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E:\excel assignment\"/>
    </mc:Choice>
  </mc:AlternateContent>
  <xr:revisionPtr revIDLastSave="0" documentId="13_ncr:1_{0CAD2F8A-6293-4D81-B78A-A3215501A960}" xr6:coauthVersionLast="47" xr6:coauthVersionMax="47" xr10:uidLastSave="{00000000-0000-0000-0000-000000000000}"/>
  <bookViews>
    <workbookView xWindow="-96" yWindow="0" windowWidth="14016" windowHeight="12336" firstSheet="8" activeTab="9" xr2:uid="{00000000-000D-0000-FFFF-FFFF00000000}"/>
  </bookViews>
  <sheets>
    <sheet name="Raw_Sales_Data" sheetId="1" r:id="rId1"/>
    <sheet name="Data_Dictionary" sheetId="2" r:id="rId2"/>
    <sheet name="Channel_Performance_Monthly" sheetId="3" r:id="rId3"/>
    <sheet name="Revenue_Profit_Trend" sheetId="4" r:id="rId4"/>
    <sheet name="Marketing_ROI_Analysis" sheetId="5" r:id="rId5"/>
    <sheet name="New_Customer_Acquisition" sheetId="6" r:id="rId6"/>
    <sheet name="Channel_Cannibalization_Analysi" sheetId="7" r:id="rId7"/>
    <sheet name="Customer_SKU_Stockout_Analysis" sheetId="8" r:id="rId8"/>
    <sheet name="Sorted_Analysis_Data" sheetId="9" r:id="rId9"/>
    <sheet name="Business_Insights" sheetId="10" r:id="rId10"/>
  </sheets>
  <definedNames>
    <definedName name="_xlchart.v1.0" hidden="1">Raw_Sales_Data!$E$2:$E$751</definedName>
    <definedName name="Slicer_Channel">#N/A</definedName>
    <definedName name="Slicer_Product">#N/A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2" i="8" l="1"/>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D341" i="9"/>
  <c r="Z341" i="9"/>
  <c r="AA341" i="9" s="1"/>
  <c r="Y341" i="9"/>
  <c r="V341" i="9"/>
  <c r="U341" i="9"/>
  <c r="T341" i="9"/>
  <c r="S341" i="9"/>
  <c r="AD61" i="9"/>
  <c r="Z61" i="9"/>
  <c r="AC61" i="9" s="1"/>
  <c r="Y61" i="9"/>
  <c r="V61" i="9"/>
  <c r="U61" i="9"/>
  <c r="T61" i="9"/>
  <c r="S61" i="9"/>
  <c r="AD399" i="9"/>
  <c r="Z399" i="9"/>
  <c r="AC399" i="9" s="1"/>
  <c r="Y399" i="9"/>
  <c r="V399" i="9"/>
  <c r="U399" i="9"/>
  <c r="T399" i="9"/>
  <c r="S399" i="9"/>
  <c r="AD139" i="9"/>
  <c r="Z139" i="9"/>
  <c r="AC139" i="9" s="1"/>
  <c r="Y139" i="9"/>
  <c r="V139" i="9"/>
  <c r="U139" i="9"/>
  <c r="T139" i="9"/>
  <c r="S139" i="9"/>
  <c r="AD53" i="9"/>
  <c r="Z53" i="9"/>
  <c r="AC53" i="9" s="1"/>
  <c r="Y53" i="9"/>
  <c r="V53" i="9"/>
  <c r="U53" i="9"/>
  <c r="T53" i="9"/>
  <c r="S53" i="9"/>
  <c r="AD487" i="9"/>
  <c r="Z487" i="9"/>
  <c r="AC487" i="9" s="1"/>
  <c r="Y487" i="9"/>
  <c r="V487" i="9"/>
  <c r="U487" i="9"/>
  <c r="T487" i="9"/>
  <c r="S487" i="9"/>
  <c r="AD664" i="9"/>
  <c r="Z664" i="9"/>
  <c r="AC664" i="9" s="1"/>
  <c r="Y664" i="9"/>
  <c r="V664" i="9"/>
  <c r="U664" i="9"/>
  <c r="T664" i="9"/>
  <c r="S664" i="9"/>
  <c r="AD176" i="9"/>
  <c r="Z176" i="9"/>
  <c r="AC176" i="9" s="1"/>
  <c r="Y176" i="9"/>
  <c r="V176" i="9"/>
  <c r="U176" i="9"/>
  <c r="T176" i="9"/>
  <c r="S176" i="9"/>
  <c r="AD483" i="9"/>
  <c r="Z483" i="9"/>
  <c r="AC483" i="9" s="1"/>
  <c r="Y483" i="9"/>
  <c r="V483" i="9"/>
  <c r="U483" i="9"/>
  <c r="T483" i="9"/>
  <c r="S483" i="9"/>
  <c r="AD377" i="9"/>
  <c r="Z377" i="9"/>
  <c r="AC377" i="9" s="1"/>
  <c r="Y377" i="9"/>
  <c r="V377" i="9"/>
  <c r="U377" i="9"/>
  <c r="T377" i="9"/>
  <c r="S377" i="9"/>
  <c r="AD716" i="9"/>
  <c r="Z716" i="9"/>
  <c r="AC716" i="9" s="1"/>
  <c r="Y716" i="9"/>
  <c r="V716" i="9"/>
  <c r="U716" i="9"/>
  <c r="T716" i="9"/>
  <c r="S716" i="9"/>
  <c r="AD710" i="9"/>
  <c r="Z710" i="9"/>
  <c r="AC710" i="9" s="1"/>
  <c r="Y710" i="9"/>
  <c r="V710" i="9"/>
  <c r="U710" i="9"/>
  <c r="T710" i="9"/>
  <c r="S710" i="9"/>
  <c r="AD417" i="9"/>
  <c r="Z417" i="9"/>
  <c r="AC417" i="9" s="1"/>
  <c r="Y417" i="9"/>
  <c r="V417" i="9"/>
  <c r="U417" i="9"/>
  <c r="T417" i="9"/>
  <c r="S417" i="9"/>
  <c r="AD27" i="9"/>
  <c r="Z27" i="9"/>
  <c r="AC27" i="9" s="1"/>
  <c r="Y27" i="9"/>
  <c r="V27" i="9"/>
  <c r="U27" i="9"/>
  <c r="T27" i="9"/>
  <c r="S27" i="9"/>
  <c r="AD222" i="9"/>
  <c r="Z222" i="9"/>
  <c r="AC222" i="9" s="1"/>
  <c r="Y222" i="9"/>
  <c r="V222" i="9"/>
  <c r="U222" i="9"/>
  <c r="T222" i="9"/>
  <c r="S222" i="9"/>
  <c r="AD731" i="9"/>
  <c r="Z731" i="9"/>
  <c r="Y731" i="9"/>
  <c r="V731" i="9"/>
  <c r="U731" i="9"/>
  <c r="T731" i="9"/>
  <c r="S731" i="9"/>
  <c r="AD100" i="9"/>
  <c r="Z100" i="9"/>
  <c r="AC100" i="9" s="1"/>
  <c r="Y100" i="9"/>
  <c r="V100" i="9"/>
  <c r="U100" i="9"/>
  <c r="T100" i="9"/>
  <c r="S100" i="9"/>
  <c r="AD436" i="9"/>
  <c r="Z436" i="9"/>
  <c r="AC436" i="9" s="1"/>
  <c r="Y436" i="9"/>
  <c r="V436" i="9"/>
  <c r="U436" i="9"/>
  <c r="T436" i="9"/>
  <c r="S436" i="9"/>
  <c r="AD210" i="9"/>
  <c r="Z210" i="9"/>
  <c r="AC210" i="9" s="1"/>
  <c r="Y210" i="9"/>
  <c r="V210" i="9"/>
  <c r="U210" i="9"/>
  <c r="T210" i="9"/>
  <c r="S210" i="9"/>
  <c r="AD259" i="9"/>
  <c r="Z259" i="9"/>
  <c r="AC259" i="9" s="1"/>
  <c r="Y259" i="9"/>
  <c r="V259" i="9"/>
  <c r="U259" i="9"/>
  <c r="T259" i="9"/>
  <c r="S259" i="9"/>
  <c r="AD634" i="9"/>
  <c r="Z634" i="9"/>
  <c r="AC634" i="9" s="1"/>
  <c r="Y634" i="9"/>
  <c r="V634" i="9"/>
  <c r="U634" i="9"/>
  <c r="T634" i="9"/>
  <c r="S634" i="9"/>
  <c r="AD600" i="9"/>
  <c r="Z600" i="9"/>
  <c r="AC600" i="9" s="1"/>
  <c r="Y600" i="9"/>
  <c r="V600" i="9"/>
  <c r="U600" i="9"/>
  <c r="T600" i="9"/>
  <c r="S600" i="9"/>
  <c r="AD465" i="9"/>
  <c r="Z465" i="9"/>
  <c r="Y465" i="9"/>
  <c r="V465" i="9"/>
  <c r="U465" i="9"/>
  <c r="T465" i="9"/>
  <c r="S465" i="9"/>
  <c r="AD451" i="9"/>
  <c r="Z451" i="9"/>
  <c r="AC451" i="9" s="1"/>
  <c r="Y451" i="9"/>
  <c r="V451" i="9"/>
  <c r="U451" i="9"/>
  <c r="T451" i="9"/>
  <c r="S451" i="9"/>
  <c r="AD745" i="9"/>
  <c r="Z745" i="9"/>
  <c r="Y745" i="9"/>
  <c r="V745" i="9"/>
  <c r="U745" i="9"/>
  <c r="T745" i="9"/>
  <c r="S745" i="9"/>
  <c r="AD694" i="9"/>
  <c r="Z694" i="9"/>
  <c r="AC694" i="9" s="1"/>
  <c r="Y694" i="9"/>
  <c r="V694" i="9"/>
  <c r="U694" i="9"/>
  <c r="T694" i="9"/>
  <c r="S694" i="9"/>
  <c r="AD374" i="9"/>
  <c r="Z374" i="9"/>
  <c r="Y374" i="9"/>
  <c r="V374" i="9"/>
  <c r="U374" i="9"/>
  <c r="T374" i="9"/>
  <c r="S374" i="9"/>
  <c r="AD217" i="9"/>
  <c r="Z217" i="9"/>
  <c r="AC217" i="9" s="1"/>
  <c r="Y217" i="9"/>
  <c r="V217" i="9"/>
  <c r="U217" i="9"/>
  <c r="T217" i="9"/>
  <c r="S217" i="9"/>
  <c r="AD322" i="9"/>
  <c r="Z322" i="9"/>
  <c r="Y322" i="9"/>
  <c r="V322" i="9"/>
  <c r="U322" i="9"/>
  <c r="T322" i="9"/>
  <c r="S322" i="9"/>
  <c r="AD335" i="9"/>
  <c r="Z335" i="9"/>
  <c r="AC335" i="9" s="1"/>
  <c r="Y335" i="9"/>
  <c r="V335" i="9"/>
  <c r="U335" i="9"/>
  <c r="T335" i="9"/>
  <c r="S335" i="9"/>
  <c r="AD704" i="9"/>
  <c r="Z704" i="9"/>
  <c r="Y704" i="9"/>
  <c r="V704" i="9"/>
  <c r="U704" i="9"/>
  <c r="T704" i="9"/>
  <c r="S704" i="9"/>
  <c r="AD528" i="9"/>
  <c r="Z528" i="9"/>
  <c r="Y528" i="9"/>
  <c r="V528" i="9"/>
  <c r="U528" i="9"/>
  <c r="T528" i="9"/>
  <c r="S528" i="9"/>
  <c r="AD474" i="9"/>
  <c r="Z474" i="9"/>
  <c r="Y474" i="9"/>
  <c r="V474" i="9"/>
  <c r="U474" i="9"/>
  <c r="T474" i="9"/>
  <c r="S474" i="9"/>
  <c r="AD461" i="9"/>
  <c r="Z461" i="9"/>
  <c r="AC461" i="9" s="1"/>
  <c r="Y461" i="9"/>
  <c r="V461" i="9"/>
  <c r="U461" i="9"/>
  <c r="T461" i="9"/>
  <c r="S461" i="9"/>
  <c r="AD78" i="9"/>
  <c r="Z78" i="9"/>
  <c r="Y78" i="9"/>
  <c r="V78" i="9"/>
  <c r="U78" i="9"/>
  <c r="T78" i="9"/>
  <c r="S78" i="9"/>
  <c r="AD513" i="9"/>
  <c r="Z513" i="9"/>
  <c r="AC513" i="9" s="1"/>
  <c r="Y513" i="9"/>
  <c r="V513" i="9"/>
  <c r="U513" i="9"/>
  <c r="T513" i="9"/>
  <c r="S513" i="9"/>
  <c r="AD89" i="9"/>
  <c r="Z89" i="9"/>
  <c r="Y89" i="9"/>
  <c r="V89" i="9"/>
  <c r="U89" i="9"/>
  <c r="T89" i="9"/>
  <c r="S89" i="9"/>
  <c r="AD617" i="9"/>
  <c r="Z617" i="9"/>
  <c r="Y617" i="9"/>
  <c r="V617" i="9"/>
  <c r="U617" i="9"/>
  <c r="T617" i="9"/>
  <c r="S617" i="9"/>
  <c r="AD701" i="9"/>
  <c r="Z701" i="9"/>
  <c r="Y701" i="9"/>
  <c r="V701" i="9"/>
  <c r="U701" i="9"/>
  <c r="T701" i="9"/>
  <c r="S701" i="9"/>
  <c r="AD263" i="9"/>
  <c r="Z263" i="9"/>
  <c r="Y263" i="9"/>
  <c r="V263" i="9"/>
  <c r="U263" i="9"/>
  <c r="T263" i="9"/>
  <c r="S263" i="9"/>
  <c r="AD564" i="9"/>
  <c r="Z564" i="9"/>
  <c r="Y564" i="9"/>
  <c r="V564" i="9"/>
  <c r="U564" i="9"/>
  <c r="T564" i="9"/>
  <c r="S564" i="9"/>
  <c r="AD607" i="9"/>
  <c r="Z607" i="9"/>
  <c r="Y607" i="9"/>
  <c r="V607" i="9"/>
  <c r="U607" i="9"/>
  <c r="T607" i="9"/>
  <c r="S607" i="9"/>
  <c r="AD404" i="9"/>
  <c r="Z404" i="9"/>
  <c r="Y404" i="9"/>
  <c r="V404" i="9"/>
  <c r="U404" i="9"/>
  <c r="T404" i="9"/>
  <c r="S404" i="9"/>
  <c r="AD376" i="9"/>
  <c r="Z376" i="9"/>
  <c r="Y376" i="9"/>
  <c r="V376" i="9"/>
  <c r="U376" i="9"/>
  <c r="T376" i="9"/>
  <c r="S376" i="9"/>
  <c r="AD516" i="9"/>
  <c r="Z516" i="9"/>
  <c r="Y516" i="9"/>
  <c r="V516" i="9"/>
  <c r="U516" i="9"/>
  <c r="T516" i="9"/>
  <c r="S516" i="9"/>
  <c r="AD107" i="9"/>
  <c r="Z107" i="9"/>
  <c r="Y107" i="9"/>
  <c r="V107" i="9"/>
  <c r="U107" i="9"/>
  <c r="T107" i="9"/>
  <c r="S107" i="9"/>
  <c r="AD237" i="9"/>
  <c r="Z237" i="9"/>
  <c r="Y237" i="9"/>
  <c r="V237" i="9"/>
  <c r="U237" i="9"/>
  <c r="T237" i="9"/>
  <c r="S237" i="9"/>
  <c r="AD120" i="9"/>
  <c r="Z120" i="9"/>
  <c r="Y120" i="9"/>
  <c r="V120" i="9"/>
  <c r="U120" i="9"/>
  <c r="T120" i="9"/>
  <c r="S120" i="9"/>
  <c r="AD7" i="9"/>
  <c r="Z7" i="9"/>
  <c r="Y7" i="9"/>
  <c r="V7" i="9"/>
  <c r="U7" i="9"/>
  <c r="T7" i="9"/>
  <c r="S7" i="9"/>
  <c r="AD734" i="9"/>
  <c r="Z734" i="9"/>
  <c r="Y734" i="9"/>
  <c r="V734" i="9"/>
  <c r="U734" i="9"/>
  <c r="T734" i="9"/>
  <c r="S734" i="9"/>
  <c r="AD674" i="9"/>
  <c r="Z674" i="9"/>
  <c r="Y674" i="9"/>
  <c r="V674" i="9"/>
  <c r="U674" i="9"/>
  <c r="T674" i="9"/>
  <c r="S674" i="9"/>
  <c r="AD639" i="9"/>
  <c r="Z639" i="9"/>
  <c r="Y639" i="9"/>
  <c r="V639" i="9"/>
  <c r="U639" i="9"/>
  <c r="T639" i="9"/>
  <c r="S639" i="9"/>
  <c r="AD298" i="9"/>
  <c r="Z298" i="9"/>
  <c r="Y298" i="9"/>
  <c r="V298" i="9"/>
  <c r="U298" i="9"/>
  <c r="T298" i="9"/>
  <c r="S298" i="9"/>
  <c r="AD746" i="9"/>
  <c r="Z746" i="9"/>
  <c r="Y746" i="9"/>
  <c r="V746" i="9"/>
  <c r="U746" i="9"/>
  <c r="T746" i="9"/>
  <c r="S746" i="9"/>
  <c r="AD162" i="9"/>
  <c r="Z162" i="9"/>
  <c r="Y162" i="9"/>
  <c r="V162" i="9"/>
  <c r="U162" i="9"/>
  <c r="T162" i="9"/>
  <c r="S162" i="9"/>
  <c r="AD452" i="9"/>
  <c r="Z452" i="9"/>
  <c r="Y452" i="9"/>
  <c r="V452" i="9"/>
  <c r="U452" i="9"/>
  <c r="T452" i="9"/>
  <c r="S452" i="9"/>
  <c r="AD67" i="9"/>
  <c r="Z67" i="9"/>
  <c r="Y67" i="9"/>
  <c r="V67" i="9"/>
  <c r="U67" i="9"/>
  <c r="T67" i="9"/>
  <c r="S67" i="9"/>
  <c r="AD658" i="9"/>
  <c r="Z658" i="9"/>
  <c r="Y658" i="9"/>
  <c r="V658" i="9"/>
  <c r="U658" i="9"/>
  <c r="T658" i="9"/>
  <c r="S658" i="9"/>
  <c r="AD468" i="9"/>
  <c r="Z468" i="9"/>
  <c r="Y468" i="9"/>
  <c r="V468" i="9"/>
  <c r="U468" i="9"/>
  <c r="T468" i="9"/>
  <c r="S468" i="9"/>
  <c r="AD87" i="9"/>
  <c r="Z87" i="9"/>
  <c r="Y87" i="9"/>
  <c r="V87" i="9"/>
  <c r="U87" i="9"/>
  <c r="T87" i="9"/>
  <c r="S87" i="9"/>
  <c r="AD76" i="9"/>
  <c r="Z76" i="9"/>
  <c r="Y76" i="9"/>
  <c r="V76" i="9"/>
  <c r="U76" i="9"/>
  <c r="T76" i="9"/>
  <c r="S76" i="9"/>
  <c r="AD558" i="9"/>
  <c r="Z558" i="9"/>
  <c r="AC558" i="9" s="1"/>
  <c r="Y558" i="9"/>
  <c r="V558" i="9"/>
  <c r="U558" i="9"/>
  <c r="T558" i="9"/>
  <c r="S558" i="9"/>
  <c r="AD286" i="9"/>
  <c r="Z286" i="9"/>
  <c r="Y286" i="9"/>
  <c r="V286" i="9"/>
  <c r="U286" i="9"/>
  <c r="T286" i="9"/>
  <c r="S286" i="9"/>
  <c r="AD406" i="9"/>
  <c r="Z406" i="9"/>
  <c r="AA406" i="9" s="1"/>
  <c r="Y406" i="9"/>
  <c r="V406" i="9"/>
  <c r="U406" i="9"/>
  <c r="T406" i="9"/>
  <c r="S406" i="9"/>
  <c r="AD11" i="9"/>
  <c r="Z11" i="9"/>
  <c r="AA11" i="9" s="1"/>
  <c r="Y11" i="9"/>
  <c r="V11" i="9"/>
  <c r="U11" i="9"/>
  <c r="T11" i="9"/>
  <c r="S11" i="9"/>
  <c r="AD744" i="9"/>
  <c r="Z744" i="9"/>
  <c r="Y744" i="9"/>
  <c r="V744" i="9"/>
  <c r="U744" i="9"/>
  <c r="T744" i="9"/>
  <c r="S744" i="9"/>
  <c r="AD552" i="9"/>
  <c r="Z552" i="9"/>
  <c r="AA552" i="9" s="1"/>
  <c r="Y552" i="9"/>
  <c r="V552" i="9"/>
  <c r="U552" i="9"/>
  <c r="T552" i="9"/>
  <c r="S552" i="9"/>
  <c r="AD337" i="9"/>
  <c r="Z337" i="9"/>
  <c r="Y337" i="9"/>
  <c r="V337" i="9"/>
  <c r="U337" i="9"/>
  <c r="T337" i="9"/>
  <c r="S337" i="9"/>
  <c r="AD113" i="9"/>
  <c r="Z113" i="9"/>
  <c r="Y113" i="9"/>
  <c r="V113" i="9"/>
  <c r="U113" i="9"/>
  <c r="T113" i="9"/>
  <c r="S113" i="9"/>
  <c r="AD656" i="9"/>
  <c r="Z656" i="9"/>
  <c r="AC656" i="9" s="1"/>
  <c r="Y656" i="9"/>
  <c r="V656" i="9"/>
  <c r="U656" i="9"/>
  <c r="T656" i="9"/>
  <c r="S656" i="9"/>
  <c r="AD725" i="9"/>
  <c r="Z725" i="9"/>
  <c r="AA725" i="9" s="1"/>
  <c r="Y725" i="9"/>
  <c r="V725" i="9"/>
  <c r="U725" i="9"/>
  <c r="T725" i="9"/>
  <c r="S725" i="9"/>
  <c r="AD502" i="9"/>
  <c r="Z502" i="9"/>
  <c r="AA502" i="9" s="1"/>
  <c r="Y502" i="9"/>
  <c r="V502" i="9"/>
  <c r="U502" i="9"/>
  <c r="T502" i="9"/>
  <c r="S502" i="9"/>
  <c r="AD178" i="9"/>
  <c r="Z178" i="9"/>
  <c r="Y178" i="9"/>
  <c r="V178" i="9"/>
  <c r="U178" i="9"/>
  <c r="T178" i="9"/>
  <c r="S178" i="9"/>
  <c r="AD297" i="9"/>
  <c r="Z297" i="9"/>
  <c r="Y297" i="9"/>
  <c r="V297" i="9"/>
  <c r="U297" i="9"/>
  <c r="T297" i="9"/>
  <c r="S297" i="9"/>
  <c r="AD531" i="9"/>
  <c r="Z531" i="9"/>
  <c r="AA531" i="9" s="1"/>
  <c r="Y531" i="9"/>
  <c r="V531" i="9"/>
  <c r="U531" i="9"/>
  <c r="T531" i="9"/>
  <c r="S531" i="9"/>
  <c r="AD144" i="9"/>
  <c r="Z144" i="9"/>
  <c r="AA144" i="9" s="1"/>
  <c r="Y144" i="9"/>
  <c r="V144" i="9"/>
  <c r="U144" i="9"/>
  <c r="T144" i="9"/>
  <c r="S144" i="9"/>
  <c r="AD212" i="9"/>
  <c r="Z212" i="9"/>
  <c r="AA212" i="9" s="1"/>
  <c r="Y212" i="9"/>
  <c r="V212" i="9"/>
  <c r="U212" i="9"/>
  <c r="T212" i="9"/>
  <c r="S212" i="9"/>
  <c r="AD631" i="9"/>
  <c r="Z631" i="9"/>
  <c r="AA631" i="9" s="1"/>
  <c r="Y631" i="9"/>
  <c r="V631" i="9"/>
  <c r="U631" i="9"/>
  <c r="T631" i="9"/>
  <c r="S631" i="9"/>
  <c r="AD332" i="9"/>
  <c r="Z332" i="9"/>
  <c r="Y332" i="9"/>
  <c r="V332" i="9"/>
  <c r="U332" i="9"/>
  <c r="T332" i="9"/>
  <c r="S332" i="9"/>
  <c r="AD172" i="9"/>
  <c r="Z172" i="9"/>
  <c r="AA172" i="9" s="1"/>
  <c r="Y172" i="9"/>
  <c r="V172" i="9"/>
  <c r="U172" i="9"/>
  <c r="T172" i="9"/>
  <c r="S172" i="9"/>
  <c r="AD311" i="9"/>
  <c r="Z311" i="9"/>
  <c r="Y311" i="9"/>
  <c r="V311" i="9"/>
  <c r="U311" i="9"/>
  <c r="T311" i="9"/>
  <c r="S311" i="9"/>
  <c r="AD264" i="9"/>
  <c r="Z264" i="9"/>
  <c r="AC264" i="9" s="1"/>
  <c r="Y264" i="9"/>
  <c r="V264" i="9"/>
  <c r="U264" i="9"/>
  <c r="T264" i="9"/>
  <c r="S264" i="9"/>
  <c r="AD654" i="9"/>
  <c r="Z654" i="9"/>
  <c r="AA654" i="9" s="1"/>
  <c r="Y654" i="9"/>
  <c r="V654" i="9"/>
  <c r="U654" i="9"/>
  <c r="T654" i="9"/>
  <c r="S654" i="9"/>
  <c r="AD675" i="9"/>
  <c r="Z675" i="9"/>
  <c r="Y675" i="9"/>
  <c r="V675" i="9"/>
  <c r="U675" i="9"/>
  <c r="T675" i="9"/>
  <c r="S675" i="9"/>
  <c r="AD22" i="9"/>
  <c r="Z22" i="9"/>
  <c r="AA22" i="9" s="1"/>
  <c r="Y22" i="9"/>
  <c r="V22" i="9"/>
  <c r="U22" i="9"/>
  <c r="T22" i="9"/>
  <c r="S22" i="9"/>
  <c r="AD283" i="9"/>
  <c r="Z283" i="9"/>
  <c r="Y283" i="9"/>
  <c r="V283" i="9"/>
  <c r="U283" i="9"/>
  <c r="T283" i="9"/>
  <c r="S283" i="9"/>
  <c r="AD501" i="9"/>
  <c r="Z501" i="9"/>
  <c r="AA501" i="9" s="1"/>
  <c r="Y501" i="9"/>
  <c r="V501" i="9"/>
  <c r="U501" i="9"/>
  <c r="T501" i="9"/>
  <c r="S501" i="9"/>
  <c r="AD348" i="9"/>
  <c r="Z348" i="9"/>
  <c r="AC348" i="9" s="1"/>
  <c r="Y348" i="9"/>
  <c r="V348" i="9"/>
  <c r="U348" i="9"/>
  <c r="T348" i="9"/>
  <c r="S348" i="9"/>
  <c r="AD293" i="9"/>
  <c r="Z293" i="9"/>
  <c r="AC293" i="9" s="1"/>
  <c r="Y293" i="9"/>
  <c r="V293" i="9"/>
  <c r="U293" i="9"/>
  <c r="T293" i="9"/>
  <c r="S293" i="9"/>
  <c r="AD684" i="9"/>
  <c r="Z684" i="9"/>
  <c r="AC684" i="9" s="1"/>
  <c r="Y684" i="9"/>
  <c r="V684" i="9"/>
  <c r="U684" i="9"/>
  <c r="T684" i="9"/>
  <c r="S684" i="9"/>
  <c r="AD364" i="9"/>
  <c r="Z364" i="9"/>
  <c r="AC364" i="9" s="1"/>
  <c r="Y364" i="9"/>
  <c r="V364" i="9"/>
  <c r="U364" i="9"/>
  <c r="T364" i="9"/>
  <c r="S364" i="9"/>
  <c r="AD248" i="9"/>
  <c r="Z248" i="9"/>
  <c r="AA248" i="9" s="1"/>
  <c r="Y248" i="9"/>
  <c r="V248" i="9"/>
  <c r="U248" i="9"/>
  <c r="T248" i="9"/>
  <c r="S248" i="9"/>
  <c r="AD613" i="9"/>
  <c r="Z613" i="9"/>
  <c r="AC613" i="9" s="1"/>
  <c r="Y613" i="9"/>
  <c r="V613" i="9"/>
  <c r="U613" i="9"/>
  <c r="T613" i="9"/>
  <c r="S613" i="9"/>
  <c r="AD680" i="9"/>
  <c r="Z680" i="9"/>
  <c r="AA680" i="9" s="1"/>
  <c r="Y680" i="9"/>
  <c r="V680" i="9"/>
  <c r="U680" i="9"/>
  <c r="T680" i="9"/>
  <c r="S680" i="9"/>
  <c r="AD238" i="9"/>
  <c r="Z238" i="9"/>
  <c r="AA238" i="9" s="1"/>
  <c r="Y238" i="9"/>
  <c r="V238" i="9"/>
  <c r="U238" i="9"/>
  <c r="T238" i="9"/>
  <c r="S238" i="9"/>
  <c r="AD216" i="9"/>
  <c r="Z216" i="9"/>
  <c r="Y216" i="9"/>
  <c r="V216" i="9"/>
  <c r="U216" i="9"/>
  <c r="T216" i="9"/>
  <c r="S216" i="9"/>
  <c r="AD733" i="9"/>
  <c r="Z733" i="9"/>
  <c r="AA733" i="9" s="1"/>
  <c r="Y733" i="9"/>
  <c r="V733" i="9"/>
  <c r="U733" i="9"/>
  <c r="T733" i="9"/>
  <c r="S733" i="9"/>
  <c r="AD622" i="9"/>
  <c r="Z622" i="9"/>
  <c r="AA622" i="9" s="1"/>
  <c r="Y622" i="9"/>
  <c r="V622" i="9"/>
  <c r="U622" i="9"/>
  <c r="T622" i="9"/>
  <c r="S622" i="9"/>
  <c r="AD632" i="9"/>
  <c r="Z632" i="9"/>
  <c r="AA632" i="9" s="1"/>
  <c r="Y632" i="9"/>
  <c r="V632" i="9"/>
  <c r="U632" i="9"/>
  <c r="T632" i="9"/>
  <c r="S632" i="9"/>
  <c r="AD476" i="9"/>
  <c r="Z476" i="9"/>
  <c r="AA476" i="9" s="1"/>
  <c r="Y476" i="9"/>
  <c r="V476" i="9"/>
  <c r="U476" i="9"/>
  <c r="T476" i="9"/>
  <c r="S476" i="9"/>
  <c r="AD458" i="9"/>
  <c r="Z458" i="9"/>
  <c r="AC458" i="9" s="1"/>
  <c r="Y458" i="9"/>
  <c r="V458" i="9"/>
  <c r="U458" i="9"/>
  <c r="T458" i="9"/>
  <c r="S458" i="9"/>
  <c r="AD472" i="9"/>
  <c r="Z472" i="9"/>
  <c r="AA472" i="9" s="1"/>
  <c r="Y472" i="9"/>
  <c r="V472" i="9"/>
  <c r="U472" i="9"/>
  <c r="T472" i="9"/>
  <c r="S472" i="9"/>
  <c r="AD466" i="9"/>
  <c r="Z466" i="9"/>
  <c r="Y466" i="9"/>
  <c r="V466" i="9"/>
  <c r="U466" i="9"/>
  <c r="T466" i="9"/>
  <c r="S466" i="9"/>
  <c r="AD431" i="9"/>
  <c r="Z431" i="9"/>
  <c r="Y431" i="9"/>
  <c r="V431" i="9"/>
  <c r="U431" i="9"/>
  <c r="T431" i="9"/>
  <c r="S431" i="9"/>
  <c r="AD723" i="9"/>
  <c r="Z723" i="9"/>
  <c r="Y723" i="9"/>
  <c r="V723" i="9"/>
  <c r="U723" i="9"/>
  <c r="T723" i="9"/>
  <c r="S723" i="9"/>
  <c r="AD343" i="9"/>
  <c r="Z343" i="9"/>
  <c r="AC343" i="9" s="1"/>
  <c r="Y343" i="9"/>
  <c r="V343" i="9"/>
  <c r="U343" i="9"/>
  <c r="T343" i="9"/>
  <c r="S343" i="9"/>
  <c r="AD595" i="9"/>
  <c r="Z595" i="9"/>
  <c r="AC595" i="9" s="1"/>
  <c r="Y595" i="9"/>
  <c r="V595" i="9"/>
  <c r="U595" i="9"/>
  <c r="T595" i="9"/>
  <c r="S595" i="9"/>
  <c r="AD576" i="9"/>
  <c r="Z576" i="9"/>
  <c r="AA576" i="9" s="1"/>
  <c r="Y576" i="9"/>
  <c r="V576" i="9"/>
  <c r="U576" i="9"/>
  <c r="T576" i="9"/>
  <c r="S576" i="9"/>
  <c r="AD304" i="9"/>
  <c r="Z304" i="9"/>
  <c r="AA304" i="9" s="1"/>
  <c r="Y304" i="9"/>
  <c r="V304" i="9"/>
  <c r="U304" i="9"/>
  <c r="T304" i="9"/>
  <c r="S304" i="9"/>
  <c r="AD626" i="9"/>
  <c r="Z626" i="9"/>
  <c r="AA626" i="9" s="1"/>
  <c r="Y626" i="9"/>
  <c r="V626" i="9"/>
  <c r="U626" i="9"/>
  <c r="T626" i="9"/>
  <c r="S626" i="9"/>
  <c r="AD24" i="9"/>
  <c r="Z24" i="9"/>
  <c r="AC24" i="9" s="1"/>
  <c r="Y24" i="9"/>
  <c r="V24" i="9"/>
  <c r="U24" i="9"/>
  <c r="T24" i="9"/>
  <c r="S24" i="9"/>
  <c r="AD268" i="9"/>
  <c r="Z268" i="9"/>
  <c r="AA268" i="9" s="1"/>
  <c r="Y268" i="9"/>
  <c r="V268" i="9"/>
  <c r="U268" i="9"/>
  <c r="T268" i="9"/>
  <c r="S268" i="9"/>
  <c r="AD712" i="9"/>
  <c r="Z712" i="9"/>
  <c r="AC712" i="9" s="1"/>
  <c r="Y712" i="9"/>
  <c r="V712" i="9"/>
  <c r="U712" i="9"/>
  <c r="T712" i="9"/>
  <c r="S712" i="9"/>
  <c r="AD193" i="9"/>
  <c r="Z193" i="9"/>
  <c r="AC193" i="9" s="1"/>
  <c r="Y193" i="9"/>
  <c r="V193" i="9"/>
  <c r="U193" i="9"/>
  <c r="T193" i="9"/>
  <c r="S193" i="9"/>
  <c r="AD125" i="9"/>
  <c r="Z125" i="9"/>
  <c r="AC125" i="9" s="1"/>
  <c r="Y125" i="9"/>
  <c r="V125" i="9"/>
  <c r="U125" i="9"/>
  <c r="T125" i="9"/>
  <c r="S125" i="9"/>
  <c r="AD336" i="9"/>
  <c r="Z336" i="9"/>
  <c r="Y336" i="9"/>
  <c r="V336" i="9"/>
  <c r="U336" i="9"/>
  <c r="T336" i="9"/>
  <c r="S336" i="9"/>
  <c r="AD218" i="9"/>
  <c r="Z218" i="9"/>
  <c r="AC218" i="9" s="1"/>
  <c r="Y218" i="9"/>
  <c r="V218" i="9"/>
  <c r="U218" i="9"/>
  <c r="T218" i="9"/>
  <c r="S218" i="9"/>
  <c r="AD400" i="9"/>
  <c r="Z400" i="9"/>
  <c r="AA400" i="9" s="1"/>
  <c r="Y400" i="9"/>
  <c r="V400" i="9"/>
  <c r="U400" i="9"/>
  <c r="T400" i="9"/>
  <c r="S400" i="9"/>
  <c r="AD17" i="9"/>
  <c r="Z17" i="9"/>
  <c r="AC17" i="9" s="1"/>
  <c r="Y17" i="9"/>
  <c r="V17" i="9"/>
  <c r="U17" i="9"/>
  <c r="T17" i="9"/>
  <c r="S17" i="9"/>
  <c r="AD657" i="9"/>
  <c r="Z657" i="9"/>
  <c r="AC657" i="9" s="1"/>
  <c r="Y657" i="9"/>
  <c r="V657" i="9"/>
  <c r="U657" i="9"/>
  <c r="T657" i="9"/>
  <c r="S657" i="9"/>
  <c r="AD319" i="9"/>
  <c r="Z319" i="9"/>
  <c r="AA319" i="9" s="1"/>
  <c r="Y319" i="9"/>
  <c r="V319" i="9"/>
  <c r="U319" i="9"/>
  <c r="T319" i="9"/>
  <c r="S319" i="9"/>
  <c r="AD278" i="9"/>
  <c r="Z278" i="9"/>
  <c r="AA278" i="9" s="1"/>
  <c r="Y278" i="9"/>
  <c r="V278" i="9"/>
  <c r="U278" i="9"/>
  <c r="T278" i="9"/>
  <c r="S278" i="9"/>
  <c r="AD359" i="9"/>
  <c r="Z359" i="9"/>
  <c r="Y359" i="9"/>
  <c r="V359" i="9"/>
  <c r="U359" i="9"/>
  <c r="T359" i="9"/>
  <c r="S359" i="9"/>
  <c r="AD571" i="9"/>
  <c r="Z571" i="9"/>
  <c r="AA571" i="9" s="1"/>
  <c r="Y571" i="9"/>
  <c r="V571" i="9"/>
  <c r="U571" i="9"/>
  <c r="T571" i="9"/>
  <c r="S571" i="9"/>
  <c r="AD284" i="9"/>
  <c r="Z284" i="9"/>
  <c r="AC284" i="9" s="1"/>
  <c r="Y284" i="9"/>
  <c r="V284" i="9"/>
  <c r="U284" i="9"/>
  <c r="T284" i="9"/>
  <c r="S284" i="9"/>
  <c r="AD450" i="9"/>
  <c r="Z450" i="9"/>
  <c r="AC450" i="9" s="1"/>
  <c r="Y450" i="9"/>
  <c r="V450" i="9"/>
  <c r="U450" i="9"/>
  <c r="T450" i="9"/>
  <c r="S450" i="9"/>
  <c r="AD670" i="9"/>
  <c r="Z670" i="9"/>
  <c r="AA670" i="9" s="1"/>
  <c r="Y670" i="9"/>
  <c r="V670" i="9"/>
  <c r="U670" i="9"/>
  <c r="T670" i="9"/>
  <c r="S670" i="9"/>
  <c r="AD340" i="9"/>
  <c r="Z340" i="9"/>
  <c r="AA340" i="9" s="1"/>
  <c r="Y340" i="9"/>
  <c r="V340" i="9"/>
  <c r="U340" i="9"/>
  <c r="T340" i="9"/>
  <c r="S340" i="9"/>
  <c r="AD638" i="9"/>
  <c r="Z638" i="9"/>
  <c r="AC638" i="9" s="1"/>
  <c r="Y638" i="9"/>
  <c r="V638" i="9"/>
  <c r="U638" i="9"/>
  <c r="T638" i="9"/>
  <c r="S638" i="9"/>
  <c r="AD514" i="9"/>
  <c r="Z514" i="9"/>
  <c r="AC514" i="9" s="1"/>
  <c r="Y514" i="9"/>
  <c r="V514" i="9"/>
  <c r="U514" i="9"/>
  <c r="T514" i="9"/>
  <c r="S514" i="9"/>
  <c r="AD128" i="9"/>
  <c r="Z128" i="9"/>
  <c r="AA128" i="9" s="1"/>
  <c r="Y128" i="9"/>
  <c r="V128" i="9"/>
  <c r="U128" i="9"/>
  <c r="T128" i="9"/>
  <c r="S128" i="9"/>
  <c r="AD257" i="9"/>
  <c r="Z257" i="9"/>
  <c r="Y257" i="9"/>
  <c r="V257" i="9"/>
  <c r="U257" i="9"/>
  <c r="T257" i="9"/>
  <c r="S257" i="9"/>
  <c r="AD494" i="9"/>
  <c r="Z494" i="9"/>
  <c r="AC494" i="9" s="1"/>
  <c r="Y494" i="9"/>
  <c r="V494" i="9"/>
  <c r="U494" i="9"/>
  <c r="T494" i="9"/>
  <c r="S494" i="9"/>
  <c r="AD540" i="9"/>
  <c r="Z540" i="9"/>
  <c r="Y540" i="9"/>
  <c r="V540" i="9"/>
  <c r="U540" i="9"/>
  <c r="T540" i="9"/>
  <c r="S540" i="9"/>
  <c r="AD557" i="9"/>
  <c r="Z557" i="9"/>
  <c r="AA557" i="9" s="1"/>
  <c r="Y557" i="9"/>
  <c r="V557" i="9"/>
  <c r="U557" i="9"/>
  <c r="T557" i="9"/>
  <c r="S557" i="9"/>
  <c r="AD578" i="9"/>
  <c r="Z578" i="9"/>
  <c r="Y578" i="9"/>
  <c r="V578" i="9"/>
  <c r="U578" i="9"/>
  <c r="T578" i="9"/>
  <c r="S578" i="9"/>
  <c r="AD81" i="9"/>
  <c r="Z81" i="9"/>
  <c r="AC81" i="9" s="1"/>
  <c r="Y81" i="9"/>
  <c r="V81" i="9"/>
  <c r="U81" i="9"/>
  <c r="T81" i="9"/>
  <c r="S81" i="9"/>
  <c r="AD735" i="9"/>
  <c r="Z735" i="9"/>
  <c r="AC735" i="9" s="1"/>
  <c r="Y735" i="9"/>
  <c r="V735" i="9"/>
  <c r="U735" i="9"/>
  <c r="T735" i="9"/>
  <c r="S735" i="9"/>
  <c r="AD428" i="9"/>
  <c r="Z428" i="9"/>
  <c r="Y428" i="9"/>
  <c r="V428" i="9"/>
  <c r="U428" i="9"/>
  <c r="T428" i="9"/>
  <c r="S428" i="9"/>
  <c r="AD3" i="9"/>
  <c r="Z3" i="9"/>
  <c r="Y3" i="9"/>
  <c r="V3" i="9"/>
  <c r="U3" i="9"/>
  <c r="T3" i="9"/>
  <c r="S3" i="9"/>
  <c r="AD570" i="9"/>
  <c r="Z570" i="9"/>
  <c r="AC570" i="9" s="1"/>
  <c r="Y570" i="9"/>
  <c r="V570" i="9"/>
  <c r="U570" i="9"/>
  <c r="T570" i="9"/>
  <c r="S570" i="9"/>
  <c r="AD621" i="9"/>
  <c r="Z621" i="9"/>
  <c r="Y621" i="9"/>
  <c r="V621" i="9"/>
  <c r="U621" i="9"/>
  <c r="T621" i="9"/>
  <c r="S621" i="9"/>
  <c r="AD523" i="9"/>
  <c r="Z523" i="9"/>
  <c r="AC523" i="9" s="1"/>
  <c r="Y523" i="9"/>
  <c r="V523" i="9"/>
  <c r="U523" i="9"/>
  <c r="T523" i="9"/>
  <c r="S523" i="9"/>
  <c r="AD699" i="9"/>
  <c r="Z699" i="9"/>
  <c r="AA699" i="9" s="1"/>
  <c r="Y699" i="9"/>
  <c r="V699" i="9"/>
  <c r="U699" i="9"/>
  <c r="T699" i="9"/>
  <c r="S699" i="9"/>
  <c r="AD196" i="9"/>
  <c r="Z196" i="9"/>
  <c r="Y196" i="9"/>
  <c r="V196" i="9"/>
  <c r="U196" i="9"/>
  <c r="T196" i="9"/>
  <c r="S196" i="9"/>
  <c r="AD362" i="9"/>
  <c r="Z362" i="9"/>
  <c r="AC362" i="9" s="1"/>
  <c r="Y362" i="9"/>
  <c r="V362" i="9"/>
  <c r="U362" i="9"/>
  <c r="T362" i="9"/>
  <c r="S362" i="9"/>
  <c r="AD90" i="9"/>
  <c r="Z90" i="9"/>
  <c r="Y90" i="9"/>
  <c r="V90" i="9"/>
  <c r="U90" i="9"/>
  <c r="T90" i="9"/>
  <c r="S90" i="9"/>
  <c r="AD697" i="9"/>
  <c r="Z697" i="9"/>
  <c r="AC697" i="9" s="1"/>
  <c r="Y697" i="9"/>
  <c r="V697" i="9"/>
  <c r="U697" i="9"/>
  <c r="T697" i="9"/>
  <c r="S697" i="9"/>
  <c r="AD299" i="9"/>
  <c r="Z299" i="9"/>
  <c r="Y299" i="9"/>
  <c r="V299" i="9"/>
  <c r="U299" i="9"/>
  <c r="T299" i="9"/>
  <c r="S299" i="9"/>
  <c r="AD274" i="9"/>
  <c r="Z274" i="9"/>
  <c r="Y274" i="9"/>
  <c r="V274" i="9"/>
  <c r="U274" i="9"/>
  <c r="T274" i="9"/>
  <c r="S274" i="9"/>
  <c r="AD388" i="9"/>
  <c r="Z388" i="9"/>
  <c r="Y388" i="9"/>
  <c r="V388" i="9"/>
  <c r="U388" i="9"/>
  <c r="T388" i="9"/>
  <c r="S388" i="9"/>
  <c r="AD269" i="9"/>
  <c r="Z269" i="9"/>
  <c r="Y269" i="9"/>
  <c r="V269" i="9"/>
  <c r="U269" i="9"/>
  <c r="T269" i="9"/>
  <c r="S269" i="9"/>
  <c r="AD517" i="9"/>
  <c r="Z517" i="9"/>
  <c r="Y517" i="9"/>
  <c r="V517" i="9"/>
  <c r="U517" i="9"/>
  <c r="T517" i="9"/>
  <c r="S517" i="9"/>
  <c r="AD480" i="9"/>
  <c r="Z480" i="9"/>
  <c r="AC480" i="9" s="1"/>
  <c r="Y480" i="9"/>
  <c r="V480" i="9"/>
  <c r="U480" i="9"/>
  <c r="T480" i="9"/>
  <c r="S480" i="9"/>
  <c r="AD661" i="9"/>
  <c r="Z661" i="9"/>
  <c r="Y661" i="9"/>
  <c r="V661" i="9"/>
  <c r="U661" i="9"/>
  <c r="T661" i="9"/>
  <c r="S661" i="9"/>
  <c r="AD191" i="9"/>
  <c r="Z191" i="9"/>
  <c r="AC191" i="9" s="1"/>
  <c r="Y191" i="9"/>
  <c r="V191" i="9"/>
  <c r="U191" i="9"/>
  <c r="T191" i="9"/>
  <c r="S191" i="9"/>
  <c r="AD393" i="9"/>
  <c r="Z393" i="9"/>
  <c r="Y393" i="9"/>
  <c r="V393" i="9"/>
  <c r="U393" i="9"/>
  <c r="T393" i="9"/>
  <c r="S393" i="9"/>
  <c r="AD245" i="9"/>
  <c r="Z245" i="9"/>
  <c r="AC245" i="9" s="1"/>
  <c r="Y245" i="9"/>
  <c r="V245" i="9"/>
  <c r="U245" i="9"/>
  <c r="T245" i="9"/>
  <c r="S245" i="9"/>
  <c r="AD719" i="9"/>
  <c r="Z719" i="9"/>
  <c r="Y719" i="9"/>
  <c r="V719" i="9"/>
  <c r="U719" i="9"/>
  <c r="T719" i="9"/>
  <c r="S719" i="9"/>
  <c r="AD93" i="9"/>
  <c r="Z93" i="9"/>
  <c r="AA93" i="9" s="1"/>
  <c r="Y93" i="9"/>
  <c r="V93" i="9"/>
  <c r="U93" i="9"/>
  <c r="T93" i="9"/>
  <c r="S93" i="9"/>
  <c r="AD261" i="9"/>
  <c r="Z261" i="9"/>
  <c r="Y261" i="9"/>
  <c r="V261" i="9"/>
  <c r="U261" i="9"/>
  <c r="T261" i="9"/>
  <c r="S261" i="9"/>
  <c r="AD126" i="9"/>
  <c r="Z126" i="9"/>
  <c r="AA126" i="9" s="1"/>
  <c r="Y126" i="9"/>
  <c r="V126" i="9"/>
  <c r="U126" i="9"/>
  <c r="T126" i="9"/>
  <c r="S126" i="9"/>
  <c r="AD644" i="9"/>
  <c r="Z644" i="9"/>
  <c r="Y644" i="9"/>
  <c r="V644" i="9"/>
  <c r="U644" i="9"/>
  <c r="T644" i="9"/>
  <c r="S644" i="9"/>
  <c r="AD39" i="9"/>
  <c r="Z39" i="9"/>
  <c r="AC39" i="9" s="1"/>
  <c r="Y39" i="9"/>
  <c r="V39" i="9"/>
  <c r="U39" i="9"/>
  <c r="T39" i="9"/>
  <c r="S39" i="9"/>
  <c r="AD252" i="9"/>
  <c r="Z252" i="9"/>
  <c r="Y252" i="9"/>
  <c r="V252" i="9"/>
  <c r="U252" i="9"/>
  <c r="T252" i="9"/>
  <c r="S252" i="9"/>
  <c r="AD296" i="9"/>
  <c r="Z296" i="9"/>
  <c r="AC296" i="9" s="1"/>
  <c r="Y296" i="9"/>
  <c r="V296" i="9"/>
  <c r="U296" i="9"/>
  <c r="T296" i="9"/>
  <c r="S296" i="9"/>
  <c r="AD224" i="9"/>
  <c r="Z224" i="9"/>
  <c r="Y224" i="9"/>
  <c r="V224" i="9"/>
  <c r="U224" i="9"/>
  <c r="T224" i="9"/>
  <c r="S224" i="9"/>
  <c r="AD604" i="9"/>
  <c r="Z604" i="9"/>
  <c r="AC604" i="9" s="1"/>
  <c r="Y604" i="9"/>
  <c r="V604" i="9"/>
  <c r="U604" i="9"/>
  <c r="T604" i="9"/>
  <c r="S604" i="9"/>
  <c r="AD305" i="9"/>
  <c r="Z305" i="9"/>
  <c r="Y305" i="9"/>
  <c r="V305" i="9"/>
  <c r="U305" i="9"/>
  <c r="T305" i="9"/>
  <c r="S305" i="9"/>
  <c r="AD38" i="9"/>
  <c r="Z38" i="9"/>
  <c r="AC38" i="9" s="1"/>
  <c r="Y38" i="9"/>
  <c r="V38" i="9"/>
  <c r="U38" i="9"/>
  <c r="T38" i="9"/>
  <c r="S38" i="9"/>
  <c r="AD689" i="9"/>
  <c r="Z689" i="9"/>
  <c r="Y689" i="9"/>
  <c r="V689" i="9"/>
  <c r="U689" i="9"/>
  <c r="T689" i="9"/>
  <c r="S689" i="9"/>
  <c r="AD507" i="9"/>
  <c r="Z507" i="9"/>
  <c r="AC507" i="9" s="1"/>
  <c r="Y507" i="9"/>
  <c r="V507" i="9"/>
  <c r="U507" i="9"/>
  <c r="T507" i="9"/>
  <c r="S507" i="9"/>
  <c r="AD86" i="9"/>
  <c r="Z86" i="9"/>
  <c r="Y86" i="9"/>
  <c r="V86" i="9"/>
  <c r="U86" i="9"/>
  <c r="T86" i="9"/>
  <c r="S86" i="9"/>
  <c r="AD424" i="9"/>
  <c r="Z424" i="9"/>
  <c r="AA424" i="9" s="1"/>
  <c r="Y424" i="9"/>
  <c r="V424" i="9"/>
  <c r="U424" i="9"/>
  <c r="T424" i="9"/>
  <c r="S424" i="9"/>
  <c r="AD568" i="9"/>
  <c r="Z568" i="9"/>
  <c r="Y568" i="9"/>
  <c r="V568" i="9"/>
  <c r="U568" i="9"/>
  <c r="T568" i="9"/>
  <c r="S568" i="9"/>
  <c r="AD668" i="9"/>
  <c r="Z668" i="9"/>
  <c r="AA668" i="9" s="1"/>
  <c r="Y668" i="9"/>
  <c r="V668" i="9"/>
  <c r="U668" i="9"/>
  <c r="T668" i="9"/>
  <c r="S668" i="9"/>
  <c r="AD643" i="9"/>
  <c r="Z643" i="9"/>
  <c r="Y643" i="9"/>
  <c r="V643" i="9"/>
  <c r="U643" i="9"/>
  <c r="T643" i="9"/>
  <c r="S643" i="9"/>
  <c r="AD158" i="9"/>
  <c r="Z158" i="9"/>
  <c r="AC158" i="9" s="1"/>
  <c r="Y158" i="9"/>
  <c r="V158" i="9"/>
  <c r="U158" i="9"/>
  <c r="T158" i="9"/>
  <c r="S158" i="9"/>
  <c r="AD423" i="9"/>
  <c r="Z423" i="9"/>
  <c r="Y423" i="9"/>
  <c r="V423" i="9"/>
  <c r="U423" i="9"/>
  <c r="T423" i="9"/>
  <c r="S423" i="9"/>
  <c r="AD741" i="9"/>
  <c r="Z741" i="9"/>
  <c r="AC741" i="9" s="1"/>
  <c r="Y741" i="9"/>
  <c r="V741" i="9"/>
  <c r="U741" i="9"/>
  <c r="T741" i="9"/>
  <c r="S741" i="9"/>
  <c r="AD511" i="9"/>
  <c r="Z511" i="9"/>
  <c r="Y511" i="9"/>
  <c r="V511" i="9"/>
  <c r="U511" i="9"/>
  <c r="T511" i="9"/>
  <c r="S511" i="9"/>
  <c r="AD13" i="9"/>
  <c r="Z13" i="9"/>
  <c r="AC13" i="9" s="1"/>
  <c r="Y13" i="9"/>
  <c r="V13" i="9"/>
  <c r="U13" i="9"/>
  <c r="T13" i="9"/>
  <c r="S13" i="9"/>
  <c r="AD637" i="9"/>
  <c r="Z637" i="9"/>
  <c r="Y637" i="9"/>
  <c r="V637" i="9"/>
  <c r="U637" i="9"/>
  <c r="T637" i="9"/>
  <c r="S637" i="9"/>
  <c r="AD599" i="9"/>
  <c r="Z599" i="9"/>
  <c r="AA599" i="9" s="1"/>
  <c r="Y599" i="9"/>
  <c r="V599" i="9"/>
  <c r="U599" i="9"/>
  <c r="T599" i="9"/>
  <c r="S599" i="9"/>
  <c r="AD677" i="9"/>
  <c r="Z677" i="9"/>
  <c r="Y677" i="9"/>
  <c r="V677" i="9"/>
  <c r="U677" i="9"/>
  <c r="T677" i="9"/>
  <c r="S677" i="9"/>
  <c r="AD636" i="9"/>
  <c r="Z636" i="9"/>
  <c r="AA636" i="9" s="1"/>
  <c r="Y636" i="9"/>
  <c r="V636" i="9"/>
  <c r="U636" i="9"/>
  <c r="T636" i="9"/>
  <c r="S636" i="9"/>
  <c r="AD463" i="9"/>
  <c r="Z463" i="9"/>
  <c r="Y463" i="9"/>
  <c r="V463" i="9"/>
  <c r="U463" i="9"/>
  <c r="T463" i="9"/>
  <c r="S463" i="9"/>
  <c r="AD491" i="9"/>
  <c r="Z491" i="9"/>
  <c r="Y491" i="9"/>
  <c r="V491" i="9"/>
  <c r="U491" i="9"/>
  <c r="T491" i="9"/>
  <c r="S491" i="9"/>
  <c r="AD550" i="9"/>
  <c r="Z550" i="9"/>
  <c r="Y550" i="9"/>
  <c r="V550" i="9"/>
  <c r="U550" i="9"/>
  <c r="T550" i="9"/>
  <c r="S550" i="9"/>
  <c r="AD471" i="9"/>
  <c r="Z471" i="9"/>
  <c r="AC471" i="9" s="1"/>
  <c r="Y471" i="9"/>
  <c r="V471" i="9"/>
  <c r="U471" i="9"/>
  <c r="T471" i="9"/>
  <c r="S471" i="9"/>
  <c r="AD360" i="9"/>
  <c r="Z360" i="9"/>
  <c r="Y360" i="9"/>
  <c r="V360" i="9"/>
  <c r="U360" i="9"/>
  <c r="T360" i="9"/>
  <c r="S360" i="9"/>
  <c r="AD288" i="9"/>
  <c r="Z288" i="9"/>
  <c r="AC288" i="9" s="1"/>
  <c r="Y288" i="9"/>
  <c r="V288" i="9"/>
  <c r="U288" i="9"/>
  <c r="T288" i="9"/>
  <c r="S288" i="9"/>
  <c r="AD58" i="9"/>
  <c r="Z58" i="9"/>
  <c r="Y58" i="9"/>
  <c r="V58" i="9"/>
  <c r="U58" i="9"/>
  <c r="T58" i="9"/>
  <c r="S58" i="9"/>
  <c r="AD5" i="9"/>
  <c r="Z5" i="9"/>
  <c r="AC5" i="9" s="1"/>
  <c r="Y5" i="9"/>
  <c r="V5" i="9"/>
  <c r="U5" i="9"/>
  <c r="T5" i="9"/>
  <c r="S5" i="9"/>
  <c r="AD547" i="9"/>
  <c r="Z547" i="9"/>
  <c r="Y547" i="9"/>
  <c r="V547" i="9"/>
  <c r="U547" i="9"/>
  <c r="T547" i="9"/>
  <c r="S547" i="9"/>
  <c r="AD692" i="9"/>
  <c r="Z692" i="9"/>
  <c r="AA692" i="9" s="1"/>
  <c r="Y692" i="9"/>
  <c r="V692" i="9"/>
  <c r="U692" i="9"/>
  <c r="T692" i="9"/>
  <c r="S692" i="9"/>
  <c r="AD110" i="9"/>
  <c r="Z110" i="9"/>
  <c r="Y110" i="9"/>
  <c r="V110" i="9"/>
  <c r="U110" i="9"/>
  <c r="T110" i="9"/>
  <c r="S110" i="9"/>
  <c r="AD473" i="9"/>
  <c r="Z473" i="9"/>
  <c r="AA473" i="9" s="1"/>
  <c r="Y473" i="9"/>
  <c r="V473" i="9"/>
  <c r="U473" i="9"/>
  <c r="T473" i="9"/>
  <c r="S473" i="9"/>
  <c r="AD173" i="9"/>
  <c r="Z173" i="9"/>
  <c r="Y173" i="9"/>
  <c r="V173" i="9"/>
  <c r="U173" i="9"/>
  <c r="T173" i="9"/>
  <c r="S173" i="9"/>
  <c r="AD663" i="9"/>
  <c r="Z663" i="9"/>
  <c r="Y663" i="9"/>
  <c r="V663" i="9"/>
  <c r="U663" i="9"/>
  <c r="T663" i="9"/>
  <c r="S663" i="9"/>
  <c r="AD425" i="9"/>
  <c r="Z425" i="9"/>
  <c r="Y425" i="9"/>
  <c r="V425" i="9"/>
  <c r="U425" i="9"/>
  <c r="T425" i="9"/>
  <c r="S425" i="9"/>
  <c r="AD464" i="9"/>
  <c r="Z464" i="9"/>
  <c r="AC464" i="9" s="1"/>
  <c r="Y464" i="9"/>
  <c r="V464" i="9"/>
  <c r="U464" i="9"/>
  <c r="T464" i="9"/>
  <c r="S464" i="9"/>
  <c r="AD132" i="9"/>
  <c r="Z132" i="9"/>
  <c r="Y132" i="9"/>
  <c r="V132" i="9"/>
  <c r="U132" i="9"/>
  <c r="T132" i="9"/>
  <c r="S132" i="9"/>
  <c r="AD266" i="9"/>
  <c r="Z266" i="9"/>
  <c r="AA266" i="9" s="1"/>
  <c r="Y266" i="9"/>
  <c r="V266" i="9"/>
  <c r="U266" i="9"/>
  <c r="T266" i="9"/>
  <c r="S266" i="9"/>
  <c r="AD389" i="9"/>
  <c r="Z389" i="9"/>
  <c r="Y389" i="9"/>
  <c r="V389" i="9"/>
  <c r="U389" i="9"/>
  <c r="T389" i="9"/>
  <c r="S389" i="9"/>
  <c r="AD536" i="9"/>
  <c r="Z536" i="9"/>
  <c r="AC536" i="9" s="1"/>
  <c r="Y536" i="9"/>
  <c r="V536" i="9"/>
  <c r="U536" i="9"/>
  <c r="T536" i="9"/>
  <c r="S536" i="9"/>
  <c r="AD52" i="9"/>
  <c r="Z52" i="9"/>
  <c r="Y52" i="9"/>
  <c r="V52" i="9"/>
  <c r="U52" i="9"/>
  <c r="T52" i="9"/>
  <c r="S52" i="9"/>
  <c r="AD6" i="9"/>
  <c r="Z6" i="9"/>
  <c r="AC6" i="9" s="1"/>
  <c r="Y6" i="9"/>
  <c r="V6" i="9"/>
  <c r="U6" i="9"/>
  <c r="T6" i="9"/>
  <c r="S6" i="9"/>
  <c r="AD213" i="9"/>
  <c r="Z213" i="9"/>
  <c r="Y213" i="9"/>
  <c r="V213" i="9"/>
  <c r="U213" i="9"/>
  <c r="T213" i="9"/>
  <c r="S213" i="9"/>
  <c r="AD737" i="9"/>
  <c r="Z737" i="9"/>
  <c r="AC737" i="9" s="1"/>
  <c r="Y737" i="9"/>
  <c r="V737" i="9"/>
  <c r="U737" i="9"/>
  <c r="T737" i="9"/>
  <c r="S737" i="9"/>
  <c r="AD647" i="9"/>
  <c r="Z647" i="9"/>
  <c r="Y647" i="9"/>
  <c r="V647" i="9"/>
  <c r="U647" i="9"/>
  <c r="T647" i="9"/>
  <c r="S647" i="9"/>
  <c r="AD291" i="9"/>
  <c r="Z291" i="9"/>
  <c r="Y291" i="9"/>
  <c r="V291" i="9"/>
  <c r="U291" i="9"/>
  <c r="T291" i="9"/>
  <c r="S291" i="9"/>
  <c r="AD342" i="9"/>
  <c r="Z342" i="9"/>
  <c r="Y342" i="9"/>
  <c r="V342" i="9"/>
  <c r="U342" i="9"/>
  <c r="T342" i="9"/>
  <c r="S342" i="9"/>
  <c r="AD382" i="9"/>
  <c r="Z382" i="9"/>
  <c r="AC382" i="9" s="1"/>
  <c r="Y382" i="9"/>
  <c r="V382" i="9"/>
  <c r="U382" i="9"/>
  <c r="T382" i="9"/>
  <c r="S382" i="9"/>
  <c r="AD481" i="9"/>
  <c r="Z481" i="9"/>
  <c r="Y481" i="9"/>
  <c r="V481" i="9"/>
  <c r="U481" i="9"/>
  <c r="T481" i="9"/>
  <c r="S481" i="9"/>
  <c r="AD235" i="9"/>
  <c r="Z235" i="9"/>
  <c r="AC235" i="9" s="1"/>
  <c r="Y235" i="9"/>
  <c r="V235" i="9"/>
  <c r="U235" i="9"/>
  <c r="T235" i="9"/>
  <c r="S235" i="9"/>
  <c r="AD169" i="9"/>
  <c r="Z169" i="9"/>
  <c r="Y169" i="9"/>
  <c r="V169" i="9"/>
  <c r="U169" i="9"/>
  <c r="T169" i="9"/>
  <c r="S169" i="9"/>
  <c r="AD589" i="9"/>
  <c r="Z589" i="9"/>
  <c r="Y589" i="9"/>
  <c r="V589" i="9"/>
  <c r="U589" i="9"/>
  <c r="T589" i="9"/>
  <c r="S589" i="9"/>
  <c r="AD333" i="9"/>
  <c r="Z333" i="9"/>
  <c r="Y333" i="9"/>
  <c r="V333" i="9"/>
  <c r="U333" i="9"/>
  <c r="T333" i="9"/>
  <c r="S333" i="9"/>
  <c r="AD409" i="9"/>
  <c r="Z409" i="9"/>
  <c r="Y409" i="9"/>
  <c r="V409" i="9"/>
  <c r="U409" i="9"/>
  <c r="T409" i="9"/>
  <c r="S409" i="9"/>
  <c r="AD228" i="9"/>
  <c r="Z228" i="9"/>
  <c r="Y228" i="9"/>
  <c r="V228" i="9"/>
  <c r="U228" i="9"/>
  <c r="T228" i="9"/>
  <c r="S228" i="9"/>
  <c r="AD534" i="9"/>
  <c r="Z534" i="9"/>
  <c r="Y534" i="9"/>
  <c r="V534" i="9"/>
  <c r="U534" i="9"/>
  <c r="T534" i="9"/>
  <c r="S534" i="9"/>
  <c r="AD60" i="9"/>
  <c r="Z60" i="9"/>
  <c r="Y60" i="9"/>
  <c r="V60" i="9"/>
  <c r="U60" i="9"/>
  <c r="T60" i="9"/>
  <c r="S60" i="9"/>
  <c r="AD208" i="9"/>
  <c r="Z208" i="9"/>
  <c r="Y208" i="9"/>
  <c r="V208" i="9"/>
  <c r="U208" i="9"/>
  <c r="T208" i="9"/>
  <c r="S208" i="9"/>
  <c r="AD349" i="9"/>
  <c r="Z349" i="9"/>
  <c r="Y349" i="9"/>
  <c r="V349" i="9"/>
  <c r="U349" i="9"/>
  <c r="T349" i="9"/>
  <c r="S349" i="9"/>
  <c r="AD688" i="9"/>
  <c r="Z688" i="9"/>
  <c r="AC688" i="9" s="1"/>
  <c r="Y688" i="9"/>
  <c r="V688" i="9"/>
  <c r="U688" i="9"/>
  <c r="T688" i="9"/>
  <c r="S688" i="9"/>
  <c r="AD492" i="9"/>
  <c r="Z492" i="9"/>
  <c r="Y492" i="9"/>
  <c r="V492" i="9"/>
  <c r="U492" i="9"/>
  <c r="T492" i="9"/>
  <c r="S492" i="9"/>
  <c r="AD85" i="9"/>
  <c r="Z85" i="9"/>
  <c r="AC85" i="9" s="1"/>
  <c r="Y85" i="9"/>
  <c r="V85" i="9"/>
  <c r="U85" i="9"/>
  <c r="T85" i="9"/>
  <c r="S85" i="9"/>
  <c r="AD104" i="9"/>
  <c r="Z104" i="9"/>
  <c r="Y104" i="9"/>
  <c r="V104" i="9"/>
  <c r="U104" i="9"/>
  <c r="T104" i="9"/>
  <c r="S104" i="9"/>
  <c r="AD598" i="9"/>
  <c r="Z598" i="9"/>
  <c r="AC598" i="9" s="1"/>
  <c r="Y598" i="9"/>
  <c r="V598" i="9"/>
  <c r="U598" i="9"/>
  <c r="T598" i="9"/>
  <c r="S598" i="9"/>
  <c r="AD495" i="9"/>
  <c r="Z495" i="9"/>
  <c r="Y495" i="9"/>
  <c r="V495" i="9"/>
  <c r="U495" i="9"/>
  <c r="T495" i="9"/>
  <c r="S495" i="9"/>
  <c r="AD616" i="9"/>
  <c r="Z616" i="9"/>
  <c r="AC616" i="9" s="1"/>
  <c r="Y616" i="9"/>
  <c r="V616" i="9"/>
  <c r="U616" i="9"/>
  <c r="T616" i="9"/>
  <c r="S616" i="9"/>
  <c r="AD160" i="9"/>
  <c r="Z160" i="9"/>
  <c r="Y160" i="9"/>
  <c r="V160" i="9"/>
  <c r="U160" i="9"/>
  <c r="T160" i="9"/>
  <c r="S160" i="9"/>
  <c r="AD722" i="9"/>
  <c r="Z722" i="9"/>
  <c r="AC722" i="9" s="1"/>
  <c r="Y722" i="9"/>
  <c r="V722" i="9"/>
  <c r="U722" i="9"/>
  <c r="T722" i="9"/>
  <c r="S722" i="9"/>
  <c r="AD660" i="9"/>
  <c r="Z660" i="9"/>
  <c r="Y660" i="9"/>
  <c r="V660" i="9"/>
  <c r="U660" i="9"/>
  <c r="T660" i="9"/>
  <c r="S660" i="9"/>
  <c r="AD539" i="9"/>
  <c r="Z539" i="9"/>
  <c r="Y539" i="9"/>
  <c r="V539" i="9"/>
  <c r="U539" i="9"/>
  <c r="T539" i="9"/>
  <c r="S539" i="9"/>
  <c r="AD175" i="9"/>
  <c r="Z175" i="9"/>
  <c r="Y175" i="9"/>
  <c r="V175" i="9"/>
  <c r="U175" i="9"/>
  <c r="T175" i="9"/>
  <c r="S175" i="9"/>
  <c r="AD313" i="9"/>
  <c r="Z313" i="9"/>
  <c r="Y313" i="9"/>
  <c r="V313" i="9"/>
  <c r="U313" i="9"/>
  <c r="T313" i="9"/>
  <c r="S313" i="9"/>
  <c r="AD563" i="9"/>
  <c r="Z563" i="9"/>
  <c r="Y563" i="9"/>
  <c r="V563" i="9"/>
  <c r="U563" i="9"/>
  <c r="T563" i="9"/>
  <c r="S563" i="9"/>
  <c r="AD226" i="9"/>
  <c r="Z226" i="9"/>
  <c r="AA226" i="9" s="1"/>
  <c r="Y226" i="9"/>
  <c r="V226" i="9"/>
  <c r="U226" i="9"/>
  <c r="T226" i="9"/>
  <c r="S226" i="9"/>
  <c r="AD493" i="9"/>
  <c r="Z493" i="9"/>
  <c r="Y493" i="9"/>
  <c r="V493" i="9"/>
  <c r="U493" i="9"/>
  <c r="T493" i="9"/>
  <c r="S493" i="9"/>
  <c r="AD19" i="9"/>
  <c r="Z19" i="9"/>
  <c r="Y19" i="9"/>
  <c r="V19" i="9"/>
  <c r="U19" i="9"/>
  <c r="T19" i="9"/>
  <c r="S19" i="9"/>
  <c r="AD698" i="9"/>
  <c r="Z698" i="9"/>
  <c r="Y698" i="9"/>
  <c r="V698" i="9"/>
  <c r="U698" i="9"/>
  <c r="T698" i="9"/>
  <c r="S698" i="9"/>
  <c r="AD397" i="9"/>
  <c r="Z397" i="9"/>
  <c r="AA397" i="9" s="1"/>
  <c r="Y397" i="9"/>
  <c r="V397" i="9"/>
  <c r="U397" i="9"/>
  <c r="T397" i="9"/>
  <c r="S397" i="9"/>
  <c r="AD414" i="9"/>
  <c r="Z414" i="9"/>
  <c r="Y414" i="9"/>
  <c r="V414" i="9"/>
  <c r="U414" i="9"/>
  <c r="T414" i="9"/>
  <c r="S414" i="9"/>
  <c r="AD300" i="9"/>
  <c r="Z300" i="9"/>
  <c r="Y300" i="9"/>
  <c r="V300" i="9"/>
  <c r="U300" i="9"/>
  <c r="T300" i="9"/>
  <c r="S300" i="9"/>
  <c r="AD83" i="9"/>
  <c r="Z83" i="9"/>
  <c r="Y83" i="9"/>
  <c r="V83" i="9"/>
  <c r="U83" i="9"/>
  <c r="T83" i="9"/>
  <c r="S83" i="9"/>
  <c r="AD671" i="9"/>
  <c r="Z671" i="9"/>
  <c r="AC671" i="9" s="1"/>
  <c r="Y671" i="9"/>
  <c r="V671" i="9"/>
  <c r="U671" i="9"/>
  <c r="T671" i="9"/>
  <c r="S671" i="9"/>
  <c r="AD510" i="9"/>
  <c r="Z510" i="9"/>
  <c r="Y510" i="9"/>
  <c r="V510" i="9"/>
  <c r="U510" i="9"/>
  <c r="T510" i="9"/>
  <c r="S510" i="9"/>
  <c r="AD555" i="9"/>
  <c r="Z555" i="9"/>
  <c r="AA555" i="9" s="1"/>
  <c r="Y555" i="9"/>
  <c r="V555" i="9"/>
  <c r="U555" i="9"/>
  <c r="T555" i="9"/>
  <c r="S555" i="9"/>
  <c r="AD427" i="9"/>
  <c r="Z427" i="9"/>
  <c r="Y427" i="9"/>
  <c r="V427" i="9"/>
  <c r="U427" i="9"/>
  <c r="T427" i="9"/>
  <c r="S427" i="9"/>
  <c r="AD642" i="9"/>
  <c r="Z642" i="9"/>
  <c r="Y642" i="9"/>
  <c r="V642" i="9"/>
  <c r="U642" i="9"/>
  <c r="T642" i="9"/>
  <c r="S642" i="9"/>
  <c r="AD194" i="9"/>
  <c r="Z194" i="9"/>
  <c r="Y194" i="9"/>
  <c r="V194" i="9"/>
  <c r="U194" i="9"/>
  <c r="T194" i="9"/>
  <c r="S194" i="9"/>
  <c r="AD44" i="9"/>
  <c r="Z44" i="9"/>
  <c r="Y44" i="9"/>
  <c r="V44" i="9"/>
  <c r="U44" i="9"/>
  <c r="T44" i="9"/>
  <c r="S44" i="9"/>
  <c r="AD484" i="9"/>
  <c r="Z484" i="9"/>
  <c r="Y484" i="9"/>
  <c r="V484" i="9"/>
  <c r="U484" i="9"/>
  <c r="T484" i="9"/>
  <c r="S484" i="9"/>
  <c r="AD318" i="9"/>
  <c r="Z318" i="9"/>
  <c r="AA318" i="9" s="1"/>
  <c r="Y318" i="9"/>
  <c r="V318" i="9"/>
  <c r="U318" i="9"/>
  <c r="T318" i="9"/>
  <c r="S318" i="9"/>
  <c r="AD666" i="9"/>
  <c r="Z666" i="9"/>
  <c r="Y666" i="9"/>
  <c r="V666" i="9"/>
  <c r="U666" i="9"/>
  <c r="T666" i="9"/>
  <c r="S666" i="9"/>
  <c r="AD43" i="9"/>
  <c r="Z43" i="9"/>
  <c r="Y43" i="9"/>
  <c r="V43" i="9"/>
  <c r="U43" i="9"/>
  <c r="T43" i="9"/>
  <c r="S43" i="9"/>
  <c r="AD687" i="9"/>
  <c r="Z687" i="9"/>
  <c r="Y687" i="9"/>
  <c r="V687" i="9"/>
  <c r="U687" i="9"/>
  <c r="T687" i="9"/>
  <c r="S687" i="9"/>
  <c r="AD655" i="9"/>
  <c r="Z655" i="9"/>
  <c r="AA655" i="9" s="1"/>
  <c r="Y655" i="9"/>
  <c r="V655" i="9"/>
  <c r="U655" i="9"/>
  <c r="T655" i="9"/>
  <c r="S655" i="9"/>
  <c r="AD64" i="9"/>
  <c r="Z64" i="9"/>
  <c r="Y64" i="9"/>
  <c r="V64" i="9"/>
  <c r="U64" i="9"/>
  <c r="T64" i="9"/>
  <c r="S64" i="9"/>
  <c r="AD233" i="9"/>
  <c r="Z233" i="9"/>
  <c r="AC233" i="9" s="1"/>
  <c r="Y233" i="9"/>
  <c r="V233" i="9"/>
  <c r="U233" i="9"/>
  <c r="T233" i="9"/>
  <c r="S233" i="9"/>
  <c r="AD605" i="9"/>
  <c r="Z605" i="9"/>
  <c r="Y605" i="9"/>
  <c r="V605" i="9"/>
  <c r="U605" i="9"/>
  <c r="T605" i="9"/>
  <c r="S605" i="9"/>
  <c r="AD653" i="9"/>
  <c r="Z653" i="9"/>
  <c r="AA653" i="9" s="1"/>
  <c r="Y653" i="9"/>
  <c r="V653" i="9"/>
  <c r="U653" i="9"/>
  <c r="T653" i="9"/>
  <c r="S653" i="9"/>
  <c r="AD215" i="9"/>
  <c r="Z215" i="9"/>
  <c r="Y215" i="9"/>
  <c r="V215" i="9"/>
  <c r="U215" i="9"/>
  <c r="T215" i="9"/>
  <c r="S215" i="9"/>
  <c r="AD651" i="9"/>
  <c r="Z651" i="9"/>
  <c r="Y651" i="9"/>
  <c r="V651" i="9"/>
  <c r="U651" i="9"/>
  <c r="T651" i="9"/>
  <c r="S651" i="9"/>
  <c r="AD615" i="9"/>
  <c r="Z615" i="9"/>
  <c r="Y615" i="9"/>
  <c r="V615" i="9"/>
  <c r="U615" i="9"/>
  <c r="T615" i="9"/>
  <c r="S615" i="9"/>
  <c r="AD717" i="9"/>
  <c r="Z717" i="9"/>
  <c r="Y717" i="9"/>
  <c r="V717" i="9"/>
  <c r="U717" i="9"/>
  <c r="T717" i="9"/>
  <c r="S717" i="9"/>
  <c r="AD312" i="9"/>
  <c r="Z312" i="9"/>
  <c r="Y312" i="9"/>
  <c r="V312" i="9"/>
  <c r="U312" i="9"/>
  <c r="T312" i="9"/>
  <c r="S312" i="9"/>
  <c r="AD549" i="9"/>
  <c r="Z549" i="9"/>
  <c r="Y549" i="9"/>
  <c r="V549" i="9"/>
  <c r="U549" i="9"/>
  <c r="T549" i="9"/>
  <c r="S549" i="9"/>
  <c r="AD439" i="9"/>
  <c r="Z439" i="9"/>
  <c r="Y439" i="9"/>
  <c r="V439" i="9"/>
  <c r="U439" i="9"/>
  <c r="T439" i="9"/>
  <c r="S439" i="9"/>
  <c r="AD714" i="9"/>
  <c r="Z714" i="9"/>
  <c r="Y714" i="9"/>
  <c r="V714" i="9"/>
  <c r="U714" i="9"/>
  <c r="T714" i="9"/>
  <c r="S714" i="9"/>
  <c r="AD669" i="9"/>
  <c r="Z669" i="9"/>
  <c r="Y669" i="9"/>
  <c r="V669" i="9"/>
  <c r="U669" i="9"/>
  <c r="T669" i="9"/>
  <c r="S669" i="9"/>
  <c r="AD629" i="9"/>
  <c r="Z629" i="9"/>
  <c r="Y629" i="9"/>
  <c r="V629" i="9"/>
  <c r="U629" i="9"/>
  <c r="T629" i="9"/>
  <c r="S629" i="9"/>
  <c r="AD25" i="9"/>
  <c r="Z25" i="9"/>
  <c r="Y25" i="9"/>
  <c r="V25" i="9"/>
  <c r="U25" i="9"/>
  <c r="T25" i="9"/>
  <c r="S25" i="9"/>
  <c r="AD207" i="9"/>
  <c r="Z207" i="9"/>
  <c r="Y207" i="9"/>
  <c r="V207" i="9"/>
  <c r="U207" i="9"/>
  <c r="T207" i="9"/>
  <c r="S207" i="9"/>
  <c r="AD177" i="9"/>
  <c r="Z177" i="9"/>
  <c r="Y177" i="9"/>
  <c r="V177" i="9"/>
  <c r="U177" i="9"/>
  <c r="T177" i="9"/>
  <c r="S177" i="9"/>
  <c r="AD327" i="9"/>
  <c r="Z327" i="9"/>
  <c r="AC327" i="9" s="1"/>
  <c r="Y327" i="9"/>
  <c r="V327" i="9"/>
  <c r="U327" i="9"/>
  <c r="T327" i="9"/>
  <c r="S327" i="9"/>
  <c r="AD456" i="9"/>
  <c r="Z456" i="9"/>
  <c r="AA456" i="9" s="1"/>
  <c r="Y456" i="9"/>
  <c r="V456" i="9"/>
  <c r="U456" i="9"/>
  <c r="T456" i="9"/>
  <c r="S456" i="9"/>
  <c r="AD537" i="9"/>
  <c r="Z537" i="9"/>
  <c r="AC537" i="9" s="1"/>
  <c r="Y537" i="9"/>
  <c r="V537" i="9"/>
  <c r="U537" i="9"/>
  <c r="T537" i="9"/>
  <c r="S537" i="9"/>
  <c r="AD527" i="9"/>
  <c r="Z527" i="9"/>
  <c r="AA527" i="9" s="1"/>
  <c r="Y527" i="9"/>
  <c r="V527" i="9"/>
  <c r="U527" i="9"/>
  <c r="T527" i="9"/>
  <c r="S527" i="9"/>
  <c r="AD497" i="9"/>
  <c r="Z497" i="9"/>
  <c r="AC497" i="9" s="1"/>
  <c r="Y497" i="9"/>
  <c r="V497" i="9"/>
  <c r="U497" i="9"/>
  <c r="T497" i="9"/>
  <c r="S497" i="9"/>
  <c r="AD223" i="9"/>
  <c r="Z223" i="9"/>
  <c r="Y223" i="9"/>
  <c r="V223" i="9"/>
  <c r="U223" i="9"/>
  <c r="T223" i="9"/>
  <c r="S223" i="9"/>
  <c r="AD171" i="9"/>
  <c r="Z171" i="9"/>
  <c r="Y171" i="9"/>
  <c r="V171" i="9"/>
  <c r="U171" i="9"/>
  <c r="T171" i="9"/>
  <c r="S171" i="9"/>
  <c r="AD301" i="9"/>
  <c r="Z301" i="9"/>
  <c r="Y301" i="9"/>
  <c r="V301" i="9"/>
  <c r="U301" i="9"/>
  <c r="T301" i="9"/>
  <c r="S301" i="9"/>
  <c r="AD541" i="9"/>
  <c r="Z541" i="9"/>
  <c r="AC541" i="9" s="1"/>
  <c r="Y541" i="9"/>
  <c r="V541" i="9"/>
  <c r="U541" i="9"/>
  <c r="T541" i="9"/>
  <c r="S541" i="9"/>
  <c r="AD155" i="9"/>
  <c r="Z155" i="9"/>
  <c r="AA155" i="9" s="1"/>
  <c r="Y155" i="9"/>
  <c r="V155" i="9"/>
  <c r="U155" i="9"/>
  <c r="T155" i="9"/>
  <c r="S155" i="9"/>
  <c r="AD543" i="9"/>
  <c r="Z543" i="9"/>
  <c r="AC543" i="9" s="1"/>
  <c r="Y543" i="9"/>
  <c r="V543" i="9"/>
  <c r="U543" i="9"/>
  <c r="T543" i="9"/>
  <c r="S543" i="9"/>
  <c r="AD28" i="9"/>
  <c r="Z28" i="9"/>
  <c r="Y28" i="9"/>
  <c r="V28" i="9"/>
  <c r="U28" i="9"/>
  <c r="T28" i="9"/>
  <c r="S28" i="9"/>
  <c r="AD272" i="9"/>
  <c r="Z272" i="9"/>
  <c r="Y272" i="9"/>
  <c r="V272" i="9"/>
  <c r="U272" i="9"/>
  <c r="T272" i="9"/>
  <c r="S272" i="9"/>
  <c r="AD84" i="9"/>
  <c r="Z84" i="9"/>
  <c r="AA84" i="9" s="1"/>
  <c r="Y84" i="9"/>
  <c r="V84" i="9"/>
  <c r="U84" i="9"/>
  <c r="T84" i="9"/>
  <c r="S84" i="9"/>
  <c r="AD678" i="9"/>
  <c r="Z678" i="9"/>
  <c r="AA678" i="9" s="1"/>
  <c r="Y678" i="9"/>
  <c r="V678" i="9"/>
  <c r="U678" i="9"/>
  <c r="T678" i="9"/>
  <c r="S678" i="9"/>
  <c r="AD743" i="9"/>
  <c r="Z743" i="9"/>
  <c r="Y743" i="9"/>
  <c r="V743" i="9"/>
  <c r="U743" i="9"/>
  <c r="T743" i="9"/>
  <c r="S743" i="9"/>
  <c r="AD645" i="9"/>
  <c r="Z645" i="9"/>
  <c r="AC645" i="9" s="1"/>
  <c r="Y645" i="9"/>
  <c r="V645" i="9"/>
  <c r="U645" i="9"/>
  <c r="T645" i="9"/>
  <c r="S645" i="9"/>
  <c r="AD306" i="9"/>
  <c r="Z306" i="9"/>
  <c r="AA306" i="9" s="1"/>
  <c r="Y306" i="9"/>
  <c r="V306" i="9"/>
  <c r="U306" i="9"/>
  <c r="T306" i="9"/>
  <c r="S306" i="9"/>
  <c r="AD122" i="9"/>
  <c r="Z122" i="9"/>
  <c r="AC122" i="9" s="1"/>
  <c r="Y122" i="9"/>
  <c r="V122" i="9"/>
  <c r="U122" i="9"/>
  <c r="T122" i="9"/>
  <c r="S122" i="9"/>
  <c r="AD437" i="9"/>
  <c r="Z437" i="9"/>
  <c r="Y437" i="9"/>
  <c r="V437" i="9"/>
  <c r="U437" i="9"/>
  <c r="T437" i="9"/>
  <c r="S437" i="9"/>
  <c r="AD140" i="9"/>
  <c r="Z140" i="9"/>
  <c r="Y140" i="9"/>
  <c r="V140" i="9"/>
  <c r="U140" i="9"/>
  <c r="T140" i="9"/>
  <c r="S140" i="9"/>
  <c r="AD357" i="9"/>
  <c r="Z357" i="9"/>
  <c r="AA357" i="9" s="1"/>
  <c r="Y357" i="9"/>
  <c r="V357" i="9"/>
  <c r="U357" i="9"/>
  <c r="T357" i="9"/>
  <c r="S357" i="9"/>
  <c r="AD445" i="9"/>
  <c r="Z445" i="9"/>
  <c r="AC445" i="9" s="1"/>
  <c r="Y445" i="9"/>
  <c r="V445" i="9"/>
  <c r="U445" i="9"/>
  <c r="T445" i="9"/>
  <c r="S445" i="9"/>
  <c r="AD724" i="9"/>
  <c r="Z724" i="9"/>
  <c r="AC724" i="9" s="1"/>
  <c r="Y724" i="9"/>
  <c r="V724" i="9"/>
  <c r="U724" i="9"/>
  <c r="T724" i="9"/>
  <c r="S724" i="9"/>
  <c r="AD460" i="9"/>
  <c r="Z460" i="9"/>
  <c r="AC460" i="9" s="1"/>
  <c r="Y460" i="9"/>
  <c r="V460" i="9"/>
  <c r="U460" i="9"/>
  <c r="T460" i="9"/>
  <c r="S460" i="9"/>
  <c r="AD693" i="9"/>
  <c r="Z693" i="9"/>
  <c r="AC693" i="9" s="1"/>
  <c r="Y693" i="9"/>
  <c r="V693" i="9"/>
  <c r="U693" i="9"/>
  <c r="T693" i="9"/>
  <c r="S693" i="9"/>
  <c r="AD29" i="9"/>
  <c r="Z29" i="9"/>
  <c r="AC29" i="9" s="1"/>
  <c r="Y29" i="9"/>
  <c r="V29" i="9"/>
  <c r="U29" i="9"/>
  <c r="T29" i="9"/>
  <c r="S29" i="9"/>
  <c r="AD518" i="9"/>
  <c r="Z518" i="9"/>
  <c r="Y518" i="9"/>
  <c r="V518" i="9"/>
  <c r="U518" i="9"/>
  <c r="T518" i="9"/>
  <c r="S518" i="9"/>
  <c r="AD728" i="9"/>
  <c r="Z728" i="9"/>
  <c r="AA728" i="9" s="1"/>
  <c r="Y728" i="9"/>
  <c r="V728" i="9"/>
  <c r="U728" i="9"/>
  <c r="T728" i="9"/>
  <c r="S728" i="9"/>
  <c r="AD432" i="9"/>
  <c r="Z432" i="9"/>
  <c r="AC432" i="9" s="1"/>
  <c r="Y432" i="9"/>
  <c r="V432" i="9"/>
  <c r="U432" i="9"/>
  <c r="T432" i="9"/>
  <c r="S432" i="9"/>
  <c r="AD351" i="9"/>
  <c r="Z351" i="9"/>
  <c r="AC351" i="9" s="1"/>
  <c r="Y351" i="9"/>
  <c r="V351" i="9"/>
  <c r="U351" i="9"/>
  <c r="T351" i="9"/>
  <c r="S351" i="9"/>
  <c r="AD56" i="9"/>
  <c r="Z56" i="9"/>
  <c r="AC56" i="9" s="1"/>
  <c r="Y56" i="9"/>
  <c r="V56" i="9"/>
  <c r="U56" i="9"/>
  <c r="T56" i="9"/>
  <c r="S56" i="9"/>
  <c r="AD157" i="9"/>
  <c r="Z157" i="9"/>
  <c r="AA157" i="9" s="1"/>
  <c r="Y157" i="9"/>
  <c r="V157" i="9"/>
  <c r="U157" i="9"/>
  <c r="T157" i="9"/>
  <c r="S157" i="9"/>
  <c r="AD167" i="9"/>
  <c r="Z167" i="9"/>
  <c r="AC167" i="9" s="1"/>
  <c r="Y167" i="9"/>
  <c r="V167" i="9"/>
  <c r="U167" i="9"/>
  <c r="T167" i="9"/>
  <c r="S167" i="9"/>
  <c r="AD370" i="9"/>
  <c r="Z370" i="9"/>
  <c r="AC370" i="9" s="1"/>
  <c r="Y370" i="9"/>
  <c r="V370" i="9"/>
  <c r="U370" i="9"/>
  <c r="T370" i="9"/>
  <c r="S370" i="9"/>
  <c r="AD247" i="9"/>
  <c r="Z247" i="9"/>
  <c r="Y247" i="9"/>
  <c r="V247" i="9"/>
  <c r="U247" i="9"/>
  <c r="T247" i="9"/>
  <c r="S247" i="9"/>
  <c r="AD95" i="9"/>
  <c r="Z95" i="9"/>
  <c r="AA95" i="9" s="1"/>
  <c r="Y95" i="9"/>
  <c r="V95" i="9"/>
  <c r="U95" i="9"/>
  <c r="T95" i="9"/>
  <c r="S95" i="9"/>
  <c r="AD415" i="9"/>
  <c r="Z415" i="9"/>
  <c r="AC415" i="9" s="1"/>
  <c r="Y415" i="9"/>
  <c r="V415" i="9"/>
  <c r="U415" i="9"/>
  <c r="T415" i="9"/>
  <c r="S415" i="9"/>
  <c r="AD732" i="9"/>
  <c r="Z732" i="9"/>
  <c r="AC732" i="9" s="1"/>
  <c r="Y732" i="9"/>
  <c r="V732" i="9"/>
  <c r="U732" i="9"/>
  <c r="T732" i="9"/>
  <c r="S732" i="9"/>
  <c r="AD294" i="9"/>
  <c r="Z294" i="9"/>
  <c r="AC294" i="9" s="1"/>
  <c r="Y294" i="9"/>
  <c r="V294" i="9"/>
  <c r="U294" i="9"/>
  <c r="T294" i="9"/>
  <c r="S294" i="9"/>
  <c r="AD80" i="9"/>
  <c r="Z80" i="9"/>
  <c r="AA80" i="9" s="1"/>
  <c r="Y80" i="9"/>
  <c r="V80" i="9"/>
  <c r="U80" i="9"/>
  <c r="T80" i="9"/>
  <c r="S80" i="9"/>
  <c r="AD36" i="9"/>
  <c r="Z36" i="9"/>
  <c r="AC36" i="9" s="1"/>
  <c r="Y36" i="9"/>
  <c r="V36" i="9"/>
  <c r="U36" i="9"/>
  <c r="T36" i="9"/>
  <c r="S36" i="9"/>
  <c r="AD187" i="9"/>
  <c r="Z187" i="9"/>
  <c r="AC187" i="9" s="1"/>
  <c r="Y187" i="9"/>
  <c r="V187" i="9"/>
  <c r="U187" i="9"/>
  <c r="T187" i="9"/>
  <c r="S187" i="9"/>
  <c r="AD353" i="9"/>
  <c r="Z353" i="9"/>
  <c r="Y353" i="9"/>
  <c r="V353" i="9"/>
  <c r="U353" i="9"/>
  <c r="T353" i="9"/>
  <c r="S353" i="9"/>
  <c r="AD748" i="9"/>
  <c r="Z748" i="9"/>
  <c r="AC748" i="9" s="1"/>
  <c r="Y748" i="9"/>
  <c r="V748" i="9"/>
  <c r="U748" i="9"/>
  <c r="T748" i="9"/>
  <c r="S748" i="9"/>
  <c r="AD280" i="9"/>
  <c r="Z280" i="9"/>
  <c r="Y280" i="9"/>
  <c r="V280" i="9"/>
  <c r="U280" i="9"/>
  <c r="T280" i="9"/>
  <c r="S280" i="9"/>
  <c r="AD482" i="9"/>
  <c r="Z482" i="9"/>
  <c r="AC482" i="9" s="1"/>
  <c r="Y482" i="9"/>
  <c r="V482" i="9"/>
  <c r="U482" i="9"/>
  <c r="T482" i="9"/>
  <c r="S482" i="9"/>
  <c r="AD584" i="9"/>
  <c r="Z584" i="9"/>
  <c r="Y584" i="9"/>
  <c r="V584" i="9"/>
  <c r="U584" i="9"/>
  <c r="T584" i="9"/>
  <c r="S584" i="9"/>
  <c r="AD496" i="9"/>
  <c r="Z496" i="9"/>
  <c r="AC496" i="9" s="1"/>
  <c r="Y496" i="9"/>
  <c r="V496" i="9"/>
  <c r="U496" i="9"/>
  <c r="T496" i="9"/>
  <c r="S496" i="9"/>
  <c r="AD281" i="9"/>
  <c r="Z281" i="9"/>
  <c r="AC281" i="9" s="1"/>
  <c r="Y281" i="9"/>
  <c r="V281" i="9"/>
  <c r="U281" i="9"/>
  <c r="T281" i="9"/>
  <c r="S281" i="9"/>
  <c r="AD232" i="9"/>
  <c r="Z232" i="9"/>
  <c r="AC232" i="9" s="1"/>
  <c r="Y232" i="9"/>
  <c r="V232" i="9"/>
  <c r="U232" i="9"/>
  <c r="T232" i="9"/>
  <c r="S232" i="9"/>
  <c r="AD583" i="9"/>
  <c r="Z583" i="9"/>
  <c r="Y583" i="9"/>
  <c r="V583" i="9"/>
  <c r="U583" i="9"/>
  <c r="T583" i="9"/>
  <c r="S583" i="9"/>
  <c r="AD440" i="9"/>
  <c r="Z440" i="9"/>
  <c r="AC440" i="9" s="1"/>
  <c r="Y440" i="9"/>
  <c r="V440" i="9"/>
  <c r="U440" i="9"/>
  <c r="T440" i="9"/>
  <c r="S440" i="9"/>
  <c r="AD633" i="9"/>
  <c r="Z633" i="9"/>
  <c r="Y633" i="9"/>
  <c r="V633" i="9"/>
  <c r="U633" i="9"/>
  <c r="T633" i="9"/>
  <c r="S633" i="9"/>
  <c r="AD133" i="9"/>
  <c r="Z133" i="9"/>
  <c r="AC133" i="9" s="1"/>
  <c r="Y133" i="9"/>
  <c r="V133" i="9"/>
  <c r="U133" i="9"/>
  <c r="T133" i="9"/>
  <c r="S133" i="9"/>
  <c r="AD569" i="9"/>
  <c r="Z569" i="9"/>
  <c r="Y569" i="9"/>
  <c r="V569" i="9"/>
  <c r="U569" i="9"/>
  <c r="T569" i="9"/>
  <c r="S569" i="9"/>
  <c r="AD696" i="9"/>
  <c r="Z696" i="9"/>
  <c r="AC696" i="9" s="1"/>
  <c r="Y696" i="9"/>
  <c r="V696" i="9"/>
  <c r="U696" i="9"/>
  <c r="T696" i="9"/>
  <c r="S696" i="9"/>
  <c r="AD601" i="9"/>
  <c r="Z601" i="9"/>
  <c r="AC601" i="9" s="1"/>
  <c r="Y601" i="9"/>
  <c r="V601" i="9"/>
  <c r="U601" i="9"/>
  <c r="T601" i="9"/>
  <c r="S601" i="9"/>
  <c r="AD124" i="9"/>
  <c r="Z124" i="9"/>
  <c r="AC124" i="9" s="1"/>
  <c r="Y124" i="9"/>
  <c r="V124" i="9"/>
  <c r="U124" i="9"/>
  <c r="T124" i="9"/>
  <c r="S124" i="9"/>
  <c r="AD325" i="9"/>
  <c r="Z325" i="9"/>
  <c r="Y325" i="9"/>
  <c r="V325" i="9"/>
  <c r="U325" i="9"/>
  <c r="T325" i="9"/>
  <c r="S325" i="9"/>
  <c r="AD499" i="9"/>
  <c r="Z499" i="9"/>
  <c r="AA499" i="9" s="1"/>
  <c r="Y499" i="9"/>
  <c r="V499" i="9"/>
  <c r="U499" i="9"/>
  <c r="T499" i="9"/>
  <c r="S499" i="9"/>
  <c r="AD372" i="9"/>
  <c r="Z372" i="9"/>
  <c r="Y372" i="9"/>
  <c r="V372" i="9"/>
  <c r="U372" i="9"/>
  <c r="T372" i="9"/>
  <c r="S372" i="9"/>
  <c r="AD138" i="9"/>
  <c r="Z138" i="9"/>
  <c r="AA138" i="9" s="1"/>
  <c r="Y138" i="9"/>
  <c r="V138" i="9"/>
  <c r="U138" i="9"/>
  <c r="T138" i="9"/>
  <c r="S138" i="9"/>
  <c r="AD686" i="9"/>
  <c r="Z686" i="9"/>
  <c r="Y686" i="9"/>
  <c r="V686" i="9"/>
  <c r="U686" i="9"/>
  <c r="T686" i="9"/>
  <c r="S686" i="9"/>
  <c r="AD168" i="9"/>
  <c r="Z168" i="9"/>
  <c r="AC168" i="9" s="1"/>
  <c r="Y168" i="9"/>
  <c r="V168" i="9"/>
  <c r="U168" i="9"/>
  <c r="T168" i="9"/>
  <c r="S168" i="9"/>
  <c r="AD640" i="9"/>
  <c r="Z640" i="9"/>
  <c r="AC640" i="9" s="1"/>
  <c r="Y640" i="9"/>
  <c r="V640" i="9"/>
  <c r="U640" i="9"/>
  <c r="T640" i="9"/>
  <c r="S640" i="9"/>
  <c r="AD214" i="9"/>
  <c r="Z214" i="9"/>
  <c r="AC214" i="9" s="1"/>
  <c r="Y214" i="9"/>
  <c r="V214" i="9"/>
  <c r="U214" i="9"/>
  <c r="T214" i="9"/>
  <c r="S214" i="9"/>
  <c r="AD596" i="9"/>
  <c r="Z596" i="9"/>
  <c r="Y596" i="9"/>
  <c r="V596" i="9"/>
  <c r="U596" i="9"/>
  <c r="T596" i="9"/>
  <c r="S596" i="9"/>
  <c r="AD470" i="9"/>
  <c r="Z470" i="9"/>
  <c r="AA470" i="9" s="1"/>
  <c r="Y470" i="9"/>
  <c r="V470" i="9"/>
  <c r="U470" i="9"/>
  <c r="T470" i="9"/>
  <c r="S470" i="9"/>
  <c r="AD449" i="9"/>
  <c r="Z449" i="9"/>
  <c r="AC449" i="9" s="1"/>
  <c r="Y449" i="9"/>
  <c r="V449" i="9"/>
  <c r="U449" i="9"/>
  <c r="T449" i="9"/>
  <c r="S449" i="9"/>
  <c r="AD352" i="9"/>
  <c r="Z352" i="9"/>
  <c r="AC352" i="9" s="1"/>
  <c r="Y352" i="9"/>
  <c r="V352" i="9"/>
  <c r="U352" i="9"/>
  <c r="T352" i="9"/>
  <c r="S352" i="9"/>
  <c r="AD310" i="9"/>
  <c r="Z310" i="9"/>
  <c r="AC310" i="9" s="1"/>
  <c r="Y310" i="9"/>
  <c r="V310" i="9"/>
  <c r="U310" i="9"/>
  <c r="T310" i="9"/>
  <c r="S310" i="9"/>
  <c r="AD45" i="9"/>
  <c r="Z45" i="9"/>
  <c r="Y45" i="9"/>
  <c r="V45" i="9"/>
  <c r="U45" i="9"/>
  <c r="T45" i="9"/>
  <c r="S45" i="9"/>
  <c r="AD508" i="9"/>
  <c r="Z508" i="9"/>
  <c r="AC508" i="9" s="1"/>
  <c r="Y508" i="9"/>
  <c r="V508" i="9"/>
  <c r="U508" i="9"/>
  <c r="T508" i="9"/>
  <c r="S508" i="9"/>
  <c r="AD505" i="9"/>
  <c r="Z505" i="9"/>
  <c r="AC505" i="9" s="1"/>
  <c r="Y505" i="9"/>
  <c r="V505" i="9"/>
  <c r="U505" i="9"/>
  <c r="T505" i="9"/>
  <c r="S505" i="9"/>
  <c r="AD111" i="9"/>
  <c r="Z111" i="9"/>
  <c r="Y111" i="9"/>
  <c r="V111" i="9"/>
  <c r="U111" i="9"/>
  <c r="T111" i="9"/>
  <c r="S111" i="9"/>
  <c r="AD551" i="9"/>
  <c r="Z551" i="9"/>
  <c r="AA551" i="9" s="1"/>
  <c r="Y551" i="9"/>
  <c r="V551" i="9"/>
  <c r="U551" i="9"/>
  <c r="T551" i="9"/>
  <c r="S551" i="9"/>
  <c r="AD587" i="9"/>
  <c r="Z587" i="9"/>
  <c r="Y587" i="9"/>
  <c r="V587" i="9"/>
  <c r="U587" i="9"/>
  <c r="T587" i="9"/>
  <c r="S587" i="9"/>
  <c r="AD165" i="9"/>
  <c r="Z165" i="9"/>
  <c r="AA165" i="9" s="1"/>
  <c r="Y165" i="9"/>
  <c r="V165" i="9"/>
  <c r="U165" i="9"/>
  <c r="T165" i="9"/>
  <c r="S165" i="9"/>
  <c r="AD659" i="9"/>
  <c r="Z659" i="9"/>
  <c r="Y659" i="9"/>
  <c r="V659" i="9"/>
  <c r="U659" i="9"/>
  <c r="T659" i="9"/>
  <c r="S659" i="9"/>
  <c r="AD572" i="9"/>
  <c r="Z572" i="9"/>
  <c r="AC572" i="9" s="1"/>
  <c r="Y572" i="9"/>
  <c r="V572" i="9"/>
  <c r="U572" i="9"/>
  <c r="T572" i="9"/>
  <c r="S572" i="9"/>
  <c r="AD256" i="9"/>
  <c r="Z256" i="9"/>
  <c r="AC256" i="9" s="1"/>
  <c r="Y256" i="9"/>
  <c r="V256" i="9"/>
  <c r="U256" i="9"/>
  <c r="T256" i="9"/>
  <c r="S256" i="9"/>
  <c r="AD302" i="9"/>
  <c r="Z302" i="9"/>
  <c r="AC302" i="9" s="1"/>
  <c r="Y302" i="9"/>
  <c r="V302" i="9"/>
  <c r="U302" i="9"/>
  <c r="T302" i="9"/>
  <c r="S302" i="9"/>
  <c r="AD413" i="9"/>
  <c r="Z413" i="9"/>
  <c r="Y413" i="9"/>
  <c r="V413" i="9"/>
  <c r="U413" i="9"/>
  <c r="T413" i="9"/>
  <c r="S413" i="9"/>
  <c r="AD73" i="9"/>
  <c r="Z73" i="9"/>
  <c r="AA73" i="9" s="1"/>
  <c r="Y73" i="9"/>
  <c r="V73" i="9"/>
  <c r="U73" i="9"/>
  <c r="T73" i="9"/>
  <c r="S73" i="9"/>
  <c r="AD395" i="9"/>
  <c r="Z395" i="9"/>
  <c r="AC395" i="9" s="1"/>
  <c r="Y395" i="9"/>
  <c r="V395" i="9"/>
  <c r="U395" i="9"/>
  <c r="T395" i="9"/>
  <c r="S395" i="9"/>
  <c r="AD462" i="9"/>
  <c r="Z462" i="9"/>
  <c r="AC462" i="9" s="1"/>
  <c r="Y462" i="9"/>
  <c r="V462" i="9"/>
  <c r="U462" i="9"/>
  <c r="T462" i="9"/>
  <c r="S462" i="9"/>
  <c r="AD326" i="9"/>
  <c r="Z326" i="9"/>
  <c r="AC326" i="9" s="1"/>
  <c r="Y326" i="9"/>
  <c r="V326" i="9"/>
  <c r="U326" i="9"/>
  <c r="T326" i="9"/>
  <c r="S326" i="9"/>
  <c r="AD679" i="9"/>
  <c r="Z679" i="9"/>
  <c r="Y679" i="9"/>
  <c r="V679" i="9"/>
  <c r="U679" i="9"/>
  <c r="T679" i="9"/>
  <c r="S679" i="9"/>
  <c r="AD63" i="9"/>
  <c r="Z63" i="9"/>
  <c r="AC63" i="9" s="1"/>
  <c r="Y63" i="9"/>
  <c r="V63" i="9"/>
  <c r="U63" i="9"/>
  <c r="T63" i="9"/>
  <c r="S63" i="9"/>
  <c r="AD503" i="9"/>
  <c r="Z503" i="9"/>
  <c r="AC503" i="9" s="1"/>
  <c r="Y503" i="9"/>
  <c r="V503" i="9"/>
  <c r="U503" i="9"/>
  <c r="T503" i="9"/>
  <c r="S503" i="9"/>
  <c r="AD627" i="9"/>
  <c r="Z627" i="9"/>
  <c r="Y627" i="9"/>
  <c r="V627" i="9"/>
  <c r="U627" i="9"/>
  <c r="T627" i="9"/>
  <c r="S627" i="9"/>
  <c r="AD15" i="9"/>
  <c r="Z15" i="9"/>
  <c r="AA15" i="9" s="1"/>
  <c r="Y15" i="9"/>
  <c r="V15" i="9"/>
  <c r="U15" i="9"/>
  <c r="T15" i="9"/>
  <c r="S15" i="9"/>
  <c r="AD588" i="9"/>
  <c r="Z588" i="9"/>
  <c r="Y588" i="9"/>
  <c r="V588" i="9"/>
  <c r="U588" i="9"/>
  <c r="T588" i="9"/>
  <c r="S588" i="9"/>
  <c r="AD328" i="9"/>
  <c r="Z328" i="9"/>
  <c r="AA328" i="9" s="1"/>
  <c r="Y328" i="9"/>
  <c r="V328" i="9"/>
  <c r="U328" i="9"/>
  <c r="T328" i="9"/>
  <c r="S328" i="9"/>
  <c r="AD118" i="9"/>
  <c r="Z118" i="9"/>
  <c r="Y118" i="9"/>
  <c r="V118" i="9"/>
  <c r="U118" i="9"/>
  <c r="T118" i="9"/>
  <c r="S118" i="9"/>
  <c r="AD134" i="9"/>
  <c r="Z134" i="9"/>
  <c r="AC134" i="9" s="1"/>
  <c r="Y134" i="9"/>
  <c r="V134" i="9"/>
  <c r="U134" i="9"/>
  <c r="T134" i="9"/>
  <c r="S134" i="9"/>
  <c r="AD478" i="9"/>
  <c r="Z478" i="9"/>
  <c r="Y478" i="9"/>
  <c r="V478" i="9"/>
  <c r="U478" i="9"/>
  <c r="T478" i="9"/>
  <c r="S478" i="9"/>
  <c r="AD308" i="9"/>
  <c r="Z308" i="9"/>
  <c r="AA308" i="9" s="1"/>
  <c r="Y308" i="9"/>
  <c r="V308" i="9"/>
  <c r="U308" i="9"/>
  <c r="T308" i="9"/>
  <c r="S308" i="9"/>
  <c r="AD229" i="9"/>
  <c r="Z229" i="9"/>
  <c r="AA229" i="9" s="1"/>
  <c r="Y229" i="9"/>
  <c r="V229" i="9"/>
  <c r="U229" i="9"/>
  <c r="T229" i="9"/>
  <c r="S229" i="9"/>
  <c r="AD23" i="9"/>
  <c r="Z23" i="9"/>
  <c r="AC23" i="9" s="1"/>
  <c r="Y23" i="9"/>
  <c r="V23" i="9"/>
  <c r="U23" i="9"/>
  <c r="T23" i="9"/>
  <c r="S23" i="9"/>
  <c r="AD273" i="9"/>
  <c r="Z273" i="9"/>
  <c r="Y273" i="9"/>
  <c r="V273" i="9"/>
  <c r="U273" i="9"/>
  <c r="T273" i="9"/>
  <c r="S273" i="9"/>
  <c r="AD79" i="9"/>
  <c r="Z79" i="9"/>
  <c r="AA79" i="9" s="1"/>
  <c r="Y79" i="9"/>
  <c r="V79" i="9"/>
  <c r="U79" i="9"/>
  <c r="T79" i="9"/>
  <c r="S79" i="9"/>
  <c r="AD355" i="9"/>
  <c r="Z355" i="9"/>
  <c r="AA355" i="9" s="1"/>
  <c r="Y355" i="9"/>
  <c r="V355" i="9"/>
  <c r="U355" i="9"/>
  <c r="T355" i="9"/>
  <c r="S355" i="9"/>
  <c r="AD70" i="9"/>
  <c r="Z70" i="9"/>
  <c r="AC70" i="9" s="1"/>
  <c r="Y70" i="9"/>
  <c r="V70" i="9"/>
  <c r="U70" i="9"/>
  <c r="T70" i="9"/>
  <c r="S70" i="9"/>
  <c r="AD386" i="9"/>
  <c r="Z386" i="9"/>
  <c r="Y386" i="9"/>
  <c r="V386" i="9"/>
  <c r="U386" i="9"/>
  <c r="T386" i="9"/>
  <c r="S386" i="9"/>
  <c r="AD506" i="9"/>
  <c r="Z506" i="9"/>
  <c r="AA506" i="9" s="1"/>
  <c r="Y506" i="9"/>
  <c r="V506" i="9"/>
  <c r="U506" i="9"/>
  <c r="T506" i="9"/>
  <c r="S506" i="9"/>
  <c r="AD603" i="9"/>
  <c r="Z603" i="9"/>
  <c r="AA603" i="9" s="1"/>
  <c r="Y603" i="9"/>
  <c r="V603" i="9"/>
  <c r="U603" i="9"/>
  <c r="T603" i="9"/>
  <c r="S603" i="9"/>
  <c r="AD88" i="9"/>
  <c r="Z88" i="9"/>
  <c r="AC88" i="9" s="1"/>
  <c r="Y88" i="9"/>
  <c r="V88" i="9"/>
  <c r="U88" i="9"/>
  <c r="T88" i="9"/>
  <c r="S88" i="9"/>
  <c r="AD512" i="9"/>
  <c r="Z512" i="9"/>
  <c r="Y512" i="9"/>
  <c r="V512" i="9"/>
  <c r="U512" i="9"/>
  <c r="T512" i="9"/>
  <c r="S512" i="9"/>
  <c r="AD303" i="9"/>
  <c r="Z303" i="9"/>
  <c r="Y303" i="9"/>
  <c r="V303" i="9"/>
  <c r="U303" i="9"/>
  <c r="T303" i="9"/>
  <c r="S303" i="9"/>
  <c r="AD581" i="9"/>
  <c r="Z581" i="9"/>
  <c r="Y581" i="9"/>
  <c r="V581" i="9"/>
  <c r="U581" i="9"/>
  <c r="T581" i="9"/>
  <c r="S581" i="9"/>
  <c r="AD253" i="9"/>
  <c r="Z253" i="9"/>
  <c r="Y253" i="9"/>
  <c r="V253" i="9"/>
  <c r="U253" i="9"/>
  <c r="T253" i="9"/>
  <c r="S253" i="9"/>
  <c r="AD532" i="9"/>
  <c r="Z532" i="9"/>
  <c r="Y532" i="9"/>
  <c r="V532" i="9"/>
  <c r="U532" i="9"/>
  <c r="T532" i="9"/>
  <c r="S532" i="9"/>
  <c r="AD391" i="9"/>
  <c r="Z391" i="9"/>
  <c r="AA391" i="9" s="1"/>
  <c r="Y391" i="9"/>
  <c r="V391" i="9"/>
  <c r="U391" i="9"/>
  <c r="T391" i="9"/>
  <c r="S391" i="9"/>
  <c r="AD295" i="9"/>
  <c r="Z295" i="9"/>
  <c r="AA295" i="9" s="1"/>
  <c r="Y295" i="9"/>
  <c r="V295" i="9"/>
  <c r="U295" i="9"/>
  <c r="T295" i="9"/>
  <c r="S295" i="9"/>
  <c r="AD434" i="9"/>
  <c r="Z434" i="9"/>
  <c r="AA434" i="9" s="1"/>
  <c r="Y434" i="9"/>
  <c r="V434" i="9"/>
  <c r="U434" i="9"/>
  <c r="T434" i="9"/>
  <c r="S434" i="9"/>
  <c r="AD580" i="9"/>
  <c r="Z580" i="9"/>
  <c r="AA580" i="9" s="1"/>
  <c r="Y580" i="9"/>
  <c r="V580" i="9"/>
  <c r="U580" i="9"/>
  <c r="T580" i="9"/>
  <c r="S580" i="9"/>
  <c r="AD565" i="9"/>
  <c r="Z565" i="9"/>
  <c r="AA565" i="9" s="1"/>
  <c r="Y565" i="9"/>
  <c r="V565" i="9"/>
  <c r="U565" i="9"/>
  <c r="T565" i="9"/>
  <c r="S565" i="9"/>
  <c r="AD12" i="9"/>
  <c r="Z12" i="9"/>
  <c r="AA12" i="9" s="1"/>
  <c r="Y12" i="9"/>
  <c r="V12" i="9"/>
  <c r="U12" i="9"/>
  <c r="T12" i="9"/>
  <c r="S12" i="9"/>
  <c r="AD54" i="9"/>
  <c r="Z54" i="9"/>
  <c r="AA54" i="9" s="1"/>
  <c r="Y54" i="9"/>
  <c r="V54" i="9"/>
  <c r="U54" i="9"/>
  <c r="T54" i="9"/>
  <c r="S54" i="9"/>
  <c r="AD204" i="9"/>
  <c r="Z204" i="9"/>
  <c r="AA204" i="9" s="1"/>
  <c r="Y204" i="9"/>
  <c r="V204" i="9"/>
  <c r="U204" i="9"/>
  <c r="T204" i="9"/>
  <c r="S204" i="9"/>
  <c r="AD220" i="9"/>
  <c r="Z220" i="9"/>
  <c r="AA220" i="9" s="1"/>
  <c r="Y220" i="9"/>
  <c r="V220" i="9"/>
  <c r="U220" i="9"/>
  <c r="T220" i="9"/>
  <c r="S220" i="9"/>
  <c r="AD422" i="9"/>
  <c r="Z422" i="9"/>
  <c r="AA422" i="9" s="1"/>
  <c r="Y422" i="9"/>
  <c r="V422" i="9"/>
  <c r="U422" i="9"/>
  <c r="T422" i="9"/>
  <c r="S422" i="9"/>
  <c r="AD405" i="9"/>
  <c r="Z405" i="9"/>
  <c r="AA405" i="9" s="1"/>
  <c r="Y405" i="9"/>
  <c r="V405" i="9"/>
  <c r="U405" i="9"/>
  <c r="T405" i="9"/>
  <c r="S405" i="9"/>
  <c r="AD255" i="9"/>
  <c r="Z255" i="9"/>
  <c r="AA255" i="9" s="1"/>
  <c r="Y255" i="9"/>
  <c r="V255" i="9"/>
  <c r="U255" i="9"/>
  <c r="T255" i="9"/>
  <c r="S255" i="9"/>
  <c r="AD48" i="9"/>
  <c r="Z48" i="9"/>
  <c r="AA48" i="9" s="1"/>
  <c r="Y48" i="9"/>
  <c r="V48" i="9"/>
  <c r="U48" i="9"/>
  <c r="T48" i="9"/>
  <c r="S48" i="9"/>
  <c r="AD59" i="9"/>
  <c r="Z59" i="9"/>
  <c r="AA59" i="9" s="1"/>
  <c r="Y59" i="9"/>
  <c r="V59" i="9"/>
  <c r="U59" i="9"/>
  <c r="T59" i="9"/>
  <c r="S59" i="9"/>
  <c r="AD42" i="9"/>
  <c r="Z42" i="9"/>
  <c r="AA42" i="9" s="1"/>
  <c r="Y42" i="9"/>
  <c r="V42" i="9"/>
  <c r="U42" i="9"/>
  <c r="T42" i="9"/>
  <c r="S42" i="9"/>
  <c r="AD444" i="9"/>
  <c r="Z444" i="9"/>
  <c r="AA444" i="9" s="1"/>
  <c r="Y444" i="9"/>
  <c r="V444" i="9"/>
  <c r="U444" i="9"/>
  <c r="T444" i="9"/>
  <c r="S444" i="9"/>
  <c r="AD573" i="9"/>
  <c r="Z573" i="9"/>
  <c r="AA573" i="9" s="1"/>
  <c r="Y573" i="9"/>
  <c r="V573" i="9"/>
  <c r="U573" i="9"/>
  <c r="T573" i="9"/>
  <c r="S573" i="9"/>
  <c r="AD151" i="9"/>
  <c r="Z151" i="9"/>
  <c r="AA151" i="9" s="1"/>
  <c r="Y151" i="9"/>
  <c r="V151" i="9"/>
  <c r="U151" i="9"/>
  <c r="T151" i="9"/>
  <c r="S151" i="9"/>
  <c r="AD316" i="9"/>
  <c r="Z316" i="9"/>
  <c r="AA316" i="9" s="1"/>
  <c r="Y316" i="9"/>
  <c r="V316" i="9"/>
  <c r="U316" i="9"/>
  <c r="T316" i="9"/>
  <c r="S316" i="9"/>
  <c r="AD315" i="9"/>
  <c r="Z315" i="9"/>
  <c r="AA315" i="9" s="1"/>
  <c r="Y315" i="9"/>
  <c r="V315" i="9"/>
  <c r="U315" i="9"/>
  <c r="T315" i="9"/>
  <c r="S315" i="9"/>
  <c r="AD612" i="9"/>
  <c r="Z612" i="9"/>
  <c r="AA612" i="9" s="1"/>
  <c r="Y612" i="9"/>
  <c r="V612" i="9"/>
  <c r="U612" i="9"/>
  <c r="T612" i="9"/>
  <c r="S612" i="9"/>
  <c r="AD504" i="9"/>
  <c r="Z504" i="9"/>
  <c r="AA504" i="9" s="1"/>
  <c r="Y504" i="9"/>
  <c r="V504" i="9"/>
  <c r="U504" i="9"/>
  <c r="T504" i="9"/>
  <c r="S504" i="9"/>
  <c r="AD387" i="9"/>
  <c r="Z387" i="9"/>
  <c r="AA387" i="9" s="1"/>
  <c r="Y387" i="9"/>
  <c r="V387" i="9"/>
  <c r="U387" i="9"/>
  <c r="T387" i="9"/>
  <c r="S387" i="9"/>
  <c r="AD585" i="9"/>
  <c r="Z585" i="9"/>
  <c r="AA585" i="9" s="1"/>
  <c r="Y585" i="9"/>
  <c r="V585" i="9"/>
  <c r="U585" i="9"/>
  <c r="T585" i="9"/>
  <c r="S585" i="9"/>
  <c r="AD49" i="9"/>
  <c r="Z49" i="9"/>
  <c r="AA49" i="9" s="1"/>
  <c r="Y49" i="9"/>
  <c r="V49" i="9"/>
  <c r="U49" i="9"/>
  <c r="T49" i="9"/>
  <c r="S49" i="9"/>
  <c r="AD99" i="9"/>
  <c r="Z99" i="9"/>
  <c r="AA99" i="9" s="1"/>
  <c r="Y99" i="9"/>
  <c r="V99" i="9"/>
  <c r="U99" i="9"/>
  <c r="T99" i="9"/>
  <c r="S99" i="9"/>
  <c r="AD98" i="9"/>
  <c r="Z98" i="9"/>
  <c r="AA98" i="9" s="1"/>
  <c r="Y98" i="9"/>
  <c r="V98" i="9"/>
  <c r="U98" i="9"/>
  <c r="T98" i="9"/>
  <c r="S98" i="9"/>
  <c r="AD641" i="9"/>
  <c r="Z641" i="9"/>
  <c r="AA641" i="9" s="1"/>
  <c r="Y641" i="9"/>
  <c r="V641" i="9"/>
  <c r="U641" i="9"/>
  <c r="T641" i="9"/>
  <c r="S641" i="9"/>
  <c r="AD553" i="9"/>
  <c r="Z553" i="9"/>
  <c r="AA553" i="9" s="1"/>
  <c r="Y553" i="9"/>
  <c r="V553" i="9"/>
  <c r="U553" i="9"/>
  <c r="T553" i="9"/>
  <c r="S553" i="9"/>
  <c r="AD691" i="9"/>
  <c r="Z691" i="9"/>
  <c r="AA691" i="9" s="1"/>
  <c r="Y691" i="9"/>
  <c r="V691" i="9"/>
  <c r="U691" i="9"/>
  <c r="T691" i="9"/>
  <c r="S691" i="9"/>
  <c r="AD267" i="9"/>
  <c r="Z267" i="9"/>
  <c r="AA267" i="9" s="1"/>
  <c r="Y267" i="9"/>
  <c r="V267" i="9"/>
  <c r="U267" i="9"/>
  <c r="T267" i="9"/>
  <c r="S267" i="9"/>
  <c r="AD618" i="9"/>
  <c r="Z618" i="9"/>
  <c r="AA618" i="9" s="1"/>
  <c r="Y618" i="9"/>
  <c r="V618" i="9"/>
  <c r="U618" i="9"/>
  <c r="T618" i="9"/>
  <c r="S618" i="9"/>
  <c r="AD270" i="9"/>
  <c r="Z270" i="9"/>
  <c r="AA270" i="9" s="1"/>
  <c r="Y270" i="9"/>
  <c r="V270" i="9"/>
  <c r="U270" i="9"/>
  <c r="T270" i="9"/>
  <c r="S270" i="9"/>
  <c r="AD185" i="9"/>
  <c r="Z185" i="9"/>
  <c r="AA185" i="9" s="1"/>
  <c r="Y185" i="9"/>
  <c r="V185" i="9"/>
  <c r="U185" i="9"/>
  <c r="T185" i="9"/>
  <c r="S185" i="9"/>
  <c r="AD68" i="9"/>
  <c r="Z68" i="9"/>
  <c r="AA68" i="9" s="1"/>
  <c r="Y68" i="9"/>
  <c r="V68" i="9"/>
  <c r="U68" i="9"/>
  <c r="T68" i="9"/>
  <c r="S68" i="9"/>
  <c r="AD146" i="9"/>
  <c r="Z146" i="9"/>
  <c r="AA146" i="9" s="1"/>
  <c r="Y146" i="9"/>
  <c r="V146" i="9"/>
  <c r="U146" i="9"/>
  <c r="T146" i="9"/>
  <c r="S146" i="9"/>
  <c r="AD591" i="9"/>
  <c r="Z591" i="9"/>
  <c r="AA591" i="9" s="1"/>
  <c r="Y591" i="9"/>
  <c r="V591" i="9"/>
  <c r="U591" i="9"/>
  <c r="T591" i="9"/>
  <c r="S591" i="9"/>
  <c r="AD203" i="9"/>
  <c r="Z203" i="9"/>
  <c r="AA203" i="9" s="1"/>
  <c r="Y203" i="9"/>
  <c r="V203" i="9"/>
  <c r="U203" i="9"/>
  <c r="T203" i="9"/>
  <c r="S203" i="9"/>
  <c r="AD258" i="9"/>
  <c r="Z258" i="9"/>
  <c r="AA258" i="9" s="1"/>
  <c r="Y258" i="9"/>
  <c r="V258" i="9"/>
  <c r="U258" i="9"/>
  <c r="T258" i="9"/>
  <c r="S258" i="9"/>
  <c r="AD648" i="9"/>
  <c r="Z648" i="9"/>
  <c r="AA648" i="9" s="1"/>
  <c r="Y648" i="9"/>
  <c r="V648" i="9"/>
  <c r="U648" i="9"/>
  <c r="T648" i="9"/>
  <c r="S648" i="9"/>
  <c r="AD271" i="9"/>
  <c r="Z271" i="9"/>
  <c r="AA271" i="9" s="1"/>
  <c r="Y271" i="9"/>
  <c r="V271" i="9"/>
  <c r="U271" i="9"/>
  <c r="T271" i="9"/>
  <c r="S271" i="9"/>
  <c r="AD467" i="9"/>
  <c r="Z467" i="9"/>
  <c r="AA467" i="9" s="1"/>
  <c r="Y467" i="9"/>
  <c r="V467" i="9"/>
  <c r="U467" i="9"/>
  <c r="T467" i="9"/>
  <c r="S467" i="9"/>
  <c r="AD246" i="9"/>
  <c r="Z246" i="9"/>
  <c r="AA246" i="9" s="1"/>
  <c r="Y246" i="9"/>
  <c r="V246" i="9"/>
  <c r="U246" i="9"/>
  <c r="T246" i="9"/>
  <c r="S246" i="9"/>
  <c r="AD602" i="9"/>
  <c r="Z602" i="9"/>
  <c r="AC602" i="9" s="1"/>
  <c r="Y602" i="9"/>
  <c r="V602" i="9"/>
  <c r="U602" i="9"/>
  <c r="T602" i="9"/>
  <c r="S602" i="9"/>
  <c r="AD455" i="9"/>
  <c r="Z455" i="9"/>
  <c r="AA455" i="9" s="1"/>
  <c r="Y455" i="9"/>
  <c r="V455" i="9"/>
  <c r="U455" i="9"/>
  <c r="T455" i="9"/>
  <c r="S455" i="9"/>
  <c r="AD37" i="9"/>
  <c r="Z37" i="9"/>
  <c r="AC37" i="9" s="1"/>
  <c r="Y37" i="9"/>
  <c r="V37" i="9"/>
  <c r="U37" i="9"/>
  <c r="T37" i="9"/>
  <c r="S37" i="9"/>
  <c r="AD18" i="9"/>
  <c r="Z18" i="9"/>
  <c r="Y18" i="9"/>
  <c r="V18" i="9"/>
  <c r="U18" i="9"/>
  <c r="T18" i="9"/>
  <c r="S18" i="9"/>
  <c r="AD751" i="9"/>
  <c r="Z751" i="9"/>
  <c r="Y751" i="9"/>
  <c r="V751" i="9"/>
  <c r="U751" i="9"/>
  <c r="T751" i="9"/>
  <c r="S751" i="9"/>
  <c r="AD521" i="9"/>
  <c r="Z521" i="9"/>
  <c r="AC521" i="9" s="1"/>
  <c r="Y521" i="9"/>
  <c r="V521" i="9"/>
  <c r="U521" i="9"/>
  <c r="T521" i="9"/>
  <c r="S521" i="9"/>
  <c r="AD498" i="9"/>
  <c r="Z498" i="9"/>
  <c r="AC498" i="9" s="1"/>
  <c r="Y498" i="9"/>
  <c r="V498" i="9"/>
  <c r="U498" i="9"/>
  <c r="T498" i="9"/>
  <c r="S498" i="9"/>
  <c r="AD307" i="9"/>
  <c r="Z307" i="9"/>
  <c r="Y307" i="9"/>
  <c r="V307" i="9"/>
  <c r="U307" i="9"/>
  <c r="T307" i="9"/>
  <c r="S307" i="9"/>
  <c r="AD695" i="9"/>
  <c r="Z695" i="9"/>
  <c r="AA695" i="9" s="1"/>
  <c r="Y695" i="9"/>
  <c r="V695" i="9"/>
  <c r="U695" i="9"/>
  <c r="T695" i="9"/>
  <c r="S695" i="9"/>
  <c r="AD174" i="9"/>
  <c r="Z174" i="9"/>
  <c r="Y174" i="9"/>
  <c r="V174" i="9"/>
  <c r="U174" i="9"/>
  <c r="T174" i="9"/>
  <c r="S174" i="9"/>
  <c r="AD34" i="9"/>
  <c r="Z34" i="9"/>
  <c r="Y34" i="9"/>
  <c r="V34" i="9"/>
  <c r="U34" i="9"/>
  <c r="T34" i="9"/>
  <c r="S34" i="9"/>
  <c r="AD116" i="9"/>
  <c r="Z116" i="9"/>
  <c r="Y116" i="9"/>
  <c r="V116" i="9"/>
  <c r="U116" i="9"/>
  <c r="T116" i="9"/>
  <c r="S116" i="9"/>
  <c r="AD202" i="9"/>
  <c r="Z202" i="9"/>
  <c r="AC202" i="9" s="1"/>
  <c r="Y202" i="9"/>
  <c r="V202" i="9"/>
  <c r="U202" i="9"/>
  <c r="T202" i="9"/>
  <c r="S202" i="9"/>
  <c r="AD2" i="9"/>
  <c r="Z2" i="9"/>
  <c r="AC2" i="9" s="1"/>
  <c r="Y2" i="9"/>
  <c r="V2" i="9"/>
  <c r="U2" i="9"/>
  <c r="T2" i="9"/>
  <c r="S2" i="9"/>
  <c r="AD373" i="9"/>
  <c r="Z373" i="9"/>
  <c r="AA373" i="9" s="1"/>
  <c r="Y373" i="9"/>
  <c r="V373" i="9"/>
  <c r="U373" i="9"/>
  <c r="T373" i="9"/>
  <c r="S373" i="9"/>
  <c r="AD188" i="9"/>
  <c r="Z188" i="9"/>
  <c r="AC188" i="9" s="1"/>
  <c r="Y188" i="9"/>
  <c r="V188" i="9"/>
  <c r="U188" i="9"/>
  <c r="T188" i="9"/>
  <c r="S188" i="9"/>
  <c r="AD652" i="9"/>
  <c r="Z652" i="9"/>
  <c r="AA652" i="9" s="1"/>
  <c r="Y652" i="9"/>
  <c r="V652" i="9"/>
  <c r="U652" i="9"/>
  <c r="T652" i="9"/>
  <c r="S652" i="9"/>
  <c r="AD346" i="9"/>
  <c r="Z346" i="9"/>
  <c r="AC346" i="9" s="1"/>
  <c r="Y346" i="9"/>
  <c r="V346" i="9"/>
  <c r="U346" i="9"/>
  <c r="T346" i="9"/>
  <c r="S346" i="9"/>
  <c r="AD62" i="9"/>
  <c r="Z62" i="9"/>
  <c r="Y62" i="9"/>
  <c r="V62" i="9"/>
  <c r="U62" i="9"/>
  <c r="T62" i="9"/>
  <c r="S62" i="9"/>
  <c r="AD546" i="9"/>
  <c r="Z546" i="9"/>
  <c r="AC546" i="9" s="1"/>
  <c r="Y546" i="9"/>
  <c r="V546" i="9"/>
  <c r="U546" i="9"/>
  <c r="T546" i="9"/>
  <c r="S546" i="9"/>
  <c r="AD114" i="9"/>
  <c r="Z114" i="9"/>
  <c r="AA114" i="9" s="1"/>
  <c r="Y114" i="9"/>
  <c r="V114" i="9"/>
  <c r="U114" i="9"/>
  <c r="T114" i="9"/>
  <c r="S114" i="9"/>
  <c r="AD317" i="9"/>
  <c r="Z317" i="9"/>
  <c r="AC317" i="9" s="1"/>
  <c r="Y317" i="9"/>
  <c r="V317" i="9"/>
  <c r="U317" i="9"/>
  <c r="T317" i="9"/>
  <c r="S317" i="9"/>
  <c r="AD240" i="9"/>
  <c r="Z240" i="9"/>
  <c r="Y240" i="9"/>
  <c r="V240" i="9"/>
  <c r="U240" i="9"/>
  <c r="T240" i="9"/>
  <c r="S240" i="9"/>
  <c r="AD166" i="9"/>
  <c r="Z166" i="9"/>
  <c r="Y166" i="9"/>
  <c r="V166" i="9"/>
  <c r="U166" i="9"/>
  <c r="T166" i="9"/>
  <c r="S166" i="9"/>
  <c r="AD592" i="9"/>
  <c r="Z592" i="9"/>
  <c r="AC592" i="9" s="1"/>
  <c r="Y592" i="9"/>
  <c r="V592" i="9"/>
  <c r="U592" i="9"/>
  <c r="T592" i="9"/>
  <c r="S592" i="9"/>
  <c r="AD575" i="9"/>
  <c r="Z575" i="9"/>
  <c r="AC575" i="9" s="1"/>
  <c r="Y575" i="9"/>
  <c r="V575" i="9"/>
  <c r="U575" i="9"/>
  <c r="T575" i="9"/>
  <c r="S575" i="9"/>
  <c r="AD729" i="9"/>
  <c r="Z729" i="9"/>
  <c r="Y729" i="9"/>
  <c r="V729" i="9"/>
  <c r="U729" i="9"/>
  <c r="T729" i="9"/>
  <c r="S729" i="9"/>
  <c r="AD242" i="9"/>
  <c r="Z242" i="9"/>
  <c r="AC242" i="9" s="1"/>
  <c r="Y242" i="9"/>
  <c r="V242" i="9"/>
  <c r="U242" i="9"/>
  <c r="T242" i="9"/>
  <c r="S242" i="9"/>
  <c r="AD199" i="9"/>
  <c r="Z199" i="9"/>
  <c r="AA199" i="9" s="1"/>
  <c r="Y199" i="9"/>
  <c r="V199" i="9"/>
  <c r="U199" i="9"/>
  <c r="T199" i="9"/>
  <c r="S199" i="9"/>
  <c r="AD71" i="9"/>
  <c r="Z71" i="9"/>
  <c r="AC71" i="9" s="1"/>
  <c r="Y71" i="9"/>
  <c r="V71" i="9"/>
  <c r="U71" i="9"/>
  <c r="T71" i="9"/>
  <c r="S71" i="9"/>
  <c r="AD574" i="9"/>
  <c r="Z574" i="9"/>
  <c r="AC574" i="9" s="1"/>
  <c r="Y574" i="9"/>
  <c r="V574" i="9"/>
  <c r="U574" i="9"/>
  <c r="T574" i="9"/>
  <c r="S574" i="9"/>
  <c r="AD143" i="9"/>
  <c r="Z143" i="9"/>
  <c r="AA143" i="9" s="1"/>
  <c r="Y143" i="9"/>
  <c r="V143" i="9"/>
  <c r="U143" i="9"/>
  <c r="T143" i="9"/>
  <c r="S143" i="9"/>
  <c r="AD77" i="9"/>
  <c r="Z77" i="9"/>
  <c r="AC77" i="9" s="1"/>
  <c r="Y77" i="9"/>
  <c r="V77" i="9"/>
  <c r="U77" i="9"/>
  <c r="T77" i="9"/>
  <c r="S77" i="9"/>
  <c r="AD287" i="9"/>
  <c r="Z287" i="9"/>
  <c r="AC287" i="9" s="1"/>
  <c r="Y287" i="9"/>
  <c r="V287" i="9"/>
  <c r="U287" i="9"/>
  <c r="T287" i="9"/>
  <c r="S287" i="9"/>
  <c r="AD112" i="9"/>
  <c r="Z112" i="9"/>
  <c r="AC112" i="9" s="1"/>
  <c r="Y112" i="9"/>
  <c r="V112" i="9"/>
  <c r="U112" i="9"/>
  <c r="T112" i="9"/>
  <c r="S112" i="9"/>
  <c r="AD14" i="9"/>
  <c r="Z14" i="9"/>
  <c r="AC14" i="9" s="1"/>
  <c r="Y14" i="9"/>
  <c r="V14" i="9"/>
  <c r="U14" i="9"/>
  <c r="T14" i="9"/>
  <c r="S14" i="9"/>
  <c r="AD408" i="9"/>
  <c r="Z408" i="9"/>
  <c r="AA408" i="9" s="1"/>
  <c r="Y408" i="9"/>
  <c r="V408" i="9"/>
  <c r="U408" i="9"/>
  <c r="T408" i="9"/>
  <c r="S408" i="9"/>
  <c r="AD254" i="9"/>
  <c r="Z254" i="9"/>
  <c r="AC254" i="9" s="1"/>
  <c r="Y254" i="9"/>
  <c r="V254" i="9"/>
  <c r="U254" i="9"/>
  <c r="T254" i="9"/>
  <c r="S254" i="9"/>
  <c r="AD442" i="9"/>
  <c r="Z442" i="9"/>
  <c r="AA442" i="9" s="1"/>
  <c r="Y442" i="9"/>
  <c r="V442" i="9"/>
  <c r="U442" i="9"/>
  <c r="T442" i="9"/>
  <c r="S442" i="9"/>
  <c r="AD30" i="9"/>
  <c r="Z30" i="9"/>
  <c r="AA30" i="9" s="1"/>
  <c r="Y30" i="9"/>
  <c r="V30" i="9"/>
  <c r="U30" i="9"/>
  <c r="T30" i="9"/>
  <c r="S30" i="9"/>
  <c r="AD747" i="9"/>
  <c r="Z747" i="9"/>
  <c r="AC747" i="9" s="1"/>
  <c r="Y747" i="9"/>
  <c r="V747" i="9"/>
  <c r="U747" i="9"/>
  <c r="T747" i="9"/>
  <c r="S747" i="9"/>
  <c r="AD180" i="9"/>
  <c r="Z180" i="9"/>
  <c r="AA180" i="9" s="1"/>
  <c r="Y180" i="9"/>
  <c r="V180" i="9"/>
  <c r="U180" i="9"/>
  <c r="T180" i="9"/>
  <c r="S180" i="9"/>
  <c r="AD50" i="9"/>
  <c r="Z50" i="9"/>
  <c r="AA50" i="9" s="1"/>
  <c r="Y50" i="9"/>
  <c r="V50" i="9"/>
  <c r="U50" i="9"/>
  <c r="T50" i="9"/>
  <c r="S50" i="9"/>
  <c r="AD163" i="9"/>
  <c r="Z163" i="9"/>
  <c r="AC163" i="9" s="1"/>
  <c r="Y163" i="9"/>
  <c r="V163" i="9"/>
  <c r="U163" i="9"/>
  <c r="T163" i="9"/>
  <c r="S163" i="9"/>
  <c r="AD32" i="9"/>
  <c r="Z32" i="9"/>
  <c r="AA32" i="9" s="1"/>
  <c r="Y32" i="9"/>
  <c r="V32" i="9"/>
  <c r="U32" i="9"/>
  <c r="T32" i="9"/>
  <c r="S32" i="9"/>
  <c r="AD608" i="9"/>
  <c r="Z608" i="9"/>
  <c r="AC608" i="9" s="1"/>
  <c r="Y608" i="9"/>
  <c r="V608" i="9"/>
  <c r="U608" i="9"/>
  <c r="T608" i="9"/>
  <c r="S608" i="9"/>
  <c r="AD738" i="9"/>
  <c r="Z738" i="9"/>
  <c r="AC738" i="9" s="1"/>
  <c r="Y738" i="9"/>
  <c r="V738" i="9"/>
  <c r="U738" i="9"/>
  <c r="T738" i="9"/>
  <c r="S738" i="9"/>
  <c r="AD82" i="9"/>
  <c r="Z82" i="9"/>
  <c r="AC82" i="9" s="1"/>
  <c r="Y82" i="9"/>
  <c r="V82" i="9"/>
  <c r="U82" i="9"/>
  <c r="T82" i="9"/>
  <c r="S82" i="9"/>
  <c r="AD206" i="9"/>
  <c r="Z206" i="9"/>
  <c r="AC206" i="9" s="1"/>
  <c r="Y206" i="9"/>
  <c r="V206" i="9"/>
  <c r="U206" i="9"/>
  <c r="T206" i="9"/>
  <c r="S206" i="9"/>
  <c r="AD159" i="9"/>
  <c r="Z159" i="9"/>
  <c r="AA159" i="9" s="1"/>
  <c r="Y159" i="9"/>
  <c r="V159" i="9"/>
  <c r="U159" i="9"/>
  <c r="T159" i="9"/>
  <c r="S159" i="9"/>
  <c r="AD412" i="9"/>
  <c r="Z412" i="9"/>
  <c r="AC412" i="9" s="1"/>
  <c r="Y412" i="9"/>
  <c r="V412" i="9"/>
  <c r="U412" i="9"/>
  <c r="T412" i="9"/>
  <c r="S412" i="9"/>
  <c r="AD35" i="9"/>
  <c r="Z35" i="9"/>
  <c r="Y35" i="9"/>
  <c r="V35" i="9"/>
  <c r="U35" i="9"/>
  <c r="T35" i="9"/>
  <c r="S35" i="9"/>
  <c r="AD619" i="9"/>
  <c r="Z619" i="9"/>
  <c r="AC619" i="9" s="1"/>
  <c r="Y619" i="9"/>
  <c r="V619" i="9"/>
  <c r="U619" i="9"/>
  <c r="T619" i="9"/>
  <c r="S619" i="9"/>
  <c r="AD4" i="9"/>
  <c r="Z4" i="9"/>
  <c r="AC4" i="9" s="1"/>
  <c r="Y4" i="9"/>
  <c r="V4" i="9"/>
  <c r="U4" i="9"/>
  <c r="T4" i="9"/>
  <c r="S4" i="9"/>
  <c r="AD161" i="9"/>
  <c r="Z161" i="9"/>
  <c r="Y161" i="9"/>
  <c r="V161" i="9"/>
  <c r="U161" i="9"/>
  <c r="T161" i="9"/>
  <c r="S161" i="9"/>
  <c r="AD179" i="9"/>
  <c r="Z179" i="9"/>
  <c r="AC179" i="9" s="1"/>
  <c r="Y179" i="9"/>
  <c r="V179" i="9"/>
  <c r="U179" i="9"/>
  <c r="T179" i="9"/>
  <c r="S179" i="9"/>
  <c r="AD200" i="9"/>
  <c r="Z200" i="9"/>
  <c r="AC200" i="9" s="1"/>
  <c r="Y200" i="9"/>
  <c r="V200" i="9"/>
  <c r="U200" i="9"/>
  <c r="T200" i="9"/>
  <c r="S200" i="9"/>
  <c r="AD152" i="9"/>
  <c r="Z152" i="9"/>
  <c r="AA152" i="9" s="1"/>
  <c r="Y152" i="9"/>
  <c r="V152" i="9"/>
  <c r="U152" i="9"/>
  <c r="T152" i="9"/>
  <c r="S152" i="9"/>
  <c r="AD715" i="9"/>
  <c r="Z715" i="9"/>
  <c r="AC715" i="9" s="1"/>
  <c r="Y715" i="9"/>
  <c r="V715" i="9"/>
  <c r="U715" i="9"/>
  <c r="T715" i="9"/>
  <c r="S715" i="9"/>
  <c r="AD690" i="9"/>
  <c r="Z690" i="9"/>
  <c r="AA690" i="9" s="1"/>
  <c r="Y690" i="9"/>
  <c r="V690" i="9"/>
  <c r="U690" i="9"/>
  <c r="T690" i="9"/>
  <c r="S690" i="9"/>
  <c r="AD127" i="9"/>
  <c r="Z127" i="9"/>
  <c r="AC127" i="9" s="1"/>
  <c r="Y127" i="9"/>
  <c r="V127" i="9"/>
  <c r="U127" i="9"/>
  <c r="T127" i="9"/>
  <c r="S127" i="9"/>
  <c r="AD57" i="9"/>
  <c r="Z57" i="9"/>
  <c r="AC57" i="9" s="1"/>
  <c r="Y57" i="9"/>
  <c r="V57" i="9"/>
  <c r="U57" i="9"/>
  <c r="T57" i="9"/>
  <c r="S57" i="9"/>
  <c r="AD91" i="9"/>
  <c r="Z91" i="9"/>
  <c r="AC91" i="9" s="1"/>
  <c r="Y91" i="9"/>
  <c r="V91" i="9"/>
  <c r="U91" i="9"/>
  <c r="T91" i="9"/>
  <c r="S91" i="9"/>
  <c r="AD620" i="9"/>
  <c r="Z620" i="9"/>
  <c r="AC620" i="9" s="1"/>
  <c r="Y620" i="9"/>
  <c r="V620" i="9"/>
  <c r="U620" i="9"/>
  <c r="T620" i="9"/>
  <c r="S620" i="9"/>
  <c r="AD500" i="9"/>
  <c r="Z500" i="9"/>
  <c r="AC500" i="9" s="1"/>
  <c r="Y500" i="9"/>
  <c r="V500" i="9"/>
  <c r="U500" i="9"/>
  <c r="T500" i="9"/>
  <c r="S500" i="9"/>
  <c r="AD149" i="9"/>
  <c r="Z149" i="9"/>
  <c r="AA149" i="9" s="1"/>
  <c r="Y149" i="9"/>
  <c r="V149" i="9"/>
  <c r="U149" i="9"/>
  <c r="T149" i="9"/>
  <c r="S149" i="9"/>
  <c r="AD244" i="9"/>
  <c r="Z244" i="9"/>
  <c r="AC244" i="9" s="1"/>
  <c r="Y244" i="9"/>
  <c r="V244" i="9"/>
  <c r="U244" i="9"/>
  <c r="T244" i="9"/>
  <c r="S244" i="9"/>
  <c r="AD401" i="9"/>
  <c r="Z401" i="9"/>
  <c r="AC401" i="9" s="1"/>
  <c r="Y401" i="9"/>
  <c r="V401" i="9"/>
  <c r="U401" i="9"/>
  <c r="T401" i="9"/>
  <c r="S401" i="9"/>
  <c r="AD339" i="9"/>
  <c r="Z339" i="9"/>
  <c r="AC339" i="9" s="1"/>
  <c r="Y339" i="9"/>
  <c r="V339" i="9"/>
  <c r="U339" i="9"/>
  <c r="T339" i="9"/>
  <c r="S339" i="9"/>
  <c r="AD711" i="9"/>
  <c r="Z711" i="9"/>
  <c r="AC711" i="9" s="1"/>
  <c r="Y711" i="9"/>
  <c r="V711" i="9"/>
  <c r="U711" i="9"/>
  <c r="T711" i="9"/>
  <c r="S711" i="9"/>
  <c r="AD101" i="9"/>
  <c r="Z101" i="9"/>
  <c r="AA101" i="9" s="1"/>
  <c r="Y101" i="9"/>
  <c r="V101" i="9"/>
  <c r="U101" i="9"/>
  <c r="T101" i="9"/>
  <c r="S101" i="9"/>
  <c r="AD365" i="9"/>
  <c r="Z365" i="9"/>
  <c r="AC365" i="9" s="1"/>
  <c r="Y365" i="9"/>
  <c r="V365" i="9"/>
  <c r="U365" i="9"/>
  <c r="T365" i="9"/>
  <c r="S365" i="9"/>
  <c r="AD186" i="9"/>
  <c r="Z186" i="9"/>
  <c r="AA186" i="9" s="1"/>
  <c r="Y186" i="9"/>
  <c r="V186" i="9"/>
  <c r="U186" i="9"/>
  <c r="T186" i="9"/>
  <c r="S186" i="9"/>
  <c r="AD72" i="9"/>
  <c r="Z72" i="9"/>
  <c r="AA72" i="9" s="1"/>
  <c r="Y72" i="9"/>
  <c r="V72" i="9"/>
  <c r="U72" i="9"/>
  <c r="T72" i="9"/>
  <c r="S72" i="9"/>
  <c r="AD75" i="9"/>
  <c r="Z75" i="9"/>
  <c r="AC75" i="9" s="1"/>
  <c r="Y75" i="9"/>
  <c r="V75" i="9"/>
  <c r="U75" i="9"/>
  <c r="T75" i="9"/>
  <c r="S75" i="9"/>
  <c r="AD384" i="9"/>
  <c r="Z384" i="9"/>
  <c r="AA384" i="9" s="1"/>
  <c r="Y384" i="9"/>
  <c r="V384" i="9"/>
  <c r="U384" i="9"/>
  <c r="T384" i="9"/>
  <c r="S384" i="9"/>
  <c r="AD243" i="9"/>
  <c r="Z243" i="9"/>
  <c r="AC243" i="9" s="1"/>
  <c r="Y243" i="9"/>
  <c r="V243" i="9"/>
  <c r="U243" i="9"/>
  <c r="T243" i="9"/>
  <c r="S243" i="9"/>
  <c r="AD682" i="9"/>
  <c r="Z682" i="9"/>
  <c r="AC682" i="9" s="1"/>
  <c r="Y682" i="9"/>
  <c r="V682" i="9"/>
  <c r="U682" i="9"/>
  <c r="T682" i="9"/>
  <c r="S682" i="9"/>
  <c r="AD403" i="9"/>
  <c r="Z403" i="9"/>
  <c r="AA403" i="9" s="1"/>
  <c r="Y403" i="9"/>
  <c r="V403" i="9"/>
  <c r="U403" i="9"/>
  <c r="T403" i="9"/>
  <c r="S403" i="9"/>
  <c r="AD685" i="9"/>
  <c r="Z685" i="9"/>
  <c r="AC685" i="9" s="1"/>
  <c r="Y685" i="9"/>
  <c r="V685" i="9"/>
  <c r="U685" i="9"/>
  <c r="T685" i="9"/>
  <c r="S685" i="9"/>
  <c r="AD197" i="9"/>
  <c r="Z197" i="9"/>
  <c r="AC197" i="9" s="1"/>
  <c r="Y197" i="9"/>
  <c r="V197" i="9"/>
  <c r="U197" i="9"/>
  <c r="T197" i="9"/>
  <c r="S197" i="9"/>
  <c r="AD277" i="9"/>
  <c r="Z277" i="9"/>
  <c r="Y277" i="9"/>
  <c r="V277" i="9"/>
  <c r="U277" i="9"/>
  <c r="T277" i="9"/>
  <c r="S277" i="9"/>
  <c r="AD526" i="9"/>
  <c r="Z526" i="9"/>
  <c r="Y526" i="9"/>
  <c r="V526" i="9"/>
  <c r="U526" i="9"/>
  <c r="T526" i="9"/>
  <c r="S526" i="9"/>
  <c r="AD347" i="9"/>
  <c r="Z347" i="9"/>
  <c r="AA347" i="9" s="1"/>
  <c r="Y347" i="9"/>
  <c r="V347" i="9"/>
  <c r="U347" i="9"/>
  <c r="T347" i="9"/>
  <c r="S347" i="9"/>
  <c r="AD392" i="9"/>
  <c r="Z392" i="9"/>
  <c r="AC392" i="9" s="1"/>
  <c r="Y392" i="9"/>
  <c r="V392" i="9"/>
  <c r="U392" i="9"/>
  <c r="T392" i="9"/>
  <c r="S392" i="9"/>
  <c r="AD338" i="9"/>
  <c r="Z338" i="9"/>
  <c r="Y338" i="9"/>
  <c r="V338" i="9"/>
  <c r="U338" i="9"/>
  <c r="T338" i="9"/>
  <c r="S338" i="9"/>
  <c r="AD713" i="9"/>
  <c r="Z713" i="9"/>
  <c r="Y713" i="9"/>
  <c r="V713" i="9"/>
  <c r="U713" i="9"/>
  <c r="T713" i="9"/>
  <c r="S713" i="9"/>
  <c r="AD625" i="9"/>
  <c r="Z625" i="9"/>
  <c r="Y625" i="9"/>
  <c r="V625" i="9"/>
  <c r="U625" i="9"/>
  <c r="T625" i="9"/>
  <c r="S625" i="9"/>
  <c r="AD709" i="9"/>
  <c r="Z709" i="9"/>
  <c r="AC709" i="9" s="1"/>
  <c r="Y709" i="9"/>
  <c r="V709" i="9"/>
  <c r="U709" i="9"/>
  <c r="T709" i="9"/>
  <c r="S709" i="9"/>
  <c r="AD123" i="9"/>
  <c r="Z123" i="9"/>
  <c r="AC123" i="9" s="1"/>
  <c r="Y123" i="9"/>
  <c r="V123" i="9"/>
  <c r="U123" i="9"/>
  <c r="T123" i="9"/>
  <c r="S123" i="9"/>
  <c r="AD490" i="9"/>
  <c r="Z490" i="9"/>
  <c r="AA490" i="9" s="1"/>
  <c r="Y490" i="9"/>
  <c r="V490" i="9"/>
  <c r="U490" i="9"/>
  <c r="T490" i="9"/>
  <c r="S490" i="9"/>
  <c r="AD623" i="9"/>
  <c r="Z623" i="9"/>
  <c r="Y623" i="9"/>
  <c r="V623" i="9"/>
  <c r="U623" i="9"/>
  <c r="T623" i="9"/>
  <c r="S623" i="9"/>
  <c r="AD369" i="9"/>
  <c r="Z369" i="9"/>
  <c r="AC369" i="9" s="1"/>
  <c r="Y369" i="9"/>
  <c r="V369" i="9"/>
  <c r="U369" i="9"/>
  <c r="T369" i="9"/>
  <c r="S369" i="9"/>
  <c r="AD115" i="9"/>
  <c r="Z115" i="9"/>
  <c r="AC115" i="9" s="1"/>
  <c r="Y115" i="9"/>
  <c r="V115" i="9"/>
  <c r="U115" i="9"/>
  <c r="T115" i="9"/>
  <c r="S115" i="9"/>
  <c r="AD579" i="9"/>
  <c r="Z579" i="9"/>
  <c r="AA579" i="9" s="1"/>
  <c r="Y579" i="9"/>
  <c r="V579" i="9"/>
  <c r="U579" i="9"/>
  <c r="T579" i="9"/>
  <c r="S579" i="9"/>
  <c r="AD74" i="9"/>
  <c r="Z74" i="9"/>
  <c r="AC74" i="9" s="1"/>
  <c r="Y74" i="9"/>
  <c r="V74" i="9"/>
  <c r="U74" i="9"/>
  <c r="T74" i="9"/>
  <c r="S74" i="9"/>
  <c r="AD221" i="9"/>
  <c r="Z221" i="9"/>
  <c r="AC221" i="9" s="1"/>
  <c r="Y221" i="9"/>
  <c r="V221" i="9"/>
  <c r="U221" i="9"/>
  <c r="T221" i="9"/>
  <c r="S221" i="9"/>
  <c r="AD396" i="9"/>
  <c r="Z396" i="9"/>
  <c r="AC396" i="9" s="1"/>
  <c r="Y396" i="9"/>
  <c r="V396" i="9"/>
  <c r="U396" i="9"/>
  <c r="T396" i="9"/>
  <c r="S396" i="9"/>
  <c r="AD227" i="9"/>
  <c r="Z227" i="9"/>
  <c r="AA227" i="9" s="1"/>
  <c r="Y227" i="9"/>
  <c r="V227" i="9"/>
  <c r="U227" i="9"/>
  <c r="T227" i="9"/>
  <c r="S227" i="9"/>
  <c r="AD321" i="9"/>
  <c r="Z321" i="9"/>
  <c r="AC321" i="9" s="1"/>
  <c r="Y321" i="9"/>
  <c r="V321" i="9"/>
  <c r="U321" i="9"/>
  <c r="T321" i="9"/>
  <c r="S321" i="9"/>
  <c r="AD454" i="9"/>
  <c r="Z454" i="9"/>
  <c r="AC454" i="9" s="1"/>
  <c r="Y454" i="9"/>
  <c r="V454" i="9"/>
  <c r="U454" i="9"/>
  <c r="T454" i="9"/>
  <c r="S454" i="9"/>
  <c r="AD705" i="9"/>
  <c r="Z705" i="9"/>
  <c r="AC705" i="9" s="1"/>
  <c r="Y705" i="9"/>
  <c r="V705" i="9"/>
  <c r="U705" i="9"/>
  <c r="T705" i="9"/>
  <c r="S705" i="9"/>
  <c r="AD96" i="9"/>
  <c r="Z96" i="9"/>
  <c r="AA96" i="9" s="1"/>
  <c r="Y96" i="9"/>
  <c r="V96" i="9"/>
  <c r="U96" i="9"/>
  <c r="T96" i="9"/>
  <c r="S96" i="9"/>
  <c r="AD730" i="9"/>
  <c r="Z730" i="9"/>
  <c r="AC730" i="9" s="1"/>
  <c r="Y730" i="9"/>
  <c r="V730" i="9"/>
  <c r="U730" i="9"/>
  <c r="T730" i="9"/>
  <c r="S730" i="9"/>
  <c r="AD198" i="9"/>
  <c r="Z198" i="9"/>
  <c r="AC198" i="9" s="1"/>
  <c r="Y198" i="9"/>
  <c r="V198" i="9"/>
  <c r="U198" i="9"/>
  <c r="T198" i="9"/>
  <c r="S198" i="9"/>
  <c r="AD16" i="9"/>
  <c r="Z16" i="9"/>
  <c r="AC16" i="9" s="1"/>
  <c r="Y16" i="9"/>
  <c r="V16" i="9"/>
  <c r="U16" i="9"/>
  <c r="T16" i="9"/>
  <c r="S16" i="9"/>
  <c r="AD649" i="9"/>
  <c r="Z649" i="9"/>
  <c r="AA649" i="9" s="1"/>
  <c r="Y649" i="9"/>
  <c r="V649" i="9"/>
  <c r="U649" i="9"/>
  <c r="T649" i="9"/>
  <c r="S649" i="9"/>
  <c r="AD448" i="9"/>
  <c r="Z448" i="9"/>
  <c r="AC448" i="9" s="1"/>
  <c r="Y448" i="9"/>
  <c r="V448" i="9"/>
  <c r="U448" i="9"/>
  <c r="T448" i="9"/>
  <c r="S448" i="9"/>
  <c r="AD548" i="9"/>
  <c r="Z548" i="9"/>
  <c r="AC548" i="9" s="1"/>
  <c r="Y548" i="9"/>
  <c r="V548" i="9"/>
  <c r="U548" i="9"/>
  <c r="T548" i="9"/>
  <c r="S548" i="9"/>
  <c r="AD289" i="9"/>
  <c r="Z289" i="9"/>
  <c r="AC289" i="9" s="1"/>
  <c r="Y289" i="9"/>
  <c r="V289" i="9"/>
  <c r="U289" i="9"/>
  <c r="T289" i="9"/>
  <c r="S289" i="9"/>
  <c r="AD10" i="9"/>
  <c r="Z10" i="9"/>
  <c r="AA10" i="9" s="1"/>
  <c r="Y10" i="9"/>
  <c r="V10" i="9"/>
  <c r="U10" i="9"/>
  <c r="T10" i="9"/>
  <c r="S10" i="9"/>
  <c r="AD192" i="9"/>
  <c r="Z192" i="9"/>
  <c r="AC192" i="9" s="1"/>
  <c r="Y192" i="9"/>
  <c r="V192" i="9"/>
  <c r="U192" i="9"/>
  <c r="T192" i="9"/>
  <c r="S192" i="9"/>
  <c r="AD727" i="9"/>
  <c r="Z727" i="9"/>
  <c r="Y727" i="9"/>
  <c r="V727" i="9"/>
  <c r="U727" i="9"/>
  <c r="T727" i="9"/>
  <c r="S727" i="9"/>
  <c r="AD275" i="9"/>
  <c r="Z275" i="9"/>
  <c r="AC275" i="9" s="1"/>
  <c r="Y275" i="9"/>
  <c r="V275" i="9"/>
  <c r="U275" i="9"/>
  <c r="T275" i="9"/>
  <c r="S275" i="9"/>
  <c r="AD509" i="9"/>
  <c r="Z509" i="9"/>
  <c r="AA509" i="9" s="1"/>
  <c r="Y509" i="9"/>
  <c r="V509" i="9"/>
  <c r="U509" i="9"/>
  <c r="T509" i="9"/>
  <c r="S509" i="9"/>
  <c r="AD148" i="9"/>
  <c r="Z148" i="9"/>
  <c r="AA148" i="9" s="1"/>
  <c r="Y148" i="9"/>
  <c r="V148" i="9"/>
  <c r="U148" i="9"/>
  <c r="T148" i="9"/>
  <c r="S148" i="9"/>
  <c r="AD614" i="9"/>
  <c r="Z614" i="9"/>
  <c r="Y614" i="9"/>
  <c r="V614" i="9"/>
  <c r="U614" i="9"/>
  <c r="T614" i="9"/>
  <c r="S614" i="9"/>
  <c r="AD398" i="9"/>
  <c r="Z398" i="9"/>
  <c r="AC398" i="9" s="1"/>
  <c r="Y398" i="9"/>
  <c r="V398" i="9"/>
  <c r="U398" i="9"/>
  <c r="T398" i="9"/>
  <c r="S398" i="9"/>
  <c r="AD363" i="9"/>
  <c r="Z363" i="9"/>
  <c r="AA363" i="9" s="1"/>
  <c r="Y363" i="9"/>
  <c r="V363" i="9"/>
  <c r="U363" i="9"/>
  <c r="T363" i="9"/>
  <c r="S363" i="9"/>
  <c r="AD433" i="9"/>
  <c r="Z433" i="9"/>
  <c r="AC433" i="9" s="1"/>
  <c r="Y433" i="9"/>
  <c r="V433" i="9"/>
  <c r="U433" i="9"/>
  <c r="T433" i="9"/>
  <c r="S433" i="9"/>
  <c r="AD380" i="9"/>
  <c r="Z380" i="9"/>
  <c r="AA380" i="9" s="1"/>
  <c r="Y380" i="9"/>
  <c r="V380" i="9"/>
  <c r="U380" i="9"/>
  <c r="T380" i="9"/>
  <c r="S380" i="9"/>
  <c r="AD8" i="9"/>
  <c r="Z8" i="9"/>
  <c r="AC8" i="9" s="1"/>
  <c r="Y8" i="9"/>
  <c r="V8" i="9"/>
  <c r="U8" i="9"/>
  <c r="T8" i="9"/>
  <c r="S8" i="9"/>
  <c r="AD560" i="9"/>
  <c r="Z560" i="9"/>
  <c r="AA560" i="9" s="1"/>
  <c r="Y560" i="9"/>
  <c r="V560" i="9"/>
  <c r="U560" i="9"/>
  <c r="T560" i="9"/>
  <c r="S560" i="9"/>
  <c r="AD334" i="9"/>
  <c r="Z334" i="9"/>
  <c r="AA334" i="9" s="1"/>
  <c r="Y334" i="9"/>
  <c r="V334" i="9"/>
  <c r="U334" i="9"/>
  <c r="T334" i="9"/>
  <c r="S334" i="9"/>
  <c r="AD282" i="9"/>
  <c r="Z282" i="9"/>
  <c r="AA282" i="9" s="1"/>
  <c r="Y282" i="9"/>
  <c r="V282" i="9"/>
  <c r="U282" i="9"/>
  <c r="T282" i="9"/>
  <c r="S282" i="9"/>
  <c r="AD597" i="9"/>
  <c r="Z597" i="9"/>
  <c r="AC597" i="9" s="1"/>
  <c r="Y597" i="9"/>
  <c r="V597" i="9"/>
  <c r="U597" i="9"/>
  <c r="T597" i="9"/>
  <c r="S597" i="9"/>
  <c r="AD371" i="9"/>
  <c r="Z371" i="9"/>
  <c r="AA371" i="9" s="1"/>
  <c r="Y371" i="9"/>
  <c r="V371" i="9"/>
  <c r="U371" i="9"/>
  <c r="T371" i="9"/>
  <c r="S371" i="9"/>
  <c r="AD430" i="9"/>
  <c r="Z430" i="9"/>
  <c r="AC430" i="9" s="1"/>
  <c r="Y430" i="9"/>
  <c r="V430" i="9"/>
  <c r="U430" i="9"/>
  <c r="T430" i="9"/>
  <c r="S430" i="9"/>
  <c r="AD530" i="9"/>
  <c r="Z530" i="9"/>
  <c r="AA530" i="9" s="1"/>
  <c r="Y530" i="9"/>
  <c r="V530" i="9"/>
  <c r="U530" i="9"/>
  <c r="T530" i="9"/>
  <c r="S530" i="9"/>
  <c r="AD702" i="9"/>
  <c r="Z702" i="9"/>
  <c r="AC702" i="9" s="1"/>
  <c r="Y702" i="9"/>
  <c r="V702" i="9"/>
  <c r="U702" i="9"/>
  <c r="T702" i="9"/>
  <c r="S702" i="9"/>
  <c r="AD154" i="9"/>
  <c r="Z154" i="9"/>
  <c r="AA154" i="9" s="1"/>
  <c r="Y154" i="9"/>
  <c r="V154" i="9"/>
  <c r="U154" i="9"/>
  <c r="T154" i="9"/>
  <c r="S154" i="9"/>
  <c r="AD426" i="9"/>
  <c r="Z426" i="9"/>
  <c r="AA426" i="9" s="1"/>
  <c r="Y426" i="9"/>
  <c r="V426" i="9"/>
  <c r="U426" i="9"/>
  <c r="T426" i="9"/>
  <c r="S426" i="9"/>
  <c r="AD142" i="9"/>
  <c r="Z142" i="9"/>
  <c r="AA142" i="9" s="1"/>
  <c r="Y142" i="9"/>
  <c r="V142" i="9"/>
  <c r="U142" i="9"/>
  <c r="T142" i="9"/>
  <c r="S142" i="9"/>
  <c r="AD324" i="9"/>
  <c r="Z324" i="9"/>
  <c r="AC324" i="9" s="1"/>
  <c r="Y324" i="9"/>
  <c r="V324" i="9"/>
  <c r="U324" i="9"/>
  <c r="T324" i="9"/>
  <c r="S324" i="9"/>
  <c r="AD170" i="9"/>
  <c r="Z170" i="9"/>
  <c r="AA170" i="9" s="1"/>
  <c r="Y170" i="9"/>
  <c r="V170" i="9"/>
  <c r="U170" i="9"/>
  <c r="T170" i="9"/>
  <c r="S170" i="9"/>
  <c r="AD136" i="9"/>
  <c r="Z136" i="9"/>
  <c r="AC136" i="9" s="1"/>
  <c r="Y136" i="9"/>
  <c r="V136" i="9"/>
  <c r="U136" i="9"/>
  <c r="T136" i="9"/>
  <c r="S136" i="9"/>
  <c r="AD681" i="9"/>
  <c r="Z681" i="9"/>
  <c r="AA681" i="9" s="1"/>
  <c r="Y681" i="9"/>
  <c r="V681" i="9"/>
  <c r="U681" i="9"/>
  <c r="T681" i="9"/>
  <c r="S681" i="9"/>
  <c r="AD183" i="9"/>
  <c r="Z183" i="9"/>
  <c r="AC183" i="9" s="1"/>
  <c r="Y183" i="9"/>
  <c r="V183" i="9"/>
  <c r="U183" i="9"/>
  <c r="T183" i="9"/>
  <c r="S183" i="9"/>
  <c r="AD453" i="9"/>
  <c r="Z453" i="9"/>
  <c r="AA453" i="9" s="1"/>
  <c r="Y453" i="9"/>
  <c r="V453" i="9"/>
  <c r="U453" i="9"/>
  <c r="T453" i="9"/>
  <c r="S453" i="9"/>
  <c r="AD141" i="9"/>
  <c r="Z141" i="9"/>
  <c r="AC141" i="9" s="1"/>
  <c r="Y141" i="9"/>
  <c r="V141" i="9"/>
  <c r="U141" i="9"/>
  <c r="T141" i="9"/>
  <c r="S141" i="9"/>
  <c r="AD230" i="9"/>
  <c r="Z230" i="9"/>
  <c r="AA230" i="9" s="1"/>
  <c r="Y230" i="9"/>
  <c r="V230" i="9"/>
  <c r="U230" i="9"/>
  <c r="T230" i="9"/>
  <c r="S230" i="9"/>
  <c r="AD47" i="9"/>
  <c r="Z47" i="9"/>
  <c r="AC47" i="9" s="1"/>
  <c r="Y47" i="9"/>
  <c r="V47" i="9"/>
  <c r="U47" i="9"/>
  <c r="T47" i="9"/>
  <c r="S47" i="9"/>
  <c r="AD375" i="9"/>
  <c r="Z375" i="9"/>
  <c r="AC375" i="9" s="1"/>
  <c r="Y375" i="9"/>
  <c r="V375" i="9"/>
  <c r="U375" i="9"/>
  <c r="T375" i="9"/>
  <c r="S375" i="9"/>
  <c r="AD459" i="9"/>
  <c r="Z459" i="9"/>
  <c r="AC459" i="9" s="1"/>
  <c r="Y459" i="9"/>
  <c r="V459" i="9"/>
  <c r="U459" i="9"/>
  <c r="T459" i="9"/>
  <c r="S459" i="9"/>
  <c r="AD92" i="9"/>
  <c r="Z92" i="9"/>
  <c r="AC92" i="9" s="1"/>
  <c r="Y92" i="9"/>
  <c r="V92" i="9"/>
  <c r="U92" i="9"/>
  <c r="T92" i="9"/>
  <c r="S92" i="9"/>
  <c r="AD219" i="9"/>
  <c r="Z219" i="9"/>
  <c r="AC219" i="9" s="1"/>
  <c r="Y219" i="9"/>
  <c r="V219" i="9"/>
  <c r="U219" i="9"/>
  <c r="T219" i="9"/>
  <c r="S219" i="9"/>
  <c r="AD624" i="9"/>
  <c r="Z624" i="9"/>
  <c r="AA624" i="9" s="1"/>
  <c r="Y624" i="9"/>
  <c r="V624" i="9"/>
  <c r="U624" i="9"/>
  <c r="T624" i="9"/>
  <c r="S624" i="9"/>
  <c r="AD683" i="9"/>
  <c r="Z683" i="9"/>
  <c r="Y683" i="9"/>
  <c r="V683" i="9"/>
  <c r="U683" i="9"/>
  <c r="T683" i="9"/>
  <c r="S683" i="9"/>
  <c r="AD609" i="9"/>
  <c r="Z609" i="9"/>
  <c r="AA609" i="9" s="1"/>
  <c r="Y609" i="9"/>
  <c r="V609" i="9"/>
  <c r="U609" i="9"/>
  <c r="T609" i="9"/>
  <c r="S609" i="9"/>
  <c r="AD441" i="9"/>
  <c r="Z441" i="9"/>
  <c r="AC441" i="9" s="1"/>
  <c r="Y441" i="9"/>
  <c r="V441" i="9"/>
  <c r="U441" i="9"/>
  <c r="T441" i="9"/>
  <c r="S441" i="9"/>
  <c r="AD366" i="9"/>
  <c r="Z366" i="9"/>
  <c r="AA366" i="9" s="1"/>
  <c r="Y366" i="9"/>
  <c r="V366" i="9"/>
  <c r="U366" i="9"/>
  <c r="T366" i="9"/>
  <c r="S366" i="9"/>
  <c r="AD610" i="9"/>
  <c r="Z610" i="9"/>
  <c r="AA610" i="9" s="1"/>
  <c r="Y610" i="9"/>
  <c r="V610" i="9"/>
  <c r="U610" i="9"/>
  <c r="T610" i="9"/>
  <c r="S610" i="9"/>
  <c r="AD129" i="9"/>
  <c r="Z129" i="9"/>
  <c r="AC129" i="9" s="1"/>
  <c r="Y129" i="9"/>
  <c r="V129" i="9"/>
  <c r="U129" i="9"/>
  <c r="T129" i="9"/>
  <c r="S129" i="9"/>
  <c r="AD231" i="9"/>
  <c r="Z231" i="9"/>
  <c r="AC231" i="9" s="1"/>
  <c r="Y231" i="9"/>
  <c r="V231" i="9"/>
  <c r="U231" i="9"/>
  <c r="T231" i="9"/>
  <c r="S231" i="9"/>
  <c r="AD46" i="9"/>
  <c r="Z46" i="9"/>
  <c r="AA46" i="9" s="1"/>
  <c r="Y46" i="9"/>
  <c r="V46" i="9"/>
  <c r="U46" i="9"/>
  <c r="T46" i="9"/>
  <c r="S46" i="9"/>
  <c r="AD156" i="9"/>
  <c r="Z156" i="9"/>
  <c r="AA156" i="9" s="1"/>
  <c r="Y156" i="9"/>
  <c r="V156" i="9"/>
  <c r="U156" i="9"/>
  <c r="T156" i="9"/>
  <c r="S156" i="9"/>
  <c r="AD379" i="9"/>
  <c r="Z379" i="9"/>
  <c r="AA379" i="9" s="1"/>
  <c r="Y379" i="9"/>
  <c r="V379" i="9"/>
  <c r="U379" i="9"/>
  <c r="T379" i="9"/>
  <c r="S379" i="9"/>
  <c r="AD190" i="9"/>
  <c r="Z190" i="9"/>
  <c r="AC190" i="9" s="1"/>
  <c r="Y190" i="9"/>
  <c r="V190" i="9"/>
  <c r="U190" i="9"/>
  <c r="T190" i="9"/>
  <c r="S190" i="9"/>
  <c r="AD285" i="9"/>
  <c r="Z285" i="9"/>
  <c r="AC285" i="9" s="1"/>
  <c r="Y285" i="9"/>
  <c r="V285" i="9"/>
  <c r="U285" i="9"/>
  <c r="T285" i="9"/>
  <c r="S285" i="9"/>
  <c r="AD667" i="9"/>
  <c r="Z667" i="9"/>
  <c r="AA667" i="9" s="1"/>
  <c r="Y667" i="9"/>
  <c r="V667" i="9"/>
  <c r="U667" i="9"/>
  <c r="T667" i="9"/>
  <c r="S667" i="9"/>
  <c r="AD662" i="9"/>
  <c r="Z662" i="9"/>
  <c r="AC662" i="9" s="1"/>
  <c r="Y662" i="9"/>
  <c r="V662" i="9"/>
  <c r="U662" i="9"/>
  <c r="T662" i="9"/>
  <c r="S662" i="9"/>
  <c r="AD421" i="9"/>
  <c r="Z421" i="9"/>
  <c r="AC421" i="9" s="1"/>
  <c r="Y421" i="9"/>
  <c r="V421" i="9"/>
  <c r="U421" i="9"/>
  <c r="T421" i="9"/>
  <c r="S421" i="9"/>
  <c r="AD137" i="9"/>
  <c r="Z137" i="9"/>
  <c r="AC137" i="9" s="1"/>
  <c r="Y137" i="9"/>
  <c r="V137" i="9"/>
  <c r="U137" i="9"/>
  <c r="T137" i="9"/>
  <c r="S137" i="9"/>
  <c r="AD249" i="9"/>
  <c r="Z249" i="9"/>
  <c r="AA249" i="9" s="1"/>
  <c r="Y249" i="9"/>
  <c r="V249" i="9"/>
  <c r="U249" i="9"/>
  <c r="T249" i="9"/>
  <c r="S249" i="9"/>
  <c r="AD109" i="9"/>
  <c r="Z109" i="9"/>
  <c r="AA109" i="9" s="1"/>
  <c r="Y109" i="9"/>
  <c r="V109" i="9"/>
  <c r="U109" i="9"/>
  <c r="T109" i="9"/>
  <c r="S109" i="9"/>
  <c r="AD344" i="9"/>
  <c r="Z344" i="9"/>
  <c r="AC344" i="9" s="1"/>
  <c r="Y344" i="9"/>
  <c r="V344" i="9"/>
  <c r="U344" i="9"/>
  <c r="T344" i="9"/>
  <c r="S344" i="9"/>
  <c r="AD31" i="9"/>
  <c r="Z31" i="9"/>
  <c r="AC31" i="9" s="1"/>
  <c r="Y31" i="9"/>
  <c r="V31" i="9"/>
  <c r="U31" i="9"/>
  <c r="T31" i="9"/>
  <c r="S31" i="9"/>
  <c r="AD265" i="9"/>
  <c r="Z265" i="9"/>
  <c r="AA265" i="9" s="1"/>
  <c r="Y265" i="9"/>
  <c r="V265" i="9"/>
  <c r="U265" i="9"/>
  <c r="T265" i="9"/>
  <c r="S265" i="9"/>
  <c r="AD66" i="9"/>
  <c r="Z66" i="9"/>
  <c r="AC66" i="9" s="1"/>
  <c r="Y66" i="9"/>
  <c r="V66" i="9"/>
  <c r="U66" i="9"/>
  <c r="T66" i="9"/>
  <c r="S66" i="9"/>
  <c r="AD368" i="9"/>
  <c r="Z368" i="9"/>
  <c r="AC368" i="9" s="1"/>
  <c r="Y368" i="9"/>
  <c r="V368" i="9"/>
  <c r="U368" i="9"/>
  <c r="T368" i="9"/>
  <c r="S368" i="9"/>
  <c r="AD331" i="9"/>
  <c r="Z331" i="9"/>
  <c r="AC331" i="9" s="1"/>
  <c r="Y331" i="9"/>
  <c r="V331" i="9"/>
  <c r="U331" i="9"/>
  <c r="T331" i="9"/>
  <c r="S331" i="9"/>
  <c r="AD211" i="9"/>
  <c r="Z211" i="9"/>
  <c r="AA211" i="9" s="1"/>
  <c r="Y211" i="9"/>
  <c r="V211" i="9"/>
  <c r="U211" i="9"/>
  <c r="T211" i="9"/>
  <c r="S211" i="9"/>
  <c r="AD611" i="9"/>
  <c r="Z611" i="9"/>
  <c r="AA611" i="9" s="1"/>
  <c r="Y611" i="9"/>
  <c r="V611" i="9"/>
  <c r="U611" i="9"/>
  <c r="T611" i="9"/>
  <c r="S611" i="9"/>
  <c r="AD309" i="9"/>
  <c r="Z309" i="9"/>
  <c r="AC309" i="9" s="1"/>
  <c r="Y309" i="9"/>
  <c r="V309" i="9"/>
  <c r="U309" i="9"/>
  <c r="T309" i="9"/>
  <c r="S309" i="9"/>
  <c r="AD378" i="9"/>
  <c r="Z378" i="9"/>
  <c r="AA378" i="9" s="1"/>
  <c r="Y378" i="9"/>
  <c r="V378" i="9"/>
  <c r="U378" i="9"/>
  <c r="T378" i="9"/>
  <c r="S378" i="9"/>
  <c r="AD40" i="9"/>
  <c r="Z40" i="9"/>
  <c r="AA40" i="9" s="1"/>
  <c r="Y40" i="9"/>
  <c r="V40" i="9"/>
  <c r="U40" i="9"/>
  <c r="T40" i="9"/>
  <c r="S40" i="9"/>
  <c r="AD97" i="9"/>
  <c r="Z97" i="9"/>
  <c r="AC97" i="9" s="1"/>
  <c r="Y97" i="9"/>
  <c r="V97" i="9"/>
  <c r="U97" i="9"/>
  <c r="T97" i="9"/>
  <c r="S97" i="9"/>
  <c r="AD345" i="9"/>
  <c r="Z345" i="9"/>
  <c r="AC345" i="9" s="1"/>
  <c r="Y345" i="9"/>
  <c r="V345" i="9"/>
  <c r="U345" i="9"/>
  <c r="T345" i="9"/>
  <c r="S345" i="9"/>
  <c r="AD672" i="9"/>
  <c r="Z672" i="9"/>
  <c r="AA672" i="9" s="1"/>
  <c r="Y672" i="9"/>
  <c r="V672" i="9"/>
  <c r="U672" i="9"/>
  <c r="T672" i="9"/>
  <c r="S672" i="9"/>
  <c r="AD381" i="9"/>
  <c r="Z381" i="9"/>
  <c r="AA381" i="9" s="1"/>
  <c r="Y381" i="9"/>
  <c r="V381" i="9"/>
  <c r="U381" i="9"/>
  <c r="T381" i="9"/>
  <c r="S381" i="9"/>
  <c r="AD94" i="9"/>
  <c r="Z94" i="9"/>
  <c r="AA94" i="9" s="1"/>
  <c r="Y94" i="9"/>
  <c r="V94" i="9"/>
  <c r="U94" i="9"/>
  <c r="T94" i="9"/>
  <c r="S94" i="9"/>
  <c r="AD726" i="9"/>
  <c r="Z726" i="9"/>
  <c r="AC726" i="9" s="1"/>
  <c r="Y726" i="9"/>
  <c r="V726" i="9"/>
  <c r="U726" i="9"/>
  <c r="T726" i="9"/>
  <c r="S726" i="9"/>
  <c r="AD383" i="9"/>
  <c r="Z383" i="9"/>
  <c r="AC383" i="9" s="1"/>
  <c r="Y383" i="9"/>
  <c r="V383" i="9"/>
  <c r="U383" i="9"/>
  <c r="T383" i="9"/>
  <c r="S383" i="9"/>
  <c r="AD361" i="9"/>
  <c r="Z361" i="9"/>
  <c r="AA361" i="9" s="1"/>
  <c r="Y361" i="9"/>
  <c r="V361" i="9"/>
  <c r="U361" i="9"/>
  <c r="T361" i="9"/>
  <c r="S361" i="9"/>
  <c r="AD515" i="9"/>
  <c r="Z515" i="9"/>
  <c r="AC515" i="9" s="1"/>
  <c r="Y515" i="9"/>
  <c r="V515" i="9"/>
  <c r="U515" i="9"/>
  <c r="T515" i="9"/>
  <c r="S515" i="9"/>
  <c r="AD582" i="9"/>
  <c r="Z582" i="9"/>
  <c r="AC582" i="9" s="1"/>
  <c r="Y582" i="9"/>
  <c r="V582" i="9"/>
  <c r="U582" i="9"/>
  <c r="T582" i="9"/>
  <c r="S582" i="9"/>
  <c r="AD250" i="9"/>
  <c r="Z250" i="9"/>
  <c r="AC250" i="9" s="1"/>
  <c r="Y250" i="9"/>
  <c r="V250" i="9"/>
  <c r="U250" i="9"/>
  <c r="T250" i="9"/>
  <c r="S250" i="9"/>
  <c r="AD703" i="9"/>
  <c r="Z703" i="9"/>
  <c r="AA703" i="9" s="1"/>
  <c r="Y703" i="9"/>
  <c r="V703" i="9"/>
  <c r="U703" i="9"/>
  <c r="T703" i="9"/>
  <c r="S703" i="9"/>
  <c r="AD542" i="9"/>
  <c r="Z542" i="9"/>
  <c r="AA542" i="9" s="1"/>
  <c r="Y542" i="9"/>
  <c r="V542" i="9"/>
  <c r="U542" i="9"/>
  <c r="T542" i="9"/>
  <c r="S542" i="9"/>
  <c r="AD721" i="9"/>
  <c r="Z721" i="9"/>
  <c r="AC721" i="9" s="1"/>
  <c r="Y721" i="9"/>
  <c r="V721" i="9"/>
  <c r="U721" i="9"/>
  <c r="T721" i="9"/>
  <c r="S721" i="9"/>
  <c r="AD577" i="9"/>
  <c r="Z577" i="9"/>
  <c r="AA577" i="9" s="1"/>
  <c r="Y577" i="9"/>
  <c r="V577" i="9"/>
  <c r="U577" i="9"/>
  <c r="T577" i="9"/>
  <c r="S577" i="9"/>
  <c r="AD290" i="9"/>
  <c r="Z290" i="9"/>
  <c r="AC290" i="9" s="1"/>
  <c r="Y290" i="9"/>
  <c r="V290" i="9"/>
  <c r="U290" i="9"/>
  <c r="T290" i="9"/>
  <c r="S290" i="9"/>
  <c r="AD292" i="9"/>
  <c r="Z292" i="9"/>
  <c r="AC292" i="9" s="1"/>
  <c r="Y292" i="9"/>
  <c r="V292" i="9"/>
  <c r="U292" i="9"/>
  <c r="T292" i="9"/>
  <c r="S292" i="9"/>
  <c r="AD418" i="9"/>
  <c r="Z418" i="9"/>
  <c r="AA418" i="9" s="1"/>
  <c r="Y418" i="9"/>
  <c r="V418" i="9"/>
  <c r="U418" i="9"/>
  <c r="T418" i="9"/>
  <c r="S418" i="9"/>
  <c r="AD457" i="9"/>
  <c r="Z457" i="9"/>
  <c r="AC457" i="9" s="1"/>
  <c r="Y457" i="9"/>
  <c r="V457" i="9"/>
  <c r="U457" i="9"/>
  <c r="T457" i="9"/>
  <c r="S457" i="9"/>
  <c r="AD524" i="9"/>
  <c r="Z524" i="9"/>
  <c r="AC524" i="9" s="1"/>
  <c r="Y524" i="9"/>
  <c r="V524" i="9"/>
  <c r="U524" i="9"/>
  <c r="T524" i="9"/>
  <c r="S524" i="9"/>
  <c r="AD630" i="9"/>
  <c r="Z630" i="9"/>
  <c r="AC630" i="9" s="1"/>
  <c r="Y630" i="9"/>
  <c r="V630" i="9"/>
  <c r="U630" i="9"/>
  <c r="T630" i="9"/>
  <c r="S630" i="9"/>
  <c r="AD108" i="9"/>
  <c r="Z108" i="9"/>
  <c r="AC108" i="9" s="1"/>
  <c r="Y108" i="9"/>
  <c r="V108" i="9"/>
  <c r="U108" i="9"/>
  <c r="T108" i="9"/>
  <c r="S108" i="9"/>
  <c r="AD279" i="9"/>
  <c r="Z279" i="9"/>
  <c r="AA279" i="9" s="1"/>
  <c r="Y279" i="9"/>
  <c r="V279" i="9"/>
  <c r="U279" i="9"/>
  <c r="T279" i="9"/>
  <c r="S279" i="9"/>
  <c r="AD742" i="9"/>
  <c r="Z742" i="9"/>
  <c r="AA742" i="9" s="1"/>
  <c r="Y742" i="9"/>
  <c r="V742" i="9"/>
  <c r="U742" i="9"/>
  <c r="T742" i="9"/>
  <c r="S742" i="9"/>
  <c r="AD239" i="9"/>
  <c r="Z239" i="9"/>
  <c r="AC239" i="9" s="1"/>
  <c r="Y239" i="9"/>
  <c r="V239" i="9"/>
  <c r="U239" i="9"/>
  <c r="T239" i="9"/>
  <c r="S239" i="9"/>
  <c r="AD486" i="9"/>
  <c r="Z486" i="9"/>
  <c r="AC486" i="9" s="1"/>
  <c r="Y486" i="9"/>
  <c r="V486" i="9"/>
  <c r="U486" i="9"/>
  <c r="T486" i="9"/>
  <c r="S486" i="9"/>
  <c r="AD164" i="9"/>
  <c r="Z164" i="9"/>
  <c r="AC164" i="9" s="1"/>
  <c r="Y164" i="9"/>
  <c r="V164" i="9"/>
  <c r="U164" i="9"/>
  <c r="T164" i="9"/>
  <c r="S164" i="9"/>
  <c r="AD358" i="9"/>
  <c r="Z358" i="9"/>
  <c r="AC358" i="9" s="1"/>
  <c r="Y358" i="9"/>
  <c r="V358" i="9"/>
  <c r="U358" i="9"/>
  <c r="T358" i="9"/>
  <c r="S358" i="9"/>
  <c r="AD562" i="9"/>
  <c r="Z562" i="9"/>
  <c r="AA562" i="9" s="1"/>
  <c r="Y562" i="9"/>
  <c r="V562" i="9"/>
  <c r="U562" i="9"/>
  <c r="T562" i="9"/>
  <c r="S562" i="9"/>
  <c r="AD21" i="9"/>
  <c r="Z21" i="9"/>
  <c r="AA21" i="9" s="1"/>
  <c r="Y21" i="9"/>
  <c r="V21" i="9"/>
  <c r="U21" i="9"/>
  <c r="T21" i="9"/>
  <c r="S21" i="9"/>
  <c r="AD556" i="9"/>
  <c r="Z556" i="9"/>
  <c r="AC556" i="9" s="1"/>
  <c r="Y556" i="9"/>
  <c r="V556" i="9"/>
  <c r="U556" i="9"/>
  <c r="T556" i="9"/>
  <c r="S556" i="9"/>
  <c r="AD251" i="9"/>
  <c r="Z251" i="9"/>
  <c r="AC251" i="9" s="1"/>
  <c r="Y251" i="9"/>
  <c r="V251" i="9"/>
  <c r="U251" i="9"/>
  <c r="T251" i="9"/>
  <c r="S251" i="9"/>
  <c r="AD635" i="9"/>
  <c r="Z635" i="9"/>
  <c r="AC635" i="9" s="1"/>
  <c r="Y635" i="9"/>
  <c r="V635" i="9"/>
  <c r="U635" i="9"/>
  <c r="T635" i="9"/>
  <c r="S635" i="9"/>
  <c r="AD446" i="9"/>
  <c r="Z446" i="9"/>
  <c r="AC446" i="9" s="1"/>
  <c r="Y446" i="9"/>
  <c r="V446" i="9"/>
  <c r="U446" i="9"/>
  <c r="T446" i="9"/>
  <c r="S446" i="9"/>
  <c r="AD41" i="9"/>
  <c r="Z41" i="9"/>
  <c r="AA41" i="9" s="1"/>
  <c r="Y41" i="9"/>
  <c r="V41" i="9"/>
  <c r="U41" i="9"/>
  <c r="T41" i="9"/>
  <c r="S41" i="9"/>
  <c r="AD119" i="9"/>
  <c r="Z119" i="9"/>
  <c r="AA119" i="9" s="1"/>
  <c r="Y119" i="9"/>
  <c r="V119" i="9"/>
  <c r="U119" i="9"/>
  <c r="T119" i="9"/>
  <c r="S119" i="9"/>
  <c r="AD606" i="9"/>
  <c r="Z606" i="9"/>
  <c r="AC606" i="9" s="1"/>
  <c r="Y606" i="9"/>
  <c r="V606" i="9"/>
  <c r="U606" i="9"/>
  <c r="T606" i="9"/>
  <c r="S606" i="9"/>
  <c r="AD184" i="9"/>
  <c r="Z184" i="9"/>
  <c r="AC184" i="9" s="1"/>
  <c r="Y184" i="9"/>
  <c r="V184" i="9"/>
  <c r="U184" i="9"/>
  <c r="T184" i="9"/>
  <c r="S184" i="9"/>
  <c r="AD330" i="9"/>
  <c r="Z330" i="9"/>
  <c r="AC330" i="9" s="1"/>
  <c r="Y330" i="9"/>
  <c r="V330" i="9"/>
  <c r="U330" i="9"/>
  <c r="T330" i="9"/>
  <c r="S330" i="9"/>
  <c r="AD147" i="9"/>
  <c r="Z147" i="9"/>
  <c r="AC147" i="9" s="1"/>
  <c r="Y147" i="9"/>
  <c r="V147" i="9"/>
  <c r="U147" i="9"/>
  <c r="T147" i="9"/>
  <c r="S147" i="9"/>
  <c r="AD55" i="9"/>
  <c r="Z55" i="9"/>
  <c r="AC55" i="9" s="1"/>
  <c r="Y55" i="9"/>
  <c r="V55" i="9"/>
  <c r="U55" i="9"/>
  <c r="T55" i="9"/>
  <c r="S55" i="9"/>
  <c r="AD520" i="9"/>
  <c r="Z520" i="9"/>
  <c r="AA520" i="9" s="1"/>
  <c r="Y520" i="9"/>
  <c r="V520" i="9"/>
  <c r="U520" i="9"/>
  <c r="T520" i="9"/>
  <c r="S520" i="9"/>
  <c r="AD241" i="9"/>
  <c r="Z241" i="9"/>
  <c r="AC241" i="9" s="1"/>
  <c r="Y241" i="9"/>
  <c r="V241" i="9"/>
  <c r="U241" i="9"/>
  <c r="T241" i="9"/>
  <c r="S241" i="9"/>
  <c r="AD390" i="9"/>
  <c r="Z390" i="9"/>
  <c r="AC390" i="9" s="1"/>
  <c r="Y390" i="9"/>
  <c r="V390" i="9"/>
  <c r="U390" i="9"/>
  <c r="T390" i="9"/>
  <c r="S390" i="9"/>
  <c r="AD447" i="9"/>
  <c r="Z447" i="9"/>
  <c r="AC447" i="9" s="1"/>
  <c r="Y447" i="9"/>
  <c r="V447" i="9"/>
  <c r="U447" i="9"/>
  <c r="T447" i="9"/>
  <c r="S447" i="9"/>
  <c r="AD225" i="9"/>
  <c r="Z225" i="9"/>
  <c r="AC225" i="9" s="1"/>
  <c r="Y225" i="9"/>
  <c r="V225" i="9"/>
  <c r="U225" i="9"/>
  <c r="T225" i="9"/>
  <c r="S225" i="9"/>
  <c r="AD545" i="9"/>
  <c r="Z545" i="9"/>
  <c r="AC545" i="9" s="1"/>
  <c r="Y545" i="9"/>
  <c r="V545" i="9"/>
  <c r="U545" i="9"/>
  <c r="T545" i="9"/>
  <c r="S545" i="9"/>
  <c r="AD320" i="9"/>
  <c r="Z320" i="9"/>
  <c r="AA320" i="9" s="1"/>
  <c r="Y320" i="9"/>
  <c r="V320" i="9"/>
  <c r="U320" i="9"/>
  <c r="T320" i="9"/>
  <c r="S320" i="9"/>
  <c r="AD410" i="9"/>
  <c r="Z410" i="9"/>
  <c r="AC410" i="9" s="1"/>
  <c r="Y410" i="9"/>
  <c r="V410" i="9"/>
  <c r="U410" i="9"/>
  <c r="T410" i="9"/>
  <c r="S410" i="9"/>
  <c r="AD489" i="9"/>
  <c r="Z489" i="9"/>
  <c r="AC489" i="9" s="1"/>
  <c r="Y489" i="9"/>
  <c r="V489" i="9"/>
  <c r="U489" i="9"/>
  <c r="T489" i="9"/>
  <c r="S489" i="9"/>
  <c r="AD419" i="9"/>
  <c r="Z419" i="9"/>
  <c r="AC419" i="9" s="1"/>
  <c r="Y419" i="9"/>
  <c r="V419" i="9"/>
  <c r="U419" i="9"/>
  <c r="T419" i="9"/>
  <c r="S419" i="9"/>
  <c r="AD121" i="9"/>
  <c r="Z121" i="9"/>
  <c r="AC121" i="9" s="1"/>
  <c r="Y121" i="9"/>
  <c r="V121" i="9"/>
  <c r="U121" i="9"/>
  <c r="T121" i="9"/>
  <c r="S121" i="9"/>
  <c r="AD561" i="9"/>
  <c r="Z561" i="9"/>
  <c r="AC561" i="9" s="1"/>
  <c r="Y561" i="9"/>
  <c r="V561" i="9"/>
  <c r="U561" i="9"/>
  <c r="T561" i="9"/>
  <c r="S561" i="9"/>
  <c r="AD475" i="9"/>
  <c r="Z475" i="9"/>
  <c r="AA475" i="9" s="1"/>
  <c r="Y475" i="9"/>
  <c r="V475" i="9"/>
  <c r="U475" i="9"/>
  <c r="T475" i="9"/>
  <c r="S475" i="9"/>
  <c r="AD103" i="9"/>
  <c r="Z103" i="9"/>
  <c r="AA103" i="9" s="1"/>
  <c r="Y103" i="9"/>
  <c r="V103" i="9"/>
  <c r="U103" i="9"/>
  <c r="T103" i="9"/>
  <c r="S103" i="9"/>
  <c r="AD438" i="9"/>
  <c r="Z438" i="9"/>
  <c r="AC438" i="9" s="1"/>
  <c r="Y438" i="9"/>
  <c r="V438" i="9"/>
  <c r="U438" i="9"/>
  <c r="T438" i="9"/>
  <c r="S438" i="9"/>
  <c r="AD720" i="9"/>
  <c r="Z720" i="9"/>
  <c r="AC720" i="9" s="1"/>
  <c r="Y720" i="9"/>
  <c r="V720" i="9"/>
  <c r="U720" i="9"/>
  <c r="T720" i="9"/>
  <c r="S720" i="9"/>
  <c r="AD435" i="9"/>
  <c r="Z435" i="9"/>
  <c r="AC435" i="9" s="1"/>
  <c r="Y435" i="9"/>
  <c r="V435" i="9"/>
  <c r="U435" i="9"/>
  <c r="T435" i="9"/>
  <c r="S435" i="9"/>
  <c r="AD69" i="9"/>
  <c r="Z69" i="9"/>
  <c r="AC69" i="9" s="1"/>
  <c r="Y69" i="9"/>
  <c r="V69" i="9"/>
  <c r="U69" i="9"/>
  <c r="T69" i="9"/>
  <c r="S69" i="9"/>
  <c r="AD519" i="9"/>
  <c r="Z519" i="9"/>
  <c r="AC519" i="9" s="1"/>
  <c r="Y519" i="9"/>
  <c r="V519" i="9"/>
  <c r="U519" i="9"/>
  <c r="T519" i="9"/>
  <c r="S519" i="9"/>
  <c r="AD195" i="9"/>
  <c r="Z195" i="9"/>
  <c r="Y195" i="9"/>
  <c r="V195" i="9"/>
  <c r="U195" i="9"/>
  <c r="T195" i="9"/>
  <c r="S195" i="9"/>
  <c r="AD477" i="9"/>
  <c r="Z477" i="9"/>
  <c r="Y477" i="9"/>
  <c r="V477" i="9"/>
  <c r="U477" i="9"/>
  <c r="T477" i="9"/>
  <c r="S477" i="9"/>
  <c r="AD590" i="9"/>
  <c r="Z590" i="9"/>
  <c r="AA590" i="9" s="1"/>
  <c r="Y590" i="9"/>
  <c r="V590" i="9"/>
  <c r="U590" i="9"/>
  <c r="T590" i="9"/>
  <c r="S590" i="9"/>
  <c r="AD750" i="9"/>
  <c r="Z750" i="9"/>
  <c r="AC750" i="9" s="1"/>
  <c r="Y750" i="9"/>
  <c r="V750" i="9"/>
  <c r="U750" i="9"/>
  <c r="T750" i="9"/>
  <c r="S750" i="9"/>
  <c r="AD329" i="9"/>
  <c r="Z329" i="9"/>
  <c r="Y329" i="9"/>
  <c r="V329" i="9"/>
  <c r="U329" i="9"/>
  <c r="T329" i="9"/>
  <c r="S329" i="9"/>
  <c r="AD182" i="9"/>
  <c r="Z182" i="9"/>
  <c r="AC182" i="9" s="1"/>
  <c r="Y182" i="9"/>
  <c r="V182" i="9"/>
  <c r="U182" i="9"/>
  <c r="T182" i="9"/>
  <c r="S182" i="9"/>
  <c r="AD65" i="9"/>
  <c r="Z65" i="9"/>
  <c r="AC65" i="9" s="1"/>
  <c r="Y65" i="9"/>
  <c r="V65" i="9"/>
  <c r="U65" i="9"/>
  <c r="T65" i="9"/>
  <c r="S65" i="9"/>
  <c r="AD402" i="9"/>
  <c r="Z402" i="9"/>
  <c r="Y402" i="9"/>
  <c r="V402" i="9"/>
  <c r="U402" i="9"/>
  <c r="T402" i="9"/>
  <c r="S402" i="9"/>
  <c r="AD736" i="9"/>
  <c r="Z736" i="9"/>
  <c r="AC736" i="9" s="1"/>
  <c r="Y736" i="9"/>
  <c r="V736" i="9"/>
  <c r="U736" i="9"/>
  <c r="T736" i="9"/>
  <c r="S736" i="9"/>
  <c r="AD314" i="9"/>
  <c r="Z314" i="9"/>
  <c r="AA314" i="9" s="1"/>
  <c r="Y314" i="9"/>
  <c r="V314" i="9"/>
  <c r="U314" i="9"/>
  <c r="T314" i="9"/>
  <c r="S314" i="9"/>
  <c r="AD130" i="9"/>
  <c r="Z130" i="9"/>
  <c r="AA130" i="9" s="1"/>
  <c r="Y130" i="9"/>
  <c r="V130" i="9"/>
  <c r="U130" i="9"/>
  <c r="T130" i="9"/>
  <c r="S130" i="9"/>
  <c r="AD407" i="9"/>
  <c r="Z407" i="9"/>
  <c r="Y407" i="9"/>
  <c r="V407" i="9"/>
  <c r="U407" i="9"/>
  <c r="T407" i="9"/>
  <c r="S407" i="9"/>
  <c r="AD594" i="9"/>
  <c r="Z594" i="9"/>
  <c r="AC594" i="9" s="1"/>
  <c r="Y594" i="9"/>
  <c r="V594" i="9"/>
  <c r="U594" i="9"/>
  <c r="T594" i="9"/>
  <c r="S594" i="9"/>
  <c r="AD385" i="9"/>
  <c r="Z385" i="9"/>
  <c r="AC385" i="9" s="1"/>
  <c r="Y385" i="9"/>
  <c r="V385" i="9"/>
  <c r="U385" i="9"/>
  <c r="T385" i="9"/>
  <c r="S385" i="9"/>
  <c r="AD135" i="9"/>
  <c r="Z135" i="9"/>
  <c r="Y135" i="9"/>
  <c r="V135" i="9"/>
  <c r="U135" i="9"/>
  <c r="T135" i="9"/>
  <c r="S135" i="9"/>
  <c r="AD189" i="9"/>
  <c r="Z189" i="9"/>
  <c r="AC189" i="9" s="1"/>
  <c r="Y189" i="9"/>
  <c r="V189" i="9"/>
  <c r="U189" i="9"/>
  <c r="T189" i="9"/>
  <c r="S189" i="9"/>
  <c r="AD559" i="9"/>
  <c r="Z559" i="9"/>
  <c r="AA559" i="9" s="1"/>
  <c r="Y559" i="9"/>
  <c r="V559" i="9"/>
  <c r="U559" i="9"/>
  <c r="T559" i="9"/>
  <c r="S559" i="9"/>
  <c r="AD354" i="9"/>
  <c r="Z354" i="9"/>
  <c r="AA354" i="9" s="1"/>
  <c r="Y354" i="9"/>
  <c r="V354" i="9"/>
  <c r="U354" i="9"/>
  <c r="T354" i="9"/>
  <c r="S354" i="9"/>
  <c r="AD522" i="9"/>
  <c r="Z522" i="9"/>
  <c r="AA522" i="9" s="1"/>
  <c r="Y522" i="9"/>
  <c r="V522" i="9"/>
  <c r="U522" i="9"/>
  <c r="T522" i="9"/>
  <c r="S522" i="9"/>
  <c r="AD105" i="9"/>
  <c r="Z105" i="9"/>
  <c r="AC105" i="9" s="1"/>
  <c r="Y105" i="9"/>
  <c r="V105" i="9"/>
  <c r="U105" i="9"/>
  <c r="T105" i="9"/>
  <c r="S105" i="9"/>
  <c r="AD676" i="9"/>
  <c r="Z676" i="9"/>
  <c r="AA676" i="9" s="1"/>
  <c r="Y676" i="9"/>
  <c r="V676" i="9"/>
  <c r="U676" i="9"/>
  <c r="T676" i="9"/>
  <c r="S676" i="9"/>
  <c r="AD544" i="9"/>
  <c r="Z544" i="9"/>
  <c r="AC544" i="9" s="1"/>
  <c r="Y544" i="9"/>
  <c r="V544" i="9"/>
  <c r="U544" i="9"/>
  <c r="T544" i="9"/>
  <c r="S544" i="9"/>
  <c r="AD628" i="9"/>
  <c r="Z628" i="9"/>
  <c r="AC628" i="9" s="1"/>
  <c r="Y628" i="9"/>
  <c r="V628" i="9"/>
  <c r="U628" i="9"/>
  <c r="T628" i="9"/>
  <c r="S628" i="9"/>
  <c r="AD485" i="9"/>
  <c r="Z485" i="9"/>
  <c r="AA485" i="9" s="1"/>
  <c r="Y485" i="9"/>
  <c r="V485" i="9"/>
  <c r="U485" i="9"/>
  <c r="T485" i="9"/>
  <c r="S485" i="9"/>
  <c r="AD145" i="9"/>
  <c r="Z145" i="9"/>
  <c r="AA145" i="9" s="1"/>
  <c r="Y145" i="9"/>
  <c r="V145" i="9"/>
  <c r="U145" i="9"/>
  <c r="T145" i="9"/>
  <c r="S145" i="9"/>
  <c r="AD367" i="9"/>
  <c r="Z367" i="9"/>
  <c r="AA367" i="9" s="1"/>
  <c r="Y367" i="9"/>
  <c r="V367" i="9"/>
  <c r="U367" i="9"/>
  <c r="T367" i="9"/>
  <c r="S367" i="9"/>
  <c r="AD205" i="9"/>
  <c r="Z205" i="9"/>
  <c r="AA205" i="9" s="1"/>
  <c r="Y205" i="9"/>
  <c r="V205" i="9"/>
  <c r="U205" i="9"/>
  <c r="T205" i="9"/>
  <c r="S205" i="9"/>
  <c r="AD488" i="9"/>
  <c r="Z488" i="9"/>
  <c r="AC488" i="9" s="1"/>
  <c r="Y488" i="9"/>
  <c r="V488" i="9"/>
  <c r="U488" i="9"/>
  <c r="T488" i="9"/>
  <c r="S488" i="9"/>
  <c r="AD525" i="9"/>
  <c r="Z525" i="9"/>
  <c r="AA525" i="9" s="1"/>
  <c r="Y525" i="9"/>
  <c r="V525" i="9"/>
  <c r="U525" i="9"/>
  <c r="T525" i="9"/>
  <c r="S525" i="9"/>
  <c r="AD538" i="9"/>
  <c r="Z538" i="9"/>
  <c r="AC538" i="9" s="1"/>
  <c r="Y538" i="9"/>
  <c r="V538" i="9"/>
  <c r="U538" i="9"/>
  <c r="T538" i="9"/>
  <c r="S538" i="9"/>
  <c r="AD673" i="9"/>
  <c r="Z673" i="9"/>
  <c r="AC673" i="9" s="1"/>
  <c r="Y673" i="9"/>
  <c r="V673" i="9"/>
  <c r="U673" i="9"/>
  <c r="T673" i="9"/>
  <c r="S673" i="9"/>
  <c r="AD102" i="9"/>
  <c r="Z102" i="9"/>
  <c r="AA102" i="9" s="1"/>
  <c r="Y102" i="9"/>
  <c r="V102" i="9"/>
  <c r="U102" i="9"/>
  <c r="T102" i="9"/>
  <c r="S102" i="9"/>
  <c r="AD20" i="9"/>
  <c r="Z20" i="9"/>
  <c r="AA20" i="9" s="1"/>
  <c r="Y20" i="9"/>
  <c r="V20" i="9"/>
  <c r="U20" i="9"/>
  <c r="T20" i="9"/>
  <c r="S20" i="9"/>
  <c r="AD150" i="9"/>
  <c r="Z150" i="9"/>
  <c r="AA150" i="9" s="1"/>
  <c r="Y150" i="9"/>
  <c r="V150" i="9"/>
  <c r="U150" i="9"/>
  <c r="T150" i="9"/>
  <c r="S150" i="9"/>
  <c r="AD740" i="9"/>
  <c r="Z740" i="9"/>
  <c r="AA740" i="9" s="1"/>
  <c r="Y740" i="9"/>
  <c r="V740" i="9"/>
  <c r="U740" i="9"/>
  <c r="T740" i="9"/>
  <c r="S740" i="9"/>
  <c r="AD586" i="9"/>
  <c r="Z586" i="9"/>
  <c r="AC586" i="9" s="1"/>
  <c r="Y586" i="9"/>
  <c r="V586" i="9"/>
  <c r="U586" i="9"/>
  <c r="T586" i="9"/>
  <c r="S586" i="9"/>
  <c r="AD420" i="9"/>
  <c r="Z420" i="9"/>
  <c r="AA420" i="9" s="1"/>
  <c r="Y420" i="9"/>
  <c r="V420" i="9"/>
  <c r="U420" i="9"/>
  <c r="T420" i="9"/>
  <c r="S420" i="9"/>
  <c r="AD533" i="9"/>
  <c r="Z533" i="9"/>
  <c r="AC533" i="9" s="1"/>
  <c r="Y533" i="9"/>
  <c r="V533" i="9"/>
  <c r="U533" i="9"/>
  <c r="T533" i="9"/>
  <c r="S533" i="9"/>
  <c r="AD117" i="9"/>
  <c r="Z117" i="9"/>
  <c r="AC117" i="9" s="1"/>
  <c r="Y117" i="9"/>
  <c r="V117" i="9"/>
  <c r="U117" i="9"/>
  <c r="T117" i="9"/>
  <c r="S117" i="9"/>
  <c r="AD554" i="9"/>
  <c r="Z554" i="9"/>
  <c r="AC554" i="9" s="1"/>
  <c r="Y554" i="9"/>
  <c r="V554" i="9"/>
  <c r="U554" i="9"/>
  <c r="T554" i="9"/>
  <c r="S554" i="9"/>
  <c r="AD106" i="9"/>
  <c r="Z106" i="9"/>
  <c r="AC106" i="9" s="1"/>
  <c r="Y106" i="9"/>
  <c r="V106" i="9"/>
  <c r="U106" i="9"/>
  <c r="T106" i="9"/>
  <c r="S106" i="9"/>
  <c r="AD323" i="9"/>
  <c r="Z323" i="9"/>
  <c r="AA323" i="9" s="1"/>
  <c r="Y323" i="9"/>
  <c r="V323" i="9"/>
  <c r="U323" i="9"/>
  <c r="T323" i="9"/>
  <c r="S323" i="9"/>
  <c r="AD411" i="9"/>
  <c r="Z411" i="9"/>
  <c r="AA411" i="9" s="1"/>
  <c r="Y411" i="9"/>
  <c r="V411" i="9"/>
  <c r="U411" i="9"/>
  <c r="T411" i="9"/>
  <c r="S411" i="9"/>
  <c r="AD706" i="9"/>
  <c r="Z706" i="9"/>
  <c r="AC706" i="9" s="1"/>
  <c r="Y706" i="9"/>
  <c r="V706" i="9"/>
  <c r="U706" i="9"/>
  <c r="T706" i="9"/>
  <c r="S706" i="9"/>
  <c r="AD276" i="9"/>
  <c r="Z276" i="9"/>
  <c r="Y276" i="9"/>
  <c r="V276" i="9"/>
  <c r="U276" i="9"/>
  <c r="T276" i="9"/>
  <c r="S276" i="9"/>
  <c r="AD51" i="9"/>
  <c r="Z51" i="9"/>
  <c r="AC51" i="9" s="1"/>
  <c r="Y51" i="9"/>
  <c r="V51" i="9"/>
  <c r="U51" i="9"/>
  <c r="T51" i="9"/>
  <c r="S51" i="9"/>
  <c r="AD469" i="9"/>
  <c r="Z469" i="9"/>
  <c r="AC469" i="9" s="1"/>
  <c r="Y469" i="9"/>
  <c r="V469" i="9"/>
  <c r="U469" i="9"/>
  <c r="T469" i="9"/>
  <c r="S469" i="9"/>
  <c r="AD33" i="9"/>
  <c r="Z33" i="9"/>
  <c r="Y33" i="9"/>
  <c r="V33" i="9"/>
  <c r="U33" i="9"/>
  <c r="T33" i="9"/>
  <c r="S33" i="9"/>
  <c r="AD153" i="9"/>
  <c r="Z153" i="9"/>
  <c r="AC153" i="9" s="1"/>
  <c r="Y153" i="9"/>
  <c r="V153" i="9"/>
  <c r="U153" i="9"/>
  <c r="T153" i="9"/>
  <c r="S153" i="9"/>
  <c r="AD650" i="9"/>
  <c r="Z650" i="9"/>
  <c r="AA650" i="9" s="1"/>
  <c r="Y650" i="9"/>
  <c r="V650" i="9"/>
  <c r="U650" i="9"/>
  <c r="T650" i="9"/>
  <c r="S650" i="9"/>
  <c r="AD566" i="9"/>
  <c r="Z566" i="9"/>
  <c r="AA566" i="9" s="1"/>
  <c r="Y566" i="9"/>
  <c r="V566" i="9"/>
  <c r="U566" i="9"/>
  <c r="T566" i="9"/>
  <c r="S566" i="9"/>
  <c r="AD131" i="9"/>
  <c r="Z131" i="9"/>
  <c r="AC131" i="9" s="1"/>
  <c r="Y131" i="9"/>
  <c r="V131" i="9"/>
  <c r="U131" i="9"/>
  <c r="T131" i="9"/>
  <c r="S131" i="9"/>
  <c r="AD749" i="9"/>
  <c r="Z749" i="9"/>
  <c r="AC749" i="9" s="1"/>
  <c r="Y749" i="9"/>
  <c r="V749" i="9"/>
  <c r="U749" i="9"/>
  <c r="T749" i="9"/>
  <c r="S749" i="9"/>
  <c r="AD700" i="9"/>
  <c r="Z700" i="9"/>
  <c r="AA700" i="9" s="1"/>
  <c r="Y700" i="9"/>
  <c r="V700" i="9"/>
  <c r="U700" i="9"/>
  <c r="T700" i="9"/>
  <c r="S700" i="9"/>
  <c r="AD646" i="9"/>
  <c r="Z646" i="9"/>
  <c r="AA646" i="9" s="1"/>
  <c r="Y646" i="9"/>
  <c r="V646" i="9"/>
  <c r="U646" i="9"/>
  <c r="T646" i="9"/>
  <c r="S646" i="9"/>
  <c r="AD567" i="9"/>
  <c r="Z567" i="9"/>
  <c r="AA567" i="9" s="1"/>
  <c r="Y567" i="9"/>
  <c r="V567" i="9"/>
  <c r="U567" i="9"/>
  <c r="T567" i="9"/>
  <c r="S567" i="9"/>
  <c r="AD209" i="9"/>
  <c r="Z209" i="9"/>
  <c r="AA209" i="9" s="1"/>
  <c r="Y209" i="9"/>
  <c r="V209" i="9"/>
  <c r="U209" i="9"/>
  <c r="T209" i="9"/>
  <c r="S209" i="9"/>
  <c r="AD593" i="9"/>
  <c r="Z593" i="9"/>
  <c r="AA593" i="9" s="1"/>
  <c r="Y593" i="9"/>
  <c r="V593" i="9"/>
  <c r="U593" i="9"/>
  <c r="T593" i="9"/>
  <c r="S593" i="9"/>
  <c r="AD234" i="9"/>
  <c r="Z234" i="9"/>
  <c r="AA234" i="9" s="1"/>
  <c r="Y234" i="9"/>
  <c r="V234" i="9"/>
  <c r="U234" i="9"/>
  <c r="T234" i="9"/>
  <c r="S234" i="9"/>
  <c r="AD394" i="9"/>
  <c r="Z394" i="9"/>
  <c r="AA394" i="9" s="1"/>
  <c r="Y394" i="9"/>
  <c r="V394" i="9"/>
  <c r="U394" i="9"/>
  <c r="T394" i="9"/>
  <c r="S394" i="9"/>
  <c r="AD416" i="9"/>
  <c r="Z416" i="9"/>
  <c r="AA416" i="9" s="1"/>
  <c r="Y416" i="9"/>
  <c r="V416" i="9"/>
  <c r="U416" i="9"/>
  <c r="T416" i="9"/>
  <c r="S416" i="9"/>
  <c r="AD26" i="9"/>
  <c r="Z26" i="9"/>
  <c r="AA26" i="9" s="1"/>
  <c r="Y26" i="9"/>
  <c r="V26" i="9"/>
  <c r="U26" i="9"/>
  <c r="T26" i="9"/>
  <c r="S26" i="9"/>
  <c r="AD429" i="9"/>
  <c r="Z429" i="9"/>
  <c r="AA429" i="9" s="1"/>
  <c r="Y429" i="9"/>
  <c r="V429" i="9"/>
  <c r="U429" i="9"/>
  <c r="T429" i="9"/>
  <c r="S429" i="9"/>
  <c r="AD443" i="9"/>
  <c r="Z443" i="9"/>
  <c r="AA443" i="9" s="1"/>
  <c r="Y443" i="9"/>
  <c r="V443" i="9"/>
  <c r="U443" i="9"/>
  <c r="T443" i="9"/>
  <c r="S443" i="9"/>
  <c r="AD350" i="9"/>
  <c r="Z350" i="9"/>
  <c r="AA350" i="9" s="1"/>
  <c r="Y350" i="9"/>
  <c r="V350" i="9"/>
  <c r="U350" i="9"/>
  <c r="T350" i="9"/>
  <c r="S350" i="9"/>
  <c r="AD718" i="9"/>
  <c r="Z718" i="9"/>
  <c r="AA718" i="9" s="1"/>
  <c r="Y718" i="9"/>
  <c r="V718" i="9"/>
  <c r="U718" i="9"/>
  <c r="T718" i="9"/>
  <c r="S718" i="9"/>
  <c r="AD262" i="9"/>
  <c r="Z262" i="9"/>
  <c r="AA262" i="9" s="1"/>
  <c r="Y262" i="9"/>
  <c r="V262" i="9"/>
  <c r="U262" i="9"/>
  <c r="T262" i="9"/>
  <c r="S262" i="9"/>
  <c r="AD356" i="9"/>
  <c r="Z356" i="9"/>
  <c r="AA356" i="9" s="1"/>
  <c r="Y356" i="9"/>
  <c r="V356" i="9"/>
  <c r="U356" i="9"/>
  <c r="T356" i="9"/>
  <c r="S356" i="9"/>
  <c r="AD665" i="9"/>
  <c r="Z665" i="9"/>
  <c r="AA665" i="9" s="1"/>
  <c r="Y665" i="9"/>
  <c r="V665" i="9"/>
  <c r="U665" i="9"/>
  <c r="T665" i="9"/>
  <c r="S665" i="9"/>
  <c r="AD201" i="9"/>
  <c r="Z201" i="9"/>
  <c r="AA201" i="9" s="1"/>
  <c r="Y201" i="9"/>
  <c r="V201" i="9"/>
  <c r="U201" i="9"/>
  <c r="T201" i="9"/>
  <c r="S201" i="9"/>
  <c r="AD236" i="9"/>
  <c r="Z236" i="9"/>
  <c r="AA236" i="9" s="1"/>
  <c r="Y236" i="9"/>
  <c r="V236" i="9"/>
  <c r="U236" i="9"/>
  <c r="T236" i="9"/>
  <c r="S236" i="9"/>
  <c r="AD479" i="9"/>
  <c r="Z479" i="9"/>
  <c r="AA479" i="9" s="1"/>
  <c r="Y479" i="9"/>
  <c r="V479" i="9"/>
  <c r="U479" i="9"/>
  <c r="T479" i="9"/>
  <c r="S479" i="9"/>
  <c r="AD260" i="9"/>
  <c r="Z260" i="9"/>
  <c r="AA260" i="9" s="1"/>
  <c r="Y260" i="9"/>
  <c r="V260" i="9"/>
  <c r="U260" i="9"/>
  <c r="T260" i="9"/>
  <c r="S260" i="9"/>
  <c r="AD708" i="9"/>
  <c r="Z708" i="9"/>
  <c r="AA708" i="9" s="1"/>
  <c r="Y708" i="9"/>
  <c r="V708" i="9"/>
  <c r="U708" i="9"/>
  <c r="T708" i="9"/>
  <c r="S708" i="9"/>
  <c r="AD181" i="9"/>
  <c r="Z181" i="9"/>
  <c r="AA181" i="9" s="1"/>
  <c r="Y181" i="9"/>
  <c r="V181" i="9"/>
  <c r="U181" i="9"/>
  <c r="T181" i="9"/>
  <c r="S181" i="9"/>
  <c r="AD535" i="9"/>
  <c r="Z535" i="9"/>
  <c r="AA535" i="9" s="1"/>
  <c r="Y535" i="9"/>
  <c r="V535" i="9"/>
  <c r="U535" i="9"/>
  <c r="T535" i="9"/>
  <c r="S535" i="9"/>
  <c r="AD739" i="9"/>
  <c r="Z739" i="9"/>
  <c r="AA739" i="9" s="1"/>
  <c r="Y739" i="9"/>
  <c r="V739" i="9"/>
  <c r="U739" i="9"/>
  <c r="T739" i="9"/>
  <c r="S739" i="9"/>
  <c r="AD9" i="9"/>
  <c r="Z9" i="9"/>
  <c r="AA9" i="9" s="1"/>
  <c r="Y9" i="9"/>
  <c r="V9" i="9"/>
  <c r="U9" i="9"/>
  <c r="T9" i="9"/>
  <c r="S9" i="9"/>
  <c r="AD707" i="9"/>
  <c r="Z707" i="9"/>
  <c r="AA707" i="9" s="1"/>
  <c r="Y707" i="9"/>
  <c r="V707" i="9"/>
  <c r="U707" i="9"/>
  <c r="T707" i="9"/>
  <c r="S707" i="9"/>
  <c r="AD529" i="9"/>
  <c r="Z529" i="9"/>
  <c r="AA529" i="9" s="1"/>
  <c r="Y529" i="9"/>
  <c r="V529" i="9"/>
  <c r="U529" i="9"/>
  <c r="T529" i="9"/>
  <c r="S529" i="9"/>
  <c r="AK367" i="9" l="1"/>
  <c r="AM5" i="9"/>
  <c r="AK262" i="9" s="1"/>
  <c r="AC128" i="9"/>
  <c r="AA514" i="9"/>
  <c r="AA638" i="9"/>
  <c r="W563" i="9"/>
  <c r="AB563" i="9" s="1"/>
  <c r="AC636" i="9"/>
  <c r="W381" i="9"/>
  <c r="AB381" i="9" s="1"/>
  <c r="AA536" i="9"/>
  <c r="W614" i="9"/>
  <c r="X614" i="9" s="1"/>
  <c r="W330" i="9"/>
  <c r="AB330" i="9" s="1"/>
  <c r="AA688" i="9"/>
  <c r="AC397" i="9"/>
  <c r="W385" i="9"/>
  <c r="X385" i="9" s="1"/>
  <c r="AA505" i="9"/>
  <c r="W724" i="9"/>
  <c r="AB724" i="9" s="1"/>
  <c r="AA635" i="9"/>
  <c r="AC692" i="9"/>
  <c r="AA735" i="9"/>
  <c r="AA81" i="9"/>
  <c r="AA461" i="9"/>
  <c r="W556" i="9"/>
  <c r="X556" i="9" s="1"/>
  <c r="AC279" i="9"/>
  <c r="AA141" i="9"/>
  <c r="AC641" i="9"/>
  <c r="AC226" i="9"/>
  <c r="AC426" i="9"/>
  <c r="AC475" i="9"/>
  <c r="AA561" i="9"/>
  <c r="AC347" i="9"/>
  <c r="W661" i="9"/>
  <c r="W632" i="9"/>
  <c r="AB632" i="9" s="1"/>
  <c r="AA488" i="9"/>
  <c r="AA292" i="9"/>
  <c r="W60" i="9"/>
  <c r="X60" i="9" s="1"/>
  <c r="AC562" i="9"/>
  <c r="AA358" i="9"/>
  <c r="AA27" i="9"/>
  <c r="W577" i="9"/>
  <c r="X577" i="9" s="1"/>
  <c r="AA421" i="9"/>
  <c r="AC632" i="9"/>
  <c r="AC622" i="9"/>
  <c r="AC733" i="9"/>
  <c r="AC420" i="9"/>
  <c r="AA189" i="9"/>
  <c r="AA390" i="9"/>
  <c r="AC361" i="9"/>
  <c r="AA383" i="9"/>
  <c r="W380" i="9"/>
  <c r="X380" i="9" s="1"/>
  <c r="AA448" i="9"/>
  <c r="AC227" i="9"/>
  <c r="AA396" i="9"/>
  <c r="AA738" i="9"/>
  <c r="W372" i="9"/>
  <c r="AB372" i="9" s="1"/>
  <c r="AC655" i="9"/>
  <c r="AA235" i="9"/>
  <c r="AA158" i="9"/>
  <c r="W568" i="9"/>
  <c r="X568" i="9" s="1"/>
  <c r="W224" i="9"/>
  <c r="X224" i="9" s="1"/>
  <c r="AA494" i="9"/>
  <c r="AA293" i="9"/>
  <c r="AA554" i="9"/>
  <c r="AA720" i="9"/>
  <c r="AC703" i="9"/>
  <c r="AA250" i="9"/>
  <c r="AC46" i="9"/>
  <c r="W711" i="9"/>
  <c r="AB711" i="9" s="1"/>
  <c r="W4" i="9"/>
  <c r="AB4" i="9" s="1"/>
  <c r="AC165" i="9"/>
  <c r="AA471" i="9"/>
  <c r="AA348" i="9"/>
  <c r="AC501" i="9"/>
  <c r="AA606" i="9"/>
  <c r="W560" i="9"/>
  <c r="AB560" i="9" s="1"/>
  <c r="AA362" i="9"/>
  <c r="AA335" i="9"/>
  <c r="AC525" i="9"/>
  <c r="W145" i="9"/>
  <c r="X145" i="9" s="1"/>
  <c r="AA519" i="9"/>
  <c r="AC265" i="9"/>
  <c r="AA31" i="9"/>
  <c r="W709" i="9"/>
  <c r="X709" i="9" s="1"/>
  <c r="W179" i="9"/>
  <c r="AB179" i="9" s="1"/>
  <c r="AC653" i="9"/>
  <c r="AC102" i="9"/>
  <c r="AA673" i="9"/>
  <c r="AA574" i="9"/>
  <c r="W546" i="9"/>
  <c r="AB546" i="9" s="1"/>
  <c r="AA310" i="9"/>
  <c r="AA352" i="9"/>
  <c r="AA449" i="9"/>
  <c r="AC470" i="9"/>
  <c r="W693" i="9"/>
  <c r="AB693" i="9" s="1"/>
  <c r="AC304" i="9"/>
  <c r="AC576" i="9"/>
  <c r="AA595" i="9"/>
  <c r="W216" i="9"/>
  <c r="X216" i="9" s="1"/>
  <c r="AA524" i="9"/>
  <c r="AC599" i="9"/>
  <c r="W704" i="9"/>
  <c r="X704" i="9" s="1"/>
  <c r="AA594" i="9"/>
  <c r="AA750" i="9"/>
  <c r="AA556" i="9"/>
  <c r="AC21" i="9"/>
  <c r="AA239" i="9"/>
  <c r="AC742" i="9"/>
  <c r="AC366" i="9"/>
  <c r="W363" i="9"/>
  <c r="X363" i="9" s="1"/>
  <c r="AC50" i="9"/>
  <c r="AC180" i="9"/>
  <c r="W442" i="9"/>
  <c r="X442" i="9" s="1"/>
  <c r="AA275" i="9"/>
  <c r="AC650" i="9"/>
  <c r="AA153" i="9"/>
  <c r="W51" i="9"/>
  <c r="X51" i="9" s="1"/>
  <c r="AC20" i="9"/>
  <c r="AC485" i="9"/>
  <c r="AA628" i="9"/>
  <c r="AC676" i="9"/>
  <c r="AA105" i="9"/>
  <c r="AC559" i="9"/>
  <c r="AC156" i="9"/>
  <c r="AA375" i="9"/>
  <c r="AA705" i="9"/>
  <c r="W384" i="9"/>
  <c r="AB384" i="9" s="1"/>
  <c r="W652" i="9"/>
  <c r="X652" i="9" s="1"/>
  <c r="W695" i="9"/>
  <c r="W49" i="9"/>
  <c r="AB49" i="9" s="1"/>
  <c r="W585" i="9"/>
  <c r="AB585" i="9" s="1"/>
  <c r="W73" i="9"/>
  <c r="X73" i="9" s="1"/>
  <c r="W508" i="9"/>
  <c r="AB508" i="9" s="1"/>
  <c r="W167" i="9"/>
  <c r="AB167" i="9" s="1"/>
  <c r="W432" i="9"/>
  <c r="AB432" i="9" s="1"/>
  <c r="W484" i="9"/>
  <c r="X484" i="9" s="1"/>
  <c r="W104" i="9"/>
  <c r="AB104" i="9" s="1"/>
  <c r="AA382" i="9"/>
  <c r="AC266" i="9"/>
  <c r="W423" i="9"/>
  <c r="X423" i="9" s="1"/>
  <c r="W90" i="9"/>
  <c r="X90" i="9" s="1"/>
  <c r="AC557" i="9"/>
  <c r="W359" i="9"/>
  <c r="AB359" i="9" s="1"/>
  <c r="AA17" i="9"/>
  <c r="AC400" i="9"/>
  <c r="AA218" i="9"/>
  <c r="W343" i="9"/>
  <c r="X343" i="9" s="1"/>
  <c r="W723" i="9"/>
  <c r="AB723" i="9" s="1"/>
  <c r="W364" i="9"/>
  <c r="AB364" i="9" s="1"/>
  <c r="W483" i="9"/>
  <c r="AB483" i="9" s="1"/>
  <c r="W25" i="9"/>
  <c r="X25" i="9" s="1"/>
  <c r="W647" i="9"/>
  <c r="X647" i="9" s="1"/>
  <c r="W128" i="9"/>
  <c r="AB128" i="9" s="1"/>
  <c r="W712" i="9"/>
  <c r="AB712" i="9" s="1"/>
  <c r="AC181" i="9"/>
  <c r="AC708" i="9"/>
  <c r="AC236" i="9"/>
  <c r="AC665" i="9"/>
  <c r="AC262" i="9"/>
  <c r="AC350" i="9"/>
  <c r="AC429" i="9"/>
  <c r="AC416" i="9"/>
  <c r="AC234" i="9"/>
  <c r="AC567" i="9"/>
  <c r="AA749" i="9"/>
  <c r="AA457" i="9"/>
  <c r="AC577" i="9"/>
  <c r="AA608" i="9"/>
  <c r="AC739" i="9"/>
  <c r="W533" i="9"/>
  <c r="X533" i="9" s="1"/>
  <c r="W628" i="9"/>
  <c r="AB628" i="9" s="1"/>
  <c r="AA65" i="9"/>
  <c r="AA545" i="9"/>
  <c r="W239" i="9"/>
  <c r="X239" i="9" s="1"/>
  <c r="AC211" i="9"/>
  <c r="AA331" i="9"/>
  <c r="W109" i="9"/>
  <c r="AC624" i="9"/>
  <c r="AC334" i="9"/>
  <c r="AC560" i="9"/>
  <c r="AA8" i="9"/>
  <c r="AC380" i="9"/>
  <c r="AA433" i="9"/>
  <c r="AC363" i="9"/>
  <c r="AA398" i="9"/>
  <c r="W161" i="9"/>
  <c r="X161" i="9" s="1"/>
  <c r="AA521" i="9"/>
  <c r="AA503" i="9"/>
  <c r="W326" i="9"/>
  <c r="AB326" i="9" s="1"/>
  <c r="W583" i="9"/>
  <c r="AB583" i="9" s="1"/>
  <c r="AA543" i="9"/>
  <c r="W19" i="9"/>
  <c r="AB19" i="9" s="1"/>
  <c r="AC473" i="9"/>
  <c r="W58" i="9"/>
  <c r="AB58" i="9" s="1"/>
  <c r="AA245" i="9"/>
  <c r="AA191" i="9"/>
  <c r="AA480" i="9"/>
  <c r="W388" i="9"/>
  <c r="X388" i="9" s="1"/>
  <c r="AA570" i="9"/>
  <c r="W735" i="9"/>
  <c r="X735" i="9" s="1"/>
  <c r="W125" i="9"/>
  <c r="AB125" i="9" s="1"/>
  <c r="AC472" i="9"/>
  <c r="AA458" i="9"/>
  <c r="AC476" i="9"/>
  <c r="AC238" i="9"/>
  <c r="AC680" i="9"/>
  <c r="AA613" i="9"/>
  <c r="AC248" i="9"/>
  <c r="AC725" i="9"/>
  <c r="AA656" i="9"/>
  <c r="AA513" i="9"/>
  <c r="AA706" i="9"/>
  <c r="AC314" i="9"/>
  <c r="AA736" i="9"/>
  <c r="AA136" i="9"/>
  <c r="AA91" i="9"/>
  <c r="AC690" i="9"/>
  <c r="AA112" i="9"/>
  <c r="AA592" i="9"/>
  <c r="W116" i="9"/>
  <c r="AB116" i="9" s="1"/>
  <c r="AC612" i="9"/>
  <c r="AC315" i="9"/>
  <c r="W532" i="9"/>
  <c r="AB532" i="9" s="1"/>
  <c r="W687" i="9"/>
  <c r="X687" i="9" s="1"/>
  <c r="AC93" i="9"/>
  <c r="AC699" i="9"/>
  <c r="AA523" i="9"/>
  <c r="AC626" i="9"/>
  <c r="W283" i="9"/>
  <c r="X283" i="9" s="1"/>
  <c r="W552" i="9"/>
  <c r="X552" i="9" s="1"/>
  <c r="AC593" i="9"/>
  <c r="AC646" i="9"/>
  <c r="AA290" i="9"/>
  <c r="AC148" i="9"/>
  <c r="AA206" i="9"/>
  <c r="W542" i="9"/>
  <c r="AB542" i="9" s="1"/>
  <c r="W515" i="9"/>
  <c r="X515" i="9" s="1"/>
  <c r="AC378" i="9"/>
  <c r="W727" i="9"/>
  <c r="X727" i="9" s="1"/>
  <c r="W369" i="9"/>
  <c r="AB369" i="9" s="1"/>
  <c r="W365" i="9"/>
  <c r="AB365" i="9" s="1"/>
  <c r="AA500" i="9"/>
  <c r="AA57" i="9"/>
  <c r="W200" i="9"/>
  <c r="X200" i="9" s="1"/>
  <c r="W503" i="9"/>
  <c r="AB503" i="9" s="1"/>
  <c r="W63" i="9"/>
  <c r="X63" i="9" s="1"/>
  <c r="W640" i="9"/>
  <c r="X640" i="9" s="1"/>
  <c r="AA124" i="9"/>
  <c r="AA601" i="9"/>
  <c r="W247" i="9"/>
  <c r="AB247" i="9" s="1"/>
  <c r="AC157" i="9"/>
  <c r="AA56" i="9"/>
  <c r="AA351" i="9"/>
  <c r="W745" i="9"/>
  <c r="AB745" i="9" s="1"/>
  <c r="AA436" i="9"/>
  <c r="W222" i="9"/>
  <c r="X222" i="9" s="1"/>
  <c r="AC356" i="9"/>
  <c r="W683" i="9"/>
  <c r="AB683" i="9" s="1"/>
  <c r="AC384" i="9"/>
  <c r="W574" i="9"/>
  <c r="X574" i="9" s="1"/>
  <c r="AC49" i="9"/>
  <c r="AC585" i="9"/>
  <c r="AA508" i="9"/>
  <c r="W214" i="9"/>
  <c r="X214" i="9" s="1"/>
  <c r="W173" i="9"/>
  <c r="X173" i="9" s="1"/>
  <c r="AA741" i="9"/>
  <c r="AA697" i="9"/>
  <c r="W621" i="9"/>
  <c r="X621" i="9" s="1"/>
  <c r="AC670" i="9"/>
  <c r="AA450" i="9"/>
  <c r="AA193" i="9"/>
  <c r="AA343" i="9"/>
  <c r="AA259" i="9"/>
  <c r="AC260" i="9"/>
  <c r="AC479" i="9"/>
  <c r="AC201" i="9"/>
  <c r="AC718" i="9"/>
  <c r="AC443" i="9"/>
  <c r="AC26" i="9"/>
  <c r="AC394" i="9"/>
  <c r="AC209" i="9"/>
  <c r="AC700" i="9"/>
  <c r="AA164" i="9"/>
  <c r="AA108" i="9"/>
  <c r="AA721" i="9"/>
  <c r="AA582" i="9"/>
  <c r="AC509" i="9"/>
  <c r="AC391" i="9"/>
  <c r="AC150" i="9"/>
  <c r="AC145" i="9"/>
  <c r="AC354" i="9"/>
  <c r="AA69" i="9"/>
  <c r="AA438" i="9"/>
  <c r="AA121" i="9"/>
  <c r="AA55" i="9"/>
  <c r="AC672" i="9"/>
  <c r="AA345" i="9"/>
  <c r="AA685" i="9"/>
  <c r="AC403" i="9"/>
  <c r="AA682" i="9"/>
  <c r="AA401" i="9"/>
  <c r="AC442" i="9"/>
  <c r="AC146" i="9"/>
  <c r="W15" i="9"/>
  <c r="X15" i="9" s="1"/>
  <c r="W696" i="9"/>
  <c r="X696" i="9" s="1"/>
  <c r="W728" i="9"/>
  <c r="X728" i="9" s="1"/>
  <c r="W669" i="9"/>
  <c r="AB669" i="9" s="1"/>
  <c r="W414" i="9"/>
  <c r="AB414" i="9" s="1"/>
  <c r="W660" i="9"/>
  <c r="X660" i="9" s="1"/>
  <c r="W492" i="9"/>
  <c r="X492" i="9" s="1"/>
  <c r="W699" i="9"/>
  <c r="X699" i="9" s="1"/>
  <c r="W311" i="9"/>
  <c r="X311" i="9" s="1"/>
  <c r="W178" i="9"/>
  <c r="X178" i="9" s="1"/>
  <c r="AA61" i="9"/>
  <c r="AC402" i="9"/>
  <c r="AA402" i="9"/>
  <c r="AC683" i="9"/>
  <c r="AA683" i="9"/>
  <c r="AA713" i="9"/>
  <c r="AC713" i="9"/>
  <c r="AC240" i="9"/>
  <c r="AA240" i="9"/>
  <c r="AC714" i="9"/>
  <c r="AA714" i="9"/>
  <c r="AC276" i="9"/>
  <c r="AA276" i="9"/>
  <c r="AC625" i="9"/>
  <c r="AA625" i="9"/>
  <c r="AC35" i="9"/>
  <c r="AA35" i="9"/>
  <c r="AC166" i="9"/>
  <c r="AA166" i="9"/>
  <c r="AC307" i="9"/>
  <c r="AA307" i="9"/>
  <c r="AC409" i="9"/>
  <c r="AA409" i="9"/>
  <c r="AC663" i="9"/>
  <c r="AA663" i="9"/>
  <c r="AC407" i="9"/>
  <c r="AA407" i="9"/>
  <c r="AC729" i="9"/>
  <c r="AA729" i="9"/>
  <c r="AC629" i="9"/>
  <c r="AA629" i="9"/>
  <c r="W463" i="9"/>
  <c r="AC466" i="9"/>
  <c r="AA466" i="9"/>
  <c r="AC731" i="9"/>
  <c r="AA731" i="9"/>
  <c r="AC195" i="9"/>
  <c r="AA195" i="9"/>
  <c r="AC174" i="9"/>
  <c r="AA174" i="9"/>
  <c r="AA303" i="9"/>
  <c r="AC303" i="9"/>
  <c r="AC534" i="9"/>
  <c r="AA534" i="9"/>
  <c r="AA431" i="9"/>
  <c r="AC431" i="9"/>
  <c r="AC33" i="9"/>
  <c r="AA33" i="9"/>
  <c r="AC135" i="9"/>
  <c r="AA135" i="9"/>
  <c r="AA477" i="9"/>
  <c r="AC477" i="9"/>
  <c r="W410" i="9"/>
  <c r="AB410" i="9" s="1"/>
  <c r="AC161" i="9"/>
  <c r="AA161" i="9"/>
  <c r="AC62" i="9"/>
  <c r="AA62" i="9"/>
  <c r="AA34" i="9"/>
  <c r="AC34" i="9"/>
  <c r="AA581" i="9"/>
  <c r="AC581" i="9"/>
  <c r="AA171" i="9"/>
  <c r="AC171" i="9"/>
  <c r="AA274" i="9"/>
  <c r="AC274" i="9"/>
  <c r="AC529" i="9"/>
  <c r="AC707" i="9"/>
  <c r="AC9" i="9"/>
  <c r="AC535" i="9"/>
  <c r="AC623" i="9"/>
  <c r="AA623" i="9"/>
  <c r="AC277" i="9"/>
  <c r="AA277" i="9"/>
  <c r="AC116" i="9"/>
  <c r="AA116" i="9"/>
  <c r="AC253" i="9"/>
  <c r="AA253" i="9"/>
  <c r="AA301" i="9"/>
  <c r="AC301" i="9"/>
  <c r="AA131" i="9"/>
  <c r="AC329" i="9"/>
  <c r="AA329" i="9"/>
  <c r="AA526" i="9"/>
  <c r="AC526" i="9"/>
  <c r="AC18" i="9"/>
  <c r="AA18" i="9"/>
  <c r="AC428" i="9"/>
  <c r="AA428" i="9"/>
  <c r="AC338" i="9"/>
  <c r="AA338" i="9"/>
  <c r="AA751" i="9"/>
  <c r="AC751" i="9"/>
  <c r="AC589" i="9"/>
  <c r="AA589" i="9"/>
  <c r="AC3" i="9"/>
  <c r="AA3" i="9"/>
  <c r="AC528" i="9"/>
  <c r="AA528" i="9"/>
  <c r="W538" i="9"/>
  <c r="X538" i="9" s="1"/>
  <c r="W279" i="9"/>
  <c r="AB279" i="9" s="1"/>
  <c r="W292" i="9"/>
  <c r="AB292" i="9" s="1"/>
  <c r="W611" i="9"/>
  <c r="W183" i="9"/>
  <c r="X183" i="9" s="1"/>
  <c r="W186" i="9"/>
  <c r="X186" i="9" s="1"/>
  <c r="W101" i="9"/>
  <c r="AB101" i="9" s="1"/>
  <c r="W180" i="9"/>
  <c r="AB180" i="9" s="1"/>
  <c r="W70" i="9"/>
  <c r="AB70" i="9" s="1"/>
  <c r="W355" i="9"/>
  <c r="AB355" i="9" s="1"/>
  <c r="W118" i="9"/>
  <c r="AB118" i="9" s="1"/>
  <c r="W679" i="9"/>
  <c r="X679" i="9" s="1"/>
  <c r="W572" i="9"/>
  <c r="X572" i="9" s="1"/>
  <c r="W460" i="9"/>
  <c r="X460" i="9" s="1"/>
  <c r="W456" i="9"/>
  <c r="AB456" i="9" s="1"/>
  <c r="W83" i="9"/>
  <c r="W342" i="9"/>
  <c r="AB342" i="9" s="1"/>
  <c r="W547" i="9"/>
  <c r="X547" i="9" s="1"/>
  <c r="W689" i="9"/>
  <c r="AB689" i="9" s="1"/>
  <c r="W337" i="9"/>
  <c r="AB337" i="9" s="1"/>
  <c r="W374" i="9"/>
  <c r="AB374" i="9" s="1"/>
  <c r="W716" i="9"/>
  <c r="AB716" i="9" s="1"/>
  <c r="W544" i="9"/>
  <c r="X544" i="9" s="1"/>
  <c r="W164" i="9"/>
  <c r="X164" i="9" s="1"/>
  <c r="W94" i="9"/>
  <c r="X94" i="9" s="1"/>
  <c r="AC610" i="9"/>
  <c r="AA321" i="9"/>
  <c r="AA74" i="9"/>
  <c r="AC579" i="9"/>
  <c r="AA115" i="9"/>
  <c r="AC490" i="9"/>
  <c r="AA123" i="9"/>
  <c r="W347" i="9"/>
  <c r="AB347" i="9" s="1"/>
  <c r="W685" i="9"/>
  <c r="AB685" i="9" s="1"/>
  <c r="AA200" i="9"/>
  <c r="AA4" i="9"/>
  <c r="W738" i="9"/>
  <c r="X738" i="9" s="1"/>
  <c r="W608" i="9"/>
  <c r="X608" i="9" s="1"/>
  <c r="W32" i="9"/>
  <c r="AB32" i="9" s="1"/>
  <c r="W14" i="9"/>
  <c r="AB14" i="9" s="1"/>
  <c r="AA317" i="9"/>
  <c r="AA346" i="9"/>
  <c r="AC652" i="9"/>
  <c r="AA188" i="9"/>
  <c r="AA2" i="9"/>
  <c r="W134" i="9"/>
  <c r="AB134" i="9" s="1"/>
  <c r="W45" i="9"/>
  <c r="X45" i="9" s="1"/>
  <c r="W470" i="9"/>
  <c r="X470" i="9" s="1"/>
  <c r="W601" i="9"/>
  <c r="AB601" i="9" s="1"/>
  <c r="W312" i="9"/>
  <c r="AB312" i="9" s="1"/>
  <c r="AA464" i="9"/>
  <c r="W626" i="9"/>
  <c r="W113" i="9"/>
  <c r="X113" i="9" s="1"/>
  <c r="W322" i="9"/>
  <c r="X322" i="9" s="1"/>
  <c r="W417" i="9"/>
  <c r="AB417" i="9" s="1"/>
  <c r="AA730" i="9"/>
  <c r="AC96" i="9"/>
  <c r="W623" i="9"/>
  <c r="AB623" i="9" s="1"/>
  <c r="W625" i="9"/>
  <c r="AB625" i="9" s="1"/>
  <c r="W243" i="9"/>
  <c r="W206" i="9"/>
  <c r="X206" i="9" s="1"/>
  <c r="W166" i="9"/>
  <c r="AB166" i="9" s="1"/>
  <c r="W240" i="9"/>
  <c r="X240" i="9" s="1"/>
  <c r="W34" i="9"/>
  <c r="X34" i="9" s="1"/>
  <c r="W751" i="9"/>
  <c r="X751" i="9" s="1"/>
  <c r="AC328" i="9"/>
  <c r="W301" i="9"/>
  <c r="AB301" i="9" s="1"/>
  <c r="W162" i="9"/>
  <c r="W237" i="9"/>
  <c r="AB237" i="9" s="1"/>
  <c r="W701" i="9"/>
  <c r="X701" i="9" s="1"/>
  <c r="AA139" i="9"/>
  <c r="AC323" i="9"/>
  <c r="AA106" i="9"/>
  <c r="W135" i="9"/>
  <c r="AB135" i="9" s="1"/>
  <c r="W182" i="9"/>
  <c r="X182" i="9" s="1"/>
  <c r="AA419" i="9"/>
  <c r="AA410" i="9"/>
  <c r="AA225" i="9"/>
  <c r="AA241" i="9"/>
  <c r="AA147" i="9"/>
  <c r="AA184" i="9"/>
  <c r="AC41" i="9"/>
  <c r="AA446" i="9"/>
  <c r="AC249" i="9"/>
  <c r="AA137" i="9"/>
  <c r="AC667" i="9"/>
  <c r="AA285" i="9"/>
  <c r="W375" i="9"/>
  <c r="X375" i="9" s="1"/>
  <c r="AA324" i="9"/>
  <c r="AC154" i="9"/>
  <c r="AA702" i="9"/>
  <c r="AC530" i="9"/>
  <c r="AA430" i="9"/>
  <c r="AC371" i="9"/>
  <c r="AA597" i="9"/>
  <c r="AC282" i="9"/>
  <c r="AA192" i="9"/>
  <c r="AC10" i="9"/>
  <c r="AA289" i="9"/>
  <c r="AC649" i="9"/>
  <c r="AA16" i="9"/>
  <c r="W321" i="9"/>
  <c r="X321" i="9" s="1"/>
  <c r="W74" i="9"/>
  <c r="X74" i="9" s="1"/>
  <c r="W392" i="9"/>
  <c r="X392" i="9" s="1"/>
  <c r="W197" i="9"/>
  <c r="X197" i="9" s="1"/>
  <c r="AC553" i="9"/>
  <c r="AC565" i="9"/>
  <c r="AC580" i="9"/>
  <c r="AA70" i="9"/>
  <c r="AA302" i="9"/>
  <c r="AA232" i="9"/>
  <c r="AA281" i="9"/>
  <c r="AA496" i="9"/>
  <c r="AA482" i="9"/>
  <c r="AA748" i="9"/>
  <c r="AA187" i="9"/>
  <c r="AC80" i="9"/>
  <c r="AA294" i="9"/>
  <c r="AA732" i="9"/>
  <c r="W743" i="9"/>
  <c r="X743" i="9" s="1"/>
  <c r="AA722" i="9"/>
  <c r="AA616" i="9"/>
  <c r="AA598" i="9"/>
  <c r="AA85" i="9"/>
  <c r="W333" i="9"/>
  <c r="X333" i="9" s="1"/>
  <c r="W481" i="9"/>
  <c r="X481" i="9" s="1"/>
  <c r="AA288" i="9"/>
  <c r="W511" i="9"/>
  <c r="AB511" i="9" s="1"/>
  <c r="AC126" i="9"/>
  <c r="W638" i="9"/>
  <c r="AA284" i="9"/>
  <c r="AC571" i="9"/>
  <c r="AC278" i="9"/>
  <c r="AC319" i="9"/>
  <c r="AA657" i="9"/>
  <c r="AA125" i="9"/>
  <c r="AA558" i="9"/>
  <c r="AA600" i="9"/>
  <c r="AA487" i="9"/>
  <c r="W153" i="9"/>
  <c r="AB153" i="9" s="1"/>
  <c r="AA469" i="9"/>
  <c r="W65" i="9"/>
  <c r="AB65" i="9" s="1"/>
  <c r="W435" i="9"/>
  <c r="X435" i="9" s="1"/>
  <c r="W55" i="9"/>
  <c r="X55" i="9" s="1"/>
  <c r="W156" i="9"/>
  <c r="AB156" i="9" s="1"/>
  <c r="W426" i="9"/>
  <c r="AB426" i="9" s="1"/>
  <c r="W448" i="9"/>
  <c r="AB448" i="9" s="1"/>
  <c r="W730" i="9"/>
  <c r="AA287" i="9"/>
  <c r="W373" i="9"/>
  <c r="X373" i="9" s="1"/>
  <c r="W602" i="9"/>
  <c r="AB602" i="9" s="1"/>
  <c r="AC271" i="9"/>
  <c r="AC648" i="9"/>
  <c r="W499" i="9"/>
  <c r="X499" i="9" s="1"/>
  <c r="AA445" i="9"/>
  <c r="W64" i="9"/>
  <c r="AB64" i="9" s="1"/>
  <c r="AC318" i="9"/>
  <c r="W427" i="9"/>
  <c r="X427" i="9" s="1"/>
  <c r="AA737" i="9"/>
  <c r="W637" i="9"/>
  <c r="X637" i="9" s="1"/>
  <c r="AA39" i="9"/>
  <c r="W257" i="9"/>
  <c r="X257" i="9" s="1"/>
  <c r="AC631" i="9"/>
  <c r="AC11" i="9"/>
  <c r="AC406" i="9"/>
  <c r="W78" i="9"/>
  <c r="AB78" i="9" s="1"/>
  <c r="AA451" i="9"/>
  <c r="W210" i="9"/>
  <c r="AB210" i="9" s="1"/>
  <c r="AA176" i="9"/>
  <c r="W399" i="9"/>
  <c r="X399" i="9" s="1"/>
  <c r="W650" i="9"/>
  <c r="X650" i="9" s="1"/>
  <c r="W106" i="9"/>
  <c r="AA117" i="9"/>
  <c r="AA586" i="9"/>
  <c r="AC367" i="9"/>
  <c r="W69" i="9"/>
  <c r="AB69" i="9" s="1"/>
  <c r="W545" i="9"/>
  <c r="X545" i="9" s="1"/>
  <c r="AC381" i="9"/>
  <c r="AC40" i="9"/>
  <c r="AA368" i="9"/>
  <c r="W249" i="9"/>
  <c r="AB249" i="9" s="1"/>
  <c r="W624" i="9"/>
  <c r="X624" i="9" s="1"/>
  <c r="W324" i="9"/>
  <c r="AB324" i="9" s="1"/>
  <c r="W702" i="9"/>
  <c r="AB702" i="9" s="1"/>
  <c r="W430" i="9"/>
  <c r="AB430" i="9" s="1"/>
  <c r="W192" i="9"/>
  <c r="AB192" i="9" s="1"/>
  <c r="W454" i="9"/>
  <c r="X454" i="9" s="1"/>
  <c r="W221" i="9"/>
  <c r="X221" i="9" s="1"/>
  <c r="AC186" i="9"/>
  <c r="AA365" i="9"/>
  <c r="AC101" i="9"/>
  <c r="AA711" i="9"/>
  <c r="W620" i="9"/>
  <c r="AB620" i="9" s="1"/>
  <c r="W91" i="9"/>
  <c r="AB91" i="9" s="1"/>
  <c r="W57" i="9"/>
  <c r="AB57" i="9" s="1"/>
  <c r="W553" i="9"/>
  <c r="AB553" i="9" s="1"/>
  <c r="AC573" i="9"/>
  <c r="AC444" i="9"/>
  <c r="AA326" i="9"/>
  <c r="AA462" i="9"/>
  <c r="AA395" i="9"/>
  <c r="W302" i="9"/>
  <c r="X302" i="9" s="1"/>
  <c r="AA214" i="9"/>
  <c r="W281" i="9"/>
  <c r="W95" i="9"/>
  <c r="X95" i="9" s="1"/>
  <c r="AA29" i="9"/>
  <c r="AA693" i="9"/>
  <c r="AA460" i="9"/>
  <c r="AA537" i="9"/>
  <c r="W439" i="9"/>
  <c r="AB439" i="9" s="1"/>
  <c r="W698" i="9"/>
  <c r="AB698" i="9" s="1"/>
  <c r="W132" i="9"/>
  <c r="X132" i="9" s="1"/>
  <c r="AA507" i="9"/>
  <c r="AA38" i="9"/>
  <c r="AA604" i="9"/>
  <c r="AA296" i="9"/>
  <c r="W81" i="9"/>
  <c r="AA712" i="9"/>
  <c r="AC268" i="9"/>
  <c r="AA24" i="9"/>
  <c r="AC552" i="9"/>
  <c r="W558" i="9"/>
  <c r="X558" i="9" s="1"/>
  <c r="AA694" i="9"/>
  <c r="W634" i="9"/>
  <c r="AB634" i="9" s="1"/>
  <c r="AA377" i="9"/>
  <c r="W53" i="9"/>
  <c r="AB53" i="9" s="1"/>
  <c r="W20" i="9"/>
  <c r="AB20" i="9" s="1"/>
  <c r="W419" i="9"/>
  <c r="AB419" i="9" s="1"/>
  <c r="W41" i="9"/>
  <c r="AB41" i="9" s="1"/>
  <c r="W635" i="9"/>
  <c r="AB635" i="9" s="1"/>
  <c r="W251" i="9"/>
  <c r="AB251" i="9" s="1"/>
  <c r="W211" i="9"/>
  <c r="AB211" i="9" s="1"/>
  <c r="W46" i="9"/>
  <c r="X46" i="9" s="1"/>
  <c r="W136" i="9"/>
  <c r="AB136" i="9" s="1"/>
  <c r="W548" i="9"/>
  <c r="X548" i="9" s="1"/>
  <c r="W198" i="9"/>
  <c r="AB198" i="9" s="1"/>
  <c r="W500" i="9"/>
  <c r="X500" i="9" s="1"/>
  <c r="W287" i="9"/>
  <c r="X287" i="9" s="1"/>
  <c r="W79" i="9"/>
  <c r="X79" i="9" s="1"/>
  <c r="W584" i="9"/>
  <c r="AB584" i="9" s="1"/>
  <c r="W280" i="9"/>
  <c r="AB280" i="9" s="1"/>
  <c r="W748" i="9"/>
  <c r="X748" i="9" s="1"/>
  <c r="W353" i="9"/>
  <c r="AB353" i="9" s="1"/>
  <c r="W36" i="9"/>
  <c r="AB36" i="9" s="1"/>
  <c r="W28" i="9"/>
  <c r="X28" i="9" s="1"/>
  <c r="W177" i="9"/>
  <c r="X177" i="9" s="1"/>
  <c r="W615" i="9"/>
  <c r="AB615" i="9" s="1"/>
  <c r="W52" i="9"/>
  <c r="AB52" i="9" s="1"/>
  <c r="W360" i="9"/>
  <c r="AC668" i="9"/>
  <c r="AC424" i="9"/>
  <c r="W644" i="9"/>
  <c r="X644" i="9" s="1"/>
  <c r="W657" i="9"/>
  <c r="X657" i="9" s="1"/>
  <c r="W17" i="9"/>
  <c r="X17" i="9" s="1"/>
  <c r="W212" i="9"/>
  <c r="X212" i="9" s="1"/>
  <c r="W406" i="9"/>
  <c r="AB406" i="9" s="1"/>
  <c r="W286" i="9"/>
  <c r="AB286" i="9" s="1"/>
  <c r="AA217" i="9"/>
  <c r="AA710" i="9"/>
  <c r="W181" i="9"/>
  <c r="AB181" i="9" s="1"/>
  <c r="W260" i="9"/>
  <c r="AB260" i="9" s="1"/>
  <c r="W593" i="9"/>
  <c r="AB593" i="9" s="1"/>
  <c r="W567" i="9"/>
  <c r="X567" i="9" s="1"/>
  <c r="W700" i="9"/>
  <c r="X700" i="9" s="1"/>
  <c r="AC566" i="9"/>
  <c r="W706" i="9"/>
  <c r="X706" i="9" s="1"/>
  <c r="AC411" i="9"/>
  <c r="W586" i="9"/>
  <c r="X586" i="9" s="1"/>
  <c r="AC740" i="9"/>
  <c r="W488" i="9"/>
  <c r="X488" i="9" s="1"/>
  <c r="AC205" i="9"/>
  <c r="W676" i="9"/>
  <c r="AB676" i="9" s="1"/>
  <c r="W105" i="9"/>
  <c r="X105" i="9" s="1"/>
  <c r="AC522" i="9"/>
  <c r="W594" i="9"/>
  <c r="AB594" i="9" s="1"/>
  <c r="W407" i="9"/>
  <c r="X407" i="9" s="1"/>
  <c r="AC130" i="9"/>
  <c r="W329" i="9"/>
  <c r="X329" i="9" s="1"/>
  <c r="W750" i="9"/>
  <c r="X750" i="9" s="1"/>
  <c r="AC590" i="9"/>
  <c r="W720" i="9"/>
  <c r="X720" i="9" s="1"/>
  <c r="W438" i="9"/>
  <c r="X438" i="9" s="1"/>
  <c r="AC103" i="9"/>
  <c r="AC320" i="9"/>
  <c r="AC520" i="9"/>
  <c r="AC119" i="9"/>
  <c r="AC418" i="9"/>
  <c r="AC542" i="9"/>
  <c r="W383" i="9"/>
  <c r="X383" i="9" s="1"/>
  <c r="W726" i="9"/>
  <c r="X726" i="9" s="1"/>
  <c r="AC94" i="9"/>
  <c r="W378" i="9"/>
  <c r="X378" i="9" s="1"/>
  <c r="W309" i="9"/>
  <c r="X309" i="9" s="1"/>
  <c r="AC611" i="9"/>
  <c r="W31" i="9"/>
  <c r="X31" i="9" s="1"/>
  <c r="W344" i="9"/>
  <c r="X344" i="9" s="1"/>
  <c r="AC109" i="9"/>
  <c r="W285" i="9"/>
  <c r="X285" i="9" s="1"/>
  <c r="W190" i="9"/>
  <c r="AB190" i="9" s="1"/>
  <c r="AC379" i="9"/>
  <c r="W441" i="9"/>
  <c r="AB441" i="9" s="1"/>
  <c r="AC609" i="9"/>
  <c r="W47" i="9"/>
  <c r="AB47" i="9" s="1"/>
  <c r="W141" i="9"/>
  <c r="AB141" i="9" s="1"/>
  <c r="AC453" i="9"/>
  <c r="AA183" i="9"/>
  <c r="AC681" i="9"/>
  <c r="AC170" i="9"/>
  <c r="AC142" i="9"/>
  <c r="W131" i="9"/>
  <c r="AB131" i="9" s="1"/>
  <c r="W566" i="9"/>
  <c r="AB566" i="9" s="1"/>
  <c r="W411" i="9"/>
  <c r="AB411" i="9" s="1"/>
  <c r="W740" i="9"/>
  <c r="AB740" i="9" s="1"/>
  <c r="W320" i="9"/>
  <c r="AB320" i="9" s="1"/>
  <c r="W241" i="9"/>
  <c r="X241" i="9" s="1"/>
  <c r="W606" i="9"/>
  <c r="AB606" i="9" s="1"/>
  <c r="W21" i="9"/>
  <c r="W742" i="9"/>
  <c r="W457" i="9"/>
  <c r="AB457" i="9" s="1"/>
  <c r="W366" i="9"/>
  <c r="AB366" i="9" s="1"/>
  <c r="AC614" i="9"/>
  <c r="AA614" i="9"/>
  <c r="AC727" i="9"/>
  <c r="AA727" i="9"/>
  <c r="W323" i="9"/>
  <c r="AB323" i="9" s="1"/>
  <c r="W150" i="9"/>
  <c r="AB150" i="9" s="1"/>
  <c r="W205" i="9"/>
  <c r="AB205" i="9" s="1"/>
  <c r="W367" i="9"/>
  <c r="AB367" i="9" s="1"/>
  <c r="W522" i="9"/>
  <c r="AB522" i="9" s="1"/>
  <c r="W354" i="9"/>
  <c r="X354" i="9" s="1"/>
  <c r="W130" i="9"/>
  <c r="AB130" i="9" s="1"/>
  <c r="W314" i="9"/>
  <c r="AB314" i="9" s="1"/>
  <c r="W590" i="9"/>
  <c r="X590" i="9" s="1"/>
  <c r="W477" i="9"/>
  <c r="AB477" i="9" s="1"/>
  <c r="W103" i="9"/>
  <c r="AB103" i="9" s="1"/>
  <c r="W475" i="9"/>
  <c r="AB475" i="9" s="1"/>
  <c r="AA231" i="9"/>
  <c r="AA219" i="9"/>
  <c r="W230" i="9"/>
  <c r="AA515" i="9"/>
  <c r="AA97" i="9"/>
  <c r="AA66" i="9"/>
  <c r="AA662" i="9"/>
  <c r="W379" i="9"/>
  <c r="X379" i="9" s="1"/>
  <c r="AA129" i="9"/>
  <c r="W609" i="9"/>
  <c r="X609" i="9" s="1"/>
  <c r="AA92" i="9"/>
  <c r="W597" i="9"/>
  <c r="X597" i="9" s="1"/>
  <c r="W334" i="9"/>
  <c r="AB334" i="9" s="1"/>
  <c r="W148" i="9"/>
  <c r="AB148" i="9" s="1"/>
  <c r="AA51" i="9"/>
  <c r="W554" i="9"/>
  <c r="X554" i="9" s="1"/>
  <c r="AA533" i="9"/>
  <c r="W102" i="9"/>
  <c r="X102" i="9" s="1"/>
  <c r="AA538" i="9"/>
  <c r="W485" i="9"/>
  <c r="X485" i="9" s="1"/>
  <c r="AA544" i="9"/>
  <c r="W559" i="9"/>
  <c r="X559" i="9" s="1"/>
  <c r="W189" i="9"/>
  <c r="X189" i="9" s="1"/>
  <c r="AA385" i="9"/>
  <c r="W736" i="9"/>
  <c r="AB736" i="9" s="1"/>
  <c r="W402" i="9"/>
  <c r="X402" i="9" s="1"/>
  <c r="AA182" i="9"/>
  <c r="W195" i="9"/>
  <c r="X195" i="9" s="1"/>
  <c r="W519" i="9"/>
  <c r="X519" i="9" s="1"/>
  <c r="AA435" i="9"/>
  <c r="W561" i="9"/>
  <c r="X561" i="9" s="1"/>
  <c r="W121" i="9"/>
  <c r="X121" i="9" s="1"/>
  <c r="AA489" i="9"/>
  <c r="W225" i="9"/>
  <c r="AA447" i="9"/>
  <c r="W147" i="9"/>
  <c r="X147" i="9" s="1"/>
  <c r="AA330" i="9"/>
  <c r="AA251" i="9"/>
  <c r="W562" i="9"/>
  <c r="AB562" i="9" s="1"/>
  <c r="AA486" i="9"/>
  <c r="AA630" i="9"/>
  <c r="W290" i="9"/>
  <c r="AB290" i="9" s="1"/>
  <c r="W250" i="9"/>
  <c r="X250" i="9" s="1"/>
  <c r="W582" i="9"/>
  <c r="AB582" i="9" s="1"/>
  <c r="W672" i="9"/>
  <c r="X672" i="9" s="1"/>
  <c r="W345" i="9"/>
  <c r="AB345" i="9" s="1"/>
  <c r="W331" i="9"/>
  <c r="X331" i="9" s="1"/>
  <c r="W368" i="9"/>
  <c r="AB368" i="9" s="1"/>
  <c r="W137" i="9"/>
  <c r="X137" i="9" s="1"/>
  <c r="W421" i="9"/>
  <c r="AB421" i="9" s="1"/>
  <c r="W231" i="9"/>
  <c r="W219" i="9"/>
  <c r="AB219" i="9" s="1"/>
  <c r="AA459" i="9"/>
  <c r="W170" i="9"/>
  <c r="X170" i="9" s="1"/>
  <c r="W8" i="9"/>
  <c r="AB8" i="9" s="1"/>
  <c r="W433" i="9"/>
  <c r="X433" i="9" s="1"/>
  <c r="W398" i="9"/>
  <c r="AB398" i="9" s="1"/>
  <c r="W33" i="9"/>
  <c r="W469" i="9"/>
  <c r="X469" i="9" s="1"/>
  <c r="W117" i="9"/>
  <c r="AB117" i="9" s="1"/>
  <c r="W673" i="9"/>
  <c r="AB673" i="9" s="1"/>
  <c r="W108" i="9"/>
  <c r="X108" i="9" s="1"/>
  <c r="W361" i="9"/>
  <c r="X361" i="9" s="1"/>
  <c r="AA726" i="9"/>
  <c r="W97" i="9"/>
  <c r="X97" i="9" s="1"/>
  <c r="W40" i="9"/>
  <c r="X40" i="9" s="1"/>
  <c r="AA309" i="9"/>
  <c r="W66" i="9"/>
  <c r="X66" i="9" s="1"/>
  <c r="W265" i="9"/>
  <c r="X265" i="9" s="1"/>
  <c r="AA344" i="9"/>
  <c r="W662" i="9"/>
  <c r="X662" i="9" s="1"/>
  <c r="W667" i="9"/>
  <c r="AB667" i="9" s="1"/>
  <c r="AA190" i="9"/>
  <c r="W610" i="9"/>
  <c r="AB610" i="9" s="1"/>
  <c r="AA441" i="9"/>
  <c r="W459" i="9"/>
  <c r="X459" i="9" s="1"/>
  <c r="AA47" i="9"/>
  <c r="AC230" i="9"/>
  <c r="W529" i="9"/>
  <c r="AB529" i="9" s="1"/>
  <c r="W707" i="9"/>
  <c r="AB707" i="9" s="1"/>
  <c r="W9" i="9"/>
  <c r="X9" i="9" s="1"/>
  <c r="W739" i="9"/>
  <c r="AB739" i="9" s="1"/>
  <c r="W535" i="9"/>
  <c r="AB535" i="9" s="1"/>
  <c r="W708" i="9"/>
  <c r="W479" i="9"/>
  <c r="X479" i="9" s="1"/>
  <c r="W236" i="9"/>
  <c r="AB236" i="9" s="1"/>
  <c r="W201" i="9"/>
  <c r="AB201" i="9" s="1"/>
  <c r="W665" i="9"/>
  <c r="AB665" i="9" s="1"/>
  <c r="W356" i="9"/>
  <c r="AB356" i="9" s="1"/>
  <c r="W262" i="9"/>
  <c r="AB262" i="9" s="1"/>
  <c r="W718" i="9"/>
  <c r="AB718" i="9" s="1"/>
  <c r="W350" i="9"/>
  <c r="W443" i="9"/>
  <c r="AB443" i="9" s="1"/>
  <c r="W429" i="9"/>
  <c r="AB429" i="9" s="1"/>
  <c r="W26" i="9"/>
  <c r="AB26" i="9" s="1"/>
  <c r="W416" i="9"/>
  <c r="AB416" i="9" s="1"/>
  <c r="W394" i="9"/>
  <c r="X394" i="9" s="1"/>
  <c r="W234" i="9"/>
  <c r="AB234" i="9" s="1"/>
  <c r="W209" i="9"/>
  <c r="X209" i="9" s="1"/>
  <c r="W646" i="9"/>
  <c r="W749" i="9"/>
  <c r="AB749" i="9" s="1"/>
  <c r="W276" i="9"/>
  <c r="AB276" i="9" s="1"/>
  <c r="W420" i="9"/>
  <c r="X420" i="9" s="1"/>
  <c r="W525" i="9"/>
  <c r="AB525" i="9" s="1"/>
  <c r="W447" i="9"/>
  <c r="X447" i="9" s="1"/>
  <c r="W184" i="9"/>
  <c r="X184" i="9" s="1"/>
  <c r="W630" i="9"/>
  <c r="AB630" i="9" s="1"/>
  <c r="W721" i="9"/>
  <c r="W129" i="9"/>
  <c r="X129" i="9" s="1"/>
  <c r="W142" i="9"/>
  <c r="AB142" i="9" s="1"/>
  <c r="W282" i="9"/>
  <c r="X282" i="9" s="1"/>
  <c r="AA198" i="9"/>
  <c r="AA221" i="9"/>
  <c r="AA709" i="9"/>
  <c r="AA197" i="9"/>
  <c r="AC72" i="9"/>
  <c r="AC149" i="9"/>
  <c r="AC152" i="9"/>
  <c r="AC159" i="9"/>
  <c r="W163" i="9"/>
  <c r="X163" i="9" s="1"/>
  <c r="W747" i="9"/>
  <c r="X747" i="9" s="1"/>
  <c r="W254" i="9"/>
  <c r="X254" i="9" s="1"/>
  <c r="W317" i="9"/>
  <c r="AB317" i="9" s="1"/>
  <c r="AC114" i="9"/>
  <c r="AC373" i="9"/>
  <c r="AC695" i="9"/>
  <c r="W37" i="9"/>
  <c r="AB37" i="9" s="1"/>
  <c r="AC455" i="9"/>
  <c r="W591" i="9"/>
  <c r="W270" i="9"/>
  <c r="AB270" i="9" s="1"/>
  <c r="W618" i="9"/>
  <c r="AB618" i="9" s="1"/>
  <c r="W48" i="9"/>
  <c r="W204" i="9"/>
  <c r="AB204" i="9" s="1"/>
  <c r="W12" i="9"/>
  <c r="AB12" i="9" s="1"/>
  <c r="W395" i="9"/>
  <c r="X395" i="9" s="1"/>
  <c r="W256" i="9"/>
  <c r="AB256" i="9" s="1"/>
  <c r="W596" i="9"/>
  <c r="W168" i="9"/>
  <c r="X168" i="9" s="1"/>
  <c r="W686" i="9"/>
  <c r="W415" i="9"/>
  <c r="AC95" i="9"/>
  <c r="AC728" i="9"/>
  <c r="AA717" i="9"/>
  <c r="AC717" i="9"/>
  <c r="AC491" i="9"/>
  <c r="AA491" i="9"/>
  <c r="W299" i="9"/>
  <c r="AC216" i="9"/>
  <c r="AA216" i="9"/>
  <c r="AC283" i="9"/>
  <c r="AA283" i="9"/>
  <c r="W509" i="9"/>
  <c r="X509" i="9" s="1"/>
  <c r="W275" i="9"/>
  <c r="X275" i="9" s="1"/>
  <c r="W649" i="9"/>
  <c r="AB649" i="9" s="1"/>
  <c r="W16" i="9"/>
  <c r="AB16" i="9" s="1"/>
  <c r="W227" i="9"/>
  <c r="W396" i="9"/>
  <c r="X396" i="9" s="1"/>
  <c r="W490" i="9"/>
  <c r="AB490" i="9" s="1"/>
  <c r="W123" i="9"/>
  <c r="AB123" i="9" s="1"/>
  <c r="W526" i="9"/>
  <c r="AB526" i="9" s="1"/>
  <c r="W277" i="9"/>
  <c r="X277" i="9" s="1"/>
  <c r="W75" i="9"/>
  <c r="X75" i="9" s="1"/>
  <c r="W72" i="9"/>
  <c r="AB72" i="9" s="1"/>
  <c r="W244" i="9"/>
  <c r="AB244" i="9" s="1"/>
  <c r="W149" i="9"/>
  <c r="X149" i="9" s="1"/>
  <c r="AA620" i="9"/>
  <c r="W715" i="9"/>
  <c r="X715" i="9" s="1"/>
  <c r="W152" i="9"/>
  <c r="AB152" i="9" s="1"/>
  <c r="AA179" i="9"/>
  <c r="W412" i="9"/>
  <c r="AB412" i="9" s="1"/>
  <c r="W159" i="9"/>
  <c r="AB159" i="9" s="1"/>
  <c r="AA82" i="9"/>
  <c r="W408" i="9"/>
  <c r="AB408" i="9" s="1"/>
  <c r="AA71" i="9"/>
  <c r="AA575" i="9"/>
  <c r="W114" i="9"/>
  <c r="X114" i="9" s="1"/>
  <c r="AA546" i="9"/>
  <c r="AA202" i="9"/>
  <c r="AA498" i="9"/>
  <c r="W18" i="9"/>
  <c r="AB18" i="9" s="1"/>
  <c r="W455" i="9"/>
  <c r="X455" i="9" s="1"/>
  <c r="AA602" i="9"/>
  <c r="W203" i="9"/>
  <c r="AB203" i="9" s="1"/>
  <c r="W146" i="9"/>
  <c r="W59" i="9"/>
  <c r="AB59" i="9" s="1"/>
  <c r="AA88" i="9"/>
  <c r="AC506" i="9"/>
  <c r="AC355" i="9"/>
  <c r="W308" i="9"/>
  <c r="X308" i="9" s="1"/>
  <c r="W478" i="9"/>
  <c r="AB478" i="9" s="1"/>
  <c r="W413" i="9"/>
  <c r="W569" i="9"/>
  <c r="AB569" i="9" s="1"/>
  <c r="W133" i="9"/>
  <c r="X133" i="9" s="1"/>
  <c r="W633" i="9"/>
  <c r="AB633" i="9" s="1"/>
  <c r="W440" i="9"/>
  <c r="AB440" i="9" s="1"/>
  <c r="W80" i="9"/>
  <c r="AB80" i="9" s="1"/>
  <c r="AA370" i="9"/>
  <c r="W157" i="9"/>
  <c r="X157" i="9" s="1"/>
  <c r="W357" i="9"/>
  <c r="AC678" i="9"/>
  <c r="AC84" i="9"/>
  <c r="AC155" i="9"/>
  <c r="AA541" i="9"/>
  <c r="AA497" i="9"/>
  <c r="AC456" i="9"/>
  <c r="AA327" i="9"/>
  <c r="AC313" i="9"/>
  <c r="AA313" i="9"/>
  <c r="AC359" i="9"/>
  <c r="AA359" i="9"/>
  <c r="AC336" i="9"/>
  <c r="AA336" i="9"/>
  <c r="W293" i="9"/>
  <c r="X293" i="9" s="1"/>
  <c r="W474" i="9"/>
  <c r="AB474" i="9" s="1"/>
  <c r="W100" i="9"/>
  <c r="AB100" i="9" s="1"/>
  <c r="W341" i="9"/>
  <c r="AB341" i="9" s="1"/>
  <c r="W453" i="9"/>
  <c r="AB453" i="9" s="1"/>
  <c r="W154" i="9"/>
  <c r="AB154" i="9" s="1"/>
  <c r="W143" i="9"/>
  <c r="AB143" i="9" s="1"/>
  <c r="W729" i="9"/>
  <c r="AB729" i="9" s="1"/>
  <c r="W271" i="9"/>
  <c r="AB271" i="9" s="1"/>
  <c r="W648" i="9"/>
  <c r="AB648" i="9" s="1"/>
  <c r="W573" i="9"/>
  <c r="AB573" i="9" s="1"/>
  <c r="W444" i="9"/>
  <c r="AB444" i="9" s="1"/>
  <c r="W518" i="9"/>
  <c r="W306" i="9"/>
  <c r="X306" i="9" s="1"/>
  <c r="W537" i="9"/>
  <c r="X537" i="9" s="1"/>
  <c r="AC291" i="9"/>
  <c r="AA291" i="9"/>
  <c r="W719" i="9"/>
  <c r="W540" i="9"/>
  <c r="X540" i="9" s="1"/>
  <c r="W622" i="9"/>
  <c r="X622" i="9" s="1"/>
  <c r="W733" i="9"/>
  <c r="W680" i="9"/>
  <c r="AB680" i="9" s="1"/>
  <c r="W82" i="9"/>
  <c r="X82" i="9" s="1"/>
  <c r="W77" i="9"/>
  <c r="AB77" i="9" s="1"/>
  <c r="W71" i="9"/>
  <c r="X71" i="9" s="1"/>
  <c r="W575" i="9"/>
  <c r="AB575" i="9" s="1"/>
  <c r="W202" i="9"/>
  <c r="X202" i="9" s="1"/>
  <c r="W498" i="9"/>
  <c r="AB498" i="9" s="1"/>
  <c r="W612" i="9"/>
  <c r="W506" i="9"/>
  <c r="X506" i="9" s="1"/>
  <c r="W370" i="9"/>
  <c r="W29" i="9"/>
  <c r="AB29" i="9" s="1"/>
  <c r="W272" i="9"/>
  <c r="W578" i="9"/>
  <c r="X578" i="9" s="1"/>
  <c r="W319" i="9"/>
  <c r="AB319" i="9" s="1"/>
  <c r="W92" i="9"/>
  <c r="AB92" i="9" s="1"/>
  <c r="W681" i="9"/>
  <c r="W530" i="9"/>
  <c r="AB530" i="9" s="1"/>
  <c r="AA548" i="9"/>
  <c r="AA454" i="9"/>
  <c r="AA369" i="9"/>
  <c r="AA392" i="9"/>
  <c r="AA243" i="9"/>
  <c r="AA339" i="9"/>
  <c r="AA127" i="9"/>
  <c r="AA619" i="9"/>
  <c r="W50" i="9"/>
  <c r="W199" i="9"/>
  <c r="X199" i="9" s="1"/>
  <c r="W592" i="9"/>
  <c r="X592" i="9" s="1"/>
  <c r="W62" i="9"/>
  <c r="AB62" i="9" s="1"/>
  <c r="W2" i="9"/>
  <c r="AB2" i="9" s="1"/>
  <c r="W307" i="9"/>
  <c r="AB307" i="9" s="1"/>
  <c r="W521" i="9"/>
  <c r="AB521" i="9" s="1"/>
  <c r="W504" i="9"/>
  <c r="AB504" i="9" s="1"/>
  <c r="W303" i="9"/>
  <c r="X303" i="9" s="1"/>
  <c r="W512" i="9"/>
  <c r="AB512" i="9" s="1"/>
  <c r="W23" i="9"/>
  <c r="X23" i="9" s="1"/>
  <c r="W229" i="9"/>
  <c r="AC15" i="9"/>
  <c r="AA63" i="9"/>
  <c r="AC73" i="9"/>
  <c r="W310" i="9"/>
  <c r="AB310" i="9" s="1"/>
  <c r="W496" i="9"/>
  <c r="X496" i="9" s="1"/>
  <c r="W187" i="9"/>
  <c r="X187" i="9" s="1"/>
  <c r="AA36" i="9"/>
  <c r="AA167" i="9"/>
  <c r="W155" i="9"/>
  <c r="AB155" i="9" s="1"/>
  <c r="W11" i="9"/>
  <c r="AB11" i="9" s="1"/>
  <c r="W465" i="9"/>
  <c r="W664" i="9"/>
  <c r="AB664" i="9" s="1"/>
  <c r="W10" i="9"/>
  <c r="X10" i="9" s="1"/>
  <c r="W289" i="9"/>
  <c r="X289" i="9" s="1"/>
  <c r="W96" i="9"/>
  <c r="X96" i="9" s="1"/>
  <c r="W705" i="9"/>
  <c r="X705" i="9" s="1"/>
  <c r="W579" i="9"/>
  <c r="X579" i="9" s="1"/>
  <c r="W115" i="9"/>
  <c r="AB115" i="9" s="1"/>
  <c r="W713" i="9"/>
  <c r="X713" i="9" s="1"/>
  <c r="W338" i="9"/>
  <c r="X338" i="9" s="1"/>
  <c r="W403" i="9"/>
  <c r="X403" i="9" s="1"/>
  <c r="W682" i="9"/>
  <c r="AB682" i="9" s="1"/>
  <c r="W346" i="9"/>
  <c r="AB346" i="9" s="1"/>
  <c r="AC208" i="9"/>
  <c r="AA208" i="9"/>
  <c r="W371" i="9"/>
  <c r="X371" i="9" s="1"/>
  <c r="AA75" i="9"/>
  <c r="AA244" i="9"/>
  <c r="AA715" i="9"/>
  <c r="AA412" i="9"/>
  <c r="AA254" i="9"/>
  <c r="W242" i="9"/>
  <c r="AB242" i="9" s="1"/>
  <c r="AA37" i="9"/>
  <c r="AC270" i="9"/>
  <c r="AC618" i="9"/>
  <c r="AC220" i="9"/>
  <c r="AC204" i="9"/>
  <c r="AC54" i="9"/>
  <c r="W88" i="9"/>
  <c r="AB88" i="9" s="1"/>
  <c r="W603" i="9"/>
  <c r="AA134" i="9"/>
  <c r="AA256" i="9"/>
  <c r="AA572" i="9"/>
  <c r="AA640" i="9"/>
  <c r="AA168" i="9"/>
  <c r="AA696" i="9"/>
  <c r="AA133" i="9"/>
  <c r="AA440" i="9"/>
  <c r="AA415" i="9"/>
  <c r="AA432" i="9"/>
  <c r="AA122" i="9"/>
  <c r="AC306" i="9"/>
  <c r="AA645" i="9"/>
  <c r="AC269" i="9"/>
  <c r="AA269" i="9"/>
  <c r="AC723" i="9"/>
  <c r="AA723" i="9"/>
  <c r="AA675" i="9"/>
  <c r="AC675" i="9"/>
  <c r="W339" i="9"/>
  <c r="X339" i="9" s="1"/>
  <c r="W401" i="9"/>
  <c r="AB401" i="9" s="1"/>
  <c r="W127" i="9"/>
  <c r="AB127" i="9" s="1"/>
  <c r="W690" i="9"/>
  <c r="AB690" i="9" s="1"/>
  <c r="W619" i="9"/>
  <c r="AB619" i="9" s="1"/>
  <c r="W35" i="9"/>
  <c r="AB35" i="9" s="1"/>
  <c r="W30" i="9"/>
  <c r="X30" i="9" s="1"/>
  <c r="W112" i="9"/>
  <c r="X112" i="9" s="1"/>
  <c r="W188" i="9"/>
  <c r="AB188" i="9" s="1"/>
  <c r="W174" i="9"/>
  <c r="AB174" i="9" s="1"/>
  <c r="AC591" i="9"/>
  <c r="W691" i="9"/>
  <c r="AB691" i="9" s="1"/>
  <c r="AC48" i="9"/>
  <c r="AC255" i="9"/>
  <c r="W220" i="9"/>
  <c r="W565" i="9"/>
  <c r="AB565" i="9" s="1"/>
  <c r="W253" i="9"/>
  <c r="X253" i="9" s="1"/>
  <c r="W581" i="9"/>
  <c r="AB581" i="9" s="1"/>
  <c r="AA23" i="9"/>
  <c r="AC308" i="9"/>
  <c r="W588" i="9"/>
  <c r="AB588" i="9" s="1"/>
  <c r="W587" i="9"/>
  <c r="AB587" i="9" s="1"/>
  <c r="W294" i="9"/>
  <c r="X294" i="9" s="1"/>
  <c r="W56" i="9"/>
  <c r="AB56" i="9" s="1"/>
  <c r="W351" i="9"/>
  <c r="X351" i="9" s="1"/>
  <c r="W122" i="9"/>
  <c r="AC539" i="9"/>
  <c r="AA539" i="9"/>
  <c r="W226" i="9"/>
  <c r="X226" i="9" s="1"/>
  <c r="W389" i="9"/>
  <c r="W305" i="9"/>
  <c r="W296" i="9"/>
  <c r="W393" i="9"/>
  <c r="W196" i="9"/>
  <c r="AB196" i="9" s="1"/>
  <c r="W571" i="9"/>
  <c r="X571" i="9" s="1"/>
  <c r="W400" i="9"/>
  <c r="AB400" i="9" s="1"/>
  <c r="W595" i="9"/>
  <c r="AB595" i="9" s="1"/>
  <c r="W348" i="9"/>
  <c r="AB348" i="9" s="1"/>
  <c r="W501" i="9"/>
  <c r="X501" i="9" s="1"/>
  <c r="W144" i="9"/>
  <c r="AB144" i="9" s="1"/>
  <c r="W297" i="9"/>
  <c r="AB297" i="9" s="1"/>
  <c r="W725" i="9"/>
  <c r="X725" i="9" s="1"/>
  <c r="W468" i="9"/>
  <c r="X468" i="9" s="1"/>
  <c r="W746" i="9"/>
  <c r="X746" i="9" s="1"/>
  <c r="W674" i="9"/>
  <c r="AB674" i="9" s="1"/>
  <c r="W107" i="9"/>
  <c r="X107" i="9" s="1"/>
  <c r="W404" i="9"/>
  <c r="X404" i="9" s="1"/>
  <c r="W617" i="9"/>
  <c r="X617" i="9" s="1"/>
  <c r="W233" i="9"/>
  <c r="AB233" i="9" s="1"/>
  <c r="W43" i="9"/>
  <c r="W510" i="9"/>
  <c r="X510" i="9" s="1"/>
  <c r="W169" i="9"/>
  <c r="AB169" i="9" s="1"/>
  <c r="W471" i="9"/>
  <c r="AB471" i="9" s="1"/>
  <c r="W643" i="9"/>
  <c r="W24" i="9"/>
  <c r="AB24" i="9" s="1"/>
  <c r="AA364" i="9"/>
  <c r="W332" i="9"/>
  <c r="X332" i="9" s="1"/>
  <c r="W531" i="9"/>
  <c r="X531" i="9" s="1"/>
  <c r="W336" i="9"/>
  <c r="X336" i="9" s="1"/>
  <c r="W268" i="9"/>
  <c r="X268" i="9" s="1"/>
  <c r="AA684" i="9"/>
  <c r="W76" i="9"/>
  <c r="AB76" i="9" s="1"/>
  <c r="W452" i="9"/>
  <c r="AB452" i="9" s="1"/>
  <c r="W298" i="9"/>
  <c r="AB298" i="9" s="1"/>
  <c r="W120" i="9"/>
  <c r="AB120" i="9" s="1"/>
  <c r="W516" i="9"/>
  <c r="AB516" i="9" s="1"/>
  <c r="W263" i="9"/>
  <c r="X263" i="9" s="1"/>
  <c r="W89" i="9"/>
  <c r="AB89" i="9" s="1"/>
  <c r="W605" i="9"/>
  <c r="AB605" i="9" s="1"/>
  <c r="W349" i="9"/>
  <c r="AA6" i="9"/>
  <c r="W425" i="9"/>
  <c r="AB425" i="9" s="1"/>
  <c r="AA5" i="9"/>
  <c r="W550" i="9"/>
  <c r="AA13" i="9"/>
  <c r="W424" i="9"/>
  <c r="X424" i="9" s="1"/>
  <c r="W252" i="9"/>
  <c r="X252" i="9" s="1"/>
  <c r="W517" i="9"/>
  <c r="AC340" i="9"/>
  <c r="W238" i="9"/>
  <c r="X238" i="9" s="1"/>
  <c r="W654" i="9"/>
  <c r="AB654" i="9" s="1"/>
  <c r="W175" i="9"/>
  <c r="X175" i="9" s="1"/>
  <c r="W598" i="9"/>
  <c r="W737" i="9"/>
  <c r="AB737" i="9" s="1"/>
  <c r="W193" i="9"/>
  <c r="X193" i="9" s="1"/>
  <c r="W466" i="9"/>
  <c r="AB466" i="9" s="1"/>
  <c r="W658" i="9"/>
  <c r="X658" i="9" s="1"/>
  <c r="W734" i="9"/>
  <c r="AB734" i="9" s="1"/>
  <c r="W607" i="9"/>
  <c r="X607" i="9" s="1"/>
  <c r="AA671" i="9"/>
  <c r="W110" i="9"/>
  <c r="AB110" i="9" s="1"/>
  <c r="W5" i="9"/>
  <c r="X5" i="9" s="1"/>
  <c r="W677" i="9"/>
  <c r="W86" i="9"/>
  <c r="W261" i="9"/>
  <c r="AB261" i="9" s="1"/>
  <c r="W670" i="9"/>
  <c r="AB670" i="9" s="1"/>
  <c r="W472" i="9"/>
  <c r="X472" i="9" s="1"/>
  <c r="AC341" i="9"/>
  <c r="AC555" i="9"/>
  <c r="W160" i="9"/>
  <c r="AB160" i="9" s="1"/>
  <c r="W495" i="9"/>
  <c r="X495" i="9" s="1"/>
  <c r="W228" i="9"/>
  <c r="W213" i="9"/>
  <c r="W523" i="9"/>
  <c r="AB523" i="9" s="1"/>
  <c r="W570" i="9"/>
  <c r="AB570" i="9" s="1"/>
  <c r="W450" i="9"/>
  <c r="X450" i="9" s="1"/>
  <c r="W458" i="9"/>
  <c r="W613" i="9"/>
  <c r="AC172" i="9"/>
  <c r="AC212" i="9"/>
  <c r="AC144" i="9"/>
  <c r="AC531" i="9"/>
  <c r="W656" i="9"/>
  <c r="AB656" i="9" s="1"/>
  <c r="W87" i="9"/>
  <c r="W67" i="9"/>
  <c r="X67" i="9" s="1"/>
  <c r="W639" i="9"/>
  <c r="X639" i="9" s="1"/>
  <c r="W7" i="9"/>
  <c r="AB7" i="9" s="1"/>
  <c r="W376" i="9"/>
  <c r="X376" i="9" s="1"/>
  <c r="W564" i="9"/>
  <c r="X564" i="9" s="1"/>
  <c r="W513" i="9"/>
  <c r="X513" i="9" s="1"/>
  <c r="W461" i="9"/>
  <c r="X461" i="9" s="1"/>
  <c r="W528" i="9"/>
  <c r="W335" i="9"/>
  <c r="AB335" i="9" s="1"/>
  <c r="W217" i="9"/>
  <c r="X217" i="9" s="1"/>
  <c r="W694" i="9"/>
  <c r="AB694" i="9" s="1"/>
  <c r="W451" i="9"/>
  <c r="X451" i="9" s="1"/>
  <c r="W600" i="9"/>
  <c r="AB600" i="9" s="1"/>
  <c r="W259" i="9"/>
  <c r="X259" i="9" s="1"/>
  <c r="W436" i="9"/>
  <c r="X436" i="9" s="1"/>
  <c r="W731" i="9"/>
  <c r="X731" i="9" s="1"/>
  <c r="W27" i="9"/>
  <c r="X27" i="9" s="1"/>
  <c r="W710" i="9"/>
  <c r="X710" i="9" s="1"/>
  <c r="W377" i="9"/>
  <c r="X377" i="9" s="1"/>
  <c r="W176" i="9"/>
  <c r="X176" i="9" s="1"/>
  <c r="W487" i="9"/>
  <c r="X487" i="9" s="1"/>
  <c r="W139" i="9"/>
  <c r="X139" i="9" s="1"/>
  <c r="W61" i="9"/>
  <c r="X61" i="9" s="1"/>
  <c r="X234" i="9"/>
  <c r="X323" i="9"/>
  <c r="AB590" i="9"/>
  <c r="X117" i="9"/>
  <c r="W489" i="9"/>
  <c r="W446" i="9"/>
  <c r="W418" i="9"/>
  <c r="X198" i="9"/>
  <c r="W119" i="9"/>
  <c r="W524" i="9"/>
  <c r="X50" i="9"/>
  <c r="AB50" i="9"/>
  <c r="W703" i="9"/>
  <c r="AB63" i="9"/>
  <c r="W520" i="9"/>
  <c r="W486" i="9"/>
  <c r="X369" i="9"/>
  <c r="W390" i="9"/>
  <c r="W358" i="9"/>
  <c r="X227" i="9"/>
  <c r="AB227" i="9"/>
  <c r="X244" i="9"/>
  <c r="AC30" i="9"/>
  <c r="AC143" i="9"/>
  <c r="W258" i="9"/>
  <c r="AC203" i="9"/>
  <c r="W267" i="9"/>
  <c r="AC691" i="9"/>
  <c r="W387" i="9"/>
  <c r="AC504" i="9"/>
  <c r="W42" i="9"/>
  <c r="AC59" i="9"/>
  <c r="W54" i="9"/>
  <c r="AC12" i="9"/>
  <c r="AC603" i="9"/>
  <c r="W659" i="9"/>
  <c r="W551" i="9"/>
  <c r="W505" i="9"/>
  <c r="W124" i="9"/>
  <c r="W232" i="9"/>
  <c r="AC32" i="9"/>
  <c r="AC408" i="9"/>
  <c r="AC199" i="9"/>
  <c r="AA386" i="9"/>
  <c r="AC386" i="9"/>
  <c r="AC413" i="9"/>
  <c r="AA413" i="9"/>
  <c r="AC596" i="9"/>
  <c r="AA596" i="9"/>
  <c r="AA163" i="9"/>
  <c r="AA747" i="9"/>
  <c r="AA14" i="9"/>
  <c r="AA77" i="9"/>
  <c r="AA242" i="9"/>
  <c r="AC246" i="9"/>
  <c r="AC68" i="9"/>
  <c r="W641" i="9"/>
  <c r="AC98" i="9"/>
  <c r="W315" i="9"/>
  <c r="AC316" i="9"/>
  <c r="W255" i="9"/>
  <c r="AC405" i="9"/>
  <c r="W580" i="9"/>
  <c r="AC434" i="9"/>
  <c r="W386" i="9"/>
  <c r="AC79" i="9"/>
  <c r="AA273" i="9"/>
  <c r="AC273" i="9"/>
  <c r="W449" i="9"/>
  <c r="AC569" i="9"/>
  <c r="AA569" i="9"/>
  <c r="AC584" i="9"/>
  <c r="AA584" i="9"/>
  <c r="W246" i="9"/>
  <c r="AC467" i="9"/>
  <c r="W68" i="9"/>
  <c r="AC185" i="9"/>
  <c r="W98" i="9"/>
  <c r="AC99" i="9"/>
  <c r="W316" i="9"/>
  <c r="AC151" i="9"/>
  <c r="W405" i="9"/>
  <c r="AC422" i="9"/>
  <c r="AC295" i="9"/>
  <c r="AC229" i="9"/>
  <c r="AC633" i="9"/>
  <c r="AA633" i="9"/>
  <c r="AC280" i="9"/>
  <c r="AA280" i="9"/>
  <c r="W467" i="9"/>
  <c r="W185" i="9"/>
  <c r="W99" i="9"/>
  <c r="W151" i="9"/>
  <c r="W422" i="9"/>
  <c r="W295" i="9"/>
  <c r="AA532" i="9"/>
  <c r="AC532" i="9"/>
  <c r="W273" i="9"/>
  <c r="AA478" i="9"/>
  <c r="AC478" i="9"/>
  <c r="AC118" i="9"/>
  <c r="AA118" i="9"/>
  <c r="AC588" i="9"/>
  <c r="AA588" i="9"/>
  <c r="AC353" i="9"/>
  <c r="AA353" i="9"/>
  <c r="AC659" i="9"/>
  <c r="AA659" i="9"/>
  <c r="AC587" i="9"/>
  <c r="AA587" i="9"/>
  <c r="AC258" i="9"/>
  <c r="AC267" i="9"/>
  <c r="AC387" i="9"/>
  <c r="AC42" i="9"/>
  <c r="AA512" i="9"/>
  <c r="AC512" i="9"/>
  <c r="AC679" i="9"/>
  <c r="AA679" i="9"/>
  <c r="AC45" i="9"/>
  <c r="AA45" i="9"/>
  <c r="AC686" i="9"/>
  <c r="AA686" i="9"/>
  <c r="AC138" i="9"/>
  <c r="AC372" i="9"/>
  <c r="AA372" i="9"/>
  <c r="W328" i="9"/>
  <c r="W352" i="9"/>
  <c r="W325" i="9"/>
  <c r="AA437" i="9"/>
  <c r="AC437" i="9"/>
  <c r="AC357" i="9"/>
  <c r="AC140" i="9"/>
  <c r="AA140" i="9"/>
  <c r="AA223" i="9"/>
  <c r="AC223" i="9"/>
  <c r="AC550" i="9"/>
  <c r="AA550" i="9"/>
  <c r="W391" i="9"/>
  <c r="AC627" i="9"/>
  <c r="AA627" i="9"/>
  <c r="W165" i="9"/>
  <c r="W482" i="9"/>
  <c r="W732" i="9"/>
  <c r="W627" i="9"/>
  <c r="AC551" i="9"/>
  <c r="AC111" i="9"/>
  <c r="AA111" i="9"/>
  <c r="W138" i="9"/>
  <c r="AC518" i="9"/>
  <c r="AA518" i="9"/>
  <c r="W437" i="9"/>
  <c r="W171" i="9"/>
  <c r="AC64" i="9"/>
  <c r="AA64" i="9"/>
  <c r="AC213" i="9"/>
  <c r="AA213" i="9"/>
  <c r="AC247" i="9"/>
  <c r="AA247" i="9"/>
  <c r="AB28" i="9"/>
  <c r="AC177" i="9"/>
  <c r="AA177" i="9"/>
  <c r="AC207" i="9"/>
  <c r="AA207" i="9"/>
  <c r="AC642" i="9"/>
  <c r="AA642" i="9"/>
  <c r="AC300" i="9"/>
  <c r="AA300" i="9"/>
  <c r="W434" i="9"/>
  <c r="W462" i="9"/>
  <c r="W111" i="9"/>
  <c r="AC499" i="9"/>
  <c r="AC325" i="9"/>
  <c r="AA325" i="9"/>
  <c r="AC583" i="9"/>
  <c r="AA583" i="9"/>
  <c r="AA724" i="9"/>
  <c r="W645" i="9"/>
  <c r="AA743" i="9"/>
  <c r="AC743" i="9"/>
  <c r="AA651" i="9"/>
  <c r="AC651" i="9"/>
  <c r="AC272" i="9"/>
  <c r="AA272" i="9"/>
  <c r="AC669" i="9"/>
  <c r="AA669" i="9"/>
  <c r="AA28" i="9"/>
  <c r="AC28" i="9"/>
  <c r="W527" i="9"/>
  <c r="W445" i="9"/>
  <c r="AC194" i="9"/>
  <c r="AA194" i="9"/>
  <c r="AC517" i="9"/>
  <c r="AA517" i="9"/>
  <c r="AC90" i="9"/>
  <c r="AA90" i="9"/>
  <c r="AC540" i="9"/>
  <c r="AA540" i="9"/>
  <c r="AC452" i="9"/>
  <c r="AA452" i="9"/>
  <c r="AC120" i="9"/>
  <c r="AA120" i="9"/>
  <c r="AC263" i="9"/>
  <c r="AA263" i="9"/>
  <c r="W541" i="9"/>
  <c r="W714" i="9"/>
  <c r="AC687" i="9"/>
  <c r="AA687" i="9"/>
  <c r="W44" i="9"/>
  <c r="W493" i="9"/>
  <c r="W208" i="9"/>
  <c r="W382" i="9"/>
  <c r="AC58" i="9"/>
  <c r="AA58" i="9"/>
  <c r="W158" i="9"/>
  <c r="AC86" i="9"/>
  <c r="AA86" i="9"/>
  <c r="W245" i="9"/>
  <c r="W3" i="9"/>
  <c r="W557" i="9"/>
  <c r="AC257" i="9"/>
  <c r="AA257" i="9"/>
  <c r="W140" i="9"/>
  <c r="W223" i="9"/>
  <c r="AC25" i="9"/>
  <c r="AA25" i="9"/>
  <c r="W651" i="9"/>
  <c r="AC215" i="9"/>
  <c r="AA215" i="9"/>
  <c r="AC43" i="9"/>
  <c r="AA43" i="9"/>
  <c r="W300" i="9"/>
  <c r="W722" i="9"/>
  <c r="AC104" i="9"/>
  <c r="AA104" i="9"/>
  <c r="W6" i="9"/>
  <c r="W473" i="9"/>
  <c r="AC643" i="9"/>
  <c r="AA643" i="9"/>
  <c r="W126" i="9"/>
  <c r="AC393" i="9"/>
  <c r="AA393" i="9"/>
  <c r="AC654" i="9"/>
  <c r="AA264" i="9"/>
  <c r="W678" i="9"/>
  <c r="W497" i="9"/>
  <c r="AC666" i="9"/>
  <c r="AA666" i="9"/>
  <c r="W194" i="9"/>
  <c r="AC414" i="9"/>
  <c r="AA414" i="9"/>
  <c r="AC160" i="9"/>
  <c r="AA160" i="9"/>
  <c r="AC492" i="9"/>
  <c r="AA492" i="9"/>
  <c r="W589" i="9"/>
  <c r="AC342" i="9"/>
  <c r="AA342" i="9"/>
  <c r="W288" i="9"/>
  <c r="W13" i="9"/>
  <c r="AC261" i="9"/>
  <c r="AA261" i="9"/>
  <c r="AB388" i="9"/>
  <c r="W362" i="9"/>
  <c r="W428" i="9"/>
  <c r="W278" i="9"/>
  <c r="W304" i="9"/>
  <c r="W675" i="9"/>
  <c r="AA311" i="9"/>
  <c r="AC311" i="9"/>
  <c r="W543" i="9"/>
  <c r="AC549" i="9"/>
  <c r="AA549" i="9"/>
  <c r="AC698" i="9"/>
  <c r="AA698" i="9"/>
  <c r="W313" i="9"/>
  <c r="AC169" i="9"/>
  <c r="AA169" i="9"/>
  <c r="AC647" i="9"/>
  <c r="AA647" i="9"/>
  <c r="W464" i="9"/>
  <c r="AC110" i="9"/>
  <c r="AA110" i="9"/>
  <c r="W668" i="9"/>
  <c r="AA196" i="9"/>
  <c r="AC196" i="9"/>
  <c r="AC621" i="9"/>
  <c r="AA621" i="9"/>
  <c r="W340" i="9"/>
  <c r="W684" i="9"/>
  <c r="W327" i="9"/>
  <c r="W629" i="9"/>
  <c r="AC312" i="9"/>
  <c r="AA312" i="9"/>
  <c r="W215" i="9"/>
  <c r="W318" i="9"/>
  <c r="W555" i="9"/>
  <c r="AC510" i="9"/>
  <c r="AA510" i="9"/>
  <c r="AC19" i="9"/>
  <c r="AA19" i="9"/>
  <c r="AC175" i="9"/>
  <c r="AA175" i="9"/>
  <c r="W534" i="9"/>
  <c r="AC425" i="9"/>
  <c r="AA425" i="9"/>
  <c r="AC547" i="9"/>
  <c r="AA547" i="9"/>
  <c r="W636" i="9"/>
  <c r="AC511" i="9"/>
  <c r="AA511" i="9"/>
  <c r="W93" i="9"/>
  <c r="W274" i="9"/>
  <c r="W576" i="9"/>
  <c r="AA297" i="9"/>
  <c r="AC297" i="9"/>
  <c r="AA337" i="9"/>
  <c r="AC337" i="9"/>
  <c r="W84" i="9"/>
  <c r="AC527" i="9"/>
  <c r="W549" i="9"/>
  <c r="AA233" i="9"/>
  <c r="W666" i="9"/>
  <c r="AC493" i="9"/>
  <c r="AA493" i="9"/>
  <c r="W688" i="9"/>
  <c r="AC228" i="9"/>
  <c r="AA228" i="9"/>
  <c r="W536" i="9"/>
  <c r="AC677" i="9"/>
  <c r="AA677" i="9"/>
  <c r="AC423" i="9"/>
  <c r="AA423" i="9"/>
  <c r="W38" i="9"/>
  <c r="AC252" i="9"/>
  <c r="AA252" i="9"/>
  <c r="W514" i="9"/>
  <c r="W284" i="9"/>
  <c r="W431" i="9"/>
  <c r="W248" i="9"/>
  <c r="AA113" i="9"/>
  <c r="AC113" i="9"/>
  <c r="AC44" i="9"/>
  <c r="AA44" i="9"/>
  <c r="AC349" i="9"/>
  <c r="AA349" i="9"/>
  <c r="AC389" i="9"/>
  <c r="AA389" i="9"/>
  <c r="AC305" i="9"/>
  <c r="AA305" i="9"/>
  <c r="AC644" i="9"/>
  <c r="AA644" i="9"/>
  <c r="W480" i="9"/>
  <c r="AC299" i="9"/>
  <c r="AA299" i="9"/>
  <c r="AA578" i="9"/>
  <c r="AC578" i="9"/>
  <c r="AB657" i="9"/>
  <c r="AC439" i="9"/>
  <c r="AA439" i="9"/>
  <c r="W717" i="9"/>
  <c r="AC484" i="9"/>
  <c r="AA484" i="9"/>
  <c r="W642" i="9"/>
  <c r="AC563" i="9"/>
  <c r="AA563" i="9"/>
  <c r="W539" i="9"/>
  <c r="AC60" i="9"/>
  <c r="AA60" i="9"/>
  <c r="W409" i="9"/>
  <c r="AC52" i="9"/>
  <c r="AA52" i="9"/>
  <c r="W266" i="9"/>
  <c r="AC360" i="9"/>
  <c r="AA360" i="9"/>
  <c r="W491" i="9"/>
  <c r="AC568" i="9"/>
  <c r="AA568" i="9"/>
  <c r="W507" i="9"/>
  <c r="AC719" i="9"/>
  <c r="AA719" i="9"/>
  <c r="W191" i="9"/>
  <c r="W494" i="9"/>
  <c r="W22" i="9"/>
  <c r="W264" i="9"/>
  <c r="AA332" i="9"/>
  <c r="AC332" i="9"/>
  <c r="AC615" i="9"/>
  <c r="AA615" i="9"/>
  <c r="W653" i="9"/>
  <c r="AC427" i="9"/>
  <c r="AA427" i="9"/>
  <c r="W671" i="9"/>
  <c r="AC660" i="9"/>
  <c r="AA660" i="9"/>
  <c r="W616" i="9"/>
  <c r="AC333" i="9"/>
  <c r="AA333" i="9"/>
  <c r="W235" i="9"/>
  <c r="AC132" i="9"/>
  <c r="AA132" i="9"/>
  <c r="W663" i="9"/>
  <c r="AC463" i="9"/>
  <c r="AA463" i="9"/>
  <c r="W599" i="9"/>
  <c r="AC689" i="9"/>
  <c r="AA689" i="9"/>
  <c r="W604" i="9"/>
  <c r="AC661" i="9"/>
  <c r="AA661" i="9"/>
  <c r="W269" i="9"/>
  <c r="AA178" i="9"/>
  <c r="AC178" i="9"/>
  <c r="W207" i="9"/>
  <c r="AC605" i="9"/>
  <c r="AA605" i="9"/>
  <c r="W655" i="9"/>
  <c r="AC83" i="9"/>
  <c r="AA83" i="9"/>
  <c r="W397" i="9"/>
  <c r="AC495" i="9"/>
  <c r="AA495" i="9"/>
  <c r="W85" i="9"/>
  <c r="AC481" i="9"/>
  <c r="AA481" i="9"/>
  <c r="W291" i="9"/>
  <c r="AC173" i="9"/>
  <c r="AA173" i="9"/>
  <c r="W692" i="9"/>
  <c r="AC637" i="9"/>
  <c r="AA637" i="9"/>
  <c r="W741" i="9"/>
  <c r="AC224" i="9"/>
  <c r="AA224" i="9"/>
  <c r="W39" i="9"/>
  <c r="AC388" i="9"/>
  <c r="AA388" i="9"/>
  <c r="W697" i="9"/>
  <c r="W218" i="9"/>
  <c r="W476" i="9"/>
  <c r="AC744" i="9"/>
  <c r="AA744" i="9"/>
  <c r="AC658" i="9"/>
  <c r="AA658" i="9"/>
  <c r="AC734" i="9"/>
  <c r="AA734" i="9"/>
  <c r="AC607" i="9"/>
  <c r="AA607" i="9"/>
  <c r="W172" i="9"/>
  <c r="AB212" i="9"/>
  <c r="AC22" i="9"/>
  <c r="AC502" i="9"/>
  <c r="W744" i="9"/>
  <c r="AC87" i="9"/>
  <c r="AA87" i="9"/>
  <c r="AC639" i="9"/>
  <c r="AA639" i="9"/>
  <c r="AC376" i="9"/>
  <c r="AA376" i="9"/>
  <c r="W631" i="9"/>
  <c r="W502" i="9"/>
  <c r="AC286" i="9"/>
  <c r="AA286" i="9"/>
  <c r="AC746" i="9"/>
  <c r="AA746" i="9"/>
  <c r="AC107" i="9"/>
  <c r="AA107" i="9"/>
  <c r="AC617" i="9"/>
  <c r="AA617" i="9"/>
  <c r="X483" i="9"/>
  <c r="AC76" i="9"/>
  <c r="AA76" i="9"/>
  <c r="AC468" i="9"/>
  <c r="AA468" i="9"/>
  <c r="AC67" i="9"/>
  <c r="AA67" i="9"/>
  <c r="AC162" i="9"/>
  <c r="AA162" i="9"/>
  <c r="AC298" i="9"/>
  <c r="AA298" i="9"/>
  <c r="AC674" i="9"/>
  <c r="AA674" i="9"/>
  <c r="AC7" i="9"/>
  <c r="AA7" i="9"/>
  <c r="AC237" i="9"/>
  <c r="AA237" i="9"/>
  <c r="AC516" i="9"/>
  <c r="AA516" i="9"/>
  <c r="AC404" i="9"/>
  <c r="AA404" i="9"/>
  <c r="AC564" i="9"/>
  <c r="AA564" i="9"/>
  <c r="AC701" i="9"/>
  <c r="AA701" i="9"/>
  <c r="AC89" i="9"/>
  <c r="AA89" i="9"/>
  <c r="AC78" i="9"/>
  <c r="AA78" i="9"/>
  <c r="AC474" i="9"/>
  <c r="AA474" i="9"/>
  <c r="AC704" i="9"/>
  <c r="AA704" i="9"/>
  <c r="AC322" i="9"/>
  <c r="AA322" i="9"/>
  <c r="AC374" i="9"/>
  <c r="AA374" i="9"/>
  <c r="AC745" i="9"/>
  <c r="AA745" i="9"/>
  <c r="AC465" i="9"/>
  <c r="AA465" i="9"/>
  <c r="AA634" i="9"/>
  <c r="AA210" i="9"/>
  <c r="AA100" i="9"/>
  <c r="AA222" i="9"/>
  <c r="AA417" i="9"/>
  <c r="AA716" i="9"/>
  <c r="AA483" i="9"/>
  <c r="AA664" i="9"/>
  <c r="AA53" i="9"/>
  <c r="AA399" i="9"/>
  <c r="E3" i="7"/>
  <c r="E2" i="7"/>
  <c r="AD2" i="1"/>
  <c r="AD3" i="1"/>
  <c r="AD677" i="1"/>
  <c r="AD4" i="1"/>
  <c r="AD5" i="1"/>
  <c r="AD6" i="1"/>
  <c r="AD7" i="1"/>
  <c r="AD8" i="1"/>
  <c r="AD9" i="1"/>
  <c r="AD10" i="1"/>
  <c r="AD11" i="1"/>
  <c r="AD12" i="1"/>
  <c r="AD13" i="1"/>
  <c r="AD14" i="1"/>
  <c r="AD15" i="1"/>
  <c r="AD16" i="1"/>
  <c r="AD17" i="1"/>
  <c r="AD18" i="1"/>
  <c r="AD678" i="1"/>
  <c r="AD19" i="1"/>
  <c r="AD20" i="1"/>
  <c r="AD21" i="1"/>
  <c r="AD22" i="1"/>
  <c r="AD23" i="1"/>
  <c r="AD24" i="1"/>
  <c r="AD25" i="1"/>
  <c r="AD26" i="1"/>
  <c r="AD27" i="1"/>
  <c r="AD28" i="1"/>
  <c r="AD29" i="1"/>
  <c r="AD30" i="1"/>
  <c r="AD31" i="1"/>
  <c r="AD679" i="1"/>
  <c r="AD32" i="1"/>
  <c r="AD680" i="1"/>
  <c r="AD33" i="1"/>
  <c r="AD34" i="1"/>
  <c r="AD35" i="1"/>
  <c r="AD36" i="1"/>
  <c r="AD37" i="1"/>
  <c r="AD38" i="1"/>
  <c r="AD39" i="1"/>
  <c r="AD40" i="1"/>
  <c r="AD41" i="1"/>
  <c r="AD42" i="1"/>
  <c r="AD43" i="1"/>
  <c r="AD44" i="1"/>
  <c r="AD681"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682" i="1"/>
  <c r="AD70" i="1"/>
  <c r="AD71" i="1"/>
  <c r="AD72" i="1"/>
  <c r="AD73" i="1"/>
  <c r="AD74" i="1"/>
  <c r="AD75" i="1"/>
  <c r="AD76" i="1"/>
  <c r="AD683" i="1"/>
  <c r="AD77" i="1"/>
  <c r="AD78" i="1"/>
  <c r="AD79" i="1"/>
  <c r="AD80" i="1"/>
  <c r="AD81" i="1"/>
  <c r="AD82" i="1"/>
  <c r="AD83" i="1"/>
  <c r="AD84" i="1"/>
  <c r="AD85" i="1"/>
  <c r="AD86" i="1"/>
  <c r="AD87" i="1"/>
  <c r="AD88" i="1"/>
  <c r="AD89" i="1"/>
  <c r="AD90" i="1"/>
  <c r="AD91" i="1"/>
  <c r="AD92" i="1"/>
  <c r="AD93" i="1"/>
  <c r="AD684" i="1"/>
  <c r="AD94" i="1"/>
  <c r="AD95" i="1"/>
  <c r="AD96" i="1"/>
  <c r="AD97" i="1"/>
  <c r="AD98" i="1"/>
  <c r="AD685" i="1"/>
  <c r="AD99" i="1"/>
  <c r="AD100" i="1"/>
  <c r="AD101" i="1"/>
  <c r="AD102" i="1"/>
  <c r="AD686"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687" i="1"/>
  <c r="AD132" i="1"/>
  <c r="AD133" i="1"/>
  <c r="AD134" i="1"/>
  <c r="AD135" i="1"/>
  <c r="AD136" i="1"/>
  <c r="AD137" i="1"/>
  <c r="AD688" i="1"/>
  <c r="AD138" i="1"/>
  <c r="AD689" i="1"/>
  <c r="AD139" i="1"/>
  <c r="AD140" i="1"/>
  <c r="AD141" i="1"/>
  <c r="AD142" i="1"/>
  <c r="AD143" i="1"/>
  <c r="AD144" i="1"/>
  <c r="AD145" i="1"/>
  <c r="AD146" i="1"/>
  <c r="AD147" i="1"/>
  <c r="AD148" i="1"/>
  <c r="AD149" i="1"/>
  <c r="AD690" i="1"/>
  <c r="AD150" i="1"/>
  <c r="AD151" i="1"/>
  <c r="AD152" i="1"/>
  <c r="AD153" i="1"/>
  <c r="AD154" i="1"/>
  <c r="AD155" i="1"/>
  <c r="AD156" i="1"/>
  <c r="AD157" i="1"/>
  <c r="AD158" i="1"/>
  <c r="AD159" i="1"/>
  <c r="AD160" i="1"/>
  <c r="AD161" i="1"/>
  <c r="AD691" i="1"/>
  <c r="AD162" i="1"/>
  <c r="AD163" i="1"/>
  <c r="AD164" i="1"/>
  <c r="AD165" i="1"/>
  <c r="AD166" i="1"/>
  <c r="AD167" i="1"/>
  <c r="AD168" i="1"/>
  <c r="AD169" i="1"/>
  <c r="AD170" i="1"/>
  <c r="AD171" i="1"/>
  <c r="AD172" i="1"/>
  <c r="AD173" i="1"/>
  <c r="AD174" i="1"/>
  <c r="AD175" i="1"/>
  <c r="AD176" i="1"/>
  <c r="AD177" i="1"/>
  <c r="AD178" i="1"/>
  <c r="AD179" i="1"/>
  <c r="AD180" i="1"/>
  <c r="AD692" i="1"/>
  <c r="AD181" i="1"/>
  <c r="AD182" i="1"/>
  <c r="AD183" i="1"/>
  <c r="AD184" i="1"/>
  <c r="AD185" i="1"/>
  <c r="AD186" i="1"/>
  <c r="AD187" i="1"/>
  <c r="AD188" i="1"/>
  <c r="AD189" i="1"/>
  <c r="AD190" i="1"/>
  <c r="AD693" i="1"/>
  <c r="AD191" i="1"/>
  <c r="AD192" i="1"/>
  <c r="AD193" i="1"/>
  <c r="AD194" i="1"/>
  <c r="AD694" i="1"/>
  <c r="AD195" i="1"/>
  <c r="AD196" i="1"/>
  <c r="AD197" i="1"/>
  <c r="AD198" i="1"/>
  <c r="AD199" i="1"/>
  <c r="AD200" i="1"/>
  <c r="AD201" i="1"/>
  <c r="AD202" i="1"/>
  <c r="AD203" i="1"/>
  <c r="AD695" i="1"/>
  <c r="AD204" i="1"/>
  <c r="AD205" i="1"/>
  <c r="AD206" i="1"/>
  <c r="AD207" i="1"/>
  <c r="AD208" i="1"/>
  <c r="AD209" i="1"/>
  <c r="AD210" i="1"/>
  <c r="AD211" i="1"/>
  <c r="AD212" i="1"/>
  <c r="AD213" i="1"/>
  <c r="AD214" i="1"/>
  <c r="AD215" i="1"/>
  <c r="AD216" i="1"/>
  <c r="AD217" i="1"/>
  <c r="AD218" i="1"/>
  <c r="AD219" i="1"/>
  <c r="AD220" i="1"/>
  <c r="AD221" i="1"/>
  <c r="AD222" i="1"/>
  <c r="AD223" i="1"/>
  <c r="AD696" i="1"/>
  <c r="AD697" i="1"/>
  <c r="AD224" i="1"/>
  <c r="AD225" i="1"/>
  <c r="AD226" i="1"/>
  <c r="AD227" i="1"/>
  <c r="AD228" i="1"/>
  <c r="AD229" i="1"/>
  <c r="AD230" i="1"/>
  <c r="AD231" i="1"/>
  <c r="AD232" i="1"/>
  <c r="AD233" i="1"/>
  <c r="AD234" i="1"/>
  <c r="AD698" i="1"/>
  <c r="AD235" i="1"/>
  <c r="AD236" i="1"/>
  <c r="AD237" i="1"/>
  <c r="AD238" i="1"/>
  <c r="AD239" i="1"/>
  <c r="AD240" i="1"/>
  <c r="AD241" i="1"/>
  <c r="AD699" i="1"/>
  <c r="AD242" i="1"/>
  <c r="AD700" i="1"/>
  <c r="AD243" i="1"/>
  <c r="AD244" i="1"/>
  <c r="AD245" i="1"/>
  <c r="AD246" i="1"/>
  <c r="AD247" i="1"/>
  <c r="AD248" i="1"/>
  <c r="AD701" i="1"/>
  <c r="AD249" i="1"/>
  <c r="AD702" i="1"/>
  <c r="AD250" i="1"/>
  <c r="AD251" i="1"/>
  <c r="AD703" i="1"/>
  <c r="AD252" i="1"/>
  <c r="AD253" i="1"/>
  <c r="AD254" i="1"/>
  <c r="AD704" i="1"/>
  <c r="AD255" i="1"/>
  <c r="AD256" i="1"/>
  <c r="AD257" i="1"/>
  <c r="AD258" i="1"/>
  <c r="AD259" i="1"/>
  <c r="AD705" i="1"/>
  <c r="AD260" i="1"/>
  <c r="AD261" i="1"/>
  <c r="AD262" i="1"/>
  <c r="AD263" i="1"/>
  <c r="AD264" i="1"/>
  <c r="AD265" i="1"/>
  <c r="AD266" i="1"/>
  <c r="AD267" i="1"/>
  <c r="AD268" i="1"/>
  <c r="AD269" i="1"/>
  <c r="AD706" i="1"/>
  <c r="AD270" i="1"/>
  <c r="AD271" i="1"/>
  <c r="AD272" i="1"/>
  <c r="AD273" i="1"/>
  <c r="AD707" i="1"/>
  <c r="AD274" i="1"/>
  <c r="AD275" i="1"/>
  <c r="AD708" i="1"/>
  <c r="AD276" i="1"/>
  <c r="AD277" i="1"/>
  <c r="AD278" i="1"/>
  <c r="AD279" i="1"/>
  <c r="AD280" i="1"/>
  <c r="AD281" i="1"/>
  <c r="AD709" i="1"/>
  <c r="AD710" i="1"/>
  <c r="AD282" i="1"/>
  <c r="AD283" i="1"/>
  <c r="AD284" i="1"/>
  <c r="AD285" i="1"/>
  <c r="AD286" i="1"/>
  <c r="AD287" i="1"/>
  <c r="AD288" i="1"/>
  <c r="AD289" i="1"/>
  <c r="AD290" i="1"/>
  <c r="AD291" i="1"/>
  <c r="AD711" i="1"/>
  <c r="AD292" i="1"/>
  <c r="AD293" i="1"/>
  <c r="AD294" i="1"/>
  <c r="AD295" i="1"/>
  <c r="AD296" i="1"/>
  <c r="AD297" i="1"/>
  <c r="AD298" i="1"/>
  <c r="AD299" i="1"/>
  <c r="AD300" i="1"/>
  <c r="AD712" i="1"/>
  <c r="AD301" i="1"/>
  <c r="AD302" i="1"/>
  <c r="AD303" i="1"/>
  <c r="AD304" i="1"/>
  <c r="AD305" i="1"/>
  <c r="AD306" i="1"/>
  <c r="AD307" i="1"/>
  <c r="AD308" i="1"/>
  <c r="AD309" i="1"/>
  <c r="AD713" i="1"/>
  <c r="AD714" i="1"/>
  <c r="AD715" i="1"/>
  <c r="AD310" i="1"/>
  <c r="AD311" i="1"/>
  <c r="AD312" i="1"/>
  <c r="AD313" i="1"/>
  <c r="AD314" i="1"/>
  <c r="AD716" i="1"/>
  <c r="AD717" i="1"/>
  <c r="AD315" i="1"/>
  <c r="AD316" i="1"/>
  <c r="AD317" i="1"/>
  <c r="AD318" i="1"/>
  <c r="AD319" i="1"/>
  <c r="AD320" i="1"/>
  <c r="AD321" i="1"/>
  <c r="AD322" i="1"/>
  <c r="AD323" i="1"/>
  <c r="AD324" i="1"/>
  <c r="AD325" i="1"/>
  <c r="AD326" i="1"/>
  <c r="AD327" i="1"/>
  <c r="AD328" i="1"/>
  <c r="AD718" i="1"/>
  <c r="AD329" i="1"/>
  <c r="AD330" i="1"/>
  <c r="AD331" i="1"/>
  <c r="AD719" i="1"/>
  <c r="AD332" i="1"/>
  <c r="AD333" i="1"/>
  <c r="AD334" i="1"/>
  <c r="AD335" i="1"/>
  <c r="AD336" i="1"/>
  <c r="AD337" i="1"/>
  <c r="AD338" i="1"/>
  <c r="AD720" i="1"/>
  <c r="AD339" i="1"/>
  <c r="AD340" i="1"/>
  <c r="AD721" i="1"/>
  <c r="AD341" i="1"/>
  <c r="AD342" i="1"/>
  <c r="AD343" i="1"/>
  <c r="AD344" i="1"/>
  <c r="AD722" i="1"/>
  <c r="AD345" i="1"/>
  <c r="AD346" i="1"/>
  <c r="AD347" i="1"/>
  <c r="AD348" i="1"/>
  <c r="AD349" i="1"/>
  <c r="AD350" i="1"/>
  <c r="AD351" i="1"/>
  <c r="AD352" i="1"/>
  <c r="AD353" i="1"/>
  <c r="AD354" i="1"/>
  <c r="AD355" i="1"/>
  <c r="AD723"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724" i="1"/>
  <c r="AD386" i="1"/>
  <c r="AD387" i="1"/>
  <c r="AD388" i="1"/>
  <c r="AD389" i="1"/>
  <c r="AD390" i="1"/>
  <c r="AD391" i="1"/>
  <c r="AD392" i="1"/>
  <c r="AD393" i="1"/>
  <c r="AD394" i="1"/>
  <c r="AD725" i="1"/>
  <c r="AD395" i="1"/>
  <c r="AD396" i="1"/>
  <c r="AD397" i="1"/>
  <c r="AD398" i="1"/>
  <c r="AD726" i="1"/>
  <c r="AD399" i="1"/>
  <c r="AD400" i="1"/>
  <c r="AD401" i="1"/>
  <c r="AD402" i="1"/>
  <c r="AD403" i="1"/>
  <c r="AD404" i="1"/>
  <c r="AD405" i="1"/>
  <c r="AD406" i="1"/>
  <c r="AD407" i="1"/>
  <c r="AD408" i="1"/>
  <c r="AD409" i="1"/>
  <c r="AD410" i="1"/>
  <c r="AD411" i="1"/>
  <c r="AD412" i="1"/>
  <c r="AD727" i="1"/>
  <c r="AD413" i="1"/>
  <c r="AD414" i="1"/>
  <c r="AD415" i="1"/>
  <c r="AD416" i="1"/>
  <c r="AD417" i="1"/>
  <c r="AD418" i="1"/>
  <c r="AD419" i="1"/>
  <c r="AD420" i="1"/>
  <c r="AD421" i="1"/>
  <c r="AD422" i="1"/>
  <c r="AD423" i="1"/>
  <c r="AD424" i="1"/>
  <c r="AD425" i="1"/>
  <c r="AD728" i="1"/>
  <c r="AD426" i="1"/>
  <c r="AD427" i="1"/>
  <c r="AD428" i="1"/>
  <c r="AD429" i="1"/>
  <c r="AD430" i="1"/>
  <c r="AD431" i="1"/>
  <c r="AD432" i="1"/>
  <c r="AD433" i="1"/>
  <c r="AD434" i="1"/>
  <c r="AD435" i="1"/>
  <c r="AD436" i="1"/>
  <c r="AD437" i="1"/>
  <c r="AD438" i="1"/>
  <c r="AD729" i="1"/>
  <c r="AD439" i="1"/>
  <c r="AD440" i="1"/>
  <c r="AD730" i="1"/>
  <c r="AD441" i="1"/>
  <c r="AD442" i="1"/>
  <c r="AD443" i="1"/>
  <c r="AD731" i="1"/>
  <c r="AD444" i="1"/>
  <c r="AD445" i="1"/>
  <c r="AD446" i="1"/>
  <c r="AD447" i="1"/>
  <c r="AD448" i="1"/>
  <c r="AD449" i="1"/>
  <c r="AD450" i="1"/>
  <c r="AD451" i="1"/>
  <c r="AD452" i="1"/>
  <c r="AD453" i="1"/>
  <c r="AD454" i="1"/>
  <c r="AD732" i="1"/>
  <c r="AD455" i="1"/>
  <c r="AD456" i="1"/>
  <c r="AD457" i="1"/>
  <c r="AD458" i="1"/>
  <c r="AD459" i="1"/>
  <c r="AD460" i="1"/>
  <c r="AD461" i="1"/>
  <c r="AD462" i="1"/>
  <c r="AD463" i="1"/>
  <c r="AD464" i="1"/>
  <c r="AD465" i="1"/>
  <c r="AD466" i="1"/>
  <c r="AD467" i="1"/>
  <c r="AD468" i="1"/>
  <c r="AD469" i="1"/>
  <c r="AD470" i="1"/>
  <c r="AD471" i="1"/>
  <c r="AD472" i="1"/>
  <c r="AD733" i="1"/>
  <c r="AD473" i="1"/>
  <c r="AD474" i="1"/>
  <c r="AD475" i="1"/>
  <c r="AD476" i="1"/>
  <c r="AD477" i="1"/>
  <c r="AD478" i="1"/>
  <c r="AD479" i="1"/>
  <c r="AD480" i="1"/>
  <c r="AD481" i="1"/>
  <c r="AD482" i="1"/>
  <c r="AD483" i="1"/>
  <c r="AD484" i="1"/>
  <c r="AD485" i="1"/>
  <c r="AD486" i="1"/>
  <c r="AD734" i="1"/>
  <c r="AD735" i="1"/>
  <c r="AD487" i="1"/>
  <c r="AD488" i="1"/>
  <c r="AD489" i="1"/>
  <c r="AD490" i="1"/>
  <c r="AD491" i="1"/>
  <c r="AD492" i="1"/>
  <c r="AD493" i="1"/>
  <c r="AD494" i="1"/>
  <c r="AD495" i="1"/>
  <c r="AD496" i="1"/>
  <c r="AD497" i="1"/>
  <c r="AD498" i="1"/>
  <c r="AD736" i="1"/>
  <c r="AD737" i="1"/>
  <c r="AD499" i="1"/>
  <c r="AD500" i="1"/>
  <c r="AD501" i="1"/>
  <c r="AD502" i="1"/>
  <c r="AD503" i="1"/>
  <c r="AD504" i="1"/>
  <c r="AD505" i="1"/>
  <c r="AD506" i="1"/>
  <c r="AD507" i="1"/>
  <c r="AD508" i="1"/>
  <c r="AD738" i="1"/>
  <c r="AD509" i="1"/>
  <c r="AD510" i="1"/>
  <c r="AD511" i="1"/>
  <c r="AD512" i="1"/>
  <c r="AD513" i="1"/>
  <c r="AD514" i="1"/>
  <c r="AD515" i="1"/>
  <c r="AD516" i="1"/>
  <c r="AD517" i="1"/>
  <c r="AD518" i="1"/>
  <c r="AD519" i="1"/>
  <c r="AD739" i="1"/>
  <c r="AD520" i="1"/>
  <c r="AD521" i="1"/>
  <c r="AD522" i="1"/>
  <c r="AD523" i="1"/>
  <c r="AD524" i="1"/>
  <c r="AD740"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741" i="1"/>
  <c r="AD548" i="1"/>
  <c r="AD549" i="1"/>
  <c r="AD550" i="1"/>
  <c r="AD551" i="1"/>
  <c r="AD552" i="1"/>
  <c r="AD553" i="1"/>
  <c r="AD554" i="1"/>
  <c r="AD555" i="1"/>
  <c r="AD556" i="1"/>
  <c r="AD557" i="1"/>
  <c r="AD558" i="1"/>
  <c r="AD559" i="1"/>
  <c r="AD560" i="1"/>
  <c r="AD561" i="1"/>
  <c r="AD562" i="1"/>
  <c r="AD563" i="1"/>
  <c r="AD564" i="1"/>
  <c r="AD565" i="1"/>
  <c r="AD566" i="1"/>
  <c r="AD567" i="1"/>
  <c r="AD742" i="1"/>
  <c r="AD568" i="1"/>
  <c r="AD569" i="1"/>
  <c r="AD570" i="1"/>
  <c r="AD571" i="1"/>
  <c r="AD572" i="1"/>
  <c r="AD573" i="1"/>
  <c r="AD574" i="1"/>
  <c r="AD743"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744" i="1"/>
  <c r="AD600" i="1"/>
  <c r="AD601" i="1"/>
  <c r="AD602" i="1"/>
  <c r="AD603" i="1"/>
  <c r="AD604" i="1"/>
  <c r="AD605" i="1"/>
  <c r="AD606" i="1"/>
  <c r="AD607" i="1"/>
  <c r="AD608" i="1"/>
  <c r="AD609" i="1"/>
  <c r="AD610" i="1"/>
  <c r="AD611" i="1"/>
  <c r="AD612" i="1"/>
  <c r="AD613" i="1"/>
  <c r="AD614" i="1"/>
  <c r="AD615" i="1"/>
  <c r="AD616" i="1"/>
  <c r="AD617" i="1"/>
  <c r="AD618" i="1"/>
  <c r="AD745" i="1"/>
  <c r="AD619" i="1"/>
  <c r="AD620" i="1"/>
  <c r="AD621" i="1"/>
  <c r="AD746" i="1"/>
  <c r="AD622" i="1"/>
  <c r="AD623" i="1"/>
  <c r="AD624" i="1"/>
  <c r="AD747" i="1"/>
  <c r="AD625" i="1"/>
  <c r="AD626" i="1"/>
  <c r="AD627" i="1"/>
  <c r="AD628" i="1"/>
  <c r="AD629" i="1"/>
  <c r="AD630" i="1"/>
  <c r="AD631" i="1"/>
  <c r="AD748"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749" i="1"/>
  <c r="AD666" i="1"/>
  <c r="AD667" i="1"/>
  <c r="AD668" i="1"/>
  <c r="AD669" i="1"/>
  <c r="AD670" i="1"/>
  <c r="AD671" i="1"/>
  <c r="AD672" i="1"/>
  <c r="AD673" i="1"/>
  <c r="AD750" i="1"/>
  <c r="AD674" i="1"/>
  <c r="AD675" i="1"/>
  <c r="AD751" i="1"/>
  <c r="AD676" i="1"/>
  <c r="B14" i="4"/>
  <c r="Z2" i="1"/>
  <c r="Z3" i="1"/>
  <c r="Z677" i="1"/>
  <c r="AA677" i="1" s="1"/>
  <c r="Z4" i="1"/>
  <c r="AA4" i="1" s="1"/>
  <c r="Z5" i="1"/>
  <c r="Z6" i="1"/>
  <c r="Z7" i="1"/>
  <c r="AA7" i="1" s="1"/>
  <c r="Z8" i="1"/>
  <c r="Z9" i="1"/>
  <c r="Z10" i="1"/>
  <c r="Z11" i="1"/>
  <c r="AA11" i="1" s="1"/>
  <c r="Z12" i="1"/>
  <c r="AA12" i="1" s="1"/>
  <c r="Z13" i="1"/>
  <c r="Z14" i="1"/>
  <c r="Z15" i="1"/>
  <c r="AA15" i="1" s="1"/>
  <c r="Z16" i="1"/>
  <c r="Z17" i="1"/>
  <c r="Z18" i="1"/>
  <c r="Z678" i="1"/>
  <c r="AA678" i="1" s="1"/>
  <c r="Z19" i="1"/>
  <c r="AA19" i="1" s="1"/>
  <c r="Z20" i="1"/>
  <c r="Z21" i="1"/>
  <c r="Z22" i="1"/>
  <c r="AA22" i="1" s="1"/>
  <c r="Z23" i="1"/>
  <c r="Z24" i="1"/>
  <c r="Z25" i="1"/>
  <c r="Z26" i="1"/>
  <c r="AA26" i="1" s="1"/>
  <c r="Z27" i="1"/>
  <c r="AA27" i="1" s="1"/>
  <c r="Z28" i="1"/>
  <c r="Z29" i="1"/>
  <c r="Z30" i="1"/>
  <c r="AA30" i="1" s="1"/>
  <c r="Z31" i="1"/>
  <c r="Z679" i="1"/>
  <c r="Z32" i="1"/>
  <c r="Z680" i="1"/>
  <c r="Z33" i="1"/>
  <c r="AA33" i="1" s="1"/>
  <c r="Z34" i="1"/>
  <c r="Z35" i="1"/>
  <c r="Z36" i="1"/>
  <c r="AA36" i="1" s="1"/>
  <c r="Z37" i="1"/>
  <c r="Z38" i="1"/>
  <c r="Z39" i="1"/>
  <c r="Z40" i="1"/>
  <c r="Z41" i="1"/>
  <c r="AA41" i="1" s="1"/>
  <c r="Z42" i="1"/>
  <c r="Z43" i="1"/>
  <c r="Z44" i="1"/>
  <c r="AA44" i="1" s="1"/>
  <c r="Z681" i="1"/>
  <c r="Z45" i="1"/>
  <c r="Z46" i="1"/>
  <c r="Z47" i="1"/>
  <c r="Z48" i="1"/>
  <c r="Z49" i="1"/>
  <c r="Z50" i="1"/>
  <c r="Z51" i="1"/>
  <c r="Z52" i="1"/>
  <c r="Z53" i="1"/>
  <c r="Z54" i="1"/>
  <c r="Z55" i="1"/>
  <c r="Z56" i="1"/>
  <c r="Z57" i="1"/>
  <c r="Z58" i="1"/>
  <c r="Z59" i="1"/>
  <c r="Z60" i="1"/>
  <c r="Z61" i="1"/>
  <c r="Z62" i="1"/>
  <c r="Z63" i="1"/>
  <c r="Z64" i="1"/>
  <c r="Z65" i="1"/>
  <c r="Z66" i="1"/>
  <c r="Z67" i="1"/>
  <c r="Z68" i="1"/>
  <c r="Z69" i="1"/>
  <c r="Z682" i="1"/>
  <c r="Z70" i="1"/>
  <c r="Z71" i="1"/>
  <c r="Z72" i="1"/>
  <c r="Z73" i="1"/>
  <c r="Z74" i="1"/>
  <c r="Z75" i="1"/>
  <c r="Z76" i="1"/>
  <c r="Z683" i="1"/>
  <c r="Z77" i="1"/>
  <c r="Z78" i="1"/>
  <c r="Z79" i="1"/>
  <c r="Z80" i="1"/>
  <c r="Z81" i="1"/>
  <c r="Z82" i="1"/>
  <c r="Z83" i="1"/>
  <c r="Z84" i="1"/>
  <c r="Z85" i="1"/>
  <c r="Z86" i="1"/>
  <c r="Z87" i="1"/>
  <c r="Z88" i="1"/>
  <c r="Z89" i="1"/>
  <c r="Z90" i="1"/>
  <c r="Z91" i="1"/>
  <c r="Z92" i="1"/>
  <c r="Z93" i="1"/>
  <c r="Z684" i="1"/>
  <c r="Z94" i="1"/>
  <c r="Z95" i="1"/>
  <c r="Z96" i="1"/>
  <c r="Z97" i="1"/>
  <c r="Z98" i="1"/>
  <c r="Z685" i="1"/>
  <c r="Z99" i="1"/>
  <c r="Z100" i="1"/>
  <c r="Z101" i="1"/>
  <c r="Z102" i="1"/>
  <c r="Z686"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687" i="1"/>
  <c r="Z132" i="1"/>
  <c r="Z133" i="1"/>
  <c r="Z134" i="1"/>
  <c r="Z135" i="1"/>
  <c r="Z136" i="1"/>
  <c r="Z137" i="1"/>
  <c r="Z688" i="1"/>
  <c r="Z138" i="1"/>
  <c r="Z689" i="1"/>
  <c r="Z139" i="1"/>
  <c r="Z140" i="1"/>
  <c r="Z141" i="1"/>
  <c r="Z142" i="1"/>
  <c r="Z143" i="1"/>
  <c r="Z144" i="1"/>
  <c r="Z145" i="1"/>
  <c r="Z146" i="1"/>
  <c r="Z147" i="1"/>
  <c r="Z148" i="1"/>
  <c r="Z149" i="1"/>
  <c r="Z690" i="1"/>
  <c r="Z150" i="1"/>
  <c r="Z151" i="1"/>
  <c r="Z152" i="1"/>
  <c r="Z153" i="1"/>
  <c r="Z154" i="1"/>
  <c r="Z155" i="1"/>
  <c r="Z156" i="1"/>
  <c r="Z157" i="1"/>
  <c r="Z158" i="1"/>
  <c r="Z159" i="1"/>
  <c r="Z160" i="1"/>
  <c r="Z161" i="1"/>
  <c r="Z691" i="1"/>
  <c r="Z162" i="1"/>
  <c r="Z163" i="1"/>
  <c r="Z164" i="1"/>
  <c r="Z165" i="1"/>
  <c r="Z166" i="1"/>
  <c r="Z167" i="1"/>
  <c r="Z168" i="1"/>
  <c r="Z169" i="1"/>
  <c r="Z170" i="1"/>
  <c r="Z171" i="1"/>
  <c r="Z172" i="1"/>
  <c r="Z173" i="1"/>
  <c r="Z174" i="1"/>
  <c r="Z175" i="1"/>
  <c r="Z176" i="1"/>
  <c r="Z177" i="1"/>
  <c r="Z178" i="1"/>
  <c r="Z179" i="1"/>
  <c r="Z180" i="1"/>
  <c r="Z692" i="1"/>
  <c r="Z181" i="1"/>
  <c r="Z182" i="1"/>
  <c r="Z183" i="1"/>
  <c r="Z184" i="1"/>
  <c r="Z185" i="1"/>
  <c r="Z186" i="1"/>
  <c r="Z187" i="1"/>
  <c r="Z188" i="1"/>
  <c r="Z189" i="1"/>
  <c r="Z190" i="1"/>
  <c r="Z693" i="1"/>
  <c r="Z191" i="1"/>
  <c r="Z192" i="1"/>
  <c r="Z193" i="1"/>
  <c r="Z194" i="1"/>
  <c r="Z694" i="1"/>
  <c r="Z195" i="1"/>
  <c r="Z196" i="1"/>
  <c r="Z197" i="1"/>
  <c r="Z198" i="1"/>
  <c r="Z199" i="1"/>
  <c r="Z200" i="1"/>
  <c r="Z201" i="1"/>
  <c r="Z202" i="1"/>
  <c r="Z203" i="1"/>
  <c r="Z695" i="1"/>
  <c r="Z204" i="1"/>
  <c r="Z205" i="1"/>
  <c r="Z206" i="1"/>
  <c r="Z207" i="1"/>
  <c r="Z208" i="1"/>
  <c r="Z209" i="1"/>
  <c r="Z210" i="1"/>
  <c r="Z211" i="1"/>
  <c r="Z212" i="1"/>
  <c r="Z213" i="1"/>
  <c r="Z214" i="1"/>
  <c r="Z215" i="1"/>
  <c r="Z216" i="1"/>
  <c r="Z217" i="1"/>
  <c r="Z218" i="1"/>
  <c r="Z219" i="1"/>
  <c r="Z220" i="1"/>
  <c r="Z221" i="1"/>
  <c r="Z222" i="1"/>
  <c r="Z223" i="1"/>
  <c r="Z696" i="1"/>
  <c r="Z697" i="1"/>
  <c r="Z224" i="1"/>
  <c r="Z225" i="1"/>
  <c r="Z226" i="1"/>
  <c r="Z227" i="1"/>
  <c r="Z228" i="1"/>
  <c r="Z229" i="1"/>
  <c r="Z230" i="1"/>
  <c r="Z231" i="1"/>
  <c r="Z232" i="1"/>
  <c r="Z233" i="1"/>
  <c r="Z234" i="1"/>
  <c r="Z698" i="1"/>
  <c r="Z235" i="1"/>
  <c r="Z236" i="1"/>
  <c r="Z237" i="1"/>
  <c r="Z238" i="1"/>
  <c r="Z239" i="1"/>
  <c r="Z240" i="1"/>
  <c r="Z241" i="1"/>
  <c r="Z699" i="1"/>
  <c r="Z242" i="1"/>
  <c r="Z700" i="1"/>
  <c r="Z243" i="1"/>
  <c r="Z244" i="1"/>
  <c r="Z245" i="1"/>
  <c r="Z246" i="1"/>
  <c r="Z247" i="1"/>
  <c r="Z248" i="1"/>
  <c r="Z701" i="1"/>
  <c r="Z249" i="1"/>
  <c r="Z702" i="1"/>
  <c r="Z250" i="1"/>
  <c r="Z251" i="1"/>
  <c r="Z703" i="1"/>
  <c r="Z252" i="1"/>
  <c r="Z253" i="1"/>
  <c r="Z254" i="1"/>
  <c r="Z704" i="1"/>
  <c r="Z255" i="1"/>
  <c r="Z256" i="1"/>
  <c r="Z257" i="1"/>
  <c r="Z258" i="1"/>
  <c r="Z259" i="1"/>
  <c r="Z705" i="1"/>
  <c r="Z260" i="1"/>
  <c r="Z261" i="1"/>
  <c r="Z262" i="1"/>
  <c r="Z263" i="1"/>
  <c r="Z264" i="1"/>
  <c r="Z265" i="1"/>
  <c r="Z266" i="1"/>
  <c r="Z267" i="1"/>
  <c r="Z268" i="1"/>
  <c r="Z269" i="1"/>
  <c r="Z706" i="1"/>
  <c r="Z270" i="1"/>
  <c r="Z271" i="1"/>
  <c r="Z272" i="1"/>
  <c r="Z273" i="1"/>
  <c r="Z707" i="1"/>
  <c r="Z274" i="1"/>
  <c r="Z275" i="1"/>
  <c r="Z708" i="1"/>
  <c r="Z276" i="1"/>
  <c r="Z277" i="1"/>
  <c r="Z278" i="1"/>
  <c r="Z279" i="1"/>
  <c r="Z280" i="1"/>
  <c r="Z281" i="1"/>
  <c r="Z709" i="1"/>
  <c r="Z710" i="1"/>
  <c r="Z282" i="1"/>
  <c r="Z283" i="1"/>
  <c r="Z284" i="1"/>
  <c r="Z285" i="1"/>
  <c r="Z286" i="1"/>
  <c r="Z287" i="1"/>
  <c r="Z288" i="1"/>
  <c r="Z289" i="1"/>
  <c r="Z290" i="1"/>
  <c r="Z291" i="1"/>
  <c r="Z711" i="1"/>
  <c r="Z292" i="1"/>
  <c r="Z293" i="1"/>
  <c r="Z294" i="1"/>
  <c r="Z295" i="1"/>
  <c r="Z296" i="1"/>
  <c r="Z297" i="1"/>
  <c r="Z298" i="1"/>
  <c r="Z299" i="1"/>
  <c r="Z300" i="1"/>
  <c r="Z712" i="1"/>
  <c r="Z301" i="1"/>
  <c r="Z302" i="1"/>
  <c r="Z303" i="1"/>
  <c r="Z304" i="1"/>
  <c r="Z305" i="1"/>
  <c r="Z306" i="1"/>
  <c r="Z307" i="1"/>
  <c r="Z308" i="1"/>
  <c r="Z309" i="1"/>
  <c r="Z713" i="1"/>
  <c r="Z714" i="1"/>
  <c r="Z715" i="1"/>
  <c r="Z310" i="1"/>
  <c r="Z311" i="1"/>
  <c r="Z312" i="1"/>
  <c r="Z313" i="1"/>
  <c r="Z314" i="1"/>
  <c r="Z716" i="1"/>
  <c r="Z717" i="1"/>
  <c r="Z315" i="1"/>
  <c r="Z316" i="1"/>
  <c r="Z317" i="1"/>
  <c r="Z318" i="1"/>
  <c r="Z319" i="1"/>
  <c r="Z320" i="1"/>
  <c r="Z321" i="1"/>
  <c r="Z322" i="1"/>
  <c r="Z323" i="1"/>
  <c r="Z324" i="1"/>
  <c r="Z325" i="1"/>
  <c r="Z326" i="1"/>
  <c r="Z327" i="1"/>
  <c r="Z328" i="1"/>
  <c r="Z718" i="1"/>
  <c r="Z329" i="1"/>
  <c r="Z330" i="1"/>
  <c r="Z331" i="1"/>
  <c r="Z719" i="1"/>
  <c r="Z332" i="1"/>
  <c r="Z333" i="1"/>
  <c r="Z334" i="1"/>
  <c r="Z335" i="1"/>
  <c r="Z336" i="1"/>
  <c r="Z337" i="1"/>
  <c r="Z338" i="1"/>
  <c r="Z720" i="1"/>
  <c r="Z339" i="1"/>
  <c r="Z340" i="1"/>
  <c r="Z721" i="1"/>
  <c r="Z341" i="1"/>
  <c r="Z342" i="1"/>
  <c r="Z343" i="1"/>
  <c r="Z344" i="1"/>
  <c r="Z722" i="1"/>
  <c r="Z345" i="1"/>
  <c r="Z346" i="1"/>
  <c r="Z347" i="1"/>
  <c r="Z348" i="1"/>
  <c r="Z349" i="1"/>
  <c r="Z350" i="1"/>
  <c r="Z351" i="1"/>
  <c r="Z352" i="1"/>
  <c r="Z353" i="1"/>
  <c r="Z354" i="1"/>
  <c r="Z355" i="1"/>
  <c r="Z723"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724" i="1"/>
  <c r="Z386" i="1"/>
  <c r="Z387" i="1"/>
  <c r="Z388" i="1"/>
  <c r="Z389" i="1"/>
  <c r="Z390" i="1"/>
  <c r="Z391" i="1"/>
  <c r="Z392" i="1"/>
  <c r="Z393" i="1"/>
  <c r="Z394" i="1"/>
  <c r="Z725" i="1"/>
  <c r="Z395" i="1"/>
  <c r="Z396" i="1"/>
  <c r="Z397" i="1"/>
  <c r="Z398" i="1"/>
  <c r="Z726" i="1"/>
  <c r="Z399" i="1"/>
  <c r="Z400" i="1"/>
  <c r="Z401" i="1"/>
  <c r="Z402" i="1"/>
  <c r="Z403" i="1"/>
  <c r="Z404" i="1"/>
  <c r="Z405" i="1"/>
  <c r="Z406" i="1"/>
  <c r="Z407" i="1"/>
  <c r="Z408" i="1"/>
  <c r="Z409" i="1"/>
  <c r="Z410" i="1"/>
  <c r="Z411" i="1"/>
  <c r="Z412" i="1"/>
  <c r="Z727" i="1"/>
  <c r="Z413" i="1"/>
  <c r="Z414" i="1"/>
  <c r="Z415" i="1"/>
  <c r="Z416" i="1"/>
  <c r="Z417" i="1"/>
  <c r="Z418" i="1"/>
  <c r="Z419" i="1"/>
  <c r="Z420" i="1"/>
  <c r="Z421" i="1"/>
  <c r="Z422" i="1"/>
  <c r="Z423" i="1"/>
  <c r="Z424" i="1"/>
  <c r="Z425" i="1"/>
  <c r="Z728" i="1"/>
  <c r="Z426" i="1"/>
  <c r="Z427" i="1"/>
  <c r="Z428" i="1"/>
  <c r="Z429" i="1"/>
  <c r="Z430" i="1"/>
  <c r="Z431" i="1"/>
  <c r="Z432" i="1"/>
  <c r="Z433" i="1"/>
  <c r="Z434" i="1"/>
  <c r="Z435" i="1"/>
  <c r="Z436" i="1"/>
  <c r="Z437" i="1"/>
  <c r="Z438" i="1"/>
  <c r="Z729" i="1"/>
  <c r="Z439" i="1"/>
  <c r="Z440" i="1"/>
  <c r="Z730" i="1"/>
  <c r="Z441" i="1"/>
  <c r="Z442" i="1"/>
  <c r="Z443" i="1"/>
  <c r="Z731" i="1"/>
  <c r="Z444" i="1"/>
  <c r="Z445" i="1"/>
  <c r="Z446" i="1"/>
  <c r="Z447" i="1"/>
  <c r="Z448" i="1"/>
  <c r="Z449" i="1"/>
  <c r="Z450" i="1"/>
  <c r="Z451" i="1"/>
  <c r="Z452" i="1"/>
  <c r="Z453" i="1"/>
  <c r="Z454" i="1"/>
  <c r="Z732" i="1"/>
  <c r="Z455" i="1"/>
  <c r="Z456" i="1"/>
  <c r="Z457" i="1"/>
  <c r="Z458" i="1"/>
  <c r="Z459" i="1"/>
  <c r="Z460" i="1"/>
  <c r="Z461" i="1"/>
  <c r="Z462" i="1"/>
  <c r="Z463" i="1"/>
  <c r="Z464" i="1"/>
  <c r="Z465" i="1"/>
  <c r="Z466" i="1"/>
  <c r="AA466" i="1" s="1"/>
  <c r="Z467" i="1"/>
  <c r="Z468" i="1"/>
  <c r="Z469" i="1"/>
  <c r="Z470" i="1"/>
  <c r="Z471" i="1"/>
  <c r="Z472" i="1"/>
  <c r="Z733" i="1"/>
  <c r="Z473" i="1"/>
  <c r="Z474" i="1"/>
  <c r="Z475" i="1"/>
  <c r="AA475" i="1" s="1"/>
  <c r="Z476" i="1"/>
  <c r="Z477" i="1"/>
  <c r="Z478" i="1"/>
  <c r="Z479" i="1"/>
  <c r="Z480" i="1"/>
  <c r="Z481" i="1"/>
  <c r="Z482" i="1"/>
  <c r="Z483" i="1"/>
  <c r="Z484" i="1"/>
  <c r="AA484" i="1" s="1"/>
  <c r="Z485" i="1"/>
  <c r="Z486" i="1"/>
  <c r="Z734" i="1"/>
  <c r="Z735" i="1"/>
  <c r="AA735" i="1" s="1"/>
  <c r="Z487" i="1"/>
  <c r="Z488" i="1"/>
  <c r="Z489" i="1"/>
  <c r="Z490" i="1"/>
  <c r="Z491" i="1"/>
  <c r="AA491" i="1" s="1"/>
  <c r="Z492" i="1"/>
  <c r="Z493" i="1"/>
  <c r="Z494" i="1"/>
  <c r="Z495" i="1"/>
  <c r="AA495" i="1" s="1"/>
  <c r="Z496" i="1"/>
  <c r="Z497" i="1"/>
  <c r="Z498" i="1"/>
  <c r="Z736" i="1"/>
  <c r="Z737" i="1"/>
  <c r="AA737" i="1" s="1"/>
  <c r="Z499" i="1"/>
  <c r="Z500" i="1"/>
  <c r="Z501" i="1"/>
  <c r="Z502" i="1"/>
  <c r="Z503" i="1"/>
  <c r="AA503" i="1" s="1"/>
  <c r="Z504" i="1"/>
  <c r="Z505" i="1"/>
  <c r="Z506" i="1"/>
  <c r="Z507" i="1"/>
  <c r="AA507" i="1" s="1"/>
  <c r="Z508" i="1"/>
  <c r="Z738" i="1"/>
  <c r="Z509" i="1"/>
  <c r="Z510" i="1"/>
  <c r="Z511" i="1"/>
  <c r="AA511" i="1" s="1"/>
  <c r="Z512" i="1"/>
  <c r="Z513" i="1"/>
  <c r="Z514" i="1"/>
  <c r="Z515" i="1"/>
  <c r="AA515" i="1" s="1"/>
  <c r="Z516" i="1"/>
  <c r="Z517" i="1"/>
  <c r="Z518" i="1"/>
  <c r="Z519" i="1"/>
  <c r="Z739" i="1"/>
  <c r="AA739" i="1" s="1"/>
  <c r="Z520" i="1"/>
  <c r="Z521" i="1"/>
  <c r="Z522" i="1"/>
  <c r="Z523" i="1"/>
  <c r="AA523" i="1" s="1"/>
  <c r="Z524" i="1"/>
  <c r="Z740" i="1"/>
  <c r="Z525" i="1"/>
  <c r="Z526" i="1"/>
  <c r="Z527" i="1"/>
  <c r="AA527" i="1" s="1"/>
  <c r="Z528" i="1"/>
  <c r="Z529" i="1"/>
  <c r="Z530" i="1"/>
  <c r="Z531" i="1"/>
  <c r="Z532" i="1"/>
  <c r="AA532" i="1" s="1"/>
  <c r="Z533" i="1"/>
  <c r="Z534" i="1"/>
  <c r="Z535" i="1"/>
  <c r="Z536" i="1"/>
  <c r="AA536" i="1" s="1"/>
  <c r="Z537" i="1"/>
  <c r="Z538" i="1"/>
  <c r="Z539" i="1"/>
  <c r="Z540" i="1"/>
  <c r="Z541" i="1"/>
  <c r="AA541" i="1" s="1"/>
  <c r="Z542" i="1"/>
  <c r="Z543" i="1"/>
  <c r="Z544" i="1"/>
  <c r="Z545" i="1"/>
  <c r="AA545" i="1" s="1"/>
  <c r="Z546" i="1"/>
  <c r="Z547" i="1"/>
  <c r="Z741" i="1"/>
  <c r="Z548" i="1"/>
  <c r="Z549" i="1"/>
  <c r="AA549" i="1" s="1"/>
  <c r="Z550" i="1"/>
  <c r="Z551" i="1"/>
  <c r="Z552" i="1"/>
  <c r="Z553" i="1"/>
  <c r="AA553" i="1" s="1"/>
  <c r="Z554" i="1"/>
  <c r="Z555" i="1"/>
  <c r="Z556" i="1"/>
  <c r="Z557" i="1"/>
  <c r="AA557" i="1" s="1"/>
  <c r="Z558" i="1"/>
  <c r="AA558" i="1" s="1"/>
  <c r="Z559" i="1"/>
  <c r="Z560" i="1"/>
  <c r="Z561" i="1"/>
  <c r="Z562" i="1"/>
  <c r="Z563" i="1"/>
  <c r="AA563" i="1" s="1"/>
  <c r="Z564" i="1"/>
  <c r="Z565" i="1"/>
  <c r="Z566" i="1"/>
  <c r="AA566" i="1" s="1"/>
  <c r="Z567" i="1"/>
  <c r="AA567" i="1" s="1"/>
  <c r="Z742" i="1"/>
  <c r="Z568" i="1"/>
  <c r="Z569" i="1"/>
  <c r="Z570" i="1"/>
  <c r="Z571" i="1"/>
  <c r="AA571" i="1" s="1"/>
  <c r="Z572" i="1"/>
  <c r="Z573" i="1"/>
  <c r="Z574" i="1"/>
  <c r="AA574" i="1" s="1"/>
  <c r="Z743" i="1"/>
  <c r="AA743" i="1" s="1"/>
  <c r="Z575" i="1"/>
  <c r="Z576" i="1"/>
  <c r="Z577" i="1"/>
  <c r="Z578" i="1"/>
  <c r="Z579" i="1"/>
  <c r="AA579" i="1" s="1"/>
  <c r="Z580" i="1"/>
  <c r="Z581" i="1"/>
  <c r="Z582" i="1"/>
  <c r="AA582" i="1" s="1"/>
  <c r="Z583" i="1"/>
  <c r="AA583" i="1" s="1"/>
  <c r="Z584" i="1"/>
  <c r="Z585" i="1"/>
  <c r="Z586" i="1"/>
  <c r="Z587" i="1"/>
  <c r="Z588" i="1"/>
  <c r="AA588" i="1" s="1"/>
  <c r="Z589" i="1"/>
  <c r="Z590" i="1"/>
  <c r="Z591" i="1"/>
  <c r="AA591" i="1" s="1"/>
  <c r="Z592" i="1"/>
  <c r="Z593" i="1"/>
  <c r="AA593" i="1" s="1"/>
  <c r="Z594" i="1"/>
  <c r="Z595" i="1"/>
  <c r="Z596" i="1"/>
  <c r="Z597" i="1"/>
  <c r="AA597" i="1" s="1"/>
  <c r="Z598" i="1"/>
  <c r="Z599" i="1"/>
  <c r="Z744" i="1"/>
  <c r="Z600" i="1"/>
  <c r="AA600" i="1" s="1"/>
  <c r="Z601" i="1"/>
  <c r="AA601" i="1" s="1"/>
  <c r="Z602" i="1"/>
  <c r="Z603" i="1"/>
  <c r="Z604" i="1"/>
  <c r="Z605" i="1"/>
  <c r="AA605" i="1" s="1"/>
  <c r="Z606" i="1"/>
  <c r="Z607" i="1"/>
  <c r="Z608" i="1"/>
  <c r="Z609" i="1"/>
  <c r="AA609" i="1" s="1"/>
  <c r="Z610" i="1"/>
  <c r="AA610" i="1" s="1"/>
  <c r="Z611" i="1"/>
  <c r="Z612" i="1"/>
  <c r="Z613" i="1"/>
  <c r="Z614" i="1"/>
  <c r="AA614" i="1" s="1"/>
  <c r="Z615" i="1"/>
  <c r="Z616" i="1"/>
  <c r="Z617" i="1"/>
  <c r="AA617" i="1" s="1"/>
  <c r="Z618" i="1"/>
  <c r="AA618" i="1" s="1"/>
  <c r="Z745" i="1"/>
  <c r="Z619" i="1"/>
  <c r="Z620" i="1"/>
  <c r="Z621" i="1"/>
  <c r="AA621" i="1" s="1"/>
  <c r="Z746" i="1"/>
  <c r="Z622" i="1"/>
  <c r="Z623" i="1"/>
  <c r="AA623" i="1" s="1"/>
  <c r="Z624" i="1"/>
  <c r="AA624" i="1" s="1"/>
  <c r="Z747" i="1"/>
  <c r="Z625" i="1"/>
  <c r="Z626" i="1"/>
  <c r="Z627" i="1"/>
  <c r="AA627" i="1" s="1"/>
  <c r="Z628" i="1"/>
  <c r="Z629" i="1"/>
  <c r="Z630" i="1"/>
  <c r="AA630" i="1" s="1"/>
  <c r="Z631" i="1"/>
  <c r="AA631" i="1" s="1"/>
  <c r="Z748" i="1"/>
  <c r="Z632" i="1"/>
  <c r="Z633" i="1"/>
  <c r="Z634" i="1"/>
  <c r="AA634" i="1" s="1"/>
  <c r="Z635" i="1"/>
  <c r="Z636" i="1"/>
  <c r="Z637" i="1"/>
  <c r="AA637" i="1" s="1"/>
  <c r="Z638" i="1"/>
  <c r="AA638" i="1" s="1"/>
  <c r="Z639" i="1"/>
  <c r="Z640" i="1"/>
  <c r="Z641" i="1"/>
  <c r="Z642" i="1"/>
  <c r="AA642" i="1" s="1"/>
  <c r="Z643" i="1"/>
  <c r="Z644" i="1"/>
  <c r="Z645" i="1"/>
  <c r="AA645" i="1" s="1"/>
  <c r="Z646" i="1"/>
  <c r="AA646" i="1" s="1"/>
  <c r="Z647" i="1"/>
  <c r="Z648" i="1"/>
  <c r="Z649" i="1"/>
  <c r="Z650" i="1"/>
  <c r="AA650" i="1" s="1"/>
  <c r="Z651" i="1"/>
  <c r="Z652" i="1"/>
  <c r="Z653" i="1"/>
  <c r="AA653" i="1" s="1"/>
  <c r="Z654" i="1"/>
  <c r="AA654" i="1" s="1"/>
  <c r="Z655" i="1"/>
  <c r="Z656" i="1"/>
  <c r="Z657" i="1"/>
  <c r="Z658" i="1"/>
  <c r="AA658" i="1" s="1"/>
  <c r="Z659" i="1"/>
  <c r="Z660" i="1"/>
  <c r="Z661" i="1"/>
  <c r="AA661" i="1" s="1"/>
  <c r="Z662" i="1"/>
  <c r="AA662" i="1" s="1"/>
  <c r="Z663" i="1"/>
  <c r="Z664" i="1"/>
  <c r="Z665" i="1"/>
  <c r="Z749" i="1"/>
  <c r="AA749" i="1" s="1"/>
  <c r="Z666" i="1"/>
  <c r="Z667" i="1"/>
  <c r="Z668" i="1"/>
  <c r="AA668" i="1" s="1"/>
  <c r="Z669" i="1"/>
  <c r="AA669" i="1" s="1"/>
  <c r="Z670" i="1"/>
  <c r="Z671" i="1"/>
  <c r="Z672" i="1"/>
  <c r="Z673" i="1"/>
  <c r="AA673" i="1" s="1"/>
  <c r="Z750" i="1"/>
  <c r="Z674" i="1"/>
  <c r="Z675" i="1"/>
  <c r="AA675" i="1" s="1"/>
  <c r="Z751" i="1"/>
  <c r="AA751" i="1" s="1"/>
  <c r="Z676" i="1"/>
  <c r="Y2" i="1"/>
  <c r="Y3" i="1"/>
  <c r="Y677" i="1"/>
  <c r="Y4" i="1"/>
  <c r="Y5" i="1"/>
  <c r="Y6" i="1"/>
  <c r="Y7" i="1"/>
  <c r="Y8" i="1"/>
  <c r="Y9" i="1"/>
  <c r="Y10" i="1"/>
  <c r="Y11" i="1"/>
  <c r="Y12" i="1"/>
  <c r="Y13" i="1"/>
  <c r="Y14" i="1"/>
  <c r="Y15" i="1"/>
  <c r="Y16" i="1"/>
  <c r="Y17" i="1"/>
  <c r="Y18" i="1"/>
  <c r="Y678" i="1"/>
  <c r="Y19" i="1"/>
  <c r="Y20" i="1"/>
  <c r="Y21" i="1"/>
  <c r="Y22" i="1"/>
  <c r="Y23" i="1"/>
  <c r="Y24" i="1"/>
  <c r="Y25" i="1"/>
  <c r="Y26" i="1"/>
  <c r="Y27" i="1"/>
  <c r="Y28" i="1"/>
  <c r="Y29" i="1"/>
  <c r="Y30" i="1"/>
  <c r="Y31" i="1"/>
  <c r="Y679" i="1"/>
  <c r="Y32" i="1"/>
  <c r="Y680" i="1"/>
  <c r="Y33" i="1"/>
  <c r="Y34" i="1"/>
  <c r="Y35" i="1"/>
  <c r="Y36" i="1"/>
  <c r="Y37" i="1"/>
  <c r="Y38" i="1"/>
  <c r="Y39" i="1"/>
  <c r="Y40" i="1"/>
  <c r="Y41" i="1"/>
  <c r="Y42" i="1"/>
  <c r="Y43" i="1"/>
  <c r="Y44" i="1"/>
  <c r="Y681" i="1"/>
  <c r="Y45" i="1"/>
  <c r="Y46" i="1"/>
  <c r="Y47" i="1"/>
  <c r="Y48" i="1"/>
  <c r="Y49" i="1"/>
  <c r="Y50" i="1"/>
  <c r="Y51" i="1"/>
  <c r="Y52" i="1"/>
  <c r="Y53" i="1"/>
  <c r="Y54" i="1"/>
  <c r="Y55" i="1"/>
  <c r="Y56" i="1"/>
  <c r="Y57" i="1"/>
  <c r="Y58" i="1"/>
  <c r="Y59" i="1"/>
  <c r="Y60" i="1"/>
  <c r="Y61" i="1"/>
  <c r="Y62" i="1"/>
  <c r="Y63" i="1"/>
  <c r="Y64" i="1"/>
  <c r="Y65" i="1"/>
  <c r="Y66" i="1"/>
  <c r="Y67" i="1"/>
  <c r="Y68" i="1"/>
  <c r="Y69" i="1"/>
  <c r="Y682" i="1"/>
  <c r="Y70" i="1"/>
  <c r="Y71" i="1"/>
  <c r="Y72" i="1"/>
  <c r="Y73" i="1"/>
  <c r="Y74" i="1"/>
  <c r="Y75" i="1"/>
  <c r="Y76" i="1"/>
  <c r="Y683" i="1"/>
  <c r="Y77" i="1"/>
  <c r="Y78" i="1"/>
  <c r="Y79" i="1"/>
  <c r="Y80" i="1"/>
  <c r="Y81" i="1"/>
  <c r="Y82" i="1"/>
  <c r="Y83" i="1"/>
  <c r="Y84" i="1"/>
  <c r="Y85" i="1"/>
  <c r="Y86" i="1"/>
  <c r="Y87" i="1"/>
  <c r="Y88" i="1"/>
  <c r="Y89" i="1"/>
  <c r="Y90" i="1"/>
  <c r="Y91" i="1"/>
  <c r="Y92" i="1"/>
  <c r="Y93" i="1"/>
  <c r="Y684" i="1"/>
  <c r="Y94" i="1"/>
  <c r="Y95" i="1"/>
  <c r="Y96" i="1"/>
  <c r="Y97" i="1"/>
  <c r="Y98" i="1"/>
  <c r="Y685" i="1"/>
  <c r="Y99" i="1"/>
  <c r="Y100" i="1"/>
  <c r="Y101" i="1"/>
  <c r="Y102" i="1"/>
  <c r="Y686"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687" i="1"/>
  <c r="Y132" i="1"/>
  <c r="Y133" i="1"/>
  <c r="Y134" i="1"/>
  <c r="Y135" i="1"/>
  <c r="Y136" i="1"/>
  <c r="Y137" i="1"/>
  <c r="Y688" i="1"/>
  <c r="Y138" i="1"/>
  <c r="Y689" i="1"/>
  <c r="Y139" i="1"/>
  <c r="Y140" i="1"/>
  <c r="Y141" i="1"/>
  <c r="Y142" i="1"/>
  <c r="Y143" i="1"/>
  <c r="Y144" i="1"/>
  <c r="Y145" i="1"/>
  <c r="Y146" i="1"/>
  <c r="Y147" i="1"/>
  <c r="Y148" i="1"/>
  <c r="Y149" i="1"/>
  <c r="Y690" i="1"/>
  <c r="Y150" i="1"/>
  <c r="Y151" i="1"/>
  <c r="Y152" i="1"/>
  <c r="Y153" i="1"/>
  <c r="Y154" i="1"/>
  <c r="Y155" i="1"/>
  <c r="Y156" i="1"/>
  <c r="Y157" i="1"/>
  <c r="Y158" i="1"/>
  <c r="Y159" i="1"/>
  <c r="Y160" i="1"/>
  <c r="Y161" i="1"/>
  <c r="Y691" i="1"/>
  <c r="Y162" i="1"/>
  <c r="Y163" i="1"/>
  <c r="Y164" i="1"/>
  <c r="Y165" i="1"/>
  <c r="Y166" i="1"/>
  <c r="Y167" i="1"/>
  <c r="Y168" i="1"/>
  <c r="Y169" i="1"/>
  <c r="Y170" i="1"/>
  <c r="Y171" i="1"/>
  <c r="Y172" i="1"/>
  <c r="Y173" i="1"/>
  <c r="Y174" i="1"/>
  <c r="Y175" i="1"/>
  <c r="Y176" i="1"/>
  <c r="Y177" i="1"/>
  <c r="Y178" i="1"/>
  <c r="Y179" i="1"/>
  <c r="Y180" i="1"/>
  <c r="Y692" i="1"/>
  <c r="Y181" i="1"/>
  <c r="Y182" i="1"/>
  <c r="Y183" i="1"/>
  <c r="Y184" i="1"/>
  <c r="Y185" i="1"/>
  <c r="Y186" i="1"/>
  <c r="Y187" i="1"/>
  <c r="Y188" i="1"/>
  <c r="Y189" i="1"/>
  <c r="Y190" i="1"/>
  <c r="Y693" i="1"/>
  <c r="Y191" i="1"/>
  <c r="Y192" i="1"/>
  <c r="Y193" i="1"/>
  <c r="Y194" i="1"/>
  <c r="Y694" i="1"/>
  <c r="Y195" i="1"/>
  <c r="Y196" i="1"/>
  <c r="Y197" i="1"/>
  <c r="Y198" i="1"/>
  <c r="Y199" i="1"/>
  <c r="Y200" i="1"/>
  <c r="Y201" i="1"/>
  <c r="Y202" i="1"/>
  <c r="Y203" i="1"/>
  <c r="Y695" i="1"/>
  <c r="Y204" i="1"/>
  <c r="Y205" i="1"/>
  <c r="Y206" i="1"/>
  <c r="Y207" i="1"/>
  <c r="Y208" i="1"/>
  <c r="Y209" i="1"/>
  <c r="Y210" i="1"/>
  <c r="Y211" i="1"/>
  <c r="Y212" i="1"/>
  <c r="Y213" i="1"/>
  <c r="Y214" i="1"/>
  <c r="Y215" i="1"/>
  <c r="Y216" i="1"/>
  <c r="Y217" i="1"/>
  <c r="Y218" i="1"/>
  <c r="Y219" i="1"/>
  <c r="Y220" i="1"/>
  <c r="Y221" i="1"/>
  <c r="Y222" i="1"/>
  <c r="Y223" i="1"/>
  <c r="Y696" i="1"/>
  <c r="Y697" i="1"/>
  <c r="Y224" i="1"/>
  <c r="Y225" i="1"/>
  <c r="Y226" i="1"/>
  <c r="Y227" i="1"/>
  <c r="Y228" i="1"/>
  <c r="Y229" i="1"/>
  <c r="Y230" i="1"/>
  <c r="Y231" i="1"/>
  <c r="Y232" i="1"/>
  <c r="Y233" i="1"/>
  <c r="Y234" i="1"/>
  <c r="Y698" i="1"/>
  <c r="Y235" i="1"/>
  <c r="Y236" i="1"/>
  <c r="Y237" i="1"/>
  <c r="Y238" i="1"/>
  <c r="Y239" i="1"/>
  <c r="Y240" i="1"/>
  <c r="Y241" i="1"/>
  <c r="Y699" i="1"/>
  <c r="Y242" i="1"/>
  <c r="Y700" i="1"/>
  <c r="Y243" i="1"/>
  <c r="Y244" i="1"/>
  <c r="Y245" i="1"/>
  <c r="Y246" i="1"/>
  <c r="Y247" i="1"/>
  <c r="Y248" i="1"/>
  <c r="Y701" i="1"/>
  <c r="Y249" i="1"/>
  <c r="Y702" i="1"/>
  <c r="Y250" i="1"/>
  <c r="Y251" i="1"/>
  <c r="Y703" i="1"/>
  <c r="Y252" i="1"/>
  <c r="Y253" i="1"/>
  <c r="Y254" i="1"/>
  <c r="Y704" i="1"/>
  <c r="Y255" i="1"/>
  <c r="Y256" i="1"/>
  <c r="Y257" i="1"/>
  <c r="Y258" i="1"/>
  <c r="Y259" i="1"/>
  <c r="Y705" i="1"/>
  <c r="Y260" i="1"/>
  <c r="Y261" i="1"/>
  <c r="Y262" i="1"/>
  <c r="Y263" i="1"/>
  <c r="Y264" i="1"/>
  <c r="Y265" i="1"/>
  <c r="Y266" i="1"/>
  <c r="Y267" i="1"/>
  <c r="Y268" i="1"/>
  <c r="Y269" i="1"/>
  <c r="Y706" i="1"/>
  <c r="Y270" i="1"/>
  <c r="Y271" i="1"/>
  <c r="Y272" i="1"/>
  <c r="Y273" i="1"/>
  <c r="Y707" i="1"/>
  <c r="Y274" i="1"/>
  <c r="Y275" i="1"/>
  <c r="Y708" i="1"/>
  <c r="Y276" i="1"/>
  <c r="Y277" i="1"/>
  <c r="Y278" i="1"/>
  <c r="Y279" i="1"/>
  <c r="Y280" i="1"/>
  <c r="Y281" i="1"/>
  <c r="Y709" i="1"/>
  <c r="Y710" i="1"/>
  <c r="Y282" i="1"/>
  <c r="Y283" i="1"/>
  <c r="Y284" i="1"/>
  <c r="Y285" i="1"/>
  <c r="Y286" i="1"/>
  <c r="Y287" i="1"/>
  <c r="Y288" i="1"/>
  <c r="Y289" i="1"/>
  <c r="Y290" i="1"/>
  <c r="Y291" i="1"/>
  <c r="Y711" i="1"/>
  <c r="Y292" i="1"/>
  <c r="Y293" i="1"/>
  <c r="Y294" i="1"/>
  <c r="Y295" i="1"/>
  <c r="Y296" i="1"/>
  <c r="Y297" i="1"/>
  <c r="Y298" i="1"/>
  <c r="Y299" i="1"/>
  <c r="Y300" i="1"/>
  <c r="Y712" i="1"/>
  <c r="Y301" i="1"/>
  <c r="Y302" i="1"/>
  <c r="Y303" i="1"/>
  <c r="Y304" i="1"/>
  <c r="Y305" i="1"/>
  <c r="Y306" i="1"/>
  <c r="Y307" i="1"/>
  <c r="Y308" i="1"/>
  <c r="Y309" i="1"/>
  <c r="Y713" i="1"/>
  <c r="Y714" i="1"/>
  <c r="Y715" i="1"/>
  <c r="Y310" i="1"/>
  <c r="Y311" i="1"/>
  <c r="Y312" i="1"/>
  <c r="Y313" i="1"/>
  <c r="Y314" i="1"/>
  <c r="Y716" i="1"/>
  <c r="Y717" i="1"/>
  <c r="Y315" i="1"/>
  <c r="Y316" i="1"/>
  <c r="Y317" i="1"/>
  <c r="Y318" i="1"/>
  <c r="Y319" i="1"/>
  <c r="Y320" i="1"/>
  <c r="Y321" i="1"/>
  <c r="Y322" i="1"/>
  <c r="Y323" i="1"/>
  <c r="Y324" i="1"/>
  <c r="Y325" i="1"/>
  <c r="Y326" i="1"/>
  <c r="Y327" i="1"/>
  <c r="Y328" i="1"/>
  <c r="Y718" i="1"/>
  <c r="Y329" i="1"/>
  <c r="Y330" i="1"/>
  <c r="Y331" i="1"/>
  <c r="Y719" i="1"/>
  <c r="Y332" i="1"/>
  <c r="Y333" i="1"/>
  <c r="Y334" i="1"/>
  <c r="Y335" i="1"/>
  <c r="Y336" i="1"/>
  <c r="Y337" i="1"/>
  <c r="Y338" i="1"/>
  <c r="Y720" i="1"/>
  <c r="Y339" i="1"/>
  <c r="Y340" i="1"/>
  <c r="Y721" i="1"/>
  <c r="Y341" i="1"/>
  <c r="Y342" i="1"/>
  <c r="Y343" i="1"/>
  <c r="Y344" i="1"/>
  <c r="Y722" i="1"/>
  <c r="Y345" i="1"/>
  <c r="Y346" i="1"/>
  <c r="Y347" i="1"/>
  <c r="Y348" i="1"/>
  <c r="Y349" i="1"/>
  <c r="Y350" i="1"/>
  <c r="Y351" i="1"/>
  <c r="Y352" i="1"/>
  <c r="Y353" i="1"/>
  <c r="Y354" i="1"/>
  <c r="Y355" i="1"/>
  <c r="Y723"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724" i="1"/>
  <c r="Y386" i="1"/>
  <c r="Y387" i="1"/>
  <c r="Y388" i="1"/>
  <c r="Y389" i="1"/>
  <c r="Y390" i="1"/>
  <c r="Y391" i="1"/>
  <c r="Y392" i="1"/>
  <c r="Y393" i="1"/>
  <c r="Y394" i="1"/>
  <c r="Y725" i="1"/>
  <c r="Y395" i="1"/>
  <c r="Y396" i="1"/>
  <c r="Y397" i="1"/>
  <c r="Y398" i="1"/>
  <c r="Y726" i="1"/>
  <c r="Y399" i="1"/>
  <c r="Y400" i="1"/>
  <c r="Y401" i="1"/>
  <c r="Y402" i="1"/>
  <c r="Y403" i="1"/>
  <c r="Y404" i="1"/>
  <c r="Y405" i="1"/>
  <c r="Y406" i="1"/>
  <c r="Y407" i="1"/>
  <c r="Y408" i="1"/>
  <c r="Y409" i="1"/>
  <c r="Y410" i="1"/>
  <c r="Y411" i="1"/>
  <c r="Y412" i="1"/>
  <c r="Y727" i="1"/>
  <c r="Y413" i="1"/>
  <c r="Y414" i="1"/>
  <c r="Y415" i="1"/>
  <c r="Y416" i="1"/>
  <c r="Y417" i="1"/>
  <c r="Y418" i="1"/>
  <c r="Y419" i="1"/>
  <c r="Y420" i="1"/>
  <c r="Y421" i="1"/>
  <c r="Y422" i="1"/>
  <c r="Y423" i="1"/>
  <c r="Y424" i="1"/>
  <c r="Y425" i="1"/>
  <c r="Y728" i="1"/>
  <c r="Y426" i="1"/>
  <c r="Y427" i="1"/>
  <c r="Y428" i="1"/>
  <c r="Y429" i="1"/>
  <c r="Y430" i="1"/>
  <c r="Y431" i="1"/>
  <c r="Y432" i="1"/>
  <c r="Y433" i="1"/>
  <c r="Y434" i="1"/>
  <c r="Y435" i="1"/>
  <c r="Y436" i="1"/>
  <c r="Y437" i="1"/>
  <c r="Y438" i="1"/>
  <c r="Y729" i="1"/>
  <c r="Y439" i="1"/>
  <c r="Y440" i="1"/>
  <c r="Y730" i="1"/>
  <c r="Y441" i="1"/>
  <c r="Y442" i="1"/>
  <c r="Y443" i="1"/>
  <c r="Y731" i="1"/>
  <c r="Y444" i="1"/>
  <c r="Y445" i="1"/>
  <c r="Y446" i="1"/>
  <c r="Y447" i="1"/>
  <c r="Y448" i="1"/>
  <c r="Y449" i="1"/>
  <c r="Y450" i="1"/>
  <c r="Y451" i="1"/>
  <c r="Y452" i="1"/>
  <c r="Y453" i="1"/>
  <c r="Y454" i="1"/>
  <c r="Y732" i="1"/>
  <c r="Y455" i="1"/>
  <c r="Y456" i="1"/>
  <c r="Y457" i="1"/>
  <c r="Y458" i="1"/>
  <c r="Y459" i="1"/>
  <c r="Y460" i="1"/>
  <c r="Y461" i="1"/>
  <c r="Y462" i="1"/>
  <c r="Y463" i="1"/>
  <c r="Y464" i="1"/>
  <c r="Y465" i="1"/>
  <c r="Y466" i="1"/>
  <c r="Y467" i="1"/>
  <c r="Y468" i="1"/>
  <c r="Y469" i="1"/>
  <c r="Y470" i="1"/>
  <c r="Y471" i="1"/>
  <c r="Y472" i="1"/>
  <c r="Y733" i="1"/>
  <c r="Y473" i="1"/>
  <c r="Y474" i="1"/>
  <c r="Y475" i="1"/>
  <c r="Y476" i="1"/>
  <c r="Y477" i="1"/>
  <c r="Y478" i="1"/>
  <c r="Y479" i="1"/>
  <c r="Y480" i="1"/>
  <c r="Y481" i="1"/>
  <c r="Y482" i="1"/>
  <c r="Y483" i="1"/>
  <c r="Y484" i="1"/>
  <c r="Y485" i="1"/>
  <c r="Y486" i="1"/>
  <c r="Y734" i="1"/>
  <c r="Y735" i="1"/>
  <c r="Y487" i="1"/>
  <c r="Y488" i="1"/>
  <c r="Y489" i="1"/>
  <c r="Y490" i="1"/>
  <c r="Y491" i="1"/>
  <c r="Y492" i="1"/>
  <c r="Y493" i="1"/>
  <c r="Y494" i="1"/>
  <c r="Y495" i="1"/>
  <c r="Y496" i="1"/>
  <c r="Y497" i="1"/>
  <c r="Y498" i="1"/>
  <c r="Y736" i="1"/>
  <c r="Y737" i="1"/>
  <c r="Y499" i="1"/>
  <c r="Y500" i="1"/>
  <c r="Y501" i="1"/>
  <c r="Y502" i="1"/>
  <c r="Y503" i="1"/>
  <c r="Y504" i="1"/>
  <c r="Y505" i="1"/>
  <c r="Y506" i="1"/>
  <c r="Y507" i="1"/>
  <c r="Y508" i="1"/>
  <c r="Y738" i="1"/>
  <c r="Y509" i="1"/>
  <c r="Y510" i="1"/>
  <c r="Y511" i="1"/>
  <c r="Y512" i="1"/>
  <c r="Y513" i="1"/>
  <c r="Y514" i="1"/>
  <c r="Y515" i="1"/>
  <c r="Y516" i="1"/>
  <c r="Y517" i="1"/>
  <c r="Y518" i="1"/>
  <c r="Y519" i="1"/>
  <c r="Y739" i="1"/>
  <c r="Y520" i="1"/>
  <c r="Y521" i="1"/>
  <c r="Y522" i="1"/>
  <c r="Y523" i="1"/>
  <c r="Y524" i="1"/>
  <c r="Y740" i="1"/>
  <c r="Y525" i="1"/>
  <c r="Y526" i="1"/>
  <c r="Y527" i="1"/>
  <c r="Y528" i="1"/>
  <c r="Y529" i="1"/>
  <c r="Y530" i="1"/>
  <c r="Y531" i="1"/>
  <c r="Y532" i="1"/>
  <c r="Y533" i="1"/>
  <c r="Y534" i="1"/>
  <c r="Y535" i="1"/>
  <c r="Y536" i="1"/>
  <c r="Y537" i="1"/>
  <c r="Y538" i="1"/>
  <c r="Y539" i="1"/>
  <c r="Y540" i="1"/>
  <c r="Y541" i="1"/>
  <c r="Y542" i="1"/>
  <c r="Y543" i="1"/>
  <c r="Y544" i="1"/>
  <c r="Y545" i="1"/>
  <c r="Y546" i="1"/>
  <c r="Y547" i="1"/>
  <c r="Y741" i="1"/>
  <c r="Y548" i="1"/>
  <c r="Y549" i="1"/>
  <c r="Y550" i="1"/>
  <c r="Y551" i="1"/>
  <c r="Y552" i="1"/>
  <c r="Y553" i="1"/>
  <c r="Y554" i="1"/>
  <c r="Y555" i="1"/>
  <c r="Y556" i="1"/>
  <c r="Y557" i="1"/>
  <c r="Y558" i="1"/>
  <c r="Y559" i="1"/>
  <c r="Y560" i="1"/>
  <c r="Y561" i="1"/>
  <c r="Y562" i="1"/>
  <c r="Y563" i="1"/>
  <c r="Y564" i="1"/>
  <c r="Y565" i="1"/>
  <c r="Y566" i="1"/>
  <c r="Y567" i="1"/>
  <c r="Y742" i="1"/>
  <c r="Y568" i="1"/>
  <c r="Y569" i="1"/>
  <c r="Y570" i="1"/>
  <c r="Y571" i="1"/>
  <c r="Y572" i="1"/>
  <c r="Y573" i="1"/>
  <c r="Y574" i="1"/>
  <c r="Y743"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744" i="1"/>
  <c r="Y600" i="1"/>
  <c r="Y601" i="1"/>
  <c r="Y602" i="1"/>
  <c r="Y603" i="1"/>
  <c r="Y604" i="1"/>
  <c r="Y605" i="1"/>
  <c r="Y606" i="1"/>
  <c r="Y607" i="1"/>
  <c r="Y608" i="1"/>
  <c r="Y609" i="1"/>
  <c r="Y610" i="1"/>
  <c r="Y611" i="1"/>
  <c r="Y612" i="1"/>
  <c r="Y613" i="1"/>
  <c r="Y614" i="1"/>
  <c r="Y615" i="1"/>
  <c r="Y616" i="1"/>
  <c r="Y617" i="1"/>
  <c r="Y618" i="1"/>
  <c r="Y745" i="1"/>
  <c r="Y619" i="1"/>
  <c r="Y620" i="1"/>
  <c r="Y621" i="1"/>
  <c r="Y746" i="1"/>
  <c r="Y622" i="1"/>
  <c r="Y623" i="1"/>
  <c r="Y624" i="1"/>
  <c r="Y747" i="1"/>
  <c r="Y625" i="1"/>
  <c r="Y626" i="1"/>
  <c r="Y627" i="1"/>
  <c r="Y628" i="1"/>
  <c r="Y629" i="1"/>
  <c r="Y630" i="1"/>
  <c r="Y631" i="1"/>
  <c r="Y748"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749" i="1"/>
  <c r="Y666" i="1"/>
  <c r="Y667" i="1"/>
  <c r="Y668" i="1"/>
  <c r="Y669" i="1"/>
  <c r="Y670" i="1"/>
  <c r="Y671" i="1"/>
  <c r="Y672" i="1"/>
  <c r="Y673" i="1"/>
  <c r="Y750" i="1"/>
  <c r="Y674" i="1"/>
  <c r="Y675" i="1"/>
  <c r="Y751" i="1"/>
  <c r="Y676" i="1"/>
  <c r="V2" i="1"/>
  <c r="V3" i="1"/>
  <c r="V677" i="1"/>
  <c r="V4" i="1"/>
  <c r="V5" i="1"/>
  <c r="V6" i="1"/>
  <c r="V7" i="1"/>
  <c r="V8" i="1"/>
  <c r="V9" i="1"/>
  <c r="V10" i="1"/>
  <c r="V11" i="1"/>
  <c r="V12" i="1"/>
  <c r="V13" i="1"/>
  <c r="V14" i="1"/>
  <c r="V15" i="1"/>
  <c r="V16" i="1"/>
  <c r="V17" i="1"/>
  <c r="V18" i="1"/>
  <c r="V678" i="1"/>
  <c r="V19" i="1"/>
  <c r="V20" i="1"/>
  <c r="V21" i="1"/>
  <c r="V22" i="1"/>
  <c r="V23" i="1"/>
  <c r="V24" i="1"/>
  <c r="V25" i="1"/>
  <c r="V26" i="1"/>
  <c r="V27" i="1"/>
  <c r="V28" i="1"/>
  <c r="V29" i="1"/>
  <c r="V30" i="1"/>
  <c r="V31" i="1"/>
  <c r="V679" i="1"/>
  <c r="V32" i="1"/>
  <c r="V680" i="1"/>
  <c r="V33" i="1"/>
  <c r="V34" i="1"/>
  <c r="V35" i="1"/>
  <c r="V36" i="1"/>
  <c r="V37" i="1"/>
  <c r="V38" i="1"/>
  <c r="V39" i="1"/>
  <c r="V40" i="1"/>
  <c r="V41" i="1"/>
  <c r="V42" i="1"/>
  <c r="V43" i="1"/>
  <c r="V44" i="1"/>
  <c r="V681" i="1"/>
  <c r="V45" i="1"/>
  <c r="V46" i="1"/>
  <c r="V47" i="1"/>
  <c r="V48" i="1"/>
  <c r="V49" i="1"/>
  <c r="V50" i="1"/>
  <c r="V51" i="1"/>
  <c r="V52" i="1"/>
  <c r="V53" i="1"/>
  <c r="V54" i="1"/>
  <c r="V55" i="1"/>
  <c r="V56" i="1"/>
  <c r="V57" i="1"/>
  <c r="V58" i="1"/>
  <c r="V59" i="1"/>
  <c r="V60" i="1"/>
  <c r="V61" i="1"/>
  <c r="V62" i="1"/>
  <c r="V63" i="1"/>
  <c r="V64" i="1"/>
  <c r="V65" i="1"/>
  <c r="V66" i="1"/>
  <c r="V67" i="1"/>
  <c r="V68" i="1"/>
  <c r="V69" i="1"/>
  <c r="V682" i="1"/>
  <c r="V70" i="1"/>
  <c r="V71" i="1"/>
  <c r="V72" i="1"/>
  <c r="V73" i="1"/>
  <c r="V74" i="1"/>
  <c r="V75" i="1"/>
  <c r="V76" i="1"/>
  <c r="V683" i="1"/>
  <c r="V77" i="1"/>
  <c r="V78" i="1"/>
  <c r="V79" i="1"/>
  <c r="V80" i="1"/>
  <c r="V81" i="1"/>
  <c r="V82" i="1"/>
  <c r="V83" i="1"/>
  <c r="V84" i="1"/>
  <c r="V85" i="1"/>
  <c r="V86" i="1"/>
  <c r="V87" i="1"/>
  <c r="V88" i="1"/>
  <c r="V89" i="1"/>
  <c r="V90" i="1"/>
  <c r="V91" i="1"/>
  <c r="V92" i="1"/>
  <c r="V93" i="1"/>
  <c r="V684" i="1"/>
  <c r="V94" i="1"/>
  <c r="V95" i="1"/>
  <c r="V96" i="1"/>
  <c r="V97" i="1"/>
  <c r="V98" i="1"/>
  <c r="V685" i="1"/>
  <c r="V99" i="1"/>
  <c r="V100" i="1"/>
  <c r="V101" i="1"/>
  <c r="V102" i="1"/>
  <c r="V686"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687" i="1"/>
  <c r="V132" i="1"/>
  <c r="V133" i="1"/>
  <c r="V134" i="1"/>
  <c r="V135" i="1"/>
  <c r="V136" i="1"/>
  <c r="V137" i="1"/>
  <c r="V688" i="1"/>
  <c r="V138" i="1"/>
  <c r="V689" i="1"/>
  <c r="V139" i="1"/>
  <c r="V140" i="1"/>
  <c r="V141" i="1"/>
  <c r="V142" i="1"/>
  <c r="V143" i="1"/>
  <c r="V144" i="1"/>
  <c r="V145" i="1"/>
  <c r="V146" i="1"/>
  <c r="V147" i="1"/>
  <c r="V148" i="1"/>
  <c r="V149" i="1"/>
  <c r="V690" i="1"/>
  <c r="V150" i="1"/>
  <c r="V151" i="1"/>
  <c r="V152" i="1"/>
  <c r="V153" i="1"/>
  <c r="V154" i="1"/>
  <c r="V155" i="1"/>
  <c r="V156" i="1"/>
  <c r="V157" i="1"/>
  <c r="V158" i="1"/>
  <c r="V159" i="1"/>
  <c r="V160" i="1"/>
  <c r="V161" i="1"/>
  <c r="V691" i="1"/>
  <c r="V162" i="1"/>
  <c r="V163" i="1"/>
  <c r="V164" i="1"/>
  <c r="V165" i="1"/>
  <c r="V166" i="1"/>
  <c r="V167" i="1"/>
  <c r="V168" i="1"/>
  <c r="V169" i="1"/>
  <c r="V170" i="1"/>
  <c r="V171" i="1"/>
  <c r="V172" i="1"/>
  <c r="V173" i="1"/>
  <c r="V174" i="1"/>
  <c r="V175" i="1"/>
  <c r="V176" i="1"/>
  <c r="V177" i="1"/>
  <c r="V178" i="1"/>
  <c r="V179" i="1"/>
  <c r="V180" i="1"/>
  <c r="V692" i="1"/>
  <c r="V181" i="1"/>
  <c r="V182" i="1"/>
  <c r="V183" i="1"/>
  <c r="V184" i="1"/>
  <c r="V185" i="1"/>
  <c r="V186" i="1"/>
  <c r="V187" i="1"/>
  <c r="V188" i="1"/>
  <c r="V189" i="1"/>
  <c r="V190" i="1"/>
  <c r="V693" i="1"/>
  <c r="V191" i="1"/>
  <c r="V192" i="1"/>
  <c r="V193" i="1"/>
  <c r="V194" i="1"/>
  <c r="V694" i="1"/>
  <c r="V195" i="1"/>
  <c r="V196" i="1"/>
  <c r="V197" i="1"/>
  <c r="V198" i="1"/>
  <c r="V199" i="1"/>
  <c r="V200" i="1"/>
  <c r="V201" i="1"/>
  <c r="V202" i="1"/>
  <c r="V203" i="1"/>
  <c r="V695" i="1"/>
  <c r="V204" i="1"/>
  <c r="V205" i="1"/>
  <c r="V206" i="1"/>
  <c r="V207" i="1"/>
  <c r="V208" i="1"/>
  <c r="V209" i="1"/>
  <c r="V210" i="1"/>
  <c r="V211" i="1"/>
  <c r="V212" i="1"/>
  <c r="V213" i="1"/>
  <c r="V214" i="1"/>
  <c r="V215" i="1"/>
  <c r="V216" i="1"/>
  <c r="V217" i="1"/>
  <c r="V218" i="1"/>
  <c r="V219" i="1"/>
  <c r="V220" i="1"/>
  <c r="V221" i="1"/>
  <c r="V222" i="1"/>
  <c r="V223" i="1"/>
  <c r="V696" i="1"/>
  <c r="V697" i="1"/>
  <c r="V224" i="1"/>
  <c r="V225" i="1"/>
  <c r="V226" i="1"/>
  <c r="V227" i="1"/>
  <c r="V228" i="1"/>
  <c r="V229" i="1"/>
  <c r="V230" i="1"/>
  <c r="V231" i="1"/>
  <c r="V232" i="1"/>
  <c r="V233" i="1"/>
  <c r="V234" i="1"/>
  <c r="V698" i="1"/>
  <c r="V235" i="1"/>
  <c r="V236" i="1"/>
  <c r="V237" i="1"/>
  <c r="V238" i="1"/>
  <c r="V239" i="1"/>
  <c r="V240" i="1"/>
  <c r="V241" i="1"/>
  <c r="V699" i="1"/>
  <c r="V242" i="1"/>
  <c r="V700" i="1"/>
  <c r="V243" i="1"/>
  <c r="V244" i="1"/>
  <c r="V245" i="1"/>
  <c r="V246" i="1"/>
  <c r="V247" i="1"/>
  <c r="V248" i="1"/>
  <c r="V701" i="1"/>
  <c r="V249" i="1"/>
  <c r="V702" i="1"/>
  <c r="V250" i="1"/>
  <c r="V251" i="1"/>
  <c r="V703" i="1"/>
  <c r="V252" i="1"/>
  <c r="V253" i="1"/>
  <c r="V254" i="1"/>
  <c r="V704" i="1"/>
  <c r="V255" i="1"/>
  <c r="V256" i="1"/>
  <c r="V257" i="1"/>
  <c r="V258" i="1"/>
  <c r="V259" i="1"/>
  <c r="V705" i="1"/>
  <c r="V260" i="1"/>
  <c r="V261" i="1"/>
  <c r="V262" i="1"/>
  <c r="V263" i="1"/>
  <c r="V264" i="1"/>
  <c r="V265" i="1"/>
  <c r="V266" i="1"/>
  <c r="V267" i="1"/>
  <c r="V268" i="1"/>
  <c r="V269" i="1"/>
  <c r="V706" i="1"/>
  <c r="V270" i="1"/>
  <c r="V271" i="1"/>
  <c r="V272" i="1"/>
  <c r="V273" i="1"/>
  <c r="V707" i="1"/>
  <c r="V274" i="1"/>
  <c r="V275" i="1"/>
  <c r="V708" i="1"/>
  <c r="V276" i="1"/>
  <c r="V277" i="1"/>
  <c r="V278" i="1"/>
  <c r="V279" i="1"/>
  <c r="V280" i="1"/>
  <c r="V281" i="1"/>
  <c r="V709" i="1"/>
  <c r="V710" i="1"/>
  <c r="V282" i="1"/>
  <c r="V283" i="1"/>
  <c r="V284" i="1"/>
  <c r="V285" i="1"/>
  <c r="V286" i="1"/>
  <c r="V287" i="1"/>
  <c r="V288" i="1"/>
  <c r="V289" i="1"/>
  <c r="V290" i="1"/>
  <c r="V291" i="1"/>
  <c r="V711" i="1"/>
  <c r="V292" i="1"/>
  <c r="V293" i="1"/>
  <c r="V294" i="1"/>
  <c r="V295" i="1"/>
  <c r="V296" i="1"/>
  <c r="V297" i="1"/>
  <c r="V298" i="1"/>
  <c r="V299" i="1"/>
  <c r="V300" i="1"/>
  <c r="V712" i="1"/>
  <c r="V301" i="1"/>
  <c r="V302" i="1"/>
  <c r="V303" i="1"/>
  <c r="V304" i="1"/>
  <c r="V305" i="1"/>
  <c r="V306" i="1"/>
  <c r="V307" i="1"/>
  <c r="V308" i="1"/>
  <c r="V309" i="1"/>
  <c r="V713" i="1"/>
  <c r="V714" i="1"/>
  <c r="V715" i="1"/>
  <c r="V310" i="1"/>
  <c r="V311" i="1"/>
  <c r="V312" i="1"/>
  <c r="V313" i="1"/>
  <c r="V314" i="1"/>
  <c r="V716" i="1"/>
  <c r="V717" i="1"/>
  <c r="V315" i="1"/>
  <c r="V316" i="1"/>
  <c r="V317" i="1"/>
  <c r="V318" i="1"/>
  <c r="V319" i="1"/>
  <c r="V320" i="1"/>
  <c r="V321" i="1"/>
  <c r="V322" i="1"/>
  <c r="V323" i="1"/>
  <c r="V324" i="1"/>
  <c r="V325" i="1"/>
  <c r="V326" i="1"/>
  <c r="V327" i="1"/>
  <c r="V328" i="1"/>
  <c r="V718" i="1"/>
  <c r="V329" i="1"/>
  <c r="V330" i="1"/>
  <c r="V331" i="1"/>
  <c r="V719" i="1"/>
  <c r="V332" i="1"/>
  <c r="V333" i="1"/>
  <c r="V334" i="1"/>
  <c r="V335" i="1"/>
  <c r="V336" i="1"/>
  <c r="V337" i="1"/>
  <c r="V338" i="1"/>
  <c r="V720" i="1"/>
  <c r="V339" i="1"/>
  <c r="V340" i="1"/>
  <c r="V721" i="1"/>
  <c r="V341" i="1"/>
  <c r="V342" i="1"/>
  <c r="V343" i="1"/>
  <c r="V344" i="1"/>
  <c r="V722" i="1"/>
  <c r="V345" i="1"/>
  <c r="V346" i="1"/>
  <c r="V347" i="1"/>
  <c r="V348" i="1"/>
  <c r="V349" i="1"/>
  <c r="V350" i="1"/>
  <c r="V351" i="1"/>
  <c r="V352" i="1"/>
  <c r="V353" i="1"/>
  <c r="V354" i="1"/>
  <c r="V355" i="1"/>
  <c r="V723"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724" i="1"/>
  <c r="V386" i="1"/>
  <c r="V387" i="1"/>
  <c r="V388" i="1"/>
  <c r="V389" i="1"/>
  <c r="V390" i="1"/>
  <c r="V391" i="1"/>
  <c r="V392" i="1"/>
  <c r="V393" i="1"/>
  <c r="V394" i="1"/>
  <c r="V725" i="1"/>
  <c r="V395" i="1"/>
  <c r="V396" i="1"/>
  <c r="V397" i="1"/>
  <c r="V398" i="1"/>
  <c r="V726" i="1"/>
  <c r="V399" i="1"/>
  <c r="V400" i="1"/>
  <c r="V401" i="1"/>
  <c r="V402" i="1"/>
  <c r="V403" i="1"/>
  <c r="V404" i="1"/>
  <c r="V405" i="1"/>
  <c r="V406" i="1"/>
  <c r="V407" i="1"/>
  <c r="V408" i="1"/>
  <c r="V409" i="1"/>
  <c r="V410" i="1"/>
  <c r="V411" i="1"/>
  <c r="V412" i="1"/>
  <c r="V727" i="1"/>
  <c r="V413" i="1"/>
  <c r="V414" i="1"/>
  <c r="V415" i="1"/>
  <c r="V416" i="1"/>
  <c r="V417" i="1"/>
  <c r="V418" i="1"/>
  <c r="V419" i="1"/>
  <c r="V420" i="1"/>
  <c r="V421" i="1"/>
  <c r="V422" i="1"/>
  <c r="V423" i="1"/>
  <c r="V424" i="1"/>
  <c r="V425" i="1"/>
  <c r="V728" i="1"/>
  <c r="V426" i="1"/>
  <c r="V427" i="1"/>
  <c r="V428" i="1"/>
  <c r="V429" i="1"/>
  <c r="V430" i="1"/>
  <c r="V431" i="1"/>
  <c r="V432" i="1"/>
  <c r="V433" i="1"/>
  <c r="V434" i="1"/>
  <c r="V435" i="1"/>
  <c r="V436" i="1"/>
  <c r="V437" i="1"/>
  <c r="V438" i="1"/>
  <c r="V729" i="1"/>
  <c r="V439" i="1"/>
  <c r="V440" i="1"/>
  <c r="V730" i="1"/>
  <c r="V441" i="1"/>
  <c r="V442" i="1"/>
  <c r="V443" i="1"/>
  <c r="V731" i="1"/>
  <c r="V444" i="1"/>
  <c r="V445" i="1"/>
  <c r="V446" i="1"/>
  <c r="V447" i="1"/>
  <c r="V448" i="1"/>
  <c r="V449" i="1"/>
  <c r="V450" i="1"/>
  <c r="V451" i="1"/>
  <c r="V452" i="1"/>
  <c r="V453" i="1"/>
  <c r="V454" i="1"/>
  <c r="V732" i="1"/>
  <c r="V455" i="1"/>
  <c r="V456" i="1"/>
  <c r="V457" i="1"/>
  <c r="V458" i="1"/>
  <c r="V459" i="1"/>
  <c r="V460" i="1"/>
  <c r="V461" i="1"/>
  <c r="V462" i="1"/>
  <c r="V463" i="1"/>
  <c r="V464" i="1"/>
  <c r="V465" i="1"/>
  <c r="V466" i="1"/>
  <c r="V467" i="1"/>
  <c r="V468" i="1"/>
  <c r="V469" i="1"/>
  <c r="V470" i="1"/>
  <c r="V471" i="1"/>
  <c r="V472" i="1"/>
  <c r="V733" i="1"/>
  <c r="V473" i="1"/>
  <c r="V474" i="1"/>
  <c r="V475" i="1"/>
  <c r="V476" i="1"/>
  <c r="V477" i="1"/>
  <c r="V478" i="1"/>
  <c r="V479" i="1"/>
  <c r="V480" i="1"/>
  <c r="V481" i="1"/>
  <c r="V482" i="1"/>
  <c r="V483" i="1"/>
  <c r="V484" i="1"/>
  <c r="V485" i="1"/>
  <c r="V486" i="1"/>
  <c r="V734" i="1"/>
  <c r="V735" i="1"/>
  <c r="V487" i="1"/>
  <c r="V488" i="1"/>
  <c r="V489" i="1"/>
  <c r="V490" i="1"/>
  <c r="V491" i="1"/>
  <c r="V492" i="1"/>
  <c r="V493" i="1"/>
  <c r="V494" i="1"/>
  <c r="V495" i="1"/>
  <c r="V496" i="1"/>
  <c r="V497" i="1"/>
  <c r="V498" i="1"/>
  <c r="V736" i="1"/>
  <c r="V737" i="1"/>
  <c r="V499" i="1"/>
  <c r="V500" i="1"/>
  <c r="V501" i="1"/>
  <c r="V502" i="1"/>
  <c r="V503" i="1"/>
  <c r="V504" i="1"/>
  <c r="V505" i="1"/>
  <c r="V506" i="1"/>
  <c r="V507" i="1"/>
  <c r="V508" i="1"/>
  <c r="V738" i="1"/>
  <c r="V509" i="1"/>
  <c r="V510" i="1"/>
  <c r="V511" i="1"/>
  <c r="V512" i="1"/>
  <c r="V513" i="1"/>
  <c r="V514" i="1"/>
  <c r="V515" i="1"/>
  <c r="V516" i="1"/>
  <c r="V517" i="1"/>
  <c r="V518" i="1"/>
  <c r="V519" i="1"/>
  <c r="V739" i="1"/>
  <c r="V520" i="1"/>
  <c r="V521" i="1"/>
  <c r="V522" i="1"/>
  <c r="V523" i="1"/>
  <c r="V524" i="1"/>
  <c r="V740" i="1"/>
  <c r="V525" i="1"/>
  <c r="V526" i="1"/>
  <c r="V527" i="1"/>
  <c r="V528" i="1"/>
  <c r="V529" i="1"/>
  <c r="V530" i="1"/>
  <c r="V531" i="1"/>
  <c r="V532" i="1"/>
  <c r="V533" i="1"/>
  <c r="V534" i="1"/>
  <c r="V535" i="1"/>
  <c r="V536" i="1"/>
  <c r="V537" i="1"/>
  <c r="V538" i="1"/>
  <c r="V539" i="1"/>
  <c r="V540" i="1"/>
  <c r="V541" i="1"/>
  <c r="V542" i="1"/>
  <c r="V543" i="1"/>
  <c r="V544" i="1"/>
  <c r="V545" i="1"/>
  <c r="V546" i="1"/>
  <c r="V547" i="1"/>
  <c r="V741" i="1"/>
  <c r="V548" i="1"/>
  <c r="V549" i="1"/>
  <c r="V550" i="1"/>
  <c r="V551" i="1"/>
  <c r="V552" i="1"/>
  <c r="V553" i="1"/>
  <c r="V554" i="1"/>
  <c r="V555" i="1"/>
  <c r="V556" i="1"/>
  <c r="V557" i="1"/>
  <c r="V558" i="1"/>
  <c r="V559" i="1"/>
  <c r="V560" i="1"/>
  <c r="V561" i="1"/>
  <c r="V562" i="1"/>
  <c r="V563" i="1"/>
  <c r="V564" i="1"/>
  <c r="V565" i="1"/>
  <c r="V566" i="1"/>
  <c r="V567" i="1"/>
  <c r="V742" i="1"/>
  <c r="V568" i="1"/>
  <c r="V569" i="1"/>
  <c r="V570" i="1"/>
  <c r="V571" i="1"/>
  <c r="V572" i="1"/>
  <c r="V573" i="1"/>
  <c r="V574" i="1"/>
  <c r="V743"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744" i="1"/>
  <c r="V600" i="1"/>
  <c r="V601" i="1"/>
  <c r="V602" i="1"/>
  <c r="V603" i="1"/>
  <c r="V604" i="1"/>
  <c r="V605" i="1"/>
  <c r="V606" i="1"/>
  <c r="V607" i="1"/>
  <c r="V608" i="1"/>
  <c r="V609" i="1"/>
  <c r="V610" i="1"/>
  <c r="V611" i="1"/>
  <c r="V612" i="1"/>
  <c r="V613" i="1"/>
  <c r="V614" i="1"/>
  <c r="V615" i="1"/>
  <c r="V616" i="1"/>
  <c r="V617" i="1"/>
  <c r="V618" i="1"/>
  <c r="V745" i="1"/>
  <c r="V619" i="1"/>
  <c r="V620" i="1"/>
  <c r="V621" i="1"/>
  <c r="V746" i="1"/>
  <c r="V622" i="1"/>
  <c r="V623" i="1"/>
  <c r="V624" i="1"/>
  <c r="V747" i="1"/>
  <c r="V625" i="1"/>
  <c r="V626" i="1"/>
  <c r="V627" i="1"/>
  <c r="V628" i="1"/>
  <c r="V629" i="1"/>
  <c r="V630" i="1"/>
  <c r="V631" i="1"/>
  <c r="V748"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749" i="1"/>
  <c r="V666" i="1"/>
  <c r="V667" i="1"/>
  <c r="V668" i="1"/>
  <c r="V669" i="1"/>
  <c r="V670" i="1"/>
  <c r="V671" i="1"/>
  <c r="V672" i="1"/>
  <c r="V673" i="1"/>
  <c r="V750" i="1"/>
  <c r="V674" i="1"/>
  <c r="V675" i="1"/>
  <c r="V751" i="1"/>
  <c r="V676" i="1"/>
  <c r="U2" i="1"/>
  <c r="U3" i="1"/>
  <c r="U677" i="1"/>
  <c r="U4" i="1"/>
  <c r="U5" i="1"/>
  <c r="U6" i="1"/>
  <c r="U7" i="1"/>
  <c r="U8" i="1"/>
  <c r="U9" i="1"/>
  <c r="U10" i="1"/>
  <c r="U11" i="1"/>
  <c r="U12" i="1"/>
  <c r="U13" i="1"/>
  <c r="U14" i="1"/>
  <c r="U15" i="1"/>
  <c r="U16" i="1"/>
  <c r="U17" i="1"/>
  <c r="U18" i="1"/>
  <c r="U678" i="1"/>
  <c r="U19" i="1"/>
  <c r="U20" i="1"/>
  <c r="U21" i="1"/>
  <c r="U22" i="1"/>
  <c r="U23" i="1"/>
  <c r="U24" i="1"/>
  <c r="U25" i="1"/>
  <c r="U26" i="1"/>
  <c r="U27" i="1"/>
  <c r="U28" i="1"/>
  <c r="U29" i="1"/>
  <c r="U30" i="1"/>
  <c r="U31" i="1"/>
  <c r="U679" i="1"/>
  <c r="U32" i="1"/>
  <c r="U680" i="1"/>
  <c r="U33" i="1"/>
  <c r="U34" i="1"/>
  <c r="U35" i="1"/>
  <c r="U36" i="1"/>
  <c r="U37" i="1"/>
  <c r="U38" i="1"/>
  <c r="U39" i="1"/>
  <c r="U40" i="1"/>
  <c r="U41" i="1"/>
  <c r="U42" i="1"/>
  <c r="U43" i="1"/>
  <c r="U44" i="1"/>
  <c r="U681" i="1"/>
  <c r="U45" i="1"/>
  <c r="U46" i="1"/>
  <c r="U47" i="1"/>
  <c r="U48" i="1"/>
  <c r="U49" i="1"/>
  <c r="U50" i="1"/>
  <c r="U51" i="1"/>
  <c r="U52" i="1"/>
  <c r="U53" i="1"/>
  <c r="U54" i="1"/>
  <c r="U55" i="1"/>
  <c r="U56" i="1"/>
  <c r="U57" i="1"/>
  <c r="U58" i="1"/>
  <c r="U59" i="1"/>
  <c r="U60" i="1"/>
  <c r="U61" i="1"/>
  <c r="U62" i="1"/>
  <c r="U63" i="1"/>
  <c r="U64" i="1"/>
  <c r="U65" i="1"/>
  <c r="U66" i="1"/>
  <c r="U67" i="1"/>
  <c r="U68" i="1"/>
  <c r="U69" i="1"/>
  <c r="U682" i="1"/>
  <c r="U70" i="1"/>
  <c r="U71" i="1"/>
  <c r="U72" i="1"/>
  <c r="U73" i="1"/>
  <c r="U74" i="1"/>
  <c r="U75" i="1"/>
  <c r="U76" i="1"/>
  <c r="U683" i="1"/>
  <c r="U77" i="1"/>
  <c r="U78" i="1"/>
  <c r="U79" i="1"/>
  <c r="U80" i="1"/>
  <c r="U81" i="1"/>
  <c r="U82" i="1"/>
  <c r="U83" i="1"/>
  <c r="U84" i="1"/>
  <c r="U85" i="1"/>
  <c r="U86" i="1"/>
  <c r="U87" i="1"/>
  <c r="U88" i="1"/>
  <c r="U89" i="1"/>
  <c r="U90" i="1"/>
  <c r="U91" i="1"/>
  <c r="U92" i="1"/>
  <c r="U93" i="1"/>
  <c r="U684" i="1"/>
  <c r="U94" i="1"/>
  <c r="U95" i="1"/>
  <c r="U96" i="1"/>
  <c r="U97" i="1"/>
  <c r="U98" i="1"/>
  <c r="U685" i="1"/>
  <c r="U99" i="1"/>
  <c r="U100" i="1"/>
  <c r="U101" i="1"/>
  <c r="U102" i="1"/>
  <c r="U686"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687" i="1"/>
  <c r="U132" i="1"/>
  <c r="U133" i="1"/>
  <c r="U134" i="1"/>
  <c r="U135" i="1"/>
  <c r="U136" i="1"/>
  <c r="U137" i="1"/>
  <c r="U688" i="1"/>
  <c r="U138" i="1"/>
  <c r="U689" i="1"/>
  <c r="U139" i="1"/>
  <c r="U140" i="1"/>
  <c r="U141" i="1"/>
  <c r="U142" i="1"/>
  <c r="U143" i="1"/>
  <c r="U144" i="1"/>
  <c r="U145" i="1"/>
  <c r="U146" i="1"/>
  <c r="U147" i="1"/>
  <c r="U148" i="1"/>
  <c r="U149" i="1"/>
  <c r="U690" i="1"/>
  <c r="U150" i="1"/>
  <c r="U151" i="1"/>
  <c r="U152" i="1"/>
  <c r="U153" i="1"/>
  <c r="U154" i="1"/>
  <c r="U155" i="1"/>
  <c r="U156" i="1"/>
  <c r="U157" i="1"/>
  <c r="U158" i="1"/>
  <c r="U159" i="1"/>
  <c r="U160" i="1"/>
  <c r="U161" i="1"/>
  <c r="U691" i="1"/>
  <c r="U162" i="1"/>
  <c r="U163" i="1"/>
  <c r="U164" i="1"/>
  <c r="U165" i="1"/>
  <c r="U166" i="1"/>
  <c r="U167" i="1"/>
  <c r="U168" i="1"/>
  <c r="U169" i="1"/>
  <c r="U170" i="1"/>
  <c r="U171" i="1"/>
  <c r="U172" i="1"/>
  <c r="U173" i="1"/>
  <c r="U174" i="1"/>
  <c r="U175" i="1"/>
  <c r="U176" i="1"/>
  <c r="U177" i="1"/>
  <c r="U178" i="1"/>
  <c r="U179" i="1"/>
  <c r="U180" i="1"/>
  <c r="U692" i="1"/>
  <c r="U181" i="1"/>
  <c r="U182" i="1"/>
  <c r="U183" i="1"/>
  <c r="U184" i="1"/>
  <c r="U185" i="1"/>
  <c r="U186" i="1"/>
  <c r="U187" i="1"/>
  <c r="U188" i="1"/>
  <c r="U189" i="1"/>
  <c r="U190" i="1"/>
  <c r="U693" i="1"/>
  <c r="U191" i="1"/>
  <c r="U192" i="1"/>
  <c r="U193" i="1"/>
  <c r="U194" i="1"/>
  <c r="U694" i="1"/>
  <c r="U195" i="1"/>
  <c r="U196" i="1"/>
  <c r="U197" i="1"/>
  <c r="U198" i="1"/>
  <c r="U199" i="1"/>
  <c r="U200" i="1"/>
  <c r="U201" i="1"/>
  <c r="U202" i="1"/>
  <c r="U203" i="1"/>
  <c r="U695" i="1"/>
  <c r="U204" i="1"/>
  <c r="U205" i="1"/>
  <c r="U206" i="1"/>
  <c r="U207" i="1"/>
  <c r="U208" i="1"/>
  <c r="U209" i="1"/>
  <c r="U210" i="1"/>
  <c r="U211" i="1"/>
  <c r="U212" i="1"/>
  <c r="U213" i="1"/>
  <c r="U214" i="1"/>
  <c r="U215" i="1"/>
  <c r="U216" i="1"/>
  <c r="U217" i="1"/>
  <c r="U218" i="1"/>
  <c r="U219" i="1"/>
  <c r="U220" i="1"/>
  <c r="U221" i="1"/>
  <c r="U222" i="1"/>
  <c r="U223" i="1"/>
  <c r="U696" i="1"/>
  <c r="U697" i="1"/>
  <c r="U224" i="1"/>
  <c r="U225" i="1"/>
  <c r="U226" i="1"/>
  <c r="U227" i="1"/>
  <c r="U228" i="1"/>
  <c r="U229" i="1"/>
  <c r="U230" i="1"/>
  <c r="U231" i="1"/>
  <c r="U232" i="1"/>
  <c r="U233" i="1"/>
  <c r="U234" i="1"/>
  <c r="U698" i="1"/>
  <c r="U235" i="1"/>
  <c r="U236" i="1"/>
  <c r="U237" i="1"/>
  <c r="U238" i="1"/>
  <c r="U239" i="1"/>
  <c r="U240" i="1"/>
  <c r="U241" i="1"/>
  <c r="U699" i="1"/>
  <c r="U242" i="1"/>
  <c r="U700" i="1"/>
  <c r="U243" i="1"/>
  <c r="U244" i="1"/>
  <c r="U245" i="1"/>
  <c r="U246" i="1"/>
  <c r="U247" i="1"/>
  <c r="U248" i="1"/>
  <c r="U701" i="1"/>
  <c r="U249" i="1"/>
  <c r="U702" i="1"/>
  <c r="U250" i="1"/>
  <c r="U251" i="1"/>
  <c r="U703" i="1"/>
  <c r="U252" i="1"/>
  <c r="U253" i="1"/>
  <c r="U254" i="1"/>
  <c r="U704" i="1"/>
  <c r="U255" i="1"/>
  <c r="U256" i="1"/>
  <c r="U257" i="1"/>
  <c r="U258" i="1"/>
  <c r="U259" i="1"/>
  <c r="U705" i="1"/>
  <c r="U260" i="1"/>
  <c r="U261" i="1"/>
  <c r="U262" i="1"/>
  <c r="U263" i="1"/>
  <c r="U264" i="1"/>
  <c r="U265" i="1"/>
  <c r="U266" i="1"/>
  <c r="U267" i="1"/>
  <c r="U268" i="1"/>
  <c r="U269" i="1"/>
  <c r="U706" i="1"/>
  <c r="U270" i="1"/>
  <c r="U271" i="1"/>
  <c r="U272" i="1"/>
  <c r="U273" i="1"/>
  <c r="U707" i="1"/>
  <c r="U274" i="1"/>
  <c r="U275" i="1"/>
  <c r="U708" i="1"/>
  <c r="U276" i="1"/>
  <c r="U277" i="1"/>
  <c r="U278" i="1"/>
  <c r="U279" i="1"/>
  <c r="U280" i="1"/>
  <c r="U281" i="1"/>
  <c r="U709" i="1"/>
  <c r="U710" i="1"/>
  <c r="U282" i="1"/>
  <c r="U283" i="1"/>
  <c r="U284" i="1"/>
  <c r="U285" i="1"/>
  <c r="U286" i="1"/>
  <c r="U287" i="1"/>
  <c r="U288" i="1"/>
  <c r="U289" i="1"/>
  <c r="U290" i="1"/>
  <c r="U291" i="1"/>
  <c r="U711" i="1"/>
  <c r="U292" i="1"/>
  <c r="U293" i="1"/>
  <c r="U294" i="1"/>
  <c r="U295" i="1"/>
  <c r="U296" i="1"/>
  <c r="U297" i="1"/>
  <c r="U298" i="1"/>
  <c r="U299" i="1"/>
  <c r="U300" i="1"/>
  <c r="U712" i="1"/>
  <c r="U301" i="1"/>
  <c r="U302" i="1"/>
  <c r="U303" i="1"/>
  <c r="U304" i="1"/>
  <c r="U305" i="1"/>
  <c r="U306" i="1"/>
  <c r="U307" i="1"/>
  <c r="U308" i="1"/>
  <c r="U309" i="1"/>
  <c r="U713" i="1"/>
  <c r="U714" i="1"/>
  <c r="U715" i="1"/>
  <c r="U310" i="1"/>
  <c r="U311" i="1"/>
  <c r="U312" i="1"/>
  <c r="U313" i="1"/>
  <c r="U314" i="1"/>
  <c r="U716" i="1"/>
  <c r="U717" i="1"/>
  <c r="U315" i="1"/>
  <c r="U316" i="1"/>
  <c r="U317" i="1"/>
  <c r="U318" i="1"/>
  <c r="U319" i="1"/>
  <c r="U320" i="1"/>
  <c r="U321" i="1"/>
  <c r="U322" i="1"/>
  <c r="U323" i="1"/>
  <c r="U324" i="1"/>
  <c r="U325" i="1"/>
  <c r="U326" i="1"/>
  <c r="U327" i="1"/>
  <c r="U328" i="1"/>
  <c r="U718" i="1"/>
  <c r="U329" i="1"/>
  <c r="U330" i="1"/>
  <c r="U331" i="1"/>
  <c r="U719" i="1"/>
  <c r="U332" i="1"/>
  <c r="U333" i="1"/>
  <c r="U334" i="1"/>
  <c r="U335" i="1"/>
  <c r="U336" i="1"/>
  <c r="U337" i="1"/>
  <c r="U338" i="1"/>
  <c r="U720" i="1"/>
  <c r="U339" i="1"/>
  <c r="U340" i="1"/>
  <c r="U721" i="1"/>
  <c r="U341" i="1"/>
  <c r="U342" i="1"/>
  <c r="U343" i="1"/>
  <c r="U344" i="1"/>
  <c r="U722" i="1"/>
  <c r="U345" i="1"/>
  <c r="U346" i="1"/>
  <c r="U347" i="1"/>
  <c r="U348" i="1"/>
  <c r="U349" i="1"/>
  <c r="U350" i="1"/>
  <c r="U351" i="1"/>
  <c r="U352" i="1"/>
  <c r="U353" i="1"/>
  <c r="U354" i="1"/>
  <c r="U355" i="1"/>
  <c r="U723"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724" i="1"/>
  <c r="U386" i="1"/>
  <c r="U387" i="1"/>
  <c r="U388" i="1"/>
  <c r="U389" i="1"/>
  <c r="U390" i="1"/>
  <c r="U391" i="1"/>
  <c r="U392" i="1"/>
  <c r="U393" i="1"/>
  <c r="U394" i="1"/>
  <c r="U725" i="1"/>
  <c r="U395" i="1"/>
  <c r="U396" i="1"/>
  <c r="U397" i="1"/>
  <c r="U398" i="1"/>
  <c r="U726" i="1"/>
  <c r="U399" i="1"/>
  <c r="U400" i="1"/>
  <c r="U401" i="1"/>
  <c r="U402" i="1"/>
  <c r="U403" i="1"/>
  <c r="U404" i="1"/>
  <c r="U405" i="1"/>
  <c r="U406" i="1"/>
  <c r="U407" i="1"/>
  <c r="U408" i="1"/>
  <c r="U409" i="1"/>
  <c r="U410" i="1"/>
  <c r="U411" i="1"/>
  <c r="U412" i="1"/>
  <c r="U727" i="1"/>
  <c r="U413" i="1"/>
  <c r="U414" i="1"/>
  <c r="U415" i="1"/>
  <c r="U416" i="1"/>
  <c r="U417" i="1"/>
  <c r="U418" i="1"/>
  <c r="U419" i="1"/>
  <c r="U420" i="1"/>
  <c r="U421" i="1"/>
  <c r="U422" i="1"/>
  <c r="U423" i="1"/>
  <c r="U424" i="1"/>
  <c r="U425" i="1"/>
  <c r="U728" i="1"/>
  <c r="U426" i="1"/>
  <c r="U427" i="1"/>
  <c r="U428" i="1"/>
  <c r="U429" i="1"/>
  <c r="U430" i="1"/>
  <c r="U431" i="1"/>
  <c r="U432" i="1"/>
  <c r="U433" i="1"/>
  <c r="U434" i="1"/>
  <c r="U435" i="1"/>
  <c r="U436" i="1"/>
  <c r="U437" i="1"/>
  <c r="U438" i="1"/>
  <c r="U729" i="1"/>
  <c r="U439" i="1"/>
  <c r="U440" i="1"/>
  <c r="U730" i="1"/>
  <c r="U441" i="1"/>
  <c r="U442" i="1"/>
  <c r="U443" i="1"/>
  <c r="U731" i="1"/>
  <c r="U444" i="1"/>
  <c r="U445" i="1"/>
  <c r="U446" i="1"/>
  <c r="U447" i="1"/>
  <c r="U448" i="1"/>
  <c r="U449" i="1"/>
  <c r="U450" i="1"/>
  <c r="U451" i="1"/>
  <c r="U452" i="1"/>
  <c r="U453" i="1"/>
  <c r="U454" i="1"/>
  <c r="U732" i="1"/>
  <c r="U455" i="1"/>
  <c r="U456" i="1"/>
  <c r="U457" i="1"/>
  <c r="U458" i="1"/>
  <c r="U459" i="1"/>
  <c r="U460" i="1"/>
  <c r="U461" i="1"/>
  <c r="U462" i="1"/>
  <c r="U463" i="1"/>
  <c r="U464" i="1"/>
  <c r="U465" i="1"/>
  <c r="U466" i="1"/>
  <c r="U467" i="1"/>
  <c r="U468" i="1"/>
  <c r="U469" i="1"/>
  <c r="U470" i="1"/>
  <c r="U471" i="1"/>
  <c r="U472" i="1"/>
  <c r="U733" i="1"/>
  <c r="U473" i="1"/>
  <c r="U474" i="1"/>
  <c r="U475" i="1"/>
  <c r="U476" i="1"/>
  <c r="U477" i="1"/>
  <c r="U478" i="1"/>
  <c r="U479" i="1"/>
  <c r="U480" i="1"/>
  <c r="U481" i="1"/>
  <c r="U482" i="1"/>
  <c r="U483" i="1"/>
  <c r="U484" i="1"/>
  <c r="U485" i="1"/>
  <c r="U486" i="1"/>
  <c r="U734" i="1"/>
  <c r="U735" i="1"/>
  <c r="U487" i="1"/>
  <c r="U488" i="1"/>
  <c r="U489" i="1"/>
  <c r="U490" i="1"/>
  <c r="U491" i="1"/>
  <c r="U492" i="1"/>
  <c r="U493" i="1"/>
  <c r="U494" i="1"/>
  <c r="U495" i="1"/>
  <c r="U496" i="1"/>
  <c r="U497" i="1"/>
  <c r="U498" i="1"/>
  <c r="U736" i="1"/>
  <c r="U737" i="1"/>
  <c r="U499" i="1"/>
  <c r="U500" i="1"/>
  <c r="U501" i="1"/>
  <c r="U502" i="1"/>
  <c r="U503" i="1"/>
  <c r="U504" i="1"/>
  <c r="U505" i="1"/>
  <c r="U506" i="1"/>
  <c r="U507" i="1"/>
  <c r="U508" i="1"/>
  <c r="U738" i="1"/>
  <c r="U509" i="1"/>
  <c r="U510" i="1"/>
  <c r="U511" i="1"/>
  <c r="U512" i="1"/>
  <c r="U513" i="1"/>
  <c r="U514" i="1"/>
  <c r="U515" i="1"/>
  <c r="U516" i="1"/>
  <c r="U517" i="1"/>
  <c r="U518" i="1"/>
  <c r="U519" i="1"/>
  <c r="U739" i="1"/>
  <c r="U520" i="1"/>
  <c r="U521" i="1"/>
  <c r="U522" i="1"/>
  <c r="U523" i="1"/>
  <c r="U524" i="1"/>
  <c r="U740" i="1"/>
  <c r="U525" i="1"/>
  <c r="U526" i="1"/>
  <c r="U527" i="1"/>
  <c r="U528" i="1"/>
  <c r="U529" i="1"/>
  <c r="U530" i="1"/>
  <c r="U531" i="1"/>
  <c r="U532" i="1"/>
  <c r="U533" i="1"/>
  <c r="U534" i="1"/>
  <c r="U535" i="1"/>
  <c r="U536" i="1"/>
  <c r="U537" i="1"/>
  <c r="U538" i="1"/>
  <c r="U539" i="1"/>
  <c r="U540" i="1"/>
  <c r="U541" i="1"/>
  <c r="U542" i="1"/>
  <c r="U543" i="1"/>
  <c r="U544" i="1"/>
  <c r="U545" i="1"/>
  <c r="U546" i="1"/>
  <c r="U547" i="1"/>
  <c r="U741" i="1"/>
  <c r="U548" i="1"/>
  <c r="U549" i="1"/>
  <c r="U550" i="1"/>
  <c r="U551" i="1"/>
  <c r="U552" i="1"/>
  <c r="U553" i="1"/>
  <c r="U554" i="1"/>
  <c r="U555" i="1"/>
  <c r="U556" i="1"/>
  <c r="U557" i="1"/>
  <c r="U558" i="1"/>
  <c r="U559" i="1"/>
  <c r="U560" i="1"/>
  <c r="U561" i="1"/>
  <c r="U562" i="1"/>
  <c r="U563" i="1"/>
  <c r="U564" i="1"/>
  <c r="U565" i="1"/>
  <c r="U566" i="1"/>
  <c r="U567" i="1"/>
  <c r="U742" i="1"/>
  <c r="U568" i="1"/>
  <c r="U569" i="1"/>
  <c r="U570" i="1"/>
  <c r="U571" i="1"/>
  <c r="U572" i="1"/>
  <c r="U573" i="1"/>
  <c r="U574" i="1"/>
  <c r="U743"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744" i="1"/>
  <c r="U600" i="1"/>
  <c r="U601" i="1"/>
  <c r="U602" i="1"/>
  <c r="U603" i="1"/>
  <c r="U604" i="1"/>
  <c r="U605" i="1"/>
  <c r="U606" i="1"/>
  <c r="U607" i="1"/>
  <c r="U608" i="1"/>
  <c r="U609" i="1"/>
  <c r="U610" i="1"/>
  <c r="U611" i="1"/>
  <c r="U612" i="1"/>
  <c r="U613" i="1"/>
  <c r="U614" i="1"/>
  <c r="U615" i="1"/>
  <c r="U616" i="1"/>
  <c r="U617" i="1"/>
  <c r="U618" i="1"/>
  <c r="U745" i="1"/>
  <c r="U619" i="1"/>
  <c r="U620" i="1"/>
  <c r="U621" i="1"/>
  <c r="U746" i="1"/>
  <c r="U622" i="1"/>
  <c r="U623" i="1"/>
  <c r="U624" i="1"/>
  <c r="U747" i="1"/>
  <c r="U625" i="1"/>
  <c r="U626" i="1"/>
  <c r="U627" i="1"/>
  <c r="U628" i="1"/>
  <c r="U629" i="1"/>
  <c r="U630" i="1"/>
  <c r="U631" i="1"/>
  <c r="U748"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749" i="1"/>
  <c r="U666" i="1"/>
  <c r="U667" i="1"/>
  <c r="U668" i="1"/>
  <c r="U669" i="1"/>
  <c r="U670" i="1"/>
  <c r="U671" i="1"/>
  <c r="U672" i="1"/>
  <c r="U673" i="1"/>
  <c r="U750" i="1"/>
  <c r="U674" i="1"/>
  <c r="U675" i="1"/>
  <c r="U751" i="1"/>
  <c r="U676" i="1"/>
  <c r="T2" i="1"/>
  <c r="T562" i="1"/>
  <c r="T458" i="1"/>
  <c r="T563" i="1"/>
  <c r="T564" i="1"/>
  <c r="T137" i="1"/>
  <c r="T459" i="1"/>
  <c r="T460" i="1"/>
  <c r="T461" i="1"/>
  <c r="T565" i="1"/>
  <c r="T3" i="1"/>
  <c r="T462" i="1"/>
  <c r="T354" i="1"/>
  <c r="T566" i="1"/>
  <c r="T688" i="1"/>
  <c r="T677" i="1"/>
  <c r="T355" i="1"/>
  <c r="T723" i="1"/>
  <c r="T138" i="1"/>
  <c r="T4" i="1"/>
  <c r="T567" i="1"/>
  <c r="T242" i="1"/>
  <c r="T5" i="1"/>
  <c r="T689" i="1"/>
  <c r="T356" i="1"/>
  <c r="T742" i="1"/>
  <c r="T6" i="1"/>
  <c r="T700" i="1"/>
  <c r="T243" i="1"/>
  <c r="T463" i="1"/>
  <c r="T464" i="1"/>
  <c r="T139" i="1"/>
  <c r="T7" i="1"/>
  <c r="T8" i="1"/>
  <c r="T357" i="1"/>
  <c r="T358" i="1"/>
  <c r="T359" i="1"/>
  <c r="T465" i="1"/>
  <c r="T9" i="1"/>
  <c r="T10" i="1"/>
  <c r="T244" i="1"/>
  <c r="T466" i="1"/>
  <c r="T568" i="1"/>
  <c r="T467" i="1"/>
  <c r="T569" i="1"/>
  <c r="T245" i="1"/>
  <c r="T140" i="1"/>
  <c r="T11" i="1"/>
  <c r="T246" i="1"/>
  <c r="T12" i="1"/>
  <c r="T360" i="1"/>
  <c r="T141" i="1"/>
  <c r="T142" i="1"/>
  <c r="T247" i="1"/>
  <c r="T143" i="1"/>
  <c r="T570" i="1"/>
  <c r="T144" i="1"/>
  <c r="T13" i="1"/>
  <c r="T14" i="1"/>
  <c r="T15" i="1"/>
  <c r="T16" i="1"/>
  <c r="T571" i="1"/>
  <c r="T468" i="1"/>
  <c r="T361" i="1"/>
  <c r="T248" i="1"/>
  <c r="T17" i="1"/>
  <c r="T145" i="1"/>
  <c r="T18" i="1"/>
  <c r="T146" i="1"/>
  <c r="T362" i="1"/>
  <c r="T363" i="1"/>
  <c r="T364" i="1"/>
  <c r="T147" i="1"/>
  <c r="T678" i="1"/>
  <c r="T365" i="1"/>
  <c r="T572" i="1"/>
  <c r="T148" i="1"/>
  <c r="T149" i="1"/>
  <c r="T19" i="1"/>
  <c r="T690" i="1"/>
  <c r="T150" i="1"/>
  <c r="T366" i="1"/>
  <c r="T20" i="1"/>
  <c r="T367" i="1"/>
  <c r="T368" i="1"/>
  <c r="T21" i="1"/>
  <c r="T701" i="1"/>
  <c r="T369" i="1"/>
  <c r="T573" i="1"/>
  <c r="T574" i="1"/>
  <c r="T151" i="1"/>
  <c r="T743" i="1"/>
  <c r="T152" i="1"/>
  <c r="T249" i="1"/>
  <c r="T22" i="1"/>
  <c r="T23" i="1"/>
  <c r="T24" i="1"/>
  <c r="T575" i="1"/>
  <c r="T702" i="1"/>
  <c r="T576" i="1"/>
  <c r="T577" i="1"/>
  <c r="T250" i="1"/>
  <c r="T251" i="1"/>
  <c r="T703" i="1"/>
  <c r="T252" i="1"/>
  <c r="T25" i="1"/>
  <c r="T469" i="1"/>
  <c r="T470" i="1"/>
  <c r="T253" i="1"/>
  <c r="T471" i="1"/>
  <c r="T472" i="1"/>
  <c r="T254" i="1"/>
  <c r="T733" i="1"/>
  <c r="T578" i="1"/>
  <c r="T153" i="1"/>
  <c r="T154" i="1"/>
  <c r="T704" i="1"/>
  <c r="T26" i="1"/>
  <c r="T255" i="1"/>
  <c r="T27" i="1"/>
  <c r="T155" i="1"/>
  <c r="T256" i="1"/>
  <c r="T370" i="1"/>
  <c r="T579" i="1"/>
  <c r="T473" i="1"/>
  <c r="T28" i="1"/>
  <c r="T371" i="1"/>
  <c r="T474" i="1"/>
  <c r="T475" i="1"/>
  <c r="T257" i="1"/>
  <c r="T476" i="1"/>
  <c r="T580" i="1"/>
  <c r="T372" i="1"/>
  <c r="T477" i="1"/>
  <c r="T258" i="1"/>
  <c r="T581" i="1"/>
  <c r="T156" i="1"/>
  <c r="T373" i="1"/>
  <c r="T478" i="1"/>
  <c r="T259" i="1"/>
  <c r="T157" i="1"/>
  <c r="T158" i="1"/>
  <c r="T29" i="1"/>
  <c r="T582" i="1"/>
  <c r="T479" i="1"/>
  <c r="T705" i="1"/>
  <c r="T30" i="1"/>
  <c r="T583" i="1"/>
  <c r="T31" i="1"/>
  <c r="T374" i="1"/>
  <c r="T584" i="1"/>
  <c r="T585" i="1"/>
  <c r="T480" i="1"/>
  <c r="T586" i="1"/>
  <c r="T679" i="1"/>
  <c r="T587" i="1"/>
  <c r="T481" i="1"/>
  <c r="T482" i="1"/>
  <c r="T375" i="1"/>
  <c r="T32" i="1"/>
  <c r="T159" i="1"/>
  <c r="T160" i="1"/>
  <c r="T588" i="1"/>
  <c r="T376" i="1"/>
  <c r="T260" i="1"/>
  <c r="T589" i="1"/>
  <c r="T377" i="1"/>
  <c r="T680" i="1"/>
  <c r="T33" i="1"/>
  <c r="T34" i="1"/>
  <c r="T35" i="1"/>
  <c r="T36" i="1"/>
  <c r="T378" i="1"/>
  <c r="T379" i="1"/>
  <c r="T483" i="1"/>
  <c r="T161" i="1"/>
  <c r="T37" i="1"/>
  <c r="T261" i="1"/>
  <c r="T380" i="1"/>
  <c r="T262" i="1"/>
  <c r="T263" i="1"/>
  <c r="T264" i="1"/>
  <c r="T484" i="1"/>
  <c r="T381" i="1"/>
  <c r="T265" i="1"/>
  <c r="T38" i="1"/>
  <c r="T590" i="1"/>
  <c r="T266" i="1"/>
  <c r="T485" i="1"/>
  <c r="T382" i="1"/>
  <c r="T486" i="1"/>
  <c r="T267" i="1"/>
  <c r="T383" i="1"/>
  <c r="T591" i="1"/>
  <c r="T268" i="1"/>
  <c r="T734" i="1"/>
  <c r="T691" i="1"/>
  <c r="T39" i="1"/>
  <c r="T735" i="1"/>
  <c r="T384" i="1"/>
  <c r="T269" i="1"/>
  <c r="T40" i="1"/>
  <c r="T706" i="1"/>
  <c r="T385" i="1"/>
  <c r="T270" i="1"/>
  <c r="T162" i="1"/>
  <c r="T41" i="1"/>
  <c r="T42" i="1"/>
  <c r="T724" i="1"/>
  <c r="T163" i="1"/>
  <c r="T487" i="1"/>
  <c r="T271" i="1"/>
  <c r="T592" i="1"/>
  <c r="T272" i="1"/>
  <c r="T273" i="1"/>
  <c r="T488" i="1"/>
  <c r="T707" i="1"/>
  <c r="T164" i="1"/>
  <c r="T165" i="1"/>
  <c r="T43" i="1"/>
  <c r="T386" i="1"/>
  <c r="T593" i="1"/>
  <c r="T274" i="1"/>
  <c r="T275" i="1"/>
  <c r="T489" i="1"/>
  <c r="T387" i="1"/>
  <c r="T166" i="1"/>
  <c r="T594" i="1"/>
  <c r="T44" i="1"/>
  <c r="T167" i="1"/>
  <c r="T388" i="1"/>
  <c r="T681" i="1"/>
  <c r="T490" i="1"/>
  <c r="T491" i="1"/>
  <c r="T708" i="1"/>
  <c r="T389" i="1"/>
  <c r="T595" i="1"/>
  <c r="T45" i="1"/>
  <c r="T168" i="1"/>
  <c r="T390" i="1"/>
  <c r="T391" i="1"/>
  <c r="T492" i="1"/>
  <c r="T276" i="1"/>
  <c r="T277" i="1"/>
  <c r="T46" i="1"/>
  <c r="T493" i="1"/>
  <c r="T392" i="1"/>
  <c r="T596" i="1"/>
  <c r="T494" i="1"/>
  <c r="T47" i="1"/>
  <c r="T48" i="1"/>
  <c r="T495" i="1"/>
  <c r="T49" i="1"/>
  <c r="T496" i="1"/>
  <c r="T169" i="1"/>
  <c r="T497" i="1"/>
  <c r="T498" i="1"/>
  <c r="T50" i="1"/>
  <c r="T51" i="1"/>
  <c r="T278" i="1"/>
  <c r="T279" i="1"/>
  <c r="T170" i="1"/>
  <c r="T280" i="1"/>
  <c r="T736" i="1"/>
  <c r="T52" i="1"/>
  <c r="T281" i="1"/>
  <c r="T709" i="1"/>
  <c r="T171" i="1"/>
  <c r="T393" i="1"/>
  <c r="T172" i="1"/>
  <c r="T737" i="1"/>
  <c r="T53" i="1"/>
  <c r="T173" i="1"/>
  <c r="T710" i="1"/>
  <c r="T54" i="1"/>
  <c r="T55" i="1"/>
  <c r="T282" i="1"/>
  <c r="T174" i="1"/>
  <c r="T283" i="1"/>
  <c r="T394" i="1"/>
  <c r="T56" i="1"/>
  <c r="T597" i="1"/>
  <c r="T598" i="1"/>
  <c r="T499" i="1"/>
  <c r="T284" i="1"/>
  <c r="T285" i="1"/>
  <c r="T500" i="1"/>
  <c r="T501" i="1"/>
  <c r="T502" i="1"/>
  <c r="T57" i="1"/>
  <c r="T725" i="1"/>
  <c r="T286" i="1"/>
  <c r="T58" i="1"/>
  <c r="T503" i="1"/>
  <c r="T287" i="1"/>
  <c r="T59" i="1"/>
  <c r="T395" i="1"/>
  <c r="T60" i="1"/>
  <c r="T396" i="1"/>
  <c r="T504" i="1"/>
  <c r="T397" i="1"/>
  <c r="T288" i="1"/>
  <c r="T505" i="1"/>
  <c r="T289" i="1"/>
  <c r="T599" i="1"/>
  <c r="T175" i="1"/>
  <c r="T398" i="1"/>
  <c r="T176" i="1"/>
  <c r="T177" i="1"/>
  <c r="T726" i="1"/>
  <c r="T506" i="1"/>
  <c r="T744" i="1"/>
  <c r="T290" i="1"/>
  <c r="T61" i="1"/>
  <c r="T291" i="1"/>
  <c r="T62" i="1"/>
  <c r="T711" i="1"/>
  <c r="T399" i="1"/>
  <c r="T600" i="1"/>
  <c r="T63" i="1"/>
  <c r="T507" i="1"/>
  <c r="T292" i="1"/>
  <c r="T293" i="1"/>
  <c r="T64" i="1"/>
  <c r="T508" i="1"/>
  <c r="T738" i="1"/>
  <c r="T400" i="1"/>
  <c r="T401" i="1"/>
  <c r="T402" i="1"/>
  <c r="T403" i="1"/>
  <c r="T404" i="1"/>
  <c r="T405" i="1"/>
  <c r="T601" i="1"/>
  <c r="T509" i="1"/>
  <c r="T406" i="1"/>
  <c r="T510" i="1"/>
  <c r="T511" i="1"/>
  <c r="T178" i="1"/>
  <c r="T602" i="1"/>
  <c r="T407" i="1"/>
  <c r="T294" i="1"/>
  <c r="T65" i="1"/>
  <c r="T295" i="1"/>
  <c r="T603" i="1"/>
  <c r="T66" i="1"/>
  <c r="T604" i="1"/>
  <c r="T512" i="1"/>
  <c r="T67" i="1"/>
  <c r="T513" i="1"/>
  <c r="T296" i="1"/>
  <c r="T297" i="1"/>
  <c r="T68" i="1"/>
  <c r="T69" i="1"/>
  <c r="T408" i="1"/>
  <c r="T605" i="1"/>
  <c r="T409" i="1"/>
  <c r="T606" i="1"/>
  <c r="T410" i="1"/>
  <c r="T514" i="1"/>
  <c r="T682" i="1"/>
  <c r="T298" i="1"/>
  <c r="T607" i="1"/>
  <c r="T608" i="1"/>
  <c r="T299" i="1"/>
  <c r="T411" i="1"/>
  <c r="T609" i="1"/>
  <c r="T515" i="1"/>
  <c r="T70" i="1"/>
  <c r="T300" i="1"/>
  <c r="T71" i="1"/>
  <c r="T610" i="1"/>
  <c r="T611" i="1"/>
  <c r="T712" i="1"/>
  <c r="T516" i="1"/>
  <c r="T179" i="1"/>
  <c r="T301" i="1"/>
  <c r="T180" i="1"/>
  <c r="T412" i="1"/>
  <c r="T692" i="1"/>
  <c r="T517" i="1"/>
  <c r="T727" i="1"/>
  <c r="T181" i="1"/>
  <c r="T413" i="1"/>
  <c r="T182" i="1"/>
  <c r="T518" i="1"/>
  <c r="T183" i="1"/>
  <c r="T184" i="1"/>
  <c r="T185" i="1"/>
  <c r="T302" i="1"/>
  <c r="T303" i="1"/>
  <c r="T304" i="1"/>
  <c r="T519" i="1"/>
  <c r="T414" i="1"/>
  <c r="T612" i="1"/>
  <c r="T186" i="1"/>
  <c r="T187" i="1"/>
  <c r="T739" i="1"/>
  <c r="T188" i="1"/>
  <c r="T305" i="1"/>
  <c r="T613" i="1"/>
  <c r="T72" i="1"/>
  <c r="T189" i="1"/>
  <c r="T306" i="1"/>
  <c r="T73" i="1"/>
  <c r="T614" i="1"/>
  <c r="T74" i="1"/>
  <c r="T307" i="1"/>
  <c r="T415" i="1"/>
  <c r="T416" i="1"/>
  <c r="T75" i="1"/>
  <c r="T520" i="1"/>
  <c r="T76" i="1"/>
  <c r="T190" i="1"/>
  <c r="T693" i="1"/>
  <c r="T417" i="1"/>
  <c r="T521" i="1"/>
  <c r="T308" i="1"/>
  <c r="T191" i="1"/>
  <c r="T418" i="1"/>
  <c r="T615" i="1"/>
  <c r="T419" i="1"/>
  <c r="T192" i="1"/>
  <c r="T193" i="1"/>
  <c r="T420" i="1"/>
  <c r="T309" i="1"/>
  <c r="T683" i="1"/>
  <c r="T194" i="1"/>
  <c r="T421" i="1"/>
  <c r="T422" i="1"/>
  <c r="T522" i="1"/>
  <c r="T77" i="1"/>
  <c r="T616" i="1"/>
  <c r="T713" i="1"/>
  <c r="T617" i="1"/>
  <c r="T78" i="1"/>
  <c r="T79" i="1"/>
  <c r="T80" i="1"/>
  <c r="T618" i="1"/>
  <c r="T81" i="1"/>
  <c r="T423" i="1"/>
  <c r="T745" i="1"/>
  <c r="T82" i="1"/>
  <c r="T424" i="1"/>
  <c r="T523" i="1"/>
  <c r="T83" i="1"/>
  <c r="T619" i="1"/>
  <c r="T694" i="1"/>
  <c r="T84" i="1"/>
  <c r="T195" i="1"/>
  <c r="T425" i="1"/>
  <c r="T524" i="1"/>
  <c r="T714" i="1"/>
  <c r="T740" i="1"/>
  <c r="T85" i="1"/>
  <c r="T196" i="1"/>
  <c r="T197" i="1"/>
  <c r="T620" i="1"/>
  <c r="T198" i="1"/>
  <c r="T621" i="1"/>
  <c r="T728" i="1"/>
  <c r="T715" i="1"/>
  <c r="T86" i="1"/>
  <c r="T746" i="1"/>
  <c r="T310" i="1"/>
  <c r="T199" i="1"/>
  <c r="T200" i="1"/>
  <c r="T311" i="1"/>
  <c r="T201" i="1"/>
  <c r="T426" i="1"/>
  <c r="T427" i="1"/>
  <c r="T312" i="1"/>
  <c r="T622" i="1"/>
  <c r="T623" i="1"/>
  <c r="T313" i="1"/>
  <c r="T624" i="1"/>
  <c r="T747" i="1"/>
  <c r="T428" i="1"/>
  <c r="T625" i="1"/>
  <c r="T525" i="1"/>
  <c r="T87" i="1"/>
  <c r="T202" i="1"/>
  <c r="T526" i="1"/>
  <c r="T626" i="1"/>
  <c r="T429" i="1"/>
  <c r="T314" i="1"/>
  <c r="T627" i="1"/>
  <c r="T430" i="1"/>
  <c r="T88" i="1"/>
  <c r="T628" i="1"/>
  <c r="T716" i="1"/>
  <c r="T431" i="1"/>
  <c r="T432" i="1"/>
  <c r="T433" i="1"/>
  <c r="T89" i="1"/>
  <c r="T629" i="1"/>
  <c r="T90" i="1"/>
  <c r="T203" i="1"/>
  <c r="T695" i="1"/>
  <c r="T630" i="1"/>
  <c r="T91" i="1"/>
  <c r="T717" i="1"/>
  <c r="T434" i="1"/>
  <c r="T435" i="1"/>
  <c r="T631" i="1"/>
  <c r="T204" i="1"/>
  <c r="T205" i="1"/>
  <c r="T436" i="1"/>
  <c r="T748" i="1"/>
  <c r="T92" i="1"/>
  <c r="T206" i="1"/>
  <c r="T93" i="1"/>
  <c r="T207" i="1"/>
  <c r="T208" i="1"/>
  <c r="T527" i="1"/>
  <c r="T209" i="1"/>
  <c r="T315" i="1"/>
  <c r="T632" i="1"/>
  <c r="T633" i="1"/>
  <c r="T684" i="1"/>
  <c r="T210" i="1"/>
  <c r="T316" i="1"/>
  <c r="T94" i="1"/>
  <c r="T528" i="1"/>
  <c r="T95" i="1"/>
  <c r="T96" i="1"/>
  <c r="T211" i="1"/>
  <c r="T529" i="1"/>
  <c r="T97" i="1"/>
  <c r="T317" i="1"/>
  <c r="T318" i="1"/>
  <c r="T634" i="1"/>
  <c r="T530" i="1"/>
  <c r="T531" i="1"/>
  <c r="T635" i="1"/>
  <c r="T98" i="1"/>
  <c r="T532" i="1"/>
  <c r="T319" i="1"/>
  <c r="T320" i="1"/>
  <c r="T212" i="1"/>
  <c r="T533" i="1"/>
  <c r="T685" i="1"/>
  <c r="T636" i="1"/>
  <c r="T637" i="1"/>
  <c r="T99" i="1"/>
  <c r="T437" i="1"/>
  <c r="T213" i="1"/>
  <c r="T638" i="1"/>
  <c r="T534" i="1"/>
  <c r="T214" i="1"/>
  <c r="T535" i="1"/>
  <c r="T321" i="1"/>
  <c r="T215" i="1"/>
  <c r="T639" i="1"/>
  <c r="T216" i="1"/>
  <c r="T217" i="1"/>
  <c r="T218" i="1"/>
  <c r="T438" i="1"/>
  <c r="T219" i="1"/>
  <c r="T536" i="1"/>
  <c r="T322" i="1"/>
  <c r="T100" i="1"/>
  <c r="T220" i="1"/>
  <c r="T640" i="1"/>
  <c r="T221" i="1"/>
  <c r="T641" i="1"/>
  <c r="T537" i="1"/>
  <c r="T642" i="1"/>
  <c r="T101" i="1"/>
  <c r="T323" i="1"/>
  <c r="T643" i="1"/>
  <c r="T644" i="1"/>
  <c r="T324" i="1"/>
  <c r="T102" i="1"/>
  <c r="T222" i="1"/>
  <c r="T645" i="1"/>
  <c r="T325" i="1"/>
  <c r="T538" i="1"/>
  <c r="T326" i="1"/>
  <c r="T539" i="1"/>
  <c r="T686" i="1"/>
  <c r="T223" i="1"/>
  <c r="T327" i="1"/>
  <c r="T729" i="1"/>
  <c r="T646" i="1"/>
  <c r="T103" i="1"/>
  <c r="T328" i="1"/>
  <c r="T647" i="1"/>
  <c r="T718" i="1"/>
  <c r="T540" i="1"/>
  <c r="T329" i="1"/>
  <c r="T439" i="1"/>
  <c r="T330" i="1"/>
  <c r="T331" i="1"/>
  <c r="T440" i="1"/>
  <c r="T104" i="1"/>
  <c r="T719" i="1"/>
  <c r="T730" i="1"/>
  <c r="T648" i="1"/>
  <c r="T541" i="1"/>
  <c r="T542" i="1"/>
  <c r="T332" i="1"/>
  <c r="T105" i="1"/>
  <c r="T106" i="1"/>
  <c r="T649" i="1"/>
  <c r="T333" i="1"/>
  <c r="T543" i="1"/>
  <c r="T107" i="1"/>
  <c r="T334" i="1"/>
  <c r="T108" i="1"/>
  <c r="T441" i="1"/>
  <c r="T109" i="1"/>
  <c r="T544" i="1"/>
  <c r="T696" i="1"/>
  <c r="T650" i="1"/>
  <c r="T651" i="1"/>
  <c r="T545" i="1"/>
  <c r="T110" i="1"/>
  <c r="T335" i="1"/>
  <c r="T111" i="1"/>
  <c r="T546" i="1"/>
  <c r="T652" i="1"/>
  <c r="T112" i="1"/>
  <c r="T653" i="1"/>
  <c r="T336" i="1"/>
  <c r="T654" i="1"/>
  <c r="T655" i="1"/>
  <c r="T697" i="1"/>
  <c r="T224" i="1"/>
  <c r="T442" i="1"/>
  <c r="T225" i="1"/>
  <c r="T656" i="1"/>
  <c r="T547" i="1"/>
  <c r="T657" i="1"/>
  <c r="T741" i="1"/>
  <c r="T548" i="1"/>
  <c r="T226" i="1"/>
  <c r="T113" i="1"/>
  <c r="T337" i="1"/>
  <c r="T227" i="1"/>
  <c r="T228" i="1"/>
  <c r="T114" i="1"/>
  <c r="T338" i="1"/>
  <c r="T658" i="1"/>
  <c r="T443" i="1"/>
  <c r="T731" i="1"/>
  <c r="T659" i="1"/>
  <c r="T229" i="1"/>
  <c r="T720" i="1"/>
  <c r="T230" i="1"/>
  <c r="T549" i="1"/>
  <c r="T231" i="1"/>
  <c r="T232" i="1"/>
  <c r="T660" i="1"/>
  <c r="T661" i="1"/>
  <c r="T662" i="1"/>
  <c r="T444" i="1"/>
  <c r="T550" i="1"/>
  <c r="T663" i="1"/>
  <c r="T339" i="1"/>
  <c r="T445" i="1"/>
  <c r="T115" i="1"/>
  <c r="T340" i="1"/>
  <c r="T721" i="1"/>
  <c r="T664" i="1"/>
  <c r="T116" i="1"/>
  <c r="T117" i="1"/>
  <c r="T446" i="1"/>
  <c r="T118" i="1"/>
  <c r="T551" i="1"/>
  <c r="T665" i="1"/>
  <c r="T119" i="1"/>
  <c r="T447" i="1"/>
  <c r="T552" i="1"/>
  <c r="T233" i="1"/>
  <c r="T234" i="1"/>
  <c r="T553" i="1"/>
  <c r="T448" i="1"/>
  <c r="T554" i="1"/>
  <c r="T749" i="1"/>
  <c r="T666" i="1"/>
  <c r="T698" i="1"/>
  <c r="T120" i="1"/>
  <c r="T449" i="1"/>
  <c r="T235" i="1"/>
  <c r="T121" i="1"/>
  <c r="T122" i="1"/>
  <c r="T667" i="1"/>
  <c r="T341" i="1"/>
  <c r="T342" i="1"/>
  <c r="T555" i="1"/>
  <c r="T668" i="1"/>
  <c r="T123" i="1"/>
  <c r="T450" i="1"/>
  <c r="T343" i="1"/>
  <c r="T124" i="1"/>
  <c r="T344" i="1"/>
  <c r="T722" i="1"/>
  <c r="T345" i="1"/>
  <c r="T451" i="1"/>
  <c r="T669" i="1"/>
  <c r="T452" i="1"/>
  <c r="T236" i="1"/>
  <c r="T125" i="1"/>
  <c r="T670" i="1"/>
  <c r="T671" i="1"/>
  <c r="T672" i="1"/>
  <c r="T673" i="1"/>
  <c r="T453" i="1"/>
  <c r="T750" i="1"/>
  <c r="T556" i="1"/>
  <c r="T126" i="1"/>
  <c r="T674" i="1"/>
  <c r="T127" i="1"/>
  <c r="T557" i="1"/>
  <c r="T558" i="1"/>
  <c r="T128" i="1"/>
  <c r="T346" i="1"/>
  <c r="T237" i="1"/>
  <c r="T347" i="1"/>
  <c r="T348" i="1"/>
  <c r="T454" i="1"/>
  <c r="T349" i="1"/>
  <c r="T675" i="1"/>
  <c r="T732" i="1"/>
  <c r="T455" i="1"/>
  <c r="T559" i="1"/>
  <c r="T350" i="1"/>
  <c r="T560" i="1"/>
  <c r="T129" i="1"/>
  <c r="T238" i="1"/>
  <c r="T456" i="1"/>
  <c r="T130" i="1"/>
  <c r="T131" i="1"/>
  <c r="T751" i="1"/>
  <c r="T239" i="1"/>
  <c r="T687" i="1"/>
  <c r="T132" i="1"/>
  <c r="T240" i="1"/>
  <c r="T241" i="1"/>
  <c r="T133" i="1"/>
  <c r="T699" i="1"/>
  <c r="T134" i="1"/>
  <c r="T135" i="1"/>
  <c r="T676" i="1"/>
  <c r="T351" i="1"/>
  <c r="T136" i="1"/>
  <c r="T561" i="1"/>
  <c r="T457" i="1"/>
  <c r="T352" i="1"/>
  <c r="T353" i="1"/>
  <c r="S2" i="1"/>
  <c r="S562" i="1"/>
  <c r="S458" i="1"/>
  <c r="S563" i="1"/>
  <c r="S564" i="1"/>
  <c r="S137" i="1"/>
  <c r="S459" i="1"/>
  <c r="S460" i="1"/>
  <c r="S461" i="1"/>
  <c r="S565" i="1"/>
  <c r="S3" i="1"/>
  <c r="S462" i="1"/>
  <c r="S354" i="1"/>
  <c r="S566" i="1"/>
  <c r="S688" i="1"/>
  <c r="S677" i="1"/>
  <c r="S355" i="1"/>
  <c r="S723" i="1"/>
  <c r="S138" i="1"/>
  <c r="S4" i="1"/>
  <c r="S567" i="1"/>
  <c r="S242" i="1"/>
  <c r="S5" i="1"/>
  <c r="S689" i="1"/>
  <c r="S356" i="1"/>
  <c r="S742" i="1"/>
  <c r="S6" i="1"/>
  <c r="S700" i="1"/>
  <c r="S243" i="1"/>
  <c r="S463" i="1"/>
  <c r="S464" i="1"/>
  <c r="S139" i="1"/>
  <c r="S7" i="1"/>
  <c r="S8" i="1"/>
  <c r="S357" i="1"/>
  <c r="S358" i="1"/>
  <c r="S359" i="1"/>
  <c r="S465" i="1"/>
  <c r="S9" i="1"/>
  <c r="S10" i="1"/>
  <c r="S244" i="1"/>
  <c r="S466" i="1"/>
  <c r="S568" i="1"/>
  <c r="S467" i="1"/>
  <c r="S569" i="1"/>
  <c r="S245" i="1"/>
  <c r="S140" i="1"/>
  <c r="S11" i="1"/>
  <c r="S246" i="1"/>
  <c r="S12" i="1"/>
  <c r="S360" i="1"/>
  <c r="S141" i="1"/>
  <c r="S142" i="1"/>
  <c r="S247" i="1"/>
  <c r="S143" i="1"/>
  <c r="S570" i="1"/>
  <c r="S144" i="1"/>
  <c r="S13" i="1"/>
  <c r="S14" i="1"/>
  <c r="S15" i="1"/>
  <c r="S16" i="1"/>
  <c r="S571" i="1"/>
  <c r="S468" i="1"/>
  <c r="S361" i="1"/>
  <c r="S248" i="1"/>
  <c r="S17" i="1"/>
  <c r="S145" i="1"/>
  <c r="S18" i="1"/>
  <c r="S146" i="1"/>
  <c r="S362" i="1"/>
  <c r="S363" i="1"/>
  <c r="S364" i="1"/>
  <c r="S147" i="1"/>
  <c r="S678" i="1"/>
  <c r="S365" i="1"/>
  <c r="S572" i="1"/>
  <c r="S148" i="1"/>
  <c r="S149" i="1"/>
  <c r="S19" i="1"/>
  <c r="S690" i="1"/>
  <c r="S150" i="1"/>
  <c r="S366" i="1"/>
  <c r="S20" i="1"/>
  <c r="S367" i="1"/>
  <c r="S368" i="1"/>
  <c r="S21" i="1"/>
  <c r="S701" i="1"/>
  <c r="S369" i="1"/>
  <c r="S573" i="1"/>
  <c r="S574" i="1"/>
  <c r="S151" i="1"/>
  <c r="S743" i="1"/>
  <c r="S152" i="1"/>
  <c r="S249" i="1"/>
  <c r="S22" i="1"/>
  <c r="S23" i="1"/>
  <c r="S24" i="1"/>
  <c r="S575" i="1"/>
  <c r="S702" i="1"/>
  <c r="S576" i="1"/>
  <c r="S577" i="1"/>
  <c r="S250" i="1"/>
  <c r="S251" i="1"/>
  <c r="S703" i="1"/>
  <c r="S252" i="1"/>
  <c r="S25" i="1"/>
  <c r="S469" i="1"/>
  <c r="S470" i="1"/>
  <c r="S253" i="1"/>
  <c r="S471" i="1"/>
  <c r="S472" i="1"/>
  <c r="S254" i="1"/>
  <c r="S733" i="1"/>
  <c r="S578" i="1"/>
  <c r="S153" i="1"/>
  <c r="S154" i="1"/>
  <c r="S704" i="1"/>
  <c r="S26" i="1"/>
  <c r="S255" i="1"/>
  <c r="S27" i="1"/>
  <c r="S155" i="1"/>
  <c r="S256" i="1"/>
  <c r="S370" i="1"/>
  <c r="S579" i="1"/>
  <c r="S473" i="1"/>
  <c r="S28" i="1"/>
  <c r="S371" i="1"/>
  <c r="S474" i="1"/>
  <c r="S475" i="1"/>
  <c r="S257" i="1"/>
  <c r="S476" i="1"/>
  <c r="S580" i="1"/>
  <c r="S372" i="1"/>
  <c r="S477" i="1"/>
  <c r="S258" i="1"/>
  <c r="S581" i="1"/>
  <c r="S156" i="1"/>
  <c r="S373" i="1"/>
  <c r="S478" i="1"/>
  <c r="S259" i="1"/>
  <c r="S157" i="1"/>
  <c r="S158" i="1"/>
  <c r="S29" i="1"/>
  <c r="S582" i="1"/>
  <c r="S479" i="1"/>
  <c r="S705" i="1"/>
  <c r="S30" i="1"/>
  <c r="S583" i="1"/>
  <c r="S31" i="1"/>
  <c r="S374" i="1"/>
  <c r="S584" i="1"/>
  <c r="S585" i="1"/>
  <c r="S480" i="1"/>
  <c r="S586" i="1"/>
  <c r="S679" i="1"/>
  <c r="S587" i="1"/>
  <c r="S481" i="1"/>
  <c r="S482" i="1"/>
  <c r="S375" i="1"/>
  <c r="S32" i="1"/>
  <c r="S159" i="1"/>
  <c r="S160" i="1"/>
  <c r="S588" i="1"/>
  <c r="S376" i="1"/>
  <c r="S260" i="1"/>
  <c r="S589" i="1"/>
  <c r="S377" i="1"/>
  <c r="S680" i="1"/>
  <c r="S33" i="1"/>
  <c r="S34" i="1"/>
  <c r="S35" i="1"/>
  <c r="S36" i="1"/>
  <c r="S378" i="1"/>
  <c r="S379" i="1"/>
  <c r="S483" i="1"/>
  <c r="S161" i="1"/>
  <c r="S37" i="1"/>
  <c r="S261" i="1"/>
  <c r="S380" i="1"/>
  <c r="S262" i="1"/>
  <c r="S263" i="1"/>
  <c r="S264" i="1"/>
  <c r="S484" i="1"/>
  <c r="S381" i="1"/>
  <c r="S265" i="1"/>
  <c r="S38" i="1"/>
  <c r="S590" i="1"/>
  <c r="S266" i="1"/>
  <c r="S485" i="1"/>
  <c r="S382" i="1"/>
  <c r="S486" i="1"/>
  <c r="S267" i="1"/>
  <c r="S383" i="1"/>
  <c r="S591" i="1"/>
  <c r="S268" i="1"/>
  <c r="S734" i="1"/>
  <c r="S691" i="1"/>
  <c r="S39" i="1"/>
  <c r="S735" i="1"/>
  <c r="S384" i="1"/>
  <c r="S269" i="1"/>
  <c r="S40" i="1"/>
  <c r="S706" i="1"/>
  <c r="S385" i="1"/>
  <c r="S270" i="1"/>
  <c r="S162" i="1"/>
  <c r="S41" i="1"/>
  <c r="S42" i="1"/>
  <c r="S724" i="1"/>
  <c r="S163" i="1"/>
  <c r="S487" i="1"/>
  <c r="S271" i="1"/>
  <c r="S592" i="1"/>
  <c r="S272" i="1"/>
  <c r="S273" i="1"/>
  <c r="S488" i="1"/>
  <c r="S707" i="1"/>
  <c r="S164" i="1"/>
  <c r="S165" i="1"/>
  <c r="S43" i="1"/>
  <c r="S386" i="1"/>
  <c r="S593" i="1"/>
  <c r="S274" i="1"/>
  <c r="S275" i="1"/>
  <c r="S489" i="1"/>
  <c r="S387" i="1"/>
  <c r="S166" i="1"/>
  <c r="S594" i="1"/>
  <c r="S44" i="1"/>
  <c r="S167" i="1"/>
  <c r="S388" i="1"/>
  <c r="S681" i="1"/>
  <c r="S490" i="1"/>
  <c r="S491" i="1"/>
  <c r="S708" i="1"/>
  <c r="S389" i="1"/>
  <c r="S595" i="1"/>
  <c r="S45" i="1"/>
  <c r="S168" i="1"/>
  <c r="S390" i="1"/>
  <c r="S391" i="1"/>
  <c r="S492" i="1"/>
  <c r="S276" i="1"/>
  <c r="S277" i="1"/>
  <c r="S46" i="1"/>
  <c r="S493" i="1"/>
  <c r="S392" i="1"/>
  <c r="S596" i="1"/>
  <c r="S494" i="1"/>
  <c r="S47" i="1"/>
  <c r="S48" i="1"/>
  <c r="S495" i="1"/>
  <c r="S49" i="1"/>
  <c r="S496" i="1"/>
  <c r="S169" i="1"/>
  <c r="S497" i="1"/>
  <c r="S498" i="1"/>
  <c r="S50" i="1"/>
  <c r="S51" i="1"/>
  <c r="S278" i="1"/>
  <c r="S279" i="1"/>
  <c r="S170" i="1"/>
  <c r="S280" i="1"/>
  <c r="S736" i="1"/>
  <c r="S52" i="1"/>
  <c r="S281" i="1"/>
  <c r="S709" i="1"/>
  <c r="S171" i="1"/>
  <c r="S393" i="1"/>
  <c r="S172" i="1"/>
  <c r="S737" i="1"/>
  <c r="S53" i="1"/>
  <c r="S173" i="1"/>
  <c r="S710" i="1"/>
  <c r="S54" i="1"/>
  <c r="S55" i="1"/>
  <c r="S282" i="1"/>
  <c r="S174" i="1"/>
  <c r="S283" i="1"/>
  <c r="S394" i="1"/>
  <c r="S56" i="1"/>
  <c r="S597" i="1"/>
  <c r="S598" i="1"/>
  <c r="S499" i="1"/>
  <c r="S284" i="1"/>
  <c r="S285" i="1"/>
  <c r="S500" i="1"/>
  <c r="S501" i="1"/>
  <c r="S502" i="1"/>
  <c r="S57" i="1"/>
  <c r="S725" i="1"/>
  <c r="S286" i="1"/>
  <c r="S58" i="1"/>
  <c r="S503" i="1"/>
  <c r="S287" i="1"/>
  <c r="S59" i="1"/>
  <c r="S395" i="1"/>
  <c r="S60" i="1"/>
  <c r="S396" i="1"/>
  <c r="S504" i="1"/>
  <c r="S397" i="1"/>
  <c r="S288" i="1"/>
  <c r="S505" i="1"/>
  <c r="S289" i="1"/>
  <c r="S599" i="1"/>
  <c r="S175" i="1"/>
  <c r="S398" i="1"/>
  <c r="S176" i="1"/>
  <c r="S177" i="1"/>
  <c r="S726" i="1"/>
  <c r="S506" i="1"/>
  <c r="S744" i="1"/>
  <c r="S290" i="1"/>
  <c r="S61" i="1"/>
  <c r="S291" i="1"/>
  <c r="S62" i="1"/>
  <c r="S711" i="1"/>
  <c r="S399" i="1"/>
  <c r="S600" i="1"/>
  <c r="S63" i="1"/>
  <c r="S507" i="1"/>
  <c r="S292" i="1"/>
  <c r="S293" i="1"/>
  <c r="S64" i="1"/>
  <c r="S508" i="1"/>
  <c r="S738" i="1"/>
  <c r="S400" i="1"/>
  <c r="S401" i="1"/>
  <c r="S402" i="1"/>
  <c r="S403" i="1"/>
  <c r="S404" i="1"/>
  <c r="S405" i="1"/>
  <c r="S601" i="1"/>
  <c r="S509" i="1"/>
  <c r="S406" i="1"/>
  <c r="S510" i="1"/>
  <c r="S511" i="1"/>
  <c r="S178" i="1"/>
  <c r="S602" i="1"/>
  <c r="S407" i="1"/>
  <c r="S294" i="1"/>
  <c r="S65" i="1"/>
  <c r="S295" i="1"/>
  <c r="S603" i="1"/>
  <c r="S66" i="1"/>
  <c r="S604" i="1"/>
  <c r="S512" i="1"/>
  <c r="S67" i="1"/>
  <c r="S513" i="1"/>
  <c r="S296" i="1"/>
  <c r="S297" i="1"/>
  <c r="S68" i="1"/>
  <c r="S69" i="1"/>
  <c r="S408" i="1"/>
  <c r="S605" i="1"/>
  <c r="S409" i="1"/>
  <c r="S606" i="1"/>
  <c r="S410" i="1"/>
  <c r="S514" i="1"/>
  <c r="S682" i="1"/>
  <c r="S298" i="1"/>
  <c r="S607" i="1"/>
  <c r="S608" i="1"/>
  <c r="S299" i="1"/>
  <c r="S411" i="1"/>
  <c r="S609" i="1"/>
  <c r="S515" i="1"/>
  <c r="S70" i="1"/>
  <c r="S300" i="1"/>
  <c r="S71" i="1"/>
  <c r="S610" i="1"/>
  <c r="S611" i="1"/>
  <c r="S712" i="1"/>
  <c r="S516" i="1"/>
  <c r="S179" i="1"/>
  <c r="S301" i="1"/>
  <c r="S180" i="1"/>
  <c r="S412" i="1"/>
  <c r="S692" i="1"/>
  <c r="S517" i="1"/>
  <c r="S727" i="1"/>
  <c r="S181" i="1"/>
  <c r="S413" i="1"/>
  <c r="S182" i="1"/>
  <c r="S518" i="1"/>
  <c r="S183" i="1"/>
  <c r="S184" i="1"/>
  <c r="S185" i="1"/>
  <c r="S302" i="1"/>
  <c r="S303" i="1"/>
  <c r="S304" i="1"/>
  <c r="S519" i="1"/>
  <c r="S414" i="1"/>
  <c r="S612" i="1"/>
  <c r="S186" i="1"/>
  <c r="S187" i="1"/>
  <c r="S739" i="1"/>
  <c r="S188" i="1"/>
  <c r="S305" i="1"/>
  <c r="S613" i="1"/>
  <c r="S72" i="1"/>
  <c r="S189" i="1"/>
  <c r="S306" i="1"/>
  <c r="S73" i="1"/>
  <c r="S614" i="1"/>
  <c r="S74" i="1"/>
  <c r="S307" i="1"/>
  <c r="S415" i="1"/>
  <c r="S416" i="1"/>
  <c r="S75" i="1"/>
  <c r="S520" i="1"/>
  <c r="S76" i="1"/>
  <c r="S190" i="1"/>
  <c r="S693" i="1"/>
  <c r="S417" i="1"/>
  <c r="S521" i="1"/>
  <c r="S308" i="1"/>
  <c r="S191" i="1"/>
  <c r="S418" i="1"/>
  <c r="S615" i="1"/>
  <c r="S419" i="1"/>
  <c r="S192" i="1"/>
  <c r="S193" i="1"/>
  <c r="S420" i="1"/>
  <c r="S309" i="1"/>
  <c r="S683" i="1"/>
  <c r="S194" i="1"/>
  <c r="S421" i="1"/>
  <c r="S422" i="1"/>
  <c r="S522" i="1"/>
  <c r="S77" i="1"/>
  <c r="S616" i="1"/>
  <c r="S713" i="1"/>
  <c r="S617" i="1"/>
  <c r="S78" i="1"/>
  <c r="S79" i="1"/>
  <c r="S80" i="1"/>
  <c r="S618" i="1"/>
  <c r="S81" i="1"/>
  <c r="S423" i="1"/>
  <c r="S745" i="1"/>
  <c r="S82" i="1"/>
  <c r="S424" i="1"/>
  <c r="S523" i="1"/>
  <c r="S83" i="1"/>
  <c r="S619" i="1"/>
  <c r="S694" i="1"/>
  <c r="S84" i="1"/>
  <c r="S195" i="1"/>
  <c r="S425" i="1"/>
  <c r="S524" i="1"/>
  <c r="S714" i="1"/>
  <c r="S740" i="1"/>
  <c r="S85" i="1"/>
  <c r="S196" i="1"/>
  <c r="S197" i="1"/>
  <c r="S620" i="1"/>
  <c r="S198" i="1"/>
  <c r="S621" i="1"/>
  <c r="S728" i="1"/>
  <c r="S715" i="1"/>
  <c r="S86" i="1"/>
  <c r="S746" i="1"/>
  <c r="S310" i="1"/>
  <c r="S199" i="1"/>
  <c r="S200" i="1"/>
  <c r="S311" i="1"/>
  <c r="S201" i="1"/>
  <c r="S426" i="1"/>
  <c r="S427" i="1"/>
  <c r="S312" i="1"/>
  <c r="S622" i="1"/>
  <c r="S623" i="1"/>
  <c r="S313" i="1"/>
  <c r="S624" i="1"/>
  <c r="S747" i="1"/>
  <c r="S428" i="1"/>
  <c r="S625" i="1"/>
  <c r="S525" i="1"/>
  <c r="S87" i="1"/>
  <c r="S202" i="1"/>
  <c r="S526" i="1"/>
  <c r="S626" i="1"/>
  <c r="S429" i="1"/>
  <c r="S314" i="1"/>
  <c r="S627" i="1"/>
  <c r="S430" i="1"/>
  <c r="S88" i="1"/>
  <c r="S628" i="1"/>
  <c r="S716" i="1"/>
  <c r="S431" i="1"/>
  <c r="S432" i="1"/>
  <c r="S433" i="1"/>
  <c r="S89" i="1"/>
  <c r="S629" i="1"/>
  <c r="S90" i="1"/>
  <c r="S203" i="1"/>
  <c r="S695" i="1"/>
  <c r="S630" i="1"/>
  <c r="S91" i="1"/>
  <c r="S717" i="1"/>
  <c r="S434" i="1"/>
  <c r="S435" i="1"/>
  <c r="S631" i="1"/>
  <c r="S204" i="1"/>
  <c r="S205" i="1"/>
  <c r="S436" i="1"/>
  <c r="S748" i="1"/>
  <c r="S92" i="1"/>
  <c r="S206" i="1"/>
  <c r="S93" i="1"/>
  <c r="S207" i="1"/>
  <c r="S208" i="1"/>
  <c r="S527" i="1"/>
  <c r="S209" i="1"/>
  <c r="S315" i="1"/>
  <c r="S632" i="1"/>
  <c r="S633" i="1"/>
  <c r="S684" i="1"/>
  <c r="S210" i="1"/>
  <c r="S316" i="1"/>
  <c r="S94" i="1"/>
  <c r="S528" i="1"/>
  <c r="S95" i="1"/>
  <c r="S96" i="1"/>
  <c r="S211" i="1"/>
  <c r="S529" i="1"/>
  <c r="S97" i="1"/>
  <c r="S317" i="1"/>
  <c r="S318" i="1"/>
  <c r="S634" i="1"/>
  <c r="S530" i="1"/>
  <c r="S531" i="1"/>
  <c r="S635" i="1"/>
  <c r="S98" i="1"/>
  <c r="S532" i="1"/>
  <c r="S319" i="1"/>
  <c r="S320" i="1"/>
  <c r="S212" i="1"/>
  <c r="S533" i="1"/>
  <c r="S685" i="1"/>
  <c r="S636" i="1"/>
  <c r="S637" i="1"/>
  <c r="S99" i="1"/>
  <c r="S437" i="1"/>
  <c r="S213" i="1"/>
  <c r="S638" i="1"/>
  <c r="S534" i="1"/>
  <c r="S214" i="1"/>
  <c r="S535" i="1"/>
  <c r="S321" i="1"/>
  <c r="S215" i="1"/>
  <c r="S639" i="1"/>
  <c r="S216" i="1"/>
  <c r="S217" i="1"/>
  <c r="S218" i="1"/>
  <c r="S438" i="1"/>
  <c r="S219" i="1"/>
  <c r="S536" i="1"/>
  <c r="S322" i="1"/>
  <c r="S100" i="1"/>
  <c r="S220" i="1"/>
  <c r="S640" i="1"/>
  <c r="S221" i="1"/>
  <c r="S641" i="1"/>
  <c r="S537" i="1"/>
  <c r="S642" i="1"/>
  <c r="S101" i="1"/>
  <c r="S323" i="1"/>
  <c r="S643" i="1"/>
  <c r="S644" i="1"/>
  <c r="S324" i="1"/>
  <c r="S102" i="1"/>
  <c r="S222" i="1"/>
  <c r="S645" i="1"/>
  <c r="S325" i="1"/>
  <c r="S538" i="1"/>
  <c r="S326" i="1"/>
  <c r="S539" i="1"/>
  <c r="S686" i="1"/>
  <c r="S223" i="1"/>
  <c r="S327" i="1"/>
  <c r="S729" i="1"/>
  <c r="S646" i="1"/>
  <c r="S103" i="1"/>
  <c r="S328" i="1"/>
  <c r="S647" i="1"/>
  <c r="S718" i="1"/>
  <c r="S540" i="1"/>
  <c r="S329" i="1"/>
  <c r="S439" i="1"/>
  <c r="S330" i="1"/>
  <c r="S331" i="1"/>
  <c r="S440" i="1"/>
  <c r="S104" i="1"/>
  <c r="S719" i="1"/>
  <c r="S730" i="1"/>
  <c r="S648" i="1"/>
  <c r="S541" i="1"/>
  <c r="S542" i="1"/>
  <c r="S332" i="1"/>
  <c r="S105" i="1"/>
  <c r="S106" i="1"/>
  <c r="S649" i="1"/>
  <c r="S333" i="1"/>
  <c r="S543" i="1"/>
  <c r="S107" i="1"/>
  <c r="S334" i="1"/>
  <c r="S108" i="1"/>
  <c r="S441" i="1"/>
  <c r="S109" i="1"/>
  <c r="S544" i="1"/>
  <c r="S696" i="1"/>
  <c r="S650" i="1"/>
  <c r="S651" i="1"/>
  <c r="S545" i="1"/>
  <c r="S110" i="1"/>
  <c r="S335" i="1"/>
  <c r="S111" i="1"/>
  <c r="S546" i="1"/>
  <c r="S652" i="1"/>
  <c r="S112" i="1"/>
  <c r="S653" i="1"/>
  <c r="S336" i="1"/>
  <c r="S654" i="1"/>
  <c r="S655" i="1"/>
  <c r="S697" i="1"/>
  <c r="S224" i="1"/>
  <c r="S442" i="1"/>
  <c r="S225" i="1"/>
  <c r="S656" i="1"/>
  <c r="S547" i="1"/>
  <c r="S657" i="1"/>
  <c r="S741" i="1"/>
  <c r="S548" i="1"/>
  <c r="S226" i="1"/>
  <c r="S113" i="1"/>
  <c r="S337" i="1"/>
  <c r="S227" i="1"/>
  <c r="S228" i="1"/>
  <c r="S114" i="1"/>
  <c r="S338" i="1"/>
  <c r="S658" i="1"/>
  <c r="S443" i="1"/>
  <c r="S731" i="1"/>
  <c r="S659" i="1"/>
  <c r="S229" i="1"/>
  <c r="S720" i="1"/>
  <c r="S230" i="1"/>
  <c r="S549" i="1"/>
  <c r="S231" i="1"/>
  <c r="S232" i="1"/>
  <c r="S660" i="1"/>
  <c r="S661" i="1"/>
  <c r="S662" i="1"/>
  <c r="S444" i="1"/>
  <c r="S550" i="1"/>
  <c r="S663" i="1"/>
  <c r="S339" i="1"/>
  <c r="S445" i="1"/>
  <c r="S115" i="1"/>
  <c r="S340" i="1"/>
  <c r="S721" i="1"/>
  <c r="S664" i="1"/>
  <c r="S116" i="1"/>
  <c r="S117" i="1"/>
  <c r="S446" i="1"/>
  <c r="S118" i="1"/>
  <c r="S551" i="1"/>
  <c r="S665" i="1"/>
  <c r="S119" i="1"/>
  <c r="S447" i="1"/>
  <c r="S552" i="1"/>
  <c r="S233" i="1"/>
  <c r="S234" i="1"/>
  <c r="S553" i="1"/>
  <c r="S448" i="1"/>
  <c r="S554" i="1"/>
  <c r="S749" i="1"/>
  <c r="S666" i="1"/>
  <c r="S698" i="1"/>
  <c r="S120" i="1"/>
  <c r="S449" i="1"/>
  <c r="S235" i="1"/>
  <c r="S121" i="1"/>
  <c r="S122" i="1"/>
  <c r="S667" i="1"/>
  <c r="S341" i="1"/>
  <c r="S342" i="1"/>
  <c r="S555" i="1"/>
  <c r="S668" i="1"/>
  <c r="S123" i="1"/>
  <c r="S450" i="1"/>
  <c r="S343" i="1"/>
  <c r="S124" i="1"/>
  <c r="S344" i="1"/>
  <c r="S722" i="1"/>
  <c r="S345" i="1"/>
  <c r="S451" i="1"/>
  <c r="S669" i="1"/>
  <c r="S452" i="1"/>
  <c r="S236" i="1"/>
  <c r="S125" i="1"/>
  <c r="S670" i="1"/>
  <c r="S671" i="1"/>
  <c r="S672" i="1"/>
  <c r="S673" i="1"/>
  <c r="S453" i="1"/>
  <c r="S750" i="1"/>
  <c r="S556" i="1"/>
  <c r="S126" i="1"/>
  <c r="S674" i="1"/>
  <c r="S127" i="1"/>
  <c r="S557" i="1"/>
  <c r="S558" i="1"/>
  <c r="S128" i="1"/>
  <c r="S346" i="1"/>
  <c r="S237" i="1"/>
  <c r="S347" i="1"/>
  <c r="S348" i="1"/>
  <c r="S454" i="1"/>
  <c r="S349" i="1"/>
  <c r="S675" i="1"/>
  <c r="S732" i="1"/>
  <c r="S455" i="1"/>
  <c r="S559" i="1"/>
  <c r="S350" i="1"/>
  <c r="S560" i="1"/>
  <c r="S129" i="1"/>
  <c r="S238" i="1"/>
  <c r="S456" i="1"/>
  <c r="S130" i="1"/>
  <c r="S131" i="1"/>
  <c r="S751" i="1"/>
  <c r="S239" i="1"/>
  <c r="S687" i="1"/>
  <c r="S132" i="1"/>
  <c r="S240" i="1"/>
  <c r="S241" i="1"/>
  <c r="S133" i="1"/>
  <c r="S699" i="1"/>
  <c r="S134" i="1"/>
  <c r="S135" i="1"/>
  <c r="S676" i="1"/>
  <c r="S351" i="1"/>
  <c r="S136" i="1"/>
  <c r="S561" i="1"/>
  <c r="S457" i="1"/>
  <c r="S352" i="1"/>
  <c r="S353" i="1"/>
  <c r="AK57" i="9" l="1"/>
  <c r="AK245" i="9"/>
  <c r="AK30" i="9"/>
  <c r="AK218" i="9"/>
  <c r="AK513" i="9"/>
  <c r="AK275" i="9"/>
  <c r="AK226" i="9"/>
  <c r="AK515" i="9"/>
  <c r="AB704" i="9"/>
  <c r="AB552" i="9"/>
  <c r="X410" i="9"/>
  <c r="AK503" i="9"/>
  <c r="AK116" i="9"/>
  <c r="AK678" i="9"/>
  <c r="AB15" i="9"/>
  <c r="AB183" i="9"/>
  <c r="X334" i="9"/>
  <c r="AB492" i="9"/>
  <c r="AB222" i="9"/>
  <c r="X80" i="9"/>
  <c r="AB672" i="9"/>
  <c r="X4" i="9"/>
  <c r="AB519" i="9"/>
  <c r="AK195" i="9"/>
  <c r="AK118" i="9"/>
  <c r="AK95" i="9"/>
  <c r="X745" i="9"/>
  <c r="X249" i="9"/>
  <c r="AB459" i="9"/>
  <c r="X739" i="9"/>
  <c r="X583" i="9"/>
  <c r="AK431" i="9"/>
  <c r="AK131" i="9"/>
  <c r="AK457" i="9"/>
  <c r="AK161" i="9"/>
  <c r="AB333" i="9"/>
  <c r="X453" i="9"/>
  <c r="AB254" i="9"/>
  <c r="AB363" i="9"/>
  <c r="AB145" i="9"/>
  <c r="X563" i="9"/>
  <c r="AK268" i="9"/>
  <c r="AK24" i="9"/>
  <c r="AK61" i="9"/>
  <c r="AK660" i="9"/>
  <c r="AB735" i="9"/>
  <c r="AB239" i="9"/>
  <c r="X167" i="9"/>
  <c r="AK616" i="9"/>
  <c r="AK63" i="9"/>
  <c r="AK750" i="9"/>
  <c r="AK727" i="9"/>
  <c r="AK502" i="9"/>
  <c r="AK663" i="9"/>
  <c r="AK232" i="9"/>
  <c r="AK317" i="9"/>
  <c r="AK108" i="9"/>
  <c r="AK611" i="9"/>
  <c r="AK98" i="9"/>
  <c r="AK237" i="9"/>
  <c r="AK693" i="9"/>
  <c r="AK680" i="9"/>
  <c r="AK45" i="9"/>
  <c r="AK102" i="9"/>
  <c r="AK298" i="9"/>
  <c r="AK56" i="9"/>
  <c r="AK154" i="9"/>
  <c r="AK380" i="9"/>
  <c r="AK246" i="9"/>
  <c r="AK713" i="9"/>
  <c r="AK85" i="9"/>
  <c r="AK159" i="9"/>
  <c r="AK221" i="9"/>
  <c r="AK464" i="9"/>
  <c r="AK583" i="9"/>
  <c r="AK689" i="9"/>
  <c r="AK146" i="9"/>
  <c r="X432" i="9"/>
  <c r="AB727" i="9"/>
  <c r="AK302" i="9"/>
  <c r="AK4" i="9"/>
  <c r="AK184" i="9"/>
  <c r="AK542" i="9"/>
  <c r="AK265" i="9"/>
  <c r="AK286" i="9"/>
  <c r="AK36" i="9"/>
  <c r="AK626" i="9"/>
  <c r="AK253" i="9"/>
  <c r="AK33" i="9"/>
  <c r="AK113" i="9"/>
  <c r="AK584" i="9"/>
  <c r="AK624" i="9"/>
  <c r="AK635" i="9"/>
  <c r="AK685" i="9"/>
  <c r="AK363" i="9"/>
  <c r="AK397" i="9"/>
  <c r="AK149" i="9"/>
  <c r="AK681" i="9"/>
  <c r="AK555" i="9"/>
  <c r="AK596" i="9"/>
  <c r="AK463" i="9"/>
  <c r="AK652" i="9"/>
  <c r="AB710" i="9"/>
  <c r="AB5" i="9"/>
  <c r="X737" i="9"/>
  <c r="X169" i="9"/>
  <c r="X588" i="9"/>
  <c r="X689" i="9"/>
  <c r="AK657" i="9"/>
  <c r="AK671" i="9"/>
  <c r="AK308" i="9"/>
  <c r="AK711" i="9"/>
  <c r="AK323" i="9"/>
  <c r="AK559" i="9"/>
  <c r="AK67" i="9"/>
  <c r="AK670" i="9"/>
  <c r="AK386" i="9"/>
  <c r="AK424" i="9"/>
  <c r="AK242" i="9"/>
  <c r="AK365" i="9"/>
  <c r="AK494" i="9"/>
  <c r="AK581" i="9"/>
  <c r="AK41" i="9"/>
  <c r="AK658" i="9"/>
  <c r="AK488" i="9"/>
  <c r="AK639" i="9"/>
  <c r="AK351" i="9"/>
  <c r="AK702" i="9"/>
  <c r="AK55" i="9"/>
  <c r="AK88" i="9"/>
  <c r="AK375" i="9"/>
  <c r="AK427" i="9"/>
  <c r="AK594" i="9"/>
  <c r="AK176" i="9"/>
  <c r="AK578" i="9"/>
  <c r="AK653" i="9"/>
  <c r="AK391" i="9"/>
  <c r="AK338" i="9"/>
  <c r="AK32" i="9"/>
  <c r="AK350" i="9"/>
  <c r="AK666" i="9"/>
  <c r="AK568" i="9"/>
  <c r="AK648" i="9"/>
  <c r="AK534" i="9"/>
  <c r="AK623" i="9"/>
  <c r="AK733" i="9"/>
  <c r="AK511" i="9"/>
  <c r="AK37" i="9"/>
  <c r="AK628" i="9"/>
  <c r="AK278" i="9"/>
  <c r="AK564" i="9"/>
  <c r="AK476" i="9"/>
  <c r="AK165" i="9"/>
  <c r="AK345" i="9"/>
  <c r="AK436" i="9"/>
  <c r="AK433" i="9"/>
  <c r="AK404" i="9"/>
  <c r="AK357" i="9"/>
  <c r="AK130" i="9"/>
  <c r="X89" i="9"/>
  <c r="AB699" i="9"/>
  <c r="X532" i="9"/>
  <c r="AB640" i="9"/>
  <c r="AK263" i="9"/>
  <c r="AK604" i="9"/>
  <c r="AK122" i="9"/>
  <c r="AK270" i="9"/>
  <c r="AK398" i="9"/>
  <c r="AK127" i="9"/>
  <c r="AK679" i="9"/>
  <c r="AK28" i="9"/>
  <c r="AK360" i="9"/>
  <c r="AK202" i="9"/>
  <c r="AK313" i="9"/>
  <c r="AK141" i="9"/>
  <c r="AK677" i="9"/>
  <c r="AK110" i="9"/>
  <c r="AK62" i="9"/>
  <c r="AK117" i="9"/>
  <c r="AK688" i="9"/>
  <c r="AK178" i="9"/>
  <c r="AK336" i="9"/>
  <c r="AK328" i="9"/>
  <c r="AK418" i="9"/>
  <c r="AK461" i="9"/>
  <c r="AK610" i="9"/>
  <c r="AK468" i="9"/>
  <c r="AK415" i="9"/>
  <c r="AK205" i="9"/>
  <c r="AB306" i="9"/>
  <c r="AB679" i="9"/>
  <c r="AK120" i="9"/>
  <c r="AK668" i="9"/>
  <c r="AK29" i="9"/>
  <c r="AK271" i="9"/>
  <c r="AK324" i="9"/>
  <c r="AK548" i="9"/>
  <c r="AK321" i="9"/>
  <c r="AK403" i="9"/>
  <c r="AK563" i="9"/>
  <c r="AK335" i="9"/>
  <c r="AK541" i="9"/>
  <c r="AK358" i="9"/>
  <c r="AK371" i="9"/>
  <c r="AK414" i="9"/>
  <c r="AK244" i="9"/>
  <c r="AK700" i="9"/>
  <c r="AK499" i="9"/>
  <c r="AK510" i="9"/>
  <c r="AK39" i="9"/>
  <c r="AK553" i="9"/>
  <c r="AK182" i="9"/>
  <c r="AK735" i="9"/>
  <c r="AK293" i="9"/>
  <c r="AK595" i="9"/>
  <c r="AK395" i="9"/>
  <c r="AK740" i="9"/>
  <c r="AK452" i="9"/>
  <c r="AK599" i="9"/>
  <c r="AK370" i="9"/>
  <c r="AK521" i="9"/>
  <c r="AK441" i="9"/>
  <c r="AK282" i="9"/>
  <c r="AK334" i="9"/>
  <c r="AK10" i="9"/>
  <c r="AK484" i="9"/>
  <c r="AK107" i="9"/>
  <c r="AK460" i="9"/>
  <c r="AK390" i="9"/>
  <c r="AK53" i="9"/>
  <c r="AK64" i="9"/>
  <c r="AK526" i="9"/>
  <c r="AK602" i="9"/>
  <c r="AK551" i="9"/>
  <c r="AK247" i="9"/>
  <c r="AK741" i="9"/>
  <c r="AK455" i="9"/>
  <c r="AK544" i="9"/>
  <c r="AK480" i="9"/>
  <c r="AK261" i="9"/>
  <c r="AK359" i="9"/>
  <c r="AK273" i="9"/>
  <c r="AK556" i="9"/>
  <c r="X330" i="9"/>
  <c r="X508" i="9"/>
  <c r="AB60" i="9"/>
  <c r="AB499" i="9"/>
  <c r="X56" i="9"/>
  <c r="X91" i="9"/>
  <c r="AK406" i="9"/>
  <c r="AK340" i="9"/>
  <c r="AK288" i="9"/>
  <c r="AK318" i="9"/>
  <c r="AK187" i="9"/>
  <c r="AK506" i="9"/>
  <c r="AK2" i="9"/>
  <c r="AK682" i="9"/>
  <c r="AK47" i="9"/>
  <c r="AK21" i="9"/>
  <c r="AK150" i="9"/>
  <c r="AK619" i="9"/>
  <c r="AK614" i="9"/>
  <c r="AK94" i="9"/>
  <c r="AK736" i="9"/>
  <c r="AK260" i="9"/>
  <c r="AK148" i="9"/>
  <c r="AK192" i="9"/>
  <c r="AK483" i="9"/>
  <c r="AK669" i="9"/>
  <c r="AK579" i="9"/>
  <c r="AK162" i="9"/>
  <c r="AK17" i="9"/>
  <c r="AK637" i="9"/>
  <c r="AK83" i="9"/>
  <c r="AK167" i="9"/>
  <c r="AK478" i="9"/>
  <c r="AK751" i="9"/>
  <c r="AK617" i="9"/>
  <c r="AK472" i="9"/>
  <c r="AK296" i="9"/>
  <c r="AK598" i="9"/>
  <c r="AK645" i="9"/>
  <c r="AK572" i="9"/>
  <c r="AK546" i="9"/>
  <c r="AK448" i="9"/>
  <c r="AK119" i="9"/>
  <c r="AK554" i="9"/>
  <c r="AK620" i="9"/>
  <c r="AK638" i="9"/>
  <c r="AK170" i="9"/>
  <c r="AK76" i="9"/>
  <c r="AK284" i="9"/>
  <c r="AK550" i="9"/>
  <c r="AK194" i="9"/>
  <c r="AK294" i="9"/>
  <c r="AK355" i="9"/>
  <c r="AK34" i="9"/>
  <c r="AK75" i="9"/>
  <c r="AK453" i="9"/>
  <c r="AK164" i="9"/>
  <c r="AK673" i="9"/>
  <c r="AK9" i="9"/>
  <c r="AK239" i="9"/>
  <c r="AK377" i="9"/>
  <c r="AK589" i="9"/>
  <c r="AK470" i="9"/>
  <c r="AK166" i="9"/>
  <c r="AK105" i="9"/>
  <c r="AK11" i="9"/>
  <c r="AK437" i="9"/>
  <c r="AK96" i="9"/>
  <c r="AK376" i="9"/>
  <c r="AK576" i="9"/>
  <c r="AK507" i="9"/>
  <c r="AK539" i="9"/>
  <c r="AK445" i="9"/>
  <c r="AK462" i="9"/>
  <c r="AK591" i="9"/>
  <c r="AK152" i="9"/>
  <c r="AK8" i="9"/>
  <c r="AK582" i="9"/>
  <c r="AK385" i="9"/>
  <c r="AK530" i="9"/>
  <c r="AK292" i="9"/>
  <c r="AK694" i="9"/>
  <c r="AK362" i="9"/>
  <c r="AK737" i="9"/>
  <c r="AK748" i="9"/>
  <c r="AK136" i="9"/>
  <c r="AK81" i="9"/>
  <c r="AK325" i="9"/>
  <c r="AK101" i="9"/>
  <c r="AK674" i="9"/>
  <c r="AK125" i="9"/>
  <c r="AK423" i="9"/>
  <c r="AK698" i="9"/>
  <c r="AK432" i="9"/>
  <c r="AK588" i="9"/>
  <c r="AK695" i="9"/>
  <c r="AK720" i="9"/>
  <c r="AK522" i="9"/>
  <c r="AK181" i="9"/>
  <c r="AK731" i="9"/>
  <c r="AK172" i="9"/>
  <c r="AK699" i="9"/>
  <c r="AK6" i="9"/>
  <c r="AK714" i="9"/>
  <c r="AK124" i="9"/>
  <c r="AK220" i="9"/>
  <c r="AK71" i="9"/>
  <c r="AK115" i="9"/>
  <c r="AK190" i="9"/>
  <c r="AK225" i="9"/>
  <c r="AK650" i="9"/>
  <c r="AK339" i="9"/>
  <c r="AK142" i="9"/>
  <c r="AK630" i="9"/>
  <c r="AK145" i="9"/>
  <c r="AK134" i="9"/>
  <c r="AK426" i="9"/>
  <c r="AK40" i="9"/>
  <c r="AK712" i="9"/>
  <c r="AK353" i="9"/>
  <c r="AK664" i="9"/>
  <c r="AK725" i="9"/>
  <c r="AK557" i="9"/>
  <c r="AK173" i="9"/>
  <c r="AK605" i="9"/>
  <c r="AK281" i="9"/>
  <c r="AK532" i="9"/>
  <c r="AK114" i="9"/>
  <c r="AK746" i="9"/>
  <c r="AK400" i="9"/>
  <c r="AK13" i="9"/>
  <c r="AK300" i="9"/>
  <c r="AK157" i="9"/>
  <c r="AK54" i="9"/>
  <c r="AK14" i="9"/>
  <c r="AK683" i="9"/>
  <c r="AK121" i="9"/>
  <c r="AK567" i="9"/>
  <c r="AK625" i="9"/>
  <c r="AK518" i="9"/>
  <c r="AK417" i="9"/>
  <c r="AK212" i="9"/>
  <c r="AK570" i="9"/>
  <c r="AK389" i="9"/>
  <c r="AK312" i="9"/>
  <c r="AK569" i="9"/>
  <c r="AK12" i="9"/>
  <c r="AK729" i="9"/>
  <c r="AK490" i="9"/>
  <c r="AK46" i="9"/>
  <c r="AK241" i="9"/>
  <c r="AK469" i="9"/>
  <c r="AK500" i="9"/>
  <c r="AK410" i="9"/>
  <c r="AK744" i="9"/>
  <c r="AK722" i="9"/>
  <c r="AK73" i="9"/>
  <c r="AK74" i="9"/>
  <c r="AK394" i="9"/>
  <c r="AK723" i="9"/>
  <c r="AK627" i="9"/>
  <c r="AK366" i="9"/>
  <c r="AK87" i="9"/>
  <c r="AK571" i="9"/>
  <c r="AK491" i="9"/>
  <c r="AK642" i="9"/>
  <c r="AK732" i="9"/>
  <c r="AK79" i="9"/>
  <c r="AK174" i="9"/>
  <c r="AK72" i="9"/>
  <c r="AK183" i="9"/>
  <c r="AK486" i="9"/>
  <c r="AK538" i="9"/>
  <c r="AK92" i="9"/>
  <c r="AK676" i="9"/>
  <c r="AK607" i="9"/>
  <c r="AK126" i="9"/>
  <c r="AK43" i="9"/>
  <c r="AK188" i="9"/>
  <c r="AK361" i="9"/>
  <c r="AK643" i="9"/>
  <c r="AK111" i="9"/>
  <c r="AK399" i="9"/>
  <c r="AK552" i="9"/>
  <c r="AK128" i="9"/>
  <c r="AK547" i="9"/>
  <c r="AK687" i="9"/>
  <c r="AK280" i="9"/>
  <c r="AK512" i="9"/>
  <c r="AK592" i="9"/>
  <c r="AK285" i="9"/>
  <c r="AK566" i="9"/>
  <c r="AK330" i="9"/>
  <c r="AK451" i="9"/>
  <c r="AK348" i="9"/>
  <c r="AK269" i="9"/>
  <c r="AK235" i="9"/>
  <c r="AK537" i="9"/>
  <c r="AK214" i="9"/>
  <c r="AK573" i="9"/>
  <c r="AK254" i="9"/>
  <c r="AK705" i="9"/>
  <c r="AK344" i="9"/>
  <c r="AK475" i="9"/>
  <c r="AK593" i="9"/>
  <c r="AK243" i="9"/>
  <c r="AK230" i="9"/>
  <c r="AK562" i="9"/>
  <c r="AK20" i="9"/>
  <c r="AK70" i="9"/>
  <c r="AK249" i="9"/>
  <c r="AK290" i="9"/>
  <c r="AK196" i="9"/>
  <c r="AK229" i="9"/>
  <c r="AK222" i="9"/>
  <c r="AK332" i="9"/>
  <c r="AK523" i="9"/>
  <c r="AK52" i="9"/>
  <c r="AK439" i="9"/>
  <c r="AK601" i="9"/>
  <c r="AK204" i="9"/>
  <c r="AK199" i="9"/>
  <c r="AK558" i="9"/>
  <c r="AK450" i="9"/>
  <c r="AK471" i="9"/>
  <c r="AK44" i="9"/>
  <c r="AK80" i="9"/>
  <c r="AK387" i="9"/>
  <c r="AK163" i="9"/>
  <c r="AK156" i="9"/>
  <c r="AK519" i="9"/>
  <c r="AK443" i="9"/>
  <c r="AK438" i="9"/>
  <c r="AK413" i="9"/>
  <c r="AK634" i="9"/>
  <c r="AK22" i="9"/>
  <c r="AK299" i="9"/>
  <c r="AK342" i="9"/>
  <c r="AK177" i="9"/>
  <c r="AK686" i="9"/>
  <c r="AK59" i="9"/>
  <c r="AK112" i="9"/>
  <c r="AK227" i="9"/>
  <c r="AK137" i="9"/>
  <c r="AK419" i="9"/>
  <c r="AK646" i="9"/>
  <c r="AK186" i="9"/>
  <c r="AK329" i="9"/>
  <c r="AK297" i="9"/>
  <c r="AK19" i="9"/>
  <c r="AK15" i="9"/>
  <c r="AK430" i="9"/>
  <c r="AK356" i="9"/>
  <c r="AK319" i="9"/>
  <c r="AK603" i="9"/>
  <c r="AK139" i="9"/>
  <c r="AK337" i="9"/>
  <c r="AK257" i="9"/>
  <c r="AK692" i="9"/>
  <c r="AK655" i="9"/>
  <c r="AK482" i="9"/>
  <c r="AK303" i="9"/>
  <c r="AK346" i="9"/>
  <c r="AK277" i="9"/>
  <c r="AK219" i="9"/>
  <c r="AK446" i="9"/>
  <c r="AK533" i="9"/>
  <c r="AK129" i="9"/>
  <c r="AK525" i="9"/>
  <c r="AK734" i="9"/>
  <c r="AK38" i="9"/>
  <c r="AK629" i="9"/>
  <c r="AK143" i="9"/>
  <c r="AK742" i="9"/>
  <c r="AK213" i="9"/>
  <c r="AK295" i="9"/>
  <c r="AK716" i="9"/>
  <c r="AK531" i="9"/>
  <c r="AK428" i="9"/>
  <c r="AK132" i="9"/>
  <c r="AK615" i="9"/>
  <c r="AK633" i="9"/>
  <c r="AK580" i="9"/>
  <c r="AK77" i="9"/>
  <c r="AK31" i="9"/>
  <c r="AK349" i="9"/>
  <c r="AK545" i="9"/>
  <c r="AK528" i="9"/>
  <c r="AK216" i="9"/>
  <c r="AK93" i="9"/>
  <c r="AK208" i="9"/>
  <c r="AK543" i="9"/>
  <c r="AK505" i="9"/>
  <c r="AK49" i="9"/>
  <c r="AK608" i="9"/>
  <c r="AK289" i="9"/>
  <c r="AK309" i="9"/>
  <c r="AK477" i="9"/>
  <c r="AK718" i="9"/>
  <c r="AK392" i="9"/>
  <c r="AK609" i="9"/>
  <c r="AK606" i="9"/>
  <c r="AK106" i="9"/>
  <c r="AK42" i="9"/>
  <c r="AK703" i="9"/>
  <c r="AK251" i="9"/>
  <c r="AK58" i="9"/>
  <c r="AK185" i="9"/>
  <c r="AK465" i="9"/>
  <c r="AK501" i="9"/>
  <c r="AK388" i="9"/>
  <c r="AK481" i="9"/>
  <c r="AK456" i="9"/>
  <c r="AK640" i="9"/>
  <c r="AK444" i="9"/>
  <c r="AK487" i="9"/>
  <c r="AK656" i="9"/>
  <c r="AK540" i="9"/>
  <c r="AK473" i="9"/>
  <c r="AK233" i="9"/>
  <c r="AK496" i="9"/>
  <c r="AK267" i="9"/>
  <c r="AK401" i="9"/>
  <c r="AK211" i="9"/>
  <c r="AK402" i="9"/>
  <c r="AK479" i="9"/>
  <c r="AK586" i="9"/>
  <c r="AK422" i="9"/>
  <c r="AK322" i="9"/>
  <c r="AK613" i="9"/>
  <c r="AK393" i="9"/>
  <c r="AK228" i="9"/>
  <c r="AK301" i="9"/>
  <c r="AK310" i="9"/>
  <c r="AK504" i="9"/>
  <c r="AK50" i="9"/>
  <c r="AK649" i="9"/>
  <c r="AK331" i="9"/>
  <c r="AK69" i="9"/>
  <c r="AK429" i="9"/>
  <c r="AK197" i="9"/>
  <c r="AK420" i="9"/>
  <c r="AK264" i="9"/>
  <c r="AK651" i="9"/>
  <c r="AK23" i="9"/>
  <c r="AK459" i="9"/>
  <c r="AK535" i="9"/>
  <c r="AK517" i="9"/>
  <c r="AK467" i="9"/>
  <c r="AK710" i="9"/>
  <c r="AK144" i="9"/>
  <c r="AK3" i="9"/>
  <c r="AK266" i="9"/>
  <c r="AK717" i="9"/>
  <c r="AK133" i="9"/>
  <c r="AK565" i="9"/>
  <c r="AK575" i="9"/>
  <c r="AK123" i="9"/>
  <c r="AK231" i="9"/>
  <c r="AK520" i="9"/>
  <c r="AK51" i="9"/>
  <c r="AK662" i="9"/>
  <c r="AK749" i="9"/>
  <c r="AK622" i="9"/>
  <c r="AK158" i="9"/>
  <c r="AK272" i="9"/>
  <c r="AK82" i="9"/>
  <c r="AK147" i="9"/>
  <c r="AK160" i="9"/>
  <c r="AK151" i="9"/>
  <c r="AK210" i="9"/>
  <c r="AK654" i="9"/>
  <c r="AK90" i="9"/>
  <c r="AK647" i="9"/>
  <c r="AK25" i="9"/>
  <c r="AK372" i="9"/>
  <c r="AK255" i="9"/>
  <c r="AK747" i="9"/>
  <c r="AK378" i="9"/>
  <c r="AK577" i="9"/>
  <c r="AK103" i="9"/>
  <c r="AK726" i="9"/>
  <c r="AK314" i="9"/>
  <c r="AK708" i="9"/>
  <c r="AK369" i="9"/>
  <c r="AK379" i="9"/>
  <c r="AK447" i="9"/>
  <c r="AK153" i="9"/>
  <c r="AK35" i="9"/>
  <c r="AK405" i="9"/>
  <c r="AK407" i="9"/>
  <c r="AK169" i="9"/>
  <c r="AK240" i="9"/>
  <c r="AK704" i="9"/>
  <c r="AK238" i="9"/>
  <c r="AK719" i="9"/>
  <c r="AK60" i="9"/>
  <c r="AK155" i="9"/>
  <c r="AK508" i="9"/>
  <c r="AK585" i="9"/>
  <c r="AK27" i="9"/>
  <c r="AK631" i="9"/>
  <c r="AK621" i="9"/>
  <c r="AK536" i="9"/>
  <c r="AK549" i="9"/>
  <c r="AK696" i="9"/>
  <c r="AK258" i="9"/>
  <c r="AK384" i="9"/>
  <c r="AK381" i="9"/>
  <c r="AK189" i="9"/>
  <c r="AK529" i="9"/>
  <c r="AK745" i="9"/>
  <c r="AK442" i="9"/>
  <c r="AK89" i="9"/>
  <c r="AK458" i="9"/>
  <c r="AK252" i="9"/>
  <c r="AK104" i="9"/>
  <c r="AK743" i="9"/>
  <c r="AK659" i="9"/>
  <c r="AK691" i="9"/>
  <c r="AK412" i="9"/>
  <c r="AK509" i="9"/>
  <c r="AK672" i="9"/>
  <c r="AK65" i="9"/>
  <c r="AK236" i="9"/>
  <c r="AK709" i="9"/>
  <c r="AK276" i="9"/>
  <c r="AK684" i="9"/>
  <c r="AK497" i="9"/>
  <c r="AK434" i="9"/>
  <c r="AK667" i="9"/>
  <c r="AK341" i="9"/>
  <c r="AK305" i="9"/>
  <c r="AK498" i="9"/>
  <c r="AK259" i="9"/>
  <c r="AK675" i="9"/>
  <c r="AK697" i="9"/>
  <c r="AK291" i="9"/>
  <c r="AK207" i="9"/>
  <c r="AK138" i="9"/>
  <c r="AK48" i="9"/>
  <c r="AK287" i="9"/>
  <c r="AK396" i="9"/>
  <c r="AK421" i="9"/>
  <c r="AK489" i="9"/>
  <c r="AK26" i="9"/>
  <c r="AK66" i="9"/>
  <c r="AK665" i="9"/>
  <c r="AK343" i="9"/>
  <c r="AK636" i="9"/>
  <c r="AK140" i="9"/>
  <c r="AK179" i="9"/>
  <c r="AK474" i="9"/>
  <c r="AK215" i="9"/>
  <c r="AK99" i="9"/>
  <c r="AK374" i="9"/>
  <c r="AK364" i="9"/>
  <c r="AK661" i="9"/>
  <c r="AK333" i="9"/>
  <c r="AK223" i="9"/>
  <c r="AK449" i="9"/>
  <c r="AK315" i="9"/>
  <c r="AK206" i="9"/>
  <c r="AK383" i="9"/>
  <c r="AK411" i="9"/>
  <c r="AK590" i="9"/>
  <c r="AK597" i="9"/>
  <c r="AK721" i="9"/>
  <c r="AK354" i="9"/>
  <c r="AK408" i="9"/>
  <c r="AK454" i="9"/>
  <c r="AK109" i="9"/>
  <c r="AK561" i="9"/>
  <c r="AK209" i="9"/>
  <c r="AK690" i="9"/>
  <c r="AK316" i="9"/>
  <c r="AK706" i="9"/>
  <c r="AK493" i="9"/>
  <c r="AK91" i="9"/>
  <c r="AK701" i="9"/>
  <c r="AK466" i="9"/>
  <c r="AK224" i="9"/>
  <c r="AK495" i="9"/>
  <c r="AK306" i="9"/>
  <c r="AK256" i="9"/>
  <c r="AK618" i="9"/>
  <c r="AK600" i="9"/>
  <c r="AK283" i="9"/>
  <c r="AK274" i="9"/>
  <c r="AK382" i="9"/>
  <c r="AK327" i="9"/>
  <c r="AK168" i="9"/>
  <c r="AK18" i="9"/>
  <c r="AK347" i="9"/>
  <c r="AK524" i="9"/>
  <c r="AK485" i="9"/>
  <c r="AK307" i="9"/>
  <c r="AK311" i="9"/>
  <c r="AK738" i="9"/>
  <c r="AK516" i="9"/>
  <c r="AK304" i="9"/>
  <c r="AK86" i="9"/>
  <c r="AK175" i="9"/>
  <c r="AK724" i="9"/>
  <c r="AK326" i="9"/>
  <c r="AK203" i="9"/>
  <c r="AK715" i="9"/>
  <c r="AK560" i="9"/>
  <c r="AK250" i="9"/>
  <c r="AK135" i="9"/>
  <c r="AK707" i="9"/>
  <c r="AK198" i="9"/>
  <c r="AK416" i="9"/>
  <c r="AK193" i="9"/>
  <c r="AK440" i="9"/>
  <c r="AK68" i="9"/>
  <c r="AK320" i="9"/>
  <c r="AK100" i="9"/>
  <c r="AK425" i="9"/>
  <c r="AK373" i="9"/>
  <c r="AK217" i="9"/>
  <c r="AK248" i="9"/>
  <c r="AK191" i="9"/>
  <c r="AK409" i="9"/>
  <c r="AK171" i="9"/>
  <c r="AK352" i="9"/>
  <c r="AK612" i="9"/>
  <c r="AK180" i="9"/>
  <c r="AK16" i="9"/>
  <c r="AK368" i="9"/>
  <c r="AK435" i="9"/>
  <c r="AK201" i="9"/>
  <c r="AK97" i="9"/>
  <c r="AK739" i="9"/>
  <c r="AK514" i="9"/>
  <c r="AK5" i="9"/>
  <c r="AK728" i="9"/>
  <c r="AK730" i="9"/>
  <c r="AK7" i="9"/>
  <c r="AK527" i="9"/>
  <c r="AK574" i="9"/>
  <c r="AK78" i="9"/>
  <c r="AK632" i="9"/>
  <c r="AK644" i="9"/>
  <c r="AK492" i="9"/>
  <c r="AK84" i="9"/>
  <c r="AK587" i="9"/>
  <c r="AK641" i="9"/>
  <c r="AK200" i="9"/>
  <c r="AK279" i="9"/>
  <c r="AK234" i="9"/>
  <c r="AB10" i="9"/>
  <c r="AB746" i="9"/>
  <c r="AB268" i="9"/>
  <c r="X443" i="9"/>
  <c r="AB217" i="9"/>
  <c r="AB107" i="9"/>
  <c r="AB424" i="9"/>
  <c r="AB622" i="9"/>
  <c r="X439" i="9"/>
  <c r="AB404" i="9"/>
  <c r="AB537" i="9"/>
  <c r="X24" i="9"/>
  <c r="AB399" i="9"/>
  <c r="AB747" i="9"/>
  <c r="X53" i="9"/>
  <c r="AB547" i="9"/>
  <c r="X134" i="9"/>
  <c r="AB559" i="9"/>
  <c r="X477" i="9"/>
  <c r="AB17" i="9"/>
  <c r="AB322" i="9"/>
  <c r="AB558" i="9"/>
  <c r="AB30" i="9"/>
  <c r="X262" i="9"/>
  <c r="AB377" i="9"/>
  <c r="AB469" i="9"/>
  <c r="AB354" i="9"/>
  <c r="AB96" i="9"/>
  <c r="X498" i="9"/>
  <c r="X251" i="9"/>
  <c r="X615" i="9"/>
  <c r="X674" i="9"/>
  <c r="X348" i="9"/>
  <c r="X7" i="9"/>
  <c r="X595" i="9"/>
  <c r="AB195" i="9"/>
  <c r="X535" i="9"/>
  <c r="X471" i="9"/>
  <c r="AB485" i="9"/>
  <c r="AB209" i="9"/>
  <c r="X694" i="9"/>
  <c r="AB289" i="9"/>
  <c r="AB226" i="9"/>
  <c r="AB193" i="9"/>
  <c r="X587" i="9"/>
  <c r="AB252" i="9"/>
  <c r="AB147" i="9"/>
  <c r="X154" i="9"/>
  <c r="X718" i="9"/>
  <c r="AB308" i="9"/>
  <c r="AB31" i="9"/>
  <c r="X566" i="9"/>
  <c r="AB139" i="9"/>
  <c r="X602" i="9"/>
  <c r="X408" i="9"/>
  <c r="X32" i="9"/>
  <c r="X166" i="9"/>
  <c r="AB129" i="9"/>
  <c r="X150" i="9"/>
  <c r="X204" i="9"/>
  <c r="AB435" i="9"/>
  <c r="X562" i="9"/>
  <c r="AB259" i="9"/>
  <c r="X417" i="9"/>
  <c r="X319" i="9"/>
  <c r="AB728" i="9"/>
  <c r="X143" i="9"/>
  <c r="X18" i="9"/>
  <c r="X242" i="9"/>
  <c r="AB45" i="9"/>
  <c r="X101" i="9"/>
  <c r="X2" i="9"/>
  <c r="X575" i="9"/>
  <c r="X635" i="9"/>
  <c r="AB567" i="9"/>
  <c r="AB479" i="9"/>
  <c r="AB240" i="9"/>
  <c r="AB513" i="9"/>
  <c r="X155" i="9"/>
  <c r="AB331" i="9"/>
  <c r="AB186" i="9"/>
  <c r="X749" i="9"/>
  <c r="AB74" i="9"/>
  <c r="AB189" i="9"/>
  <c r="AB177" i="9"/>
  <c r="AB538" i="9"/>
  <c r="AB468" i="9"/>
  <c r="X400" i="9"/>
  <c r="X35" i="9"/>
  <c r="X356" i="9"/>
  <c r="AB639" i="9"/>
  <c r="X160" i="9"/>
  <c r="AB495" i="9"/>
  <c r="X236" i="9"/>
  <c r="X619" i="9"/>
  <c r="X682" i="9"/>
  <c r="AB187" i="9"/>
  <c r="X667" i="9"/>
  <c r="X605" i="9"/>
  <c r="X347" i="9"/>
  <c r="X211" i="9"/>
  <c r="AB303" i="9"/>
  <c r="AB392" i="9"/>
  <c r="AB361" i="9"/>
  <c r="X680" i="9"/>
  <c r="X366" i="9"/>
  <c r="X490" i="9"/>
  <c r="AB614" i="9"/>
  <c r="X406" i="9"/>
  <c r="X620" i="9"/>
  <c r="AB662" i="9"/>
  <c r="AB700" i="9"/>
  <c r="AB164" i="9"/>
  <c r="AB216" i="9"/>
  <c r="AB332" i="9"/>
  <c r="X70" i="9"/>
  <c r="X585" i="9"/>
  <c r="X142" i="9"/>
  <c r="X342" i="9"/>
  <c r="AB344" i="9"/>
  <c r="X522" i="9"/>
  <c r="X669" i="9"/>
  <c r="X601" i="9"/>
  <c r="X691" i="9"/>
  <c r="AB574" i="9"/>
  <c r="X116" i="9"/>
  <c r="X110" i="9"/>
  <c r="AB46" i="9"/>
  <c r="AB720" i="9"/>
  <c r="AB394" i="9"/>
  <c r="X210" i="9"/>
  <c r="AB531" i="9"/>
  <c r="X466" i="9"/>
  <c r="AB336" i="9"/>
  <c r="X511" i="9"/>
  <c r="X52" i="9"/>
  <c r="AB751" i="9"/>
  <c r="X203" i="9"/>
  <c r="X584" i="9"/>
  <c r="AB509" i="9"/>
  <c r="X345" i="9"/>
  <c r="AB170" i="9"/>
  <c r="AB79" i="9"/>
  <c r="X324" i="9"/>
  <c r="AB383" i="9"/>
  <c r="X530" i="9"/>
  <c r="AB71" i="9"/>
  <c r="AB197" i="9"/>
  <c r="AB55" i="9"/>
  <c r="AB121" i="9"/>
  <c r="X457" i="9"/>
  <c r="AB750" i="9"/>
  <c r="X180" i="9"/>
  <c r="X335" i="9"/>
  <c r="AB263" i="9"/>
  <c r="AB343" i="9"/>
  <c r="X693" i="9"/>
  <c r="X478" i="9"/>
  <c r="X526" i="9"/>
  <c r="X141" i="9"/>
  <c r="X381" i="9"/>
  <c r="X115" i="9"/>
  <c r="X92" i="9"/>
  <c r="X14" i="9"/>
  <c r="AB380" i="9"/>
  <c r="AB561" i="9"/>
  <c r="AB447" i="9"/>
  <c r="X69" i="9"/>
  <c r="AB743" i="9"/>
  <c r="AB27" i="9"/>
  <c r="X634" i="9"/>
  <c r="X286" i="9"/>
  <c r="X414" i="9"/>
  <c r="AB510" i="9"/>
  <c r="X123" i="9"/>
  <c r="X560" i="9"/>
  <c r="X690" i="9"/>
  <c r="AB34" i="9"/>
  <c r="AB375" i="9"/>
  <c r="AB545" i="9"/>
  <c r="X47" i="9"/>
  <c r="AB709" i="9"/>
  <c r="X475" i="9"/>
  <c r="X740" i="9"/>
  <c r="AB105" i="9"/>
  <c r="X724" i="9"/>
  <c r="AB61" i="9"/>
  <c r="X516" i="9"/>
  <c r="X359" i="9"/>
  <c r="AB637" i="9"/>
  <c r="AB571" i="9"/>
  <c r="AB25" i="9"/>
  <c r="X456" i="9"/>
  <c r="AB470" i="9"/>
  <c r="X702" i="9"/>
  <c r="X384" i="9"/>
  <c r="X148" i="9"/>
  <c r="X156" i="9"/>
  <c r="AB94" i="9"/>
  <c r="X280" i="9"/>
  <c r="X307" i="9"/>
  <c r="AB200" i="9"/>
  <c r="X430" i="9"/>
  <c r="X673" i="9"/>
  <c r="X103" i="9"/>
  <c r="X205" i="9"/>
  <c r="X411" i="9"/>
  <c r="X676" i="9"/>
  <c r="AB544" i="9"/>
  <c r="AB423" i="9"/>
  <c r="AB731" i="9"/>
  <c r="X76" i="9"/>
  <c r="AB540" i="9"/>
  <c r="X440" i="9"/>
  <c r="AB9" i="9"/>
  <c r="AB415" i="9"/>
  <c r="X415" i="9"/>
  <c r="AB646" i="9"/>
  <c r="X646" i="9"/>
  <c r="AB350" i="9"/>
  <c r="X350" i="9"/>
  <c r="X708" i="9"/>
  <c r="AB708" i="9"/>
  <c r="X33" i="9"/>
  <c r="AB33" i="9"/>
  <c r="AB231" i="9"/>
  <c r="X231" i="9"/>
  <c r="X230" i="9"/>
  <c r="AB230" i="9"/>
  <c r="AB281" i="9"/>
  <c r="X281" i="9"/>
  <c r="AB106" i="9"/>
  <c r="X106" i="9"/>
  <c r="AB730" i="9"/>
  <c r="X730" i="9"/>
  <c r="AB162" i="9"/>
  <c r="X162" i="9"/>
  <c r="X243" i="9"/>
  <c r="AB243" i="9"/>
  <c r="X626" i="9"/>
  <c r="AB626" i="9"/>
  <c r="X611" i="9"/>
  <c r="AB611" i="9"/>
  <c r="X661" i="9"/>
  <c r="AB661" i="9"/>
  <c r="X463" i="9"/>
  <c r="AB463" i="9"/>
  <c r="X109" i="9"/>
  <c r="AB109" i="9"/>
  <c r="X695" i="9"/>
  <c r="AB695" i="9"/>
  <c r="X272" i="9"/>
  <c r="AB272" i="9"/>
  <c r="X528" i="9"/>
  <c r="AB528" i="9"/>
  <c r="X87" i="9"/>
  <c r="AB87" i="9"/>
  <c r="AB465" i="9"/>
  <c r="X465" i="9"/>
  <c r="X681" i="9"/>
  <c r="AB681" i="9"/>
  <c r="X19" i="9"/>
  <c r="AB687" i="9"/>
  <c r="AB311" i="9"/>
  <c r="X630" i="9"/>
  <c r="AB647" i="9"/>
  <c r="AB436" i="9"/>
  <c r="AB214" i="9"/>
  <c r="AB579" i="9"/>
  <c r="AB385" i="9"/>
  <c r="X569" i="9"/>
  <c r="AB371" i="9"/>
  <c r="AB556" i="9"/>
  <c r="AB184" i="9"/>
  <c r="AB102" i="9"/>
  <c r="X11" i="9"/>
  <c r="AB157" i="9"/>
  <c r="AB253" i="9"/>
  <c r="AB168" i="9"/>
  <c r="AB715" i="9"/>
  <c r="X317" i="9"/>
  <c r="AB265" i="9"/>
  <c r="AB402" i="9"/>
  <c r="X656" i="9"/>
  <c r="AB461" i="9"/>
  <c r="X372" i="9"/>
  <c r="X270" i="9"/>
  <c r="AB652" i="9"/>
  <c r="X310" i="9"/>
  <c r="AB66" i="9"/>
  <c r="AB554" i="9"/>
  <c r="AB484" i="9"/>
  <c r="X723" i="9"/>
  <c r="X271" i="9"/>
  <c r="X736" i="9"/>
  <c r="AB438" i="9"/>
  <c r="X665" i="9"/>
  <c r="AB696" i="9"/>
  <c r="X49" i="9"/>
  <c r="AB454" i="9"/>
  <c r="X683" i="9"/>
  <c r="X625" i="9"/>
  <c r="X292" i="9"/>
  <c r="X367" i="9"/>
  <c r="AB241" i="9"/>
  <c r="AB706" i="9"/>
  <c r="X201" i="9"/>
  <c r="AB182" i="9"/>
  <c r="X698" i="9"/>
  <c r="X118" i="9"/>
  <c r="X452" i="9"/>
  <c r="AB578" i="9"/>
  <c r="X312" i="9"/>
  <c r="X353" i="9"/>
  <c r="X72" i="9"/>
  <c r="AB161" i="9"/>
  <c r="X365" i="9"/>
  <c r="X192" i="9"/>
  <c r="X20" i="9"/>
  <c r="X355" i="9"/>
  <c r="X712" i="9"/>
  <c r="X104" i="9"/>
  <c r="X546" i="9"/>
  <c r="X16" i="9"/>
  <c r="X448" i="9"/>
  <c r="AB726" i="9"/>
  <c r="X77" i="9"/>
  <c r="X136" i="9"/>
  <c r="AB533" i="9"/>
  <c r="X632" i="9"/>
  <c r="AB173" i="9"/>
  <c r="X341" i="9"/>
  <c r="AB501" i="9"/>
  <c r="AB178" i="9"/>
  <c r="X128" i="9"/>
  <c r="AB748" i="9"/>
  <c r="X444" i="9"/>
  <c r="X159" i="9"/>
  <c r="X188" i="9"/>
  <c r="X57" i="9"/>
  <c r="X398" i="9"/>
  <c r="X190" i="9"/>
  <c r="X62" i="9"/>
  <c r="X594" i="9"/>
  <c r="X58" i="9"/>
  <c r="AB257" i="9"/>
  <c r="X734" i="9"/>
  <c r="AB617" i="9"/>
  <c r="X144" i="9"/>
  <c r="X125" i="9"/>
  <c r="X301" i="9"/>
  <c r="AB302" i="9"/>
  <c r="X649" i="9"/>
  <c r="AB137" i="9"/>
  <c r="AB379" i="9"/>
  <c r="X623" i="9"/>
  <c r="AB548" i="9"/>
  <c r="X426" i="9"/>
  <c r="AB577" i="9"/>
  <c r="X346" i="9"/>
  <c r="X685" i="9"/>
  <c r="AB650" i="9"/>
  <c r="X135" i="9"/>
  <c r="X247" i="9"/>
  <c r="AB238" i="9"/>
  <c r="X261" i="9"/>
  <c r="AB442" i="9"/>
  <c r="AB112" i="9"/>
  <c r="X279" i="9"/>
  <c r="AB705" i="9"/>
  <c r="AB285" i="9"/>
  <c r="AB433" i="9"/>
  <c r="AB97" i="9"/>
  <c r="X664" i="9"/>
  <c r="X127" i="9"/>
  <c r="X525" i="9"/>
  <c r="X120" i="9"/>
  <c r="AB395" i="9"/>
  <c r="AB488" i="9"/>
  <c r="AB287" i="9"/>
  <c r="X401" i="9"/>
  <c r="X326" i="9"/>
  <c r="X441" i="9"/>
  <c r="AB506" i="9"/>
  <c r="X593" i="9"/>
  <c r="X100" i="9"/>
  <c r="X474" i="9"/>
  <c r="AB701" i="9"/>
  <c r="AB658" i="9"/>
  <c r="X298" i="9"/>
  <c r="AB450" i="9"/>
  <c r="AB132" i="9"/>
  <c r="AB427" i="9"/>
  <c r="AB351" i="9"/>
  <c r="X503" i="9"/>
  <c r="X12" i="9"/>
  <c r="X648" i="9"/>
  <c r="X573" i="9"/>
  <c r="AB624" i="9"/>
  <c r="AB114" i="9"/>
  <c r="X152" i="9"/>
  <c r="AB75" i="9"/>
  <c r="X421" i="9"/>
  <c r="AB609" i="9"/>
  <c r="AB321" i="9"/>
  <c r="X290" i="9"/>
  <c r="AB608" i="9"/>
  <c r="AB378" i="9"/>
  <c r="AB496" i="9"/>
  <c r="AB82" i="9"/>
  <c r="AB515" i="9"/>
  <c r="AB407" i="9"/>
  <c r="AB586" i="9"/>
  <c r="X260" i="9"/>
  <c r="X276" i="9"/>
  <c r="X707" i="9"/>
  <c r="X364" i="9"/>
  <c r="AB568" i="9"/>
  <c r="AB660" i="9"/>
  <c r="AB644" i="9"/>
  <c r="AB487" i="9"/>
  <c r="X600" i="9"/>
  <c r="AB607" i="9"/>
  <c r="AB621" i="9"/>
  <c r="X670" i="9"/>
  <c r="X337" i="9"/>
  <c r="X425" i="9"/>
  <c r="AB339" i="9"/>
  <c r="AB738" i="9"/>
  <c r="AB403" i="9"/>
  <c r="AB206" i="9"/>
  <c r="AB500" i="9"/>
  <c r="AB221" i="9"/>
  <c r="X41" i="9"/>
  <c r="X153" i="9"/>
  <c r="X606" i="9"/>
  <c r="X181" i="9"/>
  <c r="AB51" i="9"/>
  <c r="X297" i="9"/>
  <c r="X412" i="9"/>
  <c r="AB309" i="9"/>
  <c r="AB329" i="9"/>
  <c r="AB420" i="9"/>
  <c r="AB451" i="9"/>
  <c r="X716" i="9"/>
  <c r="X374" i="9"/>
  <c r="X78" i="9"/>
  <c r="X237" i="9"/>
  <c r="AB113" i="9"/>
  <c r="X523" i="9"/>
  <c r="X64" i="9"/>
  <c r="AB725" i="9"/>
  <c r="AB133" i="9"/>
  <c r="X59" i="9"/>
  <c r="AB572" i="9"/>
  <c r="X581" i="9"/>
  <c r="AB95" i="9"/>
  <c r="AB23" i="9"/>
  <c r="AB250" i="9"/>
  <c r="AB282" i="9"/>
  <c r="AB338" i="9"/>
  <c r="AB597" i="9"/>
  <c r="AB592" i="9"/>
  <c r="X131" i="9"/>
  <c r="X416" i="9"/>
  <c r="AB481" i="9"/>
  <c r="X179" i="9"/>
  <c r="X314" i="9"/>
  <c r="X429" i="9"/>
  <c r="X419" i="9"/>
  <c r="X65" i="9"/>
  <c r="X628" i="9"/>
  <c r="AB472" i="9"/>
  <c r="AB176" i="9"/>
  <c r="AB376" i="9"/>
  <c r="X654" i="9"/>
  <c r="X233" i="9"/>
  <c r="AB283" i="9"/>
  <c r="AB73" i="9"/>
  <c r="X174" i="9"/>
  <c r="X711" i="9"/>
  <c r="AB713" i="9"/>
  <c r="AB199" i="9"/>
  <c r="AB224" i="9"/>
  <c r="AB90" i="9"/>
  <c r="AB460" i="9"/>
  <c r="X512" i="9"/>
  <c r="AB373" i="9"/>
  <c r="X542" i="9"/>
  <c r="AB108" i="9"/>
  <c r="X610" i="9"/>
  <c r="AB40" i="9"/>
  <c r="X130" i="9"/>
  <c r="AB202" i="9"/>
  <c r="X553" i="9"/>
  <c r="X36" i="9"/>
  <c r="X521" i="9"/>
  <c r="X26" i="9"/>
  <c r="X529" i="9"/>
  <c r="AB638" i="9"/>
  <c r="X638" i="9"/>
  <c r="X360" i="9"/>
  <c r="AB360" i="9"/>
  <c r="AB81" i="9"/>
  <c r="X81" i="9"/>
  <c r="X83" i="9"/>
  <c r="AB83" i="9"/>
  <c r="AB564" i="9"/>
  <c r="AB67" i="9"/>
  <c r="AB293" i="9"/>
  <c r="AB175" i="9"/>
  <c r="AB294" i="9"/>
  <c r="X88" i="9"/>
  <c r="X618" i="9"/>
  <c r="X29" i="9"/>
  <c r="X729" i="9"/>
  <c r="AB455" i="9"/>
  <c r="AB149" i="9"/>
  <c r="AB277" i="9"/>
  <c r="AB396" i="9"/>
  <c r="AB275" i="9"/>
  <c r="X37" i="9"/>
  <c r="AB163" i="9"/>
  <c r="AB458" i="9"/>
  <c r="X458" i="9"/>
  <c r="X598" i="9"/>
  <c r="AB598" i="9"/>
  <c r="AB603" i="9"/>
  <c r="X603" i="9"/>
  <c r="AB518" i="9"/>
  <c r="X518" i="9"/>
  <c r="AB413" i="9"/>
  <c r="X413" i="9"/>
  <c r="AB550" i="9"/>
  <c r="X550" i="9"/>
  <c r="AB229" i="9"/>
  <c r="X229" i="9"/>
  <c r="AB719" i="9"/>
  <c r="X719" i="9"/>
  <c r="AB48" i="9"/>
  <c r="X48" i="9"/>
  <c r="AB721" i="9"/>
  <c r="X721" i="9"/>
  <c r="AB43" i="9"/>
  <c r="X43" i="9"/>
  <c r="X370" i="9"/>
  <c r="AB370" i="9"/>
  <c r="AB686" i="9"/>
  <c r="X686" i="9"/>
  <c r="X633" i="9"/>
  <c r="X8" i="9"/>
  <c r="X219" i="9"/>
  <c r="X368" i="9"/>
  <c r="X582" i="9"/>
  <c r="X320" i="9"/>
  <c r="AB393" i="9"/>
  <c r="X393" i="9"/>
  <c r="AB122" i="9"/>
  <c r="X122" i="9"/>
  <c r="X196" i="9"/>
  <c r="X565" i="9"/>
  <c r="X256" i="9"/>
  <c r="AB213" i="9"/>
  <c r="X213" i="9"/>
  <c r="AB296" i="9"/>
  <c r="X296" i="9"/>
  <c r="AB612" i="9"/>
  <c r="X612" i="9"/>
  <c r="AB733" i="9"/>
  <c r="X733" i="9"/>
  <c r="AB299" i="9"/>
  <c r="X299" i="9"/>
  <c r="AB596" i="9"/>
  <c r="X596" i="9"/>
  <c r="AB591" i="9"/>
  <c r="X591" i="9"/>
  <c r="AB228" i="9"/>
  <c r="X228" i="9"/>
  <c r="AB86" i="9"/>
  <c r="X86" i="9"/>
  <c r="AB517" i="9"/>
  <c r="X517" i="9"/>
  <c r="AB349" i="9"/>
  <c r="X349" i="9"/>
  <c r="AB305" i="9"/>
  <c r="X305" i="9"/>
  <c r="AB742" i="9"/>
  <c r="X742" i="9"/>
  <c r="AB613" i="9"/>
  <c r="X613" i="9"/>
  <c r="AB677" i="9"/>
  <c r="X677" i="9"/>
  <c r="AB643" i="9"/>
  <c r="X643" i="9"/>
  <c r="AB389" i="9"/>
  <c r="X389" i="9"/>
  <c r="AB220" i="9"/>
  <c r="X220" i="9"/>
  <c r="AB357" i="9"/>
  <c r="X357" i="9"/>
  <c r="AB21" i="9"/>
  <c r="X21" i="9"/>
  <c r="X570" i="9"/>
  <c r="X504" i="9"/>
  <c r="AB146" i="9"/>
  <c r="X146" i="9"/>
  <c r="AB225" i="9"/>
  <c r="X225" i="9"/>
  <c r="AB39" i="9"/>
  <c r="X39" i="9"/>
  <c r="AB599" i="9"/>
  <c r="X599" i="9"/>
  <c r="X717" i="9"/>
  <c r="AB717" i="9"/>
  <c r="X431" i="9"/>
  <c r="AB431" i="9"/>
  <c r="AB636" i="9"/>
  <c r="X636" i="9"/>
  <c r="X362" i="9"/>
  <c r="AB362" i="9"/>
  <c r="AB678" i="9"/>
  <c r="X678" i="9"/>
  <c r="X651" i="9"/>
  <c r="AB651" i="9"/>
  <c r="X732" i="9"/>
  <c r="AB732" i="9"/>
  <c r="X352" i="9"/>
  <c r="AB352" i="9"/>
  <c r="AB99" i="9"/>
  <c r="X99" i="9"/>
  <c r="AB267" i="9"/>
  <c r="X267" i="9"/>
  <c r="X446" i="9"/>
  <c r="AB446" i="9"/>
  <c r="AB291" i="9"/>
  <c r="X291" i="9"/>
  <c r="AB616" i="9"/>
  <c r="X616" i="9"/>
  <c r="X491" i="9"/>
  <c r="AB491" i="9"/>
  <c r="AB284" i="9"/>
  <c r="X284" i="9"/>
  <c r="AB629" i="9"/>
  <c r="X629" i="9"/>
  <c r="X668" i="9"/>
  <c r="AB668" i="9"/>
  <c r="AB313" i="9"/>
  <c r="X313" i="9"/>
  <c r="X278" i="9"/>
  <c r="AB278" i="9"/>
  <c r="X722" i="9"/>
  <c r="AB722" i="9"/>
  <c r="X245" i="9"/>
  <c r="AB245" i="9"/>
  <c r="X382" i="9"/>
  <c r="AB382" i="9"/>
  <c r="X714" i="9"/>
  <c r="AB714" i="9"/>
  <c r="AB527" i="9"/>
  <c r="X527" i="9"/>
  <c r="X138" i="9"/>
  <c r="AB138" i="9"/>
  <c r="X482" i="9"/>
  <c r="AB482" i="9"/>
  <c r="X328" i="9"/>
  <c r="AB328" i="9"/>
  <c r="AB68" i="9"/>
  <c r="X68" i="9"/>
  <c r="AB449" i="9"/>
  <c r="X449" i="9"/>
  <c r="AB255" i="9"/>
  <c r="X255" i="9"/>
  <c r="X232" i="9"/>
  <c r="AB232" i="9"/>
  <c r="AB502" i="9"/>
  <c r="X502" i="9"/>
  <c r="X476" i="9"/>
  <c r="AB476" i="9"/>
  <c r="AB655" i="9"/>
  <c r="X655" i="9"/>
  <c r="AB269" i="9"/>
  <c r="X269" i="9"/>
  <c r="AB494" i="9"/>
  <c r="X494" i="9"/>
  <c r="X539" i="9"/>
  <c r="AB539" i="9"/>
  <c r="X514" i="9"/>
  <c r="AB514" i="9"/>
  <c r="AB666" i="9"/>
  <c r="X666" i="9"/>
  <c r="AB327" i="9"/>
  <c r="X327" i="9"/>
  <c r="X300" i="9"/>
  <c r="AB300" i="9"/>
  <c r="AB541" i="9"/>
  <c r="X541" i="9"/>
  <c r="X645" i="9"/>
  <c r="AB645" i="9"/>
  <c r="AB111" i="9"/>
  <c r="X111" i="9"/>
  <c r="X165" i="9"/>
  <c r="AB165" i="9"/>
  <c r="AB295" i="9"/>
  <c r="X295" i="9"/>
  <c r="AB185" i="9"/>
  <c r="X185" i="9"/>
  <c r="AB386" i="9"/>
  <c r="X386" i="9"/>
  <c r="X124" i="9"/>
  <c r="AB124" i="9"/>
  <c r="AB54" i="9"/>
  <c r="X54" i="9"/>
  <c r="AB258" i="9"/>
  <c r="X258" i="9"/>
  <c r="X703" i="9"/>
  <c r="AB703" i="9"/>
  <c r="AB631" i="9"/>
  <c r="X631" i="9"/>
  <c r="AB741" i="9"/>
  <c r="X741" i="9"/>
  <c r="AB663" i="9"/>
  <c r="X663" i="9"/>
  <c r="X191" i="9"/>
  <c r="AB191" i="9"/>
  <c r="X248" i="9"/>
  <c r="AB248" i="9"/>
  <c r="X684" i="9"/>
  <c r="AB684" i="9"/>
  <c r="X589" i="9"/>
  <c r="AB589" i="9"/>
  <c r="X194" i="9"/>
  <c r="AB194" i="9"/>
  <c r="X473" i="9"/>
  <c r="AB473" i="9"/>
  <c r="X223" i="9"/>
  <c r="AB223" i="9"/>
  <c r="X208" i="9"/>
  <c r="AB208" i="9"/>
  <c r="X462" i="9"/>
  <c r="AB462" i="9"/>
  <c r="AB171" i="9"/>
  <c r="X171" i="9"/>
  <c r="AB405" i="9"/>
  <c r="X405" i="9"/>
  <c r="AB246" i="9"/>
  <c r="X246" i="9"/>
  <c r="X505" i="9"/>
  <c r="AB505" i="9"/>
  <c r="X489" i="9"/>
  <c r="AB489" i="9"/>
  <c r="AB744" i="9"/>
  <c r="X744" i="9"/>
  <c r="AB218" i="9"/>
  <c r="X218" i="9"/>
  <c r="AB85" i="9"/>
  <c r="X85" i="9"/>
  <c r="AB671" i="9"/>
  <c r="X671" i="9"/>
  <c r="X266" i="9"/>
  <c r="AB266" i="9"/>
  <c r="AB536" i="9"/>
  <c r="X536" i="9"/>
  <c r="AB274" i="9"/>
  <c r="X274" i="9"/>
  <c r="AB555" i="9"/>
  <c r="X555" i="9"/>
  <c r="X340" i="9"/>
  <c r="AB340" i="9"/>
  <c r="AB464" i="9"/>
  <c r="X464" i="9"/>
  <c r="AB675" i="9"/>
  <c r="X675" i="9"/>
  <c r="X13" i="9"/>
  <c r="AB13" i="9"/>
  <c r="AB140" i="9"/>
  <c r="X140" i="9"/>
  <c r="AB434" i="9"/>
  <c r="X434" i="9"/>
  <c r="AB422" i="9"/>
  <c r="X422" i="9"/>
  <c r="AB467" i="9"/>
  <c r="X467" i="9"/>
  <c r="AB315" i="9"/>
  <c r="X315" i="9"/>
  <c r="X551" i="9"/>
  <c r="AB551" i="9"/>
  <c r="AB42" i="9"/>
  <c r="X42" i="9"/>
  <c r="AB358" i="9"/>
  <c r="X358" i="9"/>
  <c r="AB486" i="9"/>
  <c r="X486" i="9"/>
  <c r="X524" i="9"/>
  <c r="AB524" i="9"/>
  <c r="AB697" i="9"/>
  <c r="X697" i="9"/>
  <c r="AB207" i="9"/>
  <c r="X207" i="9"/>
  <c r="AB604" i="9"/>
  <c r="X604" i="9"/>
  <c r="X642" i="9"/>
  <c r="AB642" i="9"/>
  <c r="AB549" i="9"/>
  <c r="X549" i="9"/>
  <c r="X93" i="9"/>
  <c r="AB93" i="9"/>
  <c r="AB534" i="9"/>
  <c r="X534" i="9"/>
  <c r="X318" i="9"/>
  <c r="AB318" i="9"/>
  <c r="X6" i="9"/>
  <c r="AB6" i="9"/>
  <c r="X158" i="9"/>
  <c r="AB158" i="9"/>
  <c r="AB493" i="9"/>
  <c r="X493" i="9"/>
  <c r="AB627" i="9"/>
  <c r="X627" i="9"/>
  <c r="AB391" i="9"/>
  <c r="X391" i="9"/>
  <c r="AB316" i="9"/>
  <c r="X316" i="9"/>
  <c r="AB659" i="9"/>
  <c r="X659" i="9"/>
  <c r="AB390" i="9"/>
  <c r="X390" i="9"/>
  <c r="AB520" i="9"/>
  <c r="X520" i="9"/>
  <c r="X119" i="9"/>
  <c r="AB119" i="9"/>
  <c r="X418" i="9"/>
  <c r="AB418" i="9"/>
  <c r="AB692" i="9"/>
  <c r="X692" i="9"/>
  <c r="AB235" i="9"/>
  <c r="X235" i="9"/>
  <c r="AB264" i="9"/>
  <c r="X264" i="9"/>
  <c r="X507" i="9"/>
  <c r="AB507" i="9"/>
  <c r="AB480" i="9"/>
  <c r="X480" i="9"/>
  <c r="X576" i="9"/>
  <c r="AB576" i="9"/>
  <c r="AB215" i="9"/>
  <c r="X215" i="9"/>
  <c r="AB543" i="9"/>
  <c r="X543" i="9"/>
  <c r="AB428" i="9"/>
  <c r="X428" i="9"/>
  <c r="AB557" i="9"/>
  <c r="X557" i="9"/>
  <c r="X44" i="9"/>
  <c r="AB44" i="9"/>
  <c r="AB445" i="9"/>
  <c r="X445" i="9"/>
  <c r="X437" i="9"/>
  <c r="AB437" i="9"/>
  <c r="AB273" i="9"/>
  <c r="X273" i="9"/>
  <c r="AB151" i="9"/>
  <c r="X151" i="9"/>
  <c r="AB580" i="9"/>
  <c r="X580" i="9"/>
  <c r="AB387" i="9"/>
  <c r="X387" i="9"/>
  <c r="AB172" i="9"/>
  <c r="X172" i="9"/>
  <c r="AB397" i="9"/>
  <c r="X397" i="9"/>
  <c r="AB653" i="9"/>
  <c r="X653" i="9"/>
  <c r="X22" i="9"/>
  <c r="AB22" i="9"/>
  <c r="X409" i="9"/>
  <c r="AB409" i="9"/>
  <c r="AB38" i="9"/>
  <c r="X38" i="9"/>
  <c r="AB688" i="9"/>
  <c r="X688" i="9"/>
  <c r="AB84" i="9"/>
  <c r="X84" i="9"/>
  <c r="AB304" i="9"/>
  <c r="X304" i="9"/>
  <c r="X288" i="9"/>
  <c r="AB288" i="9"/>
  <c r="AB497" i="9"/>
  <c r="X497" i="9"/>
  <c r="X126" i="9"/>
  <c r="AB126" i="9"/>
  <c r="X3" i="9"/>
  <c r="AB3" i="9"/>
  <c r="AB325" i="9"/>
  <c r="X325" i="9"/>
  <c r="AB98" i="9"/>
  <c r="X98" i="9"/>
  <c r="AB641" i="9"/>
  <c r="X641" i="9"/>
  <c r="W655" i="1"/>
  <c r="W527" i="1"/>
  <c r="W82" i="1"/>
  <c r="X82" i="1" s="1"/>
  <c r="W292" i="1"/>
  <c r="X292" i="1" s="1"/>
  <c r="W492" i="1"/>
  <c r="W441" i="1"/>
  <c r="X441" i="1" s="1"/>
  <c r="W672" i="1"/>
  <c r="X672" i="1" s="1"/>
  <c r="W663" i="1"/>
  <c r="X663" i="1" s="1"/>
  <c r="AC618" i="1"/>
  <c r="AC549" i="1"/>
  <c r="AC495" i="1"/>
  <c r="W311" i="1"/>
  <c r="X311" i="1" s="1"/>
  <c r="W404" i="1"/>
  <c r="W51" i="1"/>
  <c r="AB51" i="1" s="1"/>
  <c r="W456" i="1"/>
  <c r="X456" i="1" s="1"/>
  <c r="W449" i="1"/>
  <c r="X449" i="1" s="1"/>
  <c r="W602" i="1"/>
  <c r="X602" i="1" s="1"/>
  <c r="W293" i="1"/>
  <c r="X293" i="1" s="1"/>
  <c r="W120" i="1"/>
  <c r="AB120" i="1" s="1"/>
  <c r="W335" i="1"/>
  <c r="X335" i="1" s="1"/>
  <c r="W200" i="1"/>
  <c r="AA594" i="1"/>
  <c r="AC594" i="1"/>
  <c r="AA586" i="1"/>
  <c r="AC586" i="1"/>
  <c r="AA578" i="1"/>
  <c r="AC578" i="1"/>
  <c r="AA564" i="1"/>
  <c r="AC564" i="1"/>
  <c r="AA556" i="1"/>
  <c r="AC556" i="1"/>
  <c r="AA548" i="1"/>
  <c r="AC548" i="1"/>
  <c r="AA533" i="1"/>
  <c r="AC533" i="1"/>
  <c r="AA525" i="1"/>
  <c r="AC525" i="1"/>
  <c r="AA519" i="1"/>
  <c r="AC519" i="1"/>
  <c r="AA504" i="1"/>
  <c r="AC504" i="1"/>
  <c r="AA498" i="1"/>
  <c r="AC498" i="1"/>
  <c r="AA490" i="1"/>
  <c r="AC490" i="1"/>
  <c r="AA476" i="1"/>
  <c r="AC476" i="1"/>
  <c r="AA469" i="1"/>
  <c r="AC469" i="1"/>
  <c r="AA461" i="1"/>
  <c r="AC461" i="1"/>
  <c r="AA454" i="1"/>
  <c r="AC454" i="1"/>
  <c r="AA446" i="1"/>
  <c r="AC446" i="1"/>
  <c r="AA440" i="1"/>
  <c r="AC440" i="1"/>
  <c r="AA433" i="1"/>
  <c r="AC433" i="1"/>
  <c r="AA728" i="1"/>
  <c r="AC728" i="1"/>
  <c r="AA418" i="1"/>
  <c r="AC418" i="1"/>
  <c r="AA411" i="1"/>
  <c r="AC411" i="1"/>
  <c r="AA403" i="1"/>
  <c r="AC403" i="1"/>
  <c r="AA396" i="1"/>
  <c r="AC396" i="1"/>
  <c r="AA389" i="1"/>
  <c r="AC389" i="1"/>
  <c r="AA382" i="1"/>
  <c r="AC382" i="1"/>
  <c r="AA374" i="1"/>
  <c r="AC374" i="1"/>
  <c r="AA366" i="1"/>
  <c r="AC366" i="1"/>
  <c r="AA358" i="1"/>
  <c r="AC358" i="1"/>
  <c r="AA351" i="1"/>
  <c r="AC351" i="1"/>
  <c r="AA344" i="1"/>
  <c r="AC344" i="1"/>
  <c r="AA338" i="1"/>
  <c r="AC338" i="1"/>
  <c r="AA331" i="1"/>
  <c r="AC331" i="1"/>
  <c r="AA324" i="1"/>
  <c r="AC324" i="1"/>
  <c r="AA316" i="1"/>
  <c r="AC316" i="1"/>
  <c r="AA310" i="1"/>
  <c r="AC310" i="1"/>
  <c r="AA305" i="1"/>
  <c r="AC305" i="1"/>
  <c r="AA298" i="1"/>
  <c r="AC298" i="1"/>
  <c r="AA291" i="1"/>
  <c r="AC291" i="1"/>
  <c r="AA283" i="1"/>
  <c r="AC283" i="1"/>
  <c r="AA277" i="1"/>
  <c r="AC277" i="1"/>
  <c r="AA271" i="1"/>
  <c r="AC271" i="1"/>
  <c r="AA264" i="1"/>
  <c r="AC264" i="1"/>
  <c r="AA257" i="1"/>
  <c r="AC257" i="1"/>
  <c r="AA251" i="1"/>
  <c r="AC251" i="1"/>
  <c r="AA245" i="1"/>
  <c r="AC245" i="1"/>
  <c r="AA239" i="1"/>
  <c r="AC239" i="1"/>
  <c r="AA232" i="1"/>
  <c r="AC232" i="1"/>
  <c r="AA224" i="1"/>
  <c r="AC224" i="1"/>
  <c r="AA218" i="1"/>
  <c r="AC218" i="1"/>
  <c r="AA210" i="1"/>
  <c r="AC210" i="1"/>
  <c r="AA203" i="1"/>
  <c r="AC203" i="1"/>
  <c r="AA195" i="1"/>
  <c r="AC195" i="1"/>
  <c r="AA189" i="1"/>
  <c r="AC189" i="1"/>
  <c r="AA181" i="1"/>
  <c r="AC181" i="1"/>
  <c r="AA174" i="1"/>
  <c r="AC174" i="1"/>
  <c r="AA166" i="1"/>
  <c r="AC166" i="1"/>
  <c r="AA159" i="1"/>
  <c r="AC159" i="1"/>
  <c r="AA151" i="1"/>
  <c r="AC151" i="1"/>
  <c r="AA144" i="1"/>
  <c r="AC144" i="1"/>
  <c r="AA688" i="1"/>
  <c r="AC688" i="1"/>
  <c r="AA131" i="1"/>
  <c r="AC131" i="1"/>
  <c r="AA123" i="1"/>
  <c r="AC123" i="1"/>
  <c r="AA115" i="1"/>
  <c r="AC115" i="1"/>
  <c r="AA107" i="1"/>
  <c r="AC107" i="1"/>
  <c r="AA100" i="1"/>
  <c r="AC100" i="1"/>
  <c r="AA684" i="1"/>
  <c r="AC684" i="1"/>
  <c r="AA86" i="1"/>
  <c r="AC86" i="1"/>
  <c r="AA78" i="1"/>
  <c r="AC78" i="1"/>
  <c r="AA71" i="1"/>
  <c r="AC71" i="1"/>
  <c r="AA64" i="1"/>
  <c r="AC64" i="1"/>
  <c r="AA56" i="1"/>
  <c r="AC56" i="1"/>
  <c r="AA48" i="1"/>
  <c r="AC48" i="1"/>
  <c r="AC669" i="1"/>
  <c r="AC650" i="1"/>
  <c r="AC630" i="1"/>
  <c r="AC610" i="1"/>
  <c r="AC588" i="1"/>
  <c r="AC566" i="1"/>
  <c r="AC536" i="1"/>
  <c r="AC503" i="1"/>
  <c r="AA674" i="1"/>
  <c r="AC674" i="1"/>
  <c r="AA667" i="1"/>
  <c r="AC667" i="1"/>
  <c r="AA660" i="1"/>
  <c r="AC660" i="1"/>
  <c r="AA652" i="1"/>
  <c r="AC652" i="1"/>
  <c r="AA644" i="1"/>
  <c r="AC644" i="1"/>
  <c r="AA636" i="1"/>
  <c r="AC636" i="1"/>
  <c r="AA629" i="1"/>
  <c r="AC629" i="1"/>
  <c r="AA622" i="1"/>
  <c r="AC622" i="1"/>
  <c r="AA616" i="1"/>
  <c r="AC616" i="1"/>
  <c r="AA608" i="1"/>
  <c r="AC608" i="1"/>
  <c r="AA585" i="1"/>
  <c r="AC585" i="1"/>
  <c r="AA577" i="1"/>
  <c r="AC577" i="1"/>
  <c r="AA570" i="1"/>
  <c r="AC570" i="1"/>
  <c r="AA555" i="1"/>
  <c r="AC555" i="1"/>
  <c r="AA741" i="1"/>
  <c r="AC741" i="1"/>
  <c r="AA540" i="1"/>
  <c r="AC540" i="1"/>
  <c r="AA740" i="1"/>
  <c r="AC740" i="1"/>
  <c r="AA518" i="1"/>
  <c r="AC518" i="1"/>
  <c r="AA510" i="1"/>
  <c r="AC510" i="1"/>
  <c r="AA497" i="1"/>
  <c r="AC497" i="1"/>
  <c r="AA489" i="1"/>
  <c r="AC489" i="1"/>
  <c r="AA483" i="1"/>
  <c r="AC483" i="1"/>
  <c r="AA468" i="1"/>
  <c r="AC468" i="1"/>
  <c r="AA460" i="1"/>
  <c r="AC460" i="1"/>
  <c r="AA453" i="1"/>
  <c r="AC453" i="1"/>
  <c r="AA445" i="1"/>
  <c r="AC445" i="1"/>
  <c r="AA439" i="1"/>
  <c r="AC439" i="1"/>
  <c r="AA432" i="1"/>
  <c r="AC432" i="1"/>
  <c r="AA425" i="1"/>
  <c r="AC425" i="1"/>
  <c r="AA417" i="1"/>
  <c r="AC417" i="1"/>
  <c r="AA410" i="1"/>
  <c r="AC410" i="1"/>
  <c r="AA402" i="1"/>
  <c r="AC402" i="1"/>
  <c r="AA395" i="1"/>
  <c r="AC395" i="1"/>
  <c r="AA388" i="1"/>
  <c r="AC388" i="1"/>
  <c r="AA381" i="1"/>
  <c r="AC381" i="1"/>
  <c r="AA373" i="1"/>
  <c r="AC373" i="1"/>
  <c r="AA365" i="1"/>
  <c r="AC365" i="1"/>
  <c r="AA357" i="1"/>
  <c r="AC357" i="1"/>
  <c r="AA350" i="1"/>
  <c r="AC350" i="1"/>
  <c r="AA343" i="1"/>
  <c r="AC343" i="1"/>
  <c r="AA337" i="1"/>
  <c r="AC337" i="1"/>
  <c r="AA330" i="1"/>
  <c r="AC330" i="1"/>
  <c r="AA323" i="1"/>
  <c r="AC323" i="1"/>
  <c r="AA315" i="1"/>
  <c r="AC315" i="1"/>
  <c r="AA715" i="1"/>
  <c r="AC715" i="1"/>
  <c r="AA304" i="1"/>
  <c r="AC304" i="1"/>
  <c r="AA297" i="1"/>
  <c r="AC297" i="1"/>
  <c r="AA290" i="1"/>
  <c r="AC290" i="1"/>
  <c r="AA282" i="1"/>
  <c r="AC282" i="1"/>
  <c r="AA276" i="1"/>
  <c r="AC276" i="1"/>
  <c r="AA270" i="1"/>
  <c r="AC270" i="1"/>
  <c r="AA263" i="1"/>
  <c r="AC263" i="1"/>
  <c r="AA256" i="1"/>
  <c r="AC256" i="1"/>
  <c r="AA250" i="1"/>
  <c r="AC250" i="1"/>
  <c r="AA244" i="1"/>
  <c r="AC244" i="1"/>
  <c r="AA238" i="1"/>
  <c r="AC238" i="1"/>
  <c r="AA231" i="1"/>
  <c r="AC231" i="1"/>
  <c r="AA697" i="1"/>
  <c r="AC697" i="1"/>
  <c r="AA217" i="1"/>
  <c r="AC217" i="1"/>
  <c r="AA209" i="1"/>
  <c r="AC209" i="1"/>
  <c r="AA202" i="1"/>
  <c r="AC202" i="1"/>
  <c r="AA694" i="1"/>
  <c r="AC694" i="1"/>
  <c r="AA188" i="1"/>
  <c r="AC188" i="1"/>
  <c r="AA692" i="1"/>
  <c r="AC692" i="1"/>
  <c r="AA173" i="1"/>
  <c r="AC173" i="1"/>
  <c r="AA165" i="1"/>
  <c r="AC165" i="1"/>
  <c r="AA158" i="1"/>
  <c r="AC158" i="1"/>
  <c r="AA150" i="1"/>
  <c r="AC150" i="1"/>
  <c r="AA143" i="1"/>
  <c r="AC143" i="1"/>
  <c r="AA137" i="1"/>
  <c r="AC137" i="1"/>
  <c r="AA130" i="1"/>
  <c r="AC130" i="1"/>
  <c r="AA122" i="1"/>
  <c r="AC122" i="1"/>
  <c r="AA114" i="1"/>
  <c r="AC114" i="1"/>
  <c r="AA106" i="1"/>
  <c r="AC106" i="1"/>
  <c r="AA99" i="1"/>
  <c r="AC99" i="1"/>
  <c r="AA93" i="1"/>
  <c r="AC93" i="1"/>
  <c r="AA85" i="1"/>
  <c r="AC85" i="1"/>
  <c r="AA77" i="1"/>
  <c r="AC77" i="1"/>
  <c r="AA70" i="1"/>
  <c r="AC70" i="1"/>
  <c r="AA63" i="1"/>
  <c r="AC63" i="1"/>
  <c r="AA55" i="1"/>
  <c r="AC55" i="1"/>
  <c r="AA47" i="1"/>
  <c r="AC47" i="1"/>
  <c r="AA40" i="1"/>
  <c r="AC40" i="1"/>
  <c r="AA680" i="1"/>
  <c r="AC680" i="1"/>
  <c r="AC668" i="1"/>
  <c r="AC646" i="1"/>
  <c r="AC627" i="1"/>
  <c r="AC609" i="1"/>
  <c r="AC583" i="1"/>
  <c r="AC563" i="1"/>
  <c r="AC532" i="1"/>
  <c r="AC737" i="1"/>
  <c r="AA750" i="1"/>
  <c r="AC750" i="1"/>
  <c r="AA666" i="1"/>
  <c r="AC666" i="1"/>
  <c r="AA659" i="1"/>
  <c r="AC659" i="1"/>
  <c r="AA651" i="1"/>
  <c r="AC651" i="1"/>
  <c r="AA643" i="1"/>
  <c r="AC643" i="1"/>
  <c r="AA635" i="1"/>
  <c r="AC635" i="1"/>
  <c r="AA628" i="1"/>
  <c r="AC628" i="1"/>
  <c r="AA746" i="1"/>
  <c r="AC746" i="1"/>
  <c r="AA615" i="1"/>
  <c r="AC615" i="1"/>
  <c r="AA607" i="1"/>
  <c r="AC607" i="1"/>
  <c r="AA744" i="1"/>
  <c r="AC744" i="1"/>
  <c r="AA592" i="1"/>
  <c r="AC592" i="1"/>
  <c r="AA584" i="1"/>
  <c r="AC584" i="1"/>
  <c r="AA576" i="1"/>
  <c r="AC576" i="1"/>
  <c r="AA569" i="1"/>
  <c r="AC569" i="1"/>
  <c r="AA562" i="1"/>
  <c r="AC562" i="1"/>
  <c r="AA554" i="1"/>
  <c r="AC554" i="1"/>
  <c r="AA547" i="1"/>
  <c r="AC547" i="1"/>
  <c r="AA539" i="1"/>
  <c r="AC539" i="1"/>
  <c r="AA531" i="1"/>
  <c r="AC531" i="1"/>
  <c r="AA524" i="1"/>
  <c r="AC524" i="1"/>
  <c r="AA517" i="1"/>
  <c r="AC517" i="1"/>
  <c r="AA509" i="1"/>
  <c r="AC509" i="1"/>
  <c r="AA502" i="1"/>
  <c r="AC502" i="1"/>
  <c r="AA496" i="1"/>
  <c r="AC496" i="1"/>
  <c r="AA488" i="1"/>
  <c r="AC488" i="1"/>
  <c r="AA482" i="1"/>
  <c r="AC482" i="1"/>
  <c r="AA474" i="1"/>
  <c r="AC474" i="1"/>
  <c r="AA467" i="1"/>
  <c r="AC467" i="1"/>
  <c r="AA459" i="1"/>
  <c r="AC459" i="1"/>
  <c r="AA452" i="1"/>
  <c r="AC452" i="1"/>
  <c r="AA444" i="1"/>
  <c r="AC444" i="1"/>
  <c r="AA729" i="1"/>
  <c r="AC729" i="1"/>
  <c r="AA431" i="1"/>
  <c r="AC431" i="1"/>
  <c r="AA424" i="1"/>
  <c r="AC424" i="1"/>
  <c r="AA416" i="1"/>
  <c r="AC416" i="1"/>
  <c r="AA409" i="1"/>
  <c r="AC409" i="1"/>
  <c r="AA401" i="1"/>
  <c r="AC401" i="1"/>
  <c r="AA725" i="1"/>
  <c r="AC725" i="1"/>
  <c r="AA387" i="1"/>
  <c r="AC387" i="1"/>
  <c r="AA380" i="1"/>
  <c r="AC380" i="1"/>
  <c r="AA372" i="1"/>
  <c r="AC372" i="1"/>
  <c r="AA364" i="1"/>
  <c r="AC364" i="1"/>
  <c r="AA356" i="1"/>
  <c r="AC356" i="1"/>
  <c r="AA349" i="1"/>
  <c r="AC349" i="1"/>
  <c r="AA342" i="1"/>
  <c r="AC342" i="1"/>
  <c r="AA336" i="1"/>
  <c r="AC336" i="1"/>
  <c r="AA329" i="1"/>
  <c r="AC329" i="1"/>
  <c r="AA322" i="1"/>
  <c r="AC322" i="1"/>
  <c r="AA717" i="1"/>
  <c r="AC717" i="1"/>
  <c r="AA714" i="1"/>
  <c r="AC714" i="1"/>
  <c r="AA303" i="1"/>
  <c r="AC303" i="1"/>
  <c r="AA296" i="1"/>
  <c r="AC296" i="1"/>
  <c r="AA289" i="1"/>
  <c r="AC289" i="1"/>
  <c r="AA710" i="1"/>
  <c r="AC710" i="1"/>
  <c r="AA708" i="1"/>
  <c r="AC708" i="1"/>
  <c r="AA706" i="1"/>
  <c r="AC706" i="1"/>
  <c r="AA262" i="1"/>
  <c r="AC262" i="1"/>
  <c r="AA255" i="1"/>
  <c r="AC255" i="1"/>
  <c r="AA702" i="1"/>
  <c r="AC702" i="1"/>
  <c r="AA243" i="1"/>
  <c r="AC243" i="1"/>
  <c r="AA237" i="1"/>
  <c r="AC237" i="1"/>
  <c r="AA230" i="1"/>
  <c r="AC230" i="1"/>
  <c r="AA696" i="1"/>
  <c r="AC696" i="1"/>
  <c r="AA216" i="1"/>
  <c r="AC216" i="1"/>
  <c r="AA208" i="1"/>
  <c r="AC208" i="1"/>
  <c r="AA201" i="1"/>
  <c r="AC201" i="1"/>
  <c r="AA194" i="1"/>
  <c r="AC194" i="1"/>
  <c r="AA187" i="1"/>
  <c r="AC187" i="1"/>
  <c r="AA180" i="1"/>
  <c r="AC180" i="1"/>
  <c r="AA172" i="1"/>
  <c r="AC172" i="1"/>
  <c r="AA164" i="1"/>
  <c r="AC164" i="1"/>
  <c r="AA157" i="1"/>
  <c r="AC157" i="1"/>
  <c r="AA690" i="1"/>
  <c r="AC690" i="1"/>
  <c r="AA142" i="1"/>
  <c r="AC142" i="1"/>
  <c r="AA136" i="1"/>
  <c r="AC136" i="1"/>
  <c r="AA129" i="1"/>
  <c r="AC129" i="1"/>
  <c r="AA121" i="1"/>
  <c r="AC121" i="1"/>
  <c r="AA113" i="1"/>
  <c r="AC113" i="1"/>
  <c r="AA105" i="1"/>
  <c r="AC105" i="1"/>
  <c r="AA685" i="1"/>
  <c r="AC685" i="1"/>
  <c r="AA92" i="1"/>
  <c r="AC92" i="1"/>
  <c r="AA84" i="1"/>
  <c r="AC84" i="1"/>
  <c r="AA683" i="1"/>
  <c r="AC683" i="1"/>
  <c r="AA682" i="1"/>
  <c r="AC682" i="1"/>
  <c r="AA62" i="1"/>
  <c r="AC62" i="1"/>
  <c r="AA54" i="1"/>
  <c r="AC54" i="1"/>
  <c r="AA46" i="1"/>
  <c r="AC46" i="1"/>
  <c r="AA39" i="1"/>
  <c r="AC39" i="1"/>
  <c r="AA32" i="1"/>
  <c r="AC32" i="1"/>
  <c r="AA25" i="1"/>
  <c r="AC25" i="1"/>
  <c r="AA18" i="1"/>
  <c r="AC18" i="1"/>
  <c r="AA10" i="1"/>
  <c r="AC10" i="1"/>
  <c r="AA3" i="1"/>
  <c r="AC3" i="1"/>
  <c r="AC749" i="1"/>
  <c r="AC645" i="1"/>
  <c r="AC624" i="1"/>
  <c r="AC605" i="1"/>
  <c r="AC582" i="1"/>
  <c r="AC558" i="1"/>
  <c r="AC527" i="1"/>
  <c r="AA606" i="1"/>
  <c r="AC606" i="1"/>
  <c r="AA599" i="1"/>
  <c r="AC599" i="1"/>
  <c r="AA575" i="1"/>
  <c r="AC575" i="1"/>
  <c r="AA568" i="1"/>
  <c r="AC568" i="1"/>
  <c r="AA561" i="1"/>
  <c r="AC561" i="1"/>
  <c r="AA546" i="1"/>
  <c r="AC546" i="1"/>
  <c r="AA538" i="1"/>
  <c r="AC538" i="1"/>
  <c r="AA530" i="1"/>
  <c r="AC530" i="1"/>
  <c r="AA516" i="1"/>
  <c r="AC516" i="1"/>
  <c r="AA738" i="1"/>
  <c r="AC738" i="1"/>
  <c r="AA501" i="1"/>
  <c r="AC501" i="1"/>
  <c r="AA487" i="1"/>
  <c r="AC487" i="1"/>
  <c r="AA481" i="1"/>
  <c r="AC481" i="1"/>
  <c r="AA473" i="1"/>
  <c r="AC473" i="1"/>
  <c r="AA458" i="1"/>
  <c r="AC458" i="1"/>
  <c r="AA451" i="1"/>
  <c r="AC451" i="1"/>
  <c r="AA731" i="1"/>
  <c r="AC731" i="1"/>
  <c r="AA438" i="1"/>
  <c r="AC438" i="1"/>
  <c r="AA430" i="1"/>
  <c r="AC430" i="1"/>
  <c r="AA423" i="1"/>
  <c r="AC423" i="1"/>
  <c r="AA415" i="1"/>
  <c r="AC415" i="1"/>
  <c r="AA408" i="1"/>
  <c r="AC408" i="1"/>
  <c r="AA400" i="1"/>
  <c r="AC400" i="1"/>
  <c r="AA394" i="1"/>
  <c r="AC394" i="1"/>
  <c r="AA386" i="1"/>
  <c r="AC386" i="1"/>
  <c r="AA379" i="1"/>
  <c r="AC379" i="1"/>
  <c r="AA371" i="1"/>
  <c r="AC371" i="1"/>
  <c r="AA363" i="1"/>
  <c r="AC363" i="1"/>
  <c r="AA723" i="1"/>
  <c r="AC723" i="1"/>
  <c r="AA348" i="1"/>
  <c r="AC348" i="1"/>
  <c r="AA341" i="1"/>
  <c r="AC341" i="1"/>
  <c r="AA335" i="1"/>
  <c r="AC335" i="1"/>
  <c r="AA718" i="1"/>
  <c r="AC718" i="1"/>
  <c r="AA321" i="1"/>
  <c r="AC321" i="1"/>
  <c r="AA716" i="1"/>
  <c r="AC716" i="1"/>
  <c r="AA713" i="1"/>
  <c r="AC713" i="1"/>
  <c r="AA302" i="1"/>
  <c r="AC302" i="1"/>
  <c r="AA295" i="1"/>
  <c r="AC295" i="1"/>
  <c r="AA288" i="1"/>
  <c r="AC288" i="1"/>
  <c r="AA709" i="1"/>
  <c r="AC709" i="1"/>
  <c r="AA275" i="1"/>
  <c r="AC275" i="1"/>
  <c r="AA269" i="1"/>
  <c r="AC269" i="1"/>
  <c r="AA261" i="1"/>
  <c r="AC261" i="1"/>
  <c r="AA704" i="1"/>
  <c r="AC704" i="1"/>
  <c r="AC662" i="1"/>
  <c r="AC642" i="1"/>
  <c r="AC623" i="1"/>
  <c r="AC601" i="1"/>
  <c r="AC579" i="1"/>
  <c r="AC557" i="1"/>
  <c r="AC523" i="1"/>
  <c r="AC491" i="1"/>
  <c r="AA672" i="1"/>
  <c r="AC672" i="1"/>
  <c r="AA665" i="1"/>
  <c r="AC665" i="1"/>
  <c r="AA657" i="1"/>
  <c r="AC657" i="1"/>
  <c r="AA649" i="1"/>
  <c r="AC649" i="1"/>
  <c r="AA641" i="1"/>
  <c r="AC641" i="1"/>
  <c r="AA633" i="1"/>
  <c r="AC633" i="1"/>
  <c r="AA626" i="1"/>
  <c r="AC626" i="1"/>
  <c r="AA620" i="1"/>
  <c r="AC620" i="1"/>
  <c r="AA613" i="1"/>
  <c r="AC613" i="1"/>
  <c r="AA598" i="1"/>
  <c r="AC598" i="1"/>
  <c r="AA590" i="1"/>
  <c r="AC590" i="1"/>
  <c r="AA742" i="1"/>
  <c r="AC742" i="1"/>
  <c r="AA560" i="1"/>
  <c r="AC560" i="1"/>
  <c r="AA552" i="1"/>
  <c r="AC552" i="1"/>
  <c r="AA537" i="1"/>
  <c r="AC537" i="1"/>
  <c r="AA529" i="1"/>
  <c r="AC529" i="1"/>
  <c r="AA522" i="1"/>
  <c r="AC522" i="1"/>
  <c r="AA508" i="1"/>
  <c r="AC508" i="1"/>
  <c r="AA500" i="1"/>
  <c r="AC500" i="1"/>
  <c r="AA494" i="1"/>
  <c r="AC494" i="1"/>
  <c r="AA480" i="1"/>
  <c r="AC480" i="1"/>
  <c r="AA733" i="1"/>
  <c r="AC733" i="1"/>
  <c r="AA465" i="1"/>
  <c r="AC465" i="1"/>
  <c r="AA457" i="1"/>
  <c r="AC457" i="1"/>
  <c r="AA450" i="1"/>
  <c r="AC450" i="1"/>
  <c r="AA443" i="1"/>
  <c r="AC443" i="1"/>
  <c r="AA437" i="1"/>
  <c r="AC437" i="1"/>
  <c r="AA429" i="1"/>
  <c r="AC429" i="1"/>
  <c r="AA422" i="1"/>
  <c r="AC422" i="1"/>
  <c r="AA414" i="1"/>
  <c r="AC414" i="1"/>
  <c r="AA407" i="1"/>
  <c r="AC407" i="1"/>
  <c r="AA399" i="1"/>
  <c r="AC399" i="1"/>
  <c r="AA393" i="1"/>
  <c r="AC393" i="1"/>
  <c r="AA724" i="1"/>
  <c r="AC724" i="1"/>
  <c r="AA378" i="1"/>
  <c r="AC378" i="1"/>
  <c r="AA370" i="1"/>
  <c r="AC370" i="1"/>
  <c r="AA362" i="1"/>
  <c r="AC362" i="1"/>
  <c r="AA355" i="1"/>
  <c r="AC355" i="1"/>
  <c r="AA347" i="1"/>
  <c r="AC347" i="1"/>
  <c r="AA721" i="1"/>
  <c r="AC721" i="1"/>
  <c r="AA334" i="1"/>
  <c r="AC334" i="1"/>
  <c r="AA328" i="1"/>
  <c r="AC328" i="1"/>
  <c r="AA320" i="1"/>
  <c r="AC320" i="1"/>
  <c r="AA314" i="1"/>
  <c r="AC314" i="1"/>
  <c r="AA309" i="1"/>
  <c r="AC309" i="1"/>
  <c r="AA301" i="1"/>
  <c r="AC301" i="1"/>
  <c r="AA294" i="1"/>
  <c r="AC294" i="1"/>
  <c r="AA287" i="1"/>
  <c r="AC287" i="1"/>
  <c r="AA281" i="1"/>
  <c r="AC281" i="1"/>
  <c r="AA274" i="1"/>
  <c r="AC274" i="1"/>
  <c r="AA268" i="1"/>
  <c r="AC268" i="1"/>
  <c r="AA260" i="1"/>
  <c r="AC260" i="1"/>
  <c r="AA254" i="1"/>
  <c r="AC254" i="1"/>
  <c r="AA701" i="1"/>
  <c r="AC701" i="1"/>
  <c r="AA242" i="1"/>
  <c r="AC242" i="1"/>
  <c r="AA235" i="1"/>
  <c r="AC235" i="1"/>
  <c r="AA228" i="1"/>
  <c r="AC228" i="1"/>
  <c r="AA222" i="1"/>
  <c r="AC222" i="1"/>
  <c r="AA214" i="1"/>
  <c r="AC214" i="1"/>
  <c r="AA206" i="1"/>
  <c r="AC206" i="1"/>
  <c r="AA199" i="1"/>
  <c r="AC199" i="1"/>
  <c r="AA192" i="1"/>
  <c r="AC192" i="1"/>
  <c r="AA185" i="1"/>
  <c r="AC185" i="1"/>
  <c r="AA178" i="1"/>
  <c r="AC178" i="1"/>
  <c r="AA170" i="1"/>
  <c r="AC170" i="1"/>
  <c r="AA162" i="1"/>
  <c r="AC162" i="1"/>
  <c r="AA155" i="1"/>
  <c r="AC155" i="1"/>
  <c r="AA148" i="1"/>
  <c r="AC148" i="1"/>
  <c r="AA140" i="1"/>
  <c r="AC140" i="1"/>
  <c r="AA134" i="1"/>
  <c r="AC134" i="1"/>
  <c r="AA127" i="1"/>
  <c r="AC127" i="1"/>
  <c r="AA119" i="1"/>
  <c r="AC119" i="1"/>
  <c r="AA111" i="1"/>
  <c r="AC111" i="1"/>
  <c r="AA103" i="1"/>
  <c r="AC103" i="1"/>
  <c r="AA97" i="1"/>
  <c r="AC97" i="1"/>
  <c r="AA90" i="1"/>
  <c r="AC90" i="1"/>
  <c r="AA82" i="1"/>
  <c r="AC82" i="1"/>
  <c r="AA75" i="1"/>
  <c r="AC75" i="1"/>
  <c r="AA68" i="1"/>
  <c r="AC68" i="1"/>
  <c r="AA60" i="1"/>
  <c r="AC60" i="1"/>
  <c r="AA52" i="1"/>
  <c r="AC52" i="1"/>
  <c r="AA681" i="1"/>
  <c r="AC681" i="1"/>
  <c r="AA37" i="1"/>
  <c r="AC37" i="1"/>
  <c r="AC661" i="1"/>
  <c r="AC638" i="1"/>
  <c r="AC621" i="1"/>
  <c r="AC600" i="1"/>
  <c r="AC743" i="1"/>
  <c r="AC553" i="1"/>
  <c r="AC739" i="1"/>
  <c r="AC735" i="1"/>
  <c r="AA671" i="1"/>
  <c r="AC671" i="1"/>
  <c r="AA664" i="1"/>
  <c r="AC664" i="1"/>
  <c r="AA656" i="1"/>
  <c r="AC656" i="1"/>
  <c r="AA648" i="1"/>
  <c r="AC648" i="1"/>
  <c r="AA640" i="1"/>
  <c r="AC640" i="1"/>
  <c r="AA632" i="1"/>
  <c r="AC632" i="1"/>
  <c r="AA625" i="1"/>
  <c r="AC625" i="1"/>
  <c r="AA619" i="1"/>
  <c r="AC619" i="1"/>
  <c r="AA612" i="1"/>
  <c r="AC612" i="1"/>
  <c r="AA604" i="1"/>
  <c r="AC604" i="1"/>
  <c r="AA589" i="1"/>
  <c r="AC589" i="1"/>
  <c r="AA581" i="1"/>
  <c r="AC581" i="1"/>
  <c r="AA559" i="1"/>
  <c r="AC559" i="1"/>
  <c r="AA551" i="1"/>
  <c r="AC551" i="1"/>
  <c r="AA544" i="1"/>
  <c r="AC544" i="1"/>
  <c r="AA528" i="1"/>
  <c r="AC528" i="1"/>
  <c r="AA521" i="1"/>
  <c r="AC521" i="1"/>
  <c r="AA514" i="1"/>
  <c r="AC514" i="1"/>
  <c r="AA499" i="1"/>
  <c r="AC499" i="1"/>
  <c r="AA493" i="1"/>
  <c r="AC493" i="1"/>
  <c r="AA734" i="1"/>
  <c r="AC734" i="1"/>
  <c r="AA479" i="1"/>
  <c r="AC479" i="1"/>
  <c r="AA472" i="1"/>
  <c r="AC472" i="1"/>
  <c r="AA464" i="1"/>
  <c r="AC464" i="1"/>
  <c r="AA456" i="1"/>
  <c r="AC456" i="1"/>
  <c r="AA449" i="1"/>
  <c r="AC449" i="1"/>
  <c r="AA442" i="1"/>
  <c r="AC442" i="1"/>
  <c r="AA436" i="1"/>
  <c r="AC436" i="1"/>
  <c r="AA428" i="1"/>
  <c r="AC428" i="1"/>
  <c r="AA421" i="1"/>
  <c r="AC421" i="1"/>
  <c r="AA413" i="1"/>
  <c r="AC413" i="1"/>
  <c r="AA406" i="1"/>
  <c r="AC406" i="1"/>
  <c r="AA726" i="1"/>
  <c r="AC726" i="1"/>
  <c r="AA392" i="1"/>
  <c r="AC392" i="1"/>
  <c r="AA385" i="1"/>
  <c r="AC385" i="1"/>
  <c r="AA377" i="1"/>
  <c r="AC377" i="1"/>
  <c r="AA369" i="1"/>
  <c r="AC369" i="1"/>
  <c r="AA361" i="1"/>
  <c r="AC361" i="1"/>
  <c r="AA354" i="1"/>
  <c r="AC354" i="1"/>
  <c r="AA346" i="1"/>
  <c r="AC346" i="1"/>
  <c r="AA340" i="1"/>
  <c r="AC340" i="1"/>
  <c r="AA333" i="1"/>
  <c r="AC333" i="1"/>
  <c r="AA327" i="1"/>
  <c r="AC327" i="1"/>
  <c r="AA319" i="1"/>
  <c r="AC319" i="1"/>
  <c r="AA313" i="1"/>
  <c r="AC313" i="1"/>
  <c r="AA308" i="1"/>
  <c r="AC308" i="1"/>
  <c r="AA712" i="1"/>
  <c r="AC712" i="1"/>
  <c r="AA293" i="1"/>
  <c r="AC293" i="1"/>
  <c r="AA286" i="1"/>
  <c r="AC286" i="1"/>
  <c r="AA280" i="1"/>
  <c r="AC280" i="1"/>
  <c r="AA707" i="1"/>
  <c r="AC707" i="1"/>
  <c r="AA267" i="1"/>
  <c r="AC267" i="1"/>
  <c r="AA705" i="1"/>
  <c r="AC705" i="1"/>
  <c r="AA253" i="1"/>
  <c r="AC253" i="1"/>
  <c r="AA248" i="1"/>
  <c r="AC248" i="1"/>
  <c r="AA699" i="1"/>
  <c r="AC699" i="1"/>
  <c r="AA698" i="1"/>
  <c r="AC698" i="1"/>
  <c r="AA227" i="1"/>
  <c r="AC227" i="1"/>
  <c r="AA221" i="1"/>
  <c r="AC221" i="1"/>
  <c r="AA213" i="1"/>
  <c r="AC213" i="1"/>
  <c r="AA205" i="1"/>
  <c r="AC205" i="1"/>
  <c r="AA198" i="1"/>
  <c r="AC198" i="1"/>
  <c r="AA191" i="1"/>
  <c r="AC191" i="1"/>
  <c r="AA184" i="1"/>
  <c r="AC184" i="1"/>
  <c r="AA177" i="1"/>
  <c r="AC177" i="1"/>
  <c r="AA169" i="1"/>
  <c r="AC169" i="1"/>
  <c r="AA691" i="1"/>
  <c r="AC691" i="1"/>
  <c r="AA154" i="1"/>
  <c r="AC154" i="1"/>
  <c r="AA147" i="1"/>
  <c r="AC147" i="1"/>
  <c r="AA139" i="1"/>
  <c r="AC139" i="1"/>
  <c r="AA133" i="1"/>
  <c r="AC133" i="1"/>
  <c r="AA126" i="1"/>
  <c r="AC126" i="1"/>
  <c r="AA118" i="1"/>
  <c r="AC118" i="1"/>
  <c r="AA110" i="1"/>
  <c r="AC110" i="1"/>
  <c r="AA686" i="1"/>
  <c r="AC686" i="1"/>
  <c r="AA96" i="1"/>
  <c r="AC96" i="1"/>
  <c r="AA89" i="1"/>
  <c r="AC89" i="1"/>
  <c r="AA81" i="1"/>
  <c r="AC81" i="1"/>
  <c r="AA74" i="1"/>
  <c r="AC74" i="1"/>
  <c r="AA67" i="1"/>
  <c r="AC67" i="1"/>
  <c r="AA59" i="1"/>
  <c r="AC59" i="1"/>
  <c r="AA51" i="1"/>
  <c r="AC51" i="1"/>
  <c r="AC751" i="1"/>
  <c r="AC658" i="1"/>
  <c r="AC637" i="1"/>
  <c r="AC597" i="1"/>
  <c r="AC574" i="1"/>
  <c r="AC515" i="1"/>
  <c r="AC484" i="1"/>
  <c r="AA676" i="1"/>
  <c r="AC676" i="1"/>
  <c r="AA670" i="1"/>
  <c r="AC670" i="1"/>
  <c r="AA663" i="1"/>
  <c r="AC663" i="1"/>
  <c r="AA655" i="1"/>
  <c r="AC655" i="1"/>
  <c r="AA647" i="1"/>
  <c r="AC647" i="1"/>
  <c r="AA639" i="1"/>
  <c r="AC639" i="1"/>
  <c r="AA748" i="1"/>
  <c r="AC748" i="1"/>
  <c r="AA747" i="1"/>
  <c r="AC747" i="1"/>
  <c r="AA745" i="1"/>
  <c r="AC745" i="1"/>
  <c r="AA611" i="1"/>
  <c r="AC611" i="1"/>
  <c r="AA603" i="1"/>
  <c r="AC603" i="1"/>
  <c r="AA596" i="1"/>
  <c r="AC596" i="1"/>
  <c r="AA580" i="1"/>
  <c r="AC580" i="1"/>
  <c r="AA573" i="1"/>
  <c r="AC573" i="1"/>
  <c r="AA550" i="1"/>
  <c r="AC550" i="1"/>
  <c r="AA543" i="1"/>
  <c r="AC543" i="1"/>
  <c r="AA535" i="1"/>
  <c r="AC535" i="1"/>
  <c r="AA520" i="1"/>
  <c r="AC520" i="1"/>
  <c r="AA513" i="1"/>
  <c r="AC513" i="1"/>
  <c r="AA506" i="1"/>
  <c r="AC506" i="1"/>
  <c r="AA492" i="1"/>
  <c r="AC492" i="1"/>
  <c r="AA486" i="1"/>
  <c r="AC486" i="1"/>
  <c r="AA478" i="1"/>
  <c r="AC478" i="1"/>
  <c r="AA471" i="1"/>
  <c r="AC471" i="1"/>
  <c r="AA463" i="1"/>
  <c r="AC463" i="1"/>
  <c r="AA455" i="1"/>
  <c r="AC455" i="1"/>
  <c r="AA448" i="1"/>
  <c r="AC448" i="1"/>
  <c r="AA441" i="1"/>
  <c r="AC441" i="1"/>
  <c r="AA435" i="1"/>
  <c r="AC435" i="1"/>
  <c r="AA427" i="1"/>
  <c r="AC427" i="1"/>
  <c r="AA420" i="1"/>
  <c r="AC420" i="1"/>
  <c r="AA727" i="1"/>
  <c r="AC727" i="1"/>
  <c r="AA405" i="1"/>
  <c r="AC405" i="1"/>
  <c r="AA398" i="1"/>
  <c r="AC398" i="1"/>
  <c r="AA391" i="1"/>
  <c r="AC391" i="1"/>
  <c r="AA384" i="1"/>
  <c r="AC384" i="1"/>
  <c r="AA376" i="1"/>
  <c r="AC376" i="1"/>
  <c r="AA368" i="1"/>
  <c r="AC368" i="1"/>
  <c r="AA360" i="1"/>
  <c r="AC360" i="1"/>
  <c r="AA353" i="1"/>
  <c r="AC353" i="1"/>
  <c r="AA345" i="1"/>
  <c r="AC345" i="1"/>
  <c r="AA339" i="1"/>
  <c r="AC339" i="1"/>
  <c r="AA332" i="1"/>
  <c r="AC332" i="1"/>
  <c r="AA326" i="1"/>
  <c r="AC326" i="1"/>
  <c r="AA318" i="1"/>
  <c r="AC318" i="1"/>
  <c r="AA312" i="1"/>
  <c r="AC312" i="1"/>
  <c r="AA307" i="1"/>
  <c r="AC307" i="1"/>
  <c r="AA300" i="1"/>
  <c r="AC300" i="1"/>
  <c r="AA292" i="1"/>
  <c r="AC292" i="1"/>
  <c r="AA285" i="1"/>
  <c r="AC285" i="1"/>
  <c r="AA279" i="1"/>
  <c r="AC279" i="1"/>
  <c r="AA273" i="1"/>
  <c r="AC273" i="1"/>
  <c r="AA266" i="1"/>
  <c r="AC266" i="1"/>
  <c r="AA259" i="1"/>
  <c r="AC259" i="1"/>
  <c r="AA252" i="1"/>
  <c r="AC252" i="1"/>
  <c r="AA247" i="1"/>
  <c r="AC247" i="1"/>
  <c r="AA241" i="1"/>
  <c r="AC241" i="1"/>
  <c r="AA234" i="1"/>
  <c r="AC234" i="1"/>
  <c r="AA226" i="1"/>
  <c r="AC226" i="1"/>
  <c r="AA220" i="1"/>
  <c r="AC220" i="1"/>
  <c r="AA212" i="1"/>
  <c r="AC212" i="1"/>
  <c r="AA204" i="1"/>
  <c r="AC204" i="1"/>
  <c r="AA197" i="1"/>
  <c r="AC197" i="1"/>
  <c r="AA693" i="1"/>
  <c r="AC693" i="1"/>
  <c r="AA183" i="1"/>
  <c r="AC183" i="1"/>
  <c r="AA176" i="1"/>
  <c r="AC176" i="1"/>
  <c r="AA168" i="1"/>
  <c r="AC168" i="1"/>
  <c r="AA161" i="1"/>
  <c r="AC161" i="1"/>
  <c r="AA153" i="1"/>
  <c r="AC153" i="1"/>
  <c r="AA146" i="1"/>
  <c r="AC146" i="1"/>
  <c r="AA689" i="1"/>
  <c r="AC689" i="1"/>
  <c r="AA132" i="1"/>
  <c r="AC132" i="1"/>
  <c r="AA125" i="1"/>
  <c r="AC125" i="1"/>
  <c r="AA117" i="1"/>
  <c r="AC117" i="1"/>
  <c r="AA109" i="1"/>
  <c r="AC109" i="1"/>
  <c r="AA102" i="1"/>
  <c r="AC102" i="1"/>
  <c r="AA95" i="1"/>
  <c r="AC95" i="1"/>
  <c r="AA88" i="1"/>
  <c r="AC88" i="1"/>
  <c r="AA80" i="1"/>
  <c r="AC80" i="1"/>
  <c r="AA73" i="1"/>
  <c r="AC73" i="1"/>
  <c r="AA66" i="1"/>
  <c r="AC66" i="1"/>
  <c r="AA58" i="1"/>
  <c r="AC58" i="1"/>
  <c r="AA50" i="1"/>
  <c r="AC50" i="1"/>
  <c r="AA43" i="1"/>
  <c r="AC43" i="1"/>
  <c r="AA35" i="1"/>
  <c r="AC35" i="1"/>
  <c r="AA29" i="1"/>
  <c r="AC29" i="1"/>
  <c r="AA21" i="1"/>
  <c r="AC21" i="1"/>
  <c r="AA14" i="1"/>
  <c r="AC14" i="1"/>
  <c r="AA6" i="1"/>
  <c r="AC6" i="1"/>
  <c r="AC675" i="1"/>
  <c r="AC654" i="1"/>
  <c r="AC634" i="1"/>
  <c r="AC617" i="1"/>
  <c r="AC593" i="1"/>
  <c r="AC571" i="1"/>
  <c r="AC545" i="1"/>
  <c r="AC511" i="1"/>
  <c r="AC475" i="1"/>
  <c r="AA602" i="1"/>
  <c r="AC602" i="1"/>
  <c r="AA595" i="1"/>
  <c r="AC595" i="1"/>
  <c r="AA587" i="1"/>
  <c r="AC587" i="1"/>
  <c r="AA572" i="1"/>
  <c r="AC572" i="1"/>
  <c r="AA565" i="1"/>
  <c r="AC565" i="1"/>
  <c r="AA542" i="1"/>
  <c r="AC542" i="1"/>
  <c r="AA534" i="1"/>
  <c r="AC534" i="1"/>
  <c r="AA526" i="1"/>
  <c r="AC526" i="1"/>
  <c r="AA512" i="1"/>
  <c r="AC512" i="1"/>
  <c r="AA505" i="1"/>
  <c r="AC505" i="1"/>
  <c r="AA736" i="1"/>
  <c r="AC736" i="1"/>
  <c r="AA485" i="1"/>
  <c r="AC485" i="1"/>
  <c r="AA477" i="1"/>
  <c r="AC477" i="1"/>
  <c r="AA470" i="1"/>
  <c r="AC470" i="1"/>
  <c r="AA462" i="1"/>
  <c r="AC462" i="1"/>
  <c r="AA732" i="1"/>
  <c r="AC732" i="1"/>
  <c r="AA447" i="1"/>
  <c r="AC447" i="1"/>
  <c r="AA730" i="1"/>
  <c r="AC730" i="1"/>
  <c r="AA434" i="1"/>
  <c r="AC434" i="1"/>
  <c r="AA426" i="1"/>
  <c r="AC426" i="1"/>
  <c r="AA419" i="1"/>
  <c r="AC419" i="1"/>
  <c r="AA412" i="1"/>
  <c r="AC412" i="1"/>
  <c r="AA404" i="1"/>
  <c r="AC404" i="1"/>
  <c r="AA397" i="1"/>
  <c r="AC397" i="1"/>
  <c r="AA390" i="1"/>
  <c r="AC390" i="1"/>
  <c r="AA383" i="1"/>
  <c r="AC383" i="1"/>
  <c r="AA375" i="1"/>
  <c r="AC375" i="1"/>
  <c r="AA367" i="1"/>
  <c r="AC367" i="1"/>
  <c r="AA359" i="1"/>
  <c r="AC359" i="1"/>
  <c r="AA352" i="1"/>
  <c r="AC352" i="1"/>
  <c r="AA722" i="1"/>
  <c r="AC722" i="1"/>
  <c r="AA720" i="1"/>
  <c r="AC720" i="1"/>
  <c r="AA719" i="1"/>
  <c r="AC719" i="1"/>
  <c r="AA325" i="1"/>
  <c r="AC325" i="1"/>
  <c r="AA317" i="1"/>
  <c r="AC317" i="1"/>
  <c r="AA311" i="1"/>
  <c r="AC311" i="1"/>
  <c r="AA306" i="1"/>
  <c r="AC306" i="1"/>
  <c r="AA299" i="1"/>
  <c r="AC299" i="1"/>
  <c r="AA711" i="1"/>
  <c r="AC711" i="1"/>
  <c r="AA284" i="1"/>
  <c r="AC284" i="1"/>
  <c r="AA278" i="1"/>
  <c r="AC278" i="1"/>
  <c r="AA272" i="1"/>
  <c r="AC272" i="1"/>
  <c r="AA265" i="1"/>
  <c r="AC265" i="1"/>
  <c r="AA258" i="1"/>
  <c r="AC258" i="1"/>
  <c r="AA703" i="1"/>
  <c r="AC703" i="1"/>
  <c r="AA246" i="1"/>
  <c r="AC246" i="1"/>
  <c r="AA240" i="1"/>
  <c r="AC240" i="1"/>
  <c r="AA233" i="1"/>
  <c r="AC233" i="1"/>
  <c r="AA225" i="1"/>
  <c r="AC225" i="1"/>
  <c r="AA219" i="1"/>
  <c r="AC219" i="1"/>
  <c r="AA211" i="1"/>
  <c r="AC211" i="1"/>
  <c r="AA695" i="1"/>
  <c r="AC695" i="1"/>
  <c r="AA196" i="1"/>
  <c r="AC196" i="1"/>
  <c r="AA190" i="1"/>
  <c r="AC190" i="1"/>
  <c r="AA182" i="1"/>
  <c r="AC182" i="1"/>
  <c r="AA175" i="1"/>
  <c r="AC175" i="1"/>
  <c r="AA167" i="1"/>
  <c r="AC167" i="1"/>
  <c r="AA160" i="1"/>
  <c r="AC160" i="1"/>
  <c r="AA152" i="1"/>
  <c r="AC152" i="1"/>
  <c r="AA145" i="1"/>
  <c r="AC145" i="1"/>
  <c r="AA138" i="1"/>
  <c r="AC138" i="1"/>
  <c r="AA687" i="1"/>
  <c r="AC687" i="1"/>
  <c r="AA124" i="1"/>
  <c r="AC124" i="1"/>
  <c r="AA116" i="1"/>
  <c r="AC116" i="1"/>
  <c r="AA108" i="1"/>
  <c r="AC108" i="1"/>
  <c r="AA101" i="1"/>
  <c r="AC101" i="1"/>
  <c r="AA94" i="1"/>
  <c r="AC94" i="1"/>
  <c r="AA87" i="1"/>
  <c r="AC87" i="1"/>
  <c r="AA79" i="1"/>
  <c r="AC79" i="1"/>
  <c r="AA72" i="1"/>
  <c r="AC72" i="1"/>
  <c r="AA65" i="1"/>
  <c r="AC65" i="1"/>
  <c r="AA57" i="1"/>
  <c r="AC57" i="1"/>
  <c r="AA49" i="1"/>
  <c r="AC49" i="1"/>
  <c r="AA42" i="1"/>
  <c r="AC42" i="1"/>
  <c r="AA34" i="1"/>
  <c r="AC34" i="1"/>
  <c r="AA28" i="1"/>
  <c r="AC28" i="1"/>
  <c r="AA20" i="1"/>
  <c r="AC20" i="1"/>
  <c r="AA13" i="1"/>
  <c r="AC13" i="1"/>
  <c r="AA5" i="1"/>
  <c r="AC5" i="1"/>
  <c r="AC673" i="1"/>
  <c r="AC653" i="1"/>
  <c r="AC631" i="1"/>
  <c r="AC614" i="1"/>
  <c r="AC591" i="1"/>
  <c r="AC567" i="1"/>
  <c r="AC541" i="1"/>
  <c r="AC507" i="1"/>
  <c r="AC466" i="1"/>
  <c r="AA31" i="1"/>
  <c r="AC31" i="1"/>
  <c r="AA23" i="1"/>
  <c r="AC23" i="1"/>
  <c r="AA16" i="1"/>
  <c r="AC16" i="1"/>
  <c r="AA8" i="1"/>
  <c r="AC8" i="1"/>
  <c r="AC26" i="1"/>
  <c r="AC22" i="1"/>
  <c r="AC12" i="1"/>
  <c r="AC44" i="1"/>
  <c r="AC33" i="1"/>
  <c r="AC11" i="1"/>
  <c r="AC7" i="1"/>
  <c r="AC30" i="1"/>
  <c r="AC19" i="1"/>
  <c r="AC41" i="1"/>
  <c r="AC678" i="1"/>
  <c r="AC15" i="1"/>
  <c r="AC4" i="1"/>
  <c r="AA249" i="1"/>
  <c r="AC249" i="1"/>
  <c r="AA700" i="1"/>
  <c r="AC700" i="1"/>
  <c r="AA236" i="1"/>
  <c r="AC236" i="1"/>
  <c r="AA229" i="1"/>
  <c r="AC229" i="1"/>
  <c r="AA223" i="1"/>
  <c r="AC223" i="1"/>
  <c r="AA215" i="1"/>
  <c r="AC215" i="1"/>
  <c r="AA207" i="1"/>
  <c r="AC207" i="1"/>
  <c r="AA200" i="1"/>
  <c r="AC200" i="1"/>
  <c r="AA193" i="1"/>
  <c r="AC193" i="1"/>
  <c r="AA186" i="1"/>
  <c r="AC186" i="1"/>
  <c r="AA179" i="1"/>
  <c r="AC179" i="1"/>
  <c r="AA171" i="1"/>
  <c r="AC171" i="1"/>
  <c r="AA163" i="1"/>
  <c r="AC163" i="1"/>
  <c r="AA156" i="1"/>
  <c r="AC156" i="1"/>
  <c r="AA149" i="1"/>
  <c r="AC149" i="1"/>
  <c r="AA141" i="1"/>
  <c r="AC141" i="1"/>
  <c r="AA135" i="1"/>
  <c r="AC135" i="1"/>
  <c r="AA128" i="1"/>
  <c r="AC128" i="1"/>
  <c r="AA120" i="1"/>
  <c r="AC120" i="1"/>
  <c r="AA112" i="1"/>
  <c r="AC112" i="1"/>
  <c r="AA104" i="1"/>
  <c r="AC104" i="1"/>
  <c r="AA98" i="1"/>
  <c r="AC98" i="1"/>
  <c r="AA91" i="1"/>
  <c r="AC91" i="1"/>
  <c r="AA83" i="1"/>
  <c r="AC83" i="1"/>
  <c r="AA76" i="1"/>
  <c r="AC76" i="1"/>
  <c r="AA69" i="1"/>
  <c r="AC69" i="1"/>
  <c r="AA61" i="1"/>
  <c r="AC61" i="1"/>
  <c r="AA53" i="1"/>
  <c r="AC53" i="1"/>
  <c r="AA45" i="1"/>
  <c r="AC45" i="1"/>
  <c r="AA38" i="1"/>
  <c r="AC38" i="1"/>
  <c r="AA679" i="1"/>
  <c r="AC679" i="1"/>
  <c r="AA24" i="1"/>
  <c r="AC24" i="1"/>
  <c r="AA17" i="1"/>
  <c r="AC17" i="1"/>
  <c r="AA9" i="1"/>
  <c r="AC9" i="1"/>
  <c r="AA2" i="1"/>
  <c r="AC2" i="1"/>
  <c r="AC36" i="1"/>
  <c r="AC27" i="1"/>
  <c r="AC677" i="1"/>
  <c r="W640" i="1"/>
  <c r="X640" i="1" s="1"/>
  <c r="W638" i="1"/>
  <c r="X638" i="1" s="1"/>
  <c r="W528" i="1"/>
  <c r="X528" i="1" s="1"/>
  <c r="W436" i="1"/>
  <c r="AB436" i="1" s="1"/>
  <c r="W624" i="1"/>
  <c r="X624" i="1" s="1"/>
  <c r="W306" i="1"/>
  <c r="X306" i="1" s="1"/>
  <c r="W184" i="1"/>
  <c r="AB184" i="1" s="1"/>
  <c r="W610" i="1"/>
  <c r="X610" i="1" s="1"/>
  <c r="W512" i="1"/>
  <c r="X512" i="1" s="1"/>
  <c r="W30" i="1"/>
  <c r="X30" i="1" s="1"/>
  <c r="W20" i="1"/>
  <c r="AB20" i="1" s="1"/>
  <c r="W145" i="1"/>
  <c r="AB145" i="1" s="1"/>
  <c r="W138" i="1"/>
  <c r="X138" i="1" s="1"/>
  <c r="W345" i="1"/>
  <c r="X345" i="1" s="1"/>
  <c r="W220" i="1"/>
  <c r="W326" i="1"/>
  <c r="W320" i="1"/>
  <c r="X320" i="1" s="1"/>
  <c r="W50" i="1"/>
  <c r="X50" i="1" s="1"/>
  <c r="W328" i="1"/>
  <c r="AB328" i="1" s="1"/>
  <c r="W75" i="1"/>
  <c r="X75" i="1" s="1"/>
  <c r="W716" i="1"/>
  <c r="X716" i="1" s="1"/>
  <c r="W117" i="1"/>
  <c r="X117" i="1" s="1"/>
  <c r="W318" i="1"/>
  <c r="AB318" i="1" s="1"/>
  <c r="W183" i="1"/>
  <c r="X183" i="1" s="1"/>
  <c r="AB293" i="1"/>
  <c r="W240" i="1"/>
  <c r="W238" i="1"/>
  <c r="W557" i="1"/>
  <c r="W555" i="1"/>
  <c r="X120" i="1"/>
  <c r="W233" i="1"/>
  <c r="W549" i="1"/>
  <c r="W741" i="1"/>
  <c r="X655" i="1"/>
  <c r="AB655" i="1"/>
  <c r="W213" i="1"/>
  <c r="W94" i="1"/>
  <c r="X527" i="1"/>
  <c r="AB527" i="1"/>
  <c r="W205" i="1"/>
  <c r="W695" i="1"/>
  <c r="W526" i="1"/>
  <c r="W313" i="1"/>
  <c r="X200" i="1"/>
  <c r="AB200" i="1"/>
  <c r="W198" i="1"/>
  <c r="W425" i="1"/>
  <c r="W191" i="1"/>
  <c r="W612" i="1"/>
  <c r="W412" i="1"/>
  <c r="W604" i="1"/>
  <c r="W175" i="1"/>
  <c r="W57" i="1"/>
  <c r="W597" i="1"/>
  <c r="X492" i="1"/>
  <c r="AB492" i="1"/>
  <c r="W491" i="1"/>
  <c r="W34" i="1"/>
  <c r="W160" i="1"/>
  <c r="W705" i="1"/>
  <c r="W722" i="1"/>
  <c r="W108" i="1"/>
  <c r="W319" i="1"/>
  <c r="W72" i="1"/>
  <c r="W707" i="1"/>
  <c r="W116" i="1"/>
  <c r="W110" i="1"/>
  <c r="W317" i="1"/>
  <c r="W248" i="1"/>
  <c r="W671" i="1"/>
  <c r="W698" i="1"/>
  <c r="W654" i="1"/>
  <c r="W507" i="1"/>
  <c r="W265" i="1"/>
  <c r="W479" i="1"/>
  <c r="W147" i="1"/>
  <c r="W7" i="1"/>
  <c r="W667" i="1"/>
  <c r="W119" i="1"/>
  <c r="W662" i="1"/>
  <c r="W656" i="1"/>
  <c r="W536" i="1"/>
  <c r="W98" i="1"/>
  <c r="W93" i="1"/>
  <c r="W430" i="1"/>
  <c r="W196" i="1"/>
  <c r="W81" i="1"/>
  <c r="W193" i="1"/>
  <c r="W413" i="1"/>
  <c r="W514" i="1"/>
  <c r="W295" i="1"/>
  <c r="W400" i="1"/>
  <c r="W505" i="1"/>
  <c r="W500" i="1"/>
  <c r="W280" i="1"/>
  <c r="W169" i="1"/>
  <c r="W274" i="1"/>
  <c r="W735" i="1"/>
  <c r="W483" i="1"/>
  <c r="W377" i="1"/>
  <c r="W375" i="1"/>
  <c r="W258" i="1"/>
  <c r="W371" i="1"/>
  <c r="W472" i="1"/>
  <c r="W22" i="1"/>
  <c r="W701" i="1"/>
  <c r="W363" i="1"/>
  <c r="W468" i="1"/>
  <c r="W143" i="1"/>
  <c r="W9" i="1"/>
  <c r="W464" i="1"/>
  <c r="X404" i="1"/>
  <c r="AB404" i="1"/>
  <c r="W308" i="1"/>
  <c r="W383" i="1"/>
  <c r="W246" i="1"/>
  <c r="W135" i="1"/>
  <c r="W350" i="1"/>
  <c r="W347" i="1"/>
  <c r="W126" i="1"/>
  <c r="W124" i="1"/>
  <c r="W749" i="1"/>
  <c r="W721" i="1"/>
  <c r="W229" i="1"/>
  <c r="W227" i="1"/>
  <c r="W439" i="1"/>
  <c r="W642" i="1"/>
  <c r="W321" i="1"/>
  <c r="W529" i="1"/>
  <c r="W629" i="1"/>
  <c r="W694" i="1"/>
  <c r="W77" i="1"/>
  <c r="W417" i="1"/>
  <c r="W304" i="1"/>
  <c r="W179" i="1"/>
  <c r="W515" i="1"/>
  <c r="W297" i="1"/>
  <c r="W406" i="1"/>
  <c r="W600" i="1"/>
  <c r="W287" i="1"/>
  <c r="W392" i="1"/>
  <c r="W388" i="1"/>
  <c r="W140" i="1"/>
  <c r="W574" i="1"/>
  <c r="W13" i="1"/>
  <c r="W565" i="1"/>
  <c r="W5" i="1"/>
  <c r="W127" i="1"/>
  <c r="W114" i="1"/>
  <c r="W657" i="1"/>
  <c r="W103" i="1"/>
  <c r="W538" i="1"/>
  <c r="W323" i="1"/>
  <c r="W437" i="1"/>
  <c r="W202" i="1"/>
  <c r="W199" i="1"/>
  <c r="W620" i="1"/>
  <c r="W713" i="1"/>
  <c r="W309" i="1"/>
  <c r="W518" i="1"/>
  <c r="W552" i="1"/>
  <c r="W352" i="1"/>
  <c r="W699" i="1"/>
  <c r="W346" i="1"/>
  <c r="W450" i="1"/>
  <c r="W551" i="1"/>
  <c r="W660" i="1"/>
  <c r="W731" i="1"/>
  <c r="W442" i="1"/>
  <c r="W652" i="1"/>
  <c r="W333" i="1"/>
  <c r="W730" i="1"/>
  <c r="W540" i="1"/>
  <c r="W223" i="1"/>
  <c r="W641" i="1"/>
  <c r="W438" i="1"/>
  <c r="W214" i="1"/>
  <c r="W96" i="1"/>
  <c r="W632" i="1"/>
  <c r="W314" i="1"/>
  <c r="W428" i="1"/>
  <c r="W426" i="1"/>
  <c r="W457" i="1"/>
  <c r="W133" i="1"/>
  <c r="W130" i="1"/>
  <c r="W732" i="1"/>
  <c r="W128" i="1"/>
  <c r="W453" i="1"/>
  <c r="W669" i="1"/>
  <c r="W235" i="1"/>
  <c r="W553" i="1"/>
  <c r="W118" i="1"/>
  <c r="W445" i="1"/>
  <c r="W443" i="1"/>
  <c r="W546" i="1"/>
  <c r="W544" i="1"/>
  <c r="W649" i="1"/>
  <c r="W719" i="1"/>
  <c r="W718" i="1"/>
  <c r="W686" i="1"/>
  <c r="W221" i="1"/>
  <c r="W534" i="1"/>
  <c r="W530" i="1"/>
  <c r="W315" i="1"/>
  <c r="W91" i="1"/>
  <c r="W432" i="1"/>
  <c r="W429" i="1"/>
  <c r="W523" i="1"/>
  <c r="W79" i="1"/>
  <c r="W421" i="1"/>
  <c r="W76" i="1"/>
  <c r="W185" i="1"/>
  <c r="W299" i="1"/>
  <c r="W67" i="1"/>
  <c r="W407" i="1"/>
  <c r="W286" i="1"/>
  <c r="W499" i="1"/>
  <c r="W55" i="1"/>
  <c r="W171" i="1"/>
  <c r="W278" i="1"/>
  <c r="W495" i="1"/>
  <c r="W385" i="1"/>
  <c r="W734" i="1"/>
  <c r="W36" i="1"/>
  <c r="W587" i="1"/>
  <c r="W583" i="1"/>
  <c r="W579" i="1"/>
  <c r="W154" i="1"/>
  <c r="W470" i="1"/>
  <c r="W561" i="1"/>
  <c r="W673" i="1"/>
  <c r="W451" i="1"/>
  <c r="W231" i="1"/>
  <c r="W658" i="1"/>
  <c r="W697" i="1"/>
  <c r="W111" i="1"/>
  <c r="W106" i="1"/>
  <c r="W104" i="1"/>
  <c r="W644" i="1"/>
  <c r="W217" i="1"/>
  <c r="W634" i="1"/>
  <c r="W209" i="1"/>
  <c r="W626" i="1"/>
  <c r="W621" i="1"/>
  <c r="W186" i="1"/>
  <c r="W692" i="1"/>
  <c r="W608" i="1"/>
  <c r="W605" i="1"/>
  <c r="W598" i="1"/>
  <c r="W709" i="1"/>
  <c r="W276" i="1"/>
  <c r="W165" i="1"/>
  <c r="W487" i="1"/>
  <c r="W268" i="1"/>
  <c r="W590" i="1"/>
  <c r="W679" i="1"/>
  <c r="W370" i="1"/>
  <c r="W365" i="1"/>
  <c r="W715" i="1"/>
  <c r="W740" i="1"/>
  <c r="W83" i="1"/>
  <c r="W422" i="1"/>
  <c r="W419" i="1"/>
  <c r="W190" i="1"/>
  <c r="W614" i="1"/>
  <c r="W739" i="1"/>
  <c r="W302" i="1"/>
  <c r="W712" i="1"/>
  <c r="W606" i="1"/>
  <c r="W294" i="1"/>
  <c r="W508" i="1"/>
  <c r="W711" i="1"/>
  <c r="W177" i="1"/>
  <c r="W397" i="1"/>
  <c r="W284" i="1"/>
  <c r="W282" i="1"/>
  <c r="W393" i="1"/>
  <c r="W49" i="1"/>
  <c r="W595" i="1"/>
  <c r="W44" i="1"/>
  <c r="W386" i="1"/>
  <c r="W270" i="1"/>
  <c r="W691" i="1"/>
  <c r="W485" i="1"/>
  <c r="W263" i="1"/>
  <c r="W378" i="1"/>
  <c r="W260" i="1"/>
  <c r="W481" i="1"/>
  <c r="W31" i="1"/>
  <c r="W473" i="1"/>
  <c r="W704" i="1"/>
  <c r="W253" i="1"/>
  <c r="W577" i="1"/>
  <c r="W152" i="1"/>
  <c r="W148" i="1"/>
  <c r="W16" i="1"/>
  <c r="W359" i="1"/>
  <c r="W567" i="1"/>
  <c r="W354" i="1"/>
  <c r="W743" i="1"/>
  <c r="W367" i="1"/>
  <c r="W572" i="1"/>
  <c r="W15" i="1"/>
  <c r="W141" i="1"/>
  <c r="W700" i="1"/>
  <c r="W462" i="1"/>
  <c r="W563" i="1"/>
  <c r="W568" i="1"/>
  <c r="W357" i="1"/>
  <c r="W458" i="1"/>
  <c r="W408" i="1"/>
  <c r="W178" i="1"/>
  <c r="W61" i="1"/>
  <c r="W60" i="1"/>
  <c r="W281" i="1"/>
  <c r="W47" i="1"/>
  <c r="W163" i="1"/>
  <c r="W40" i="1"/>
  <c r="W591" i="1"/>
  <c r="W38" i="1"/>
  <c r="W261" i="1"/>
  <c r="W373" i="1"/>
  <c r="W256" i="1"/>
  <c r="W575" i="1"/>
  <c r="W678" i="1"/>
  <c r="W17" i="1"/>
  <c r="W466" i="1"/>
  <c r="W8" i="1"/>
  <c r="W742" i="1"/>
  <c r="W723" i="1"/>
  <c r="W414" i="1"/>
  <c r="W69" i="1"/>
  <c r="W402" i="1"/>
  <c r="W290" i="1"/>
  <c r="W599" i="1"/>
  <c r="W395" i="1"/>
  <c r="W173" i="1"/>
  <c r="W52" i="1"/>
  <c r="W494" i="1"/>
  <c r="W489" i="1"/>
  <c r="W724" i="1"/>
  <c r="W269" i="1"/>
  <c r="W37" i="1"/>
  <c r="W480" i="1"/>
  <c r="W156" i="1"/>
  <c r="W475" i="1"/>
  <c r="W155" i="1"/>
  <c r="W733" i="1"/>
  <c r="W24" i="1"/>
  <c r="W150" i="1"/>
  <c r="W244" i="1"/>
  <c r="W355" i="1"/>
  <c r="W2" i="1"/>
  <c r="W132" i="1"/>
  <c r="W550" i="1"/>
  <c r="W341" i="1"/>
  <c r="W676" i="1"/>
  <c r="W687" i="1"/>
  <c r="W560" i="1"/>
  <c r="W348" i="1"/>
  <c r="W674" i="1"/>
  <c r="W670" i="1"/>
  <c r="W344" i="1"/>
  <c r="W455" i="1"/>
  <c r="W448" i="1"/>
  <c r="W102" i="1"/>
  <c r="W226" i="1"/>
  <c r="W241" i="1"/>
  <c r="W558" i="1"/>
  <c r="W234" i="1"/>
  <c r="W339" i="1"/>
  <c r="W332" i="1"/>
  <c r="W639" i="1"/>
  <c r="W204" i="1"/>
  <c r="W745" i="1"/>
  <c r="W300" i="1"/>
  <c r="W66" i="1"/>
  <c r="W391" i="1"/>
  <c r="W252" i="1"/>
  <c r="W573" i="1"/>
  <c r="W666" i="1"/>
  <c r="W447" i="1"/>
  <c r="W664" i="1"/>
  <c r="W444" i="1"/>
  <c r="W720" i="1"/>
  <c r="W228" i="1"/>
  <c r="W547" i="1"/>
  <c r="W336" i="1"/>
  <c r="W545" i="1"/>
  <c r="W334" i="1"/>
  <c r="W542" i="1"/>
  <c r="W330" i="1"/>
  <c r="W646" i="1"/>
  <c r="W325" i="1"/>
  <c r="W101" i="1"/>
  <c r="W322" i="1"/>
  <c r="W215" i="1"/>
  <c r="W99" i="1"/>
  <c r="W532" i="1"/>
  <c r="W97" i="1"/>
  <c r="W210" i="1"/>
  <c r="W207" i="1"/>
  <c r="W631" i="1"/>
  <c r="W90" i="1"/>
  <c r="W88" i="1"/>
  <c r="W87" i="1"/>
  <c r="W622" i="1"/>
  <c r="W310" i="1"/>
  <c r="W197" i="1"/>
  <c r="W84" i="1"/>
  <c r="W423" i="1"/>
  <c r="W616" i="1"/>
  <c r="W420" i="1"/>
  <c r="W521" i="1"/>
  <c r="W415" i="1"/>
  <c r="W613" i="1"/>
  <c r="W519" i="1"/>
  <c r="W182" i="1"/>
  <c r="W301" i="1"/>
  <c r="W70" i="1"/>
  <c r="W682" i="1"/>
  <c r="W68" i="1"/>
  <c r="W603" i="1"/>
  <c r="W510" i="1"/>
  <c r="W401" i="1"/>
  <c r="W63" i="1"/>
  <c r="W744" i="1"/>
  <c r="W289" i="1"/>
  <c r="W59" i="1"/>
  <c r="W501" i="1"/>
  <c r="W394" i="1"/>
  <c r="W53" i="1"/>
  <c r="W736" i="1"/>
  <c r="W497" i="1"/>
  <c r="W596" i="1"/>
  <c r="W390" i="1"/>
  <c r="W681" i="1"/>
  <c r="W275" i="1"/>
  <c r="W488" i="1"/>
  <c r="W42" i="1"/>
  <c r="W384" i="1"/>
  <c r="W267" i="1"/>
  <c r="W381" i="1"/>
  <c r="W161" i="1"/>
  <c r="W680" i="1"/>
  <c r="W32" i="1"/>
  <c r="W585" i="1"/>
  <c r="W582" i="1"/>
  <c r="W581" i="1"/>
  <c r="W474" i="1"/>
  <c r="W27" i="1"/>
  <c r="W254" i="1"/>
  <c r="W703" i="1"/>
  <c r="W23" i="1"/>
  <c r="W369" i="1"/>
  <c r="W690" i="1"/>
  <c r="W364" i="1"/>
  <c r="W361" i="1"/>
  <c r="W570" i="1"/>
  <c r="W11" i="1"/>
  <c r="W10" i="1"/>
  <c r="W139" i="1"/>
  <c r="W689" i="1"/>
  <c r="W677" i="1"/>
  <c r="W460" i="1"/>
  <c r="W125" i="1"/>
  <c r="W435" i="1"/>
  <c r="W312" i="1"/>
  <c r="W506" i="1"/>
  <c r="W737" i="1"/>
  <c r="W168" i="1"/>
  <c r="W273" i="1"/>
  <c r="W486" i="1"/>
  <c r="W29" i="1"/>
  <c r="W307" i="1"/>
  <c r="W80" i="1"/>
  <c r="W727" i="1"/>
  <c r="W513" i="1"/>
  <c r="W58" i="1"/>
  <c r="W279" i="1"/>
  <c r="W368" i="1"/>
  <c r="W146" i="1"/>
  <c r="W95" i="1"/>
  <c r="W748" i="1"/>
  <c r="W747" i="1"/>
  <c r="W73" i="1"/>
  <c r="W611" i="1"/>
  <c r="W405" i="1"/>
  <c r="W176" i="1"/>
  <c r="W43" i="1"/>
  <c r="W266" i="1"/>
  <c r="W376" i="1"/>
  <c r="W259" i="1"/>
  <c r="W580" i="1"/>
  <c r="W109" i="1"/>
  <c r="W647" i="1"/>
  <c r="W212" i="1"/>
  <c r="W520" i="1"/>
  <c r="W398" i="1"/>
  <c r="W35" i="1"/>
  <c r="W588" i="1"/>
  <c r="W478" i="1"/>
  <c r="W153" i="1"/>
  <c r="W14" i="1"/>
  <c r="W360" i="1"/>
  <c r="W6" i="1"/>
  <c r="W653" i="1"/>
  <c r="W651" i="1"/>
  <c r="W107" i="1"/>
  <c r="W541" i="1"/>
  <c r="W729" i="1"/>
  <c r="W637" i="1"/>
  <c r="W684" i="1"/>
  <c r="W525" i="1"/>
  <c r="W746" i="1"/>
  <c r="W239" i="1"/>
  <c r="W645" i="1"/>
  <c r="W353" i="1"/>
  <c r="W134" i="1"/>
  <c r="W751" i="1"/>
  <c r="W559" i="1"/>
  <c r="W237" i="1"/>
  <c r="W556" i="1"/>
  <c r="W236" i="1"/>
  <c r="W343" i="1"/>
  <c r="W122" i="1"/>
  <c r="W131" i="1"/>
  <c r="W750" i="1"/>
  <c r="W452" i="1"/>
  <c r="W121" i="1"/>
  <c r="W115" i="1"/>
  <c r="W113" i="1"/>
  <c r="W696" i="1"/>
  <c r="W685" i="1"/>
  <c r="W531" i="1"/>
  <c r="W92" i="1"/>
  <c r="W717" i="1"/>
  <c r="W433" i="1"/>
  <c r="W123" i="1"/>
  <c r="W232" i="1"/>
  <c r="W224" i="1"/>
  <c r="W324" i="1"/>
  <c r="W218" i="1"/>
  <c r="W533" i="1"/>
  <c r="W201" i="1"/>
  <c r="W728" i="1"/>
  <c r="W714" i="1"/>
  <c r="W675" i="1"/>
  <c r="W668" i="1"/>
  <c r="W446" i="1"/>
  <c r="W548" i="1"/>
  <c r="W539" i="1"/>
  <c r="W630" i="1"/>
  <c r="W431" i="1"/>
  <c r="W524" i="1"/>
  <c r="W424" i="1"/>
  <c r="W78" i="1"/>
  <c r="W194" i="1"/>
  <c r="W418" i="1"/>
  <c r="W136" i="1"/>
  <c r="W349" i="1"/>
  <c r="W338" i="1"/>
  <c r="W105" i="1"/>
  <c r="W440" i="1"/>
  <c r="W643" i="1"/>
  <c r="W216" i="1"/>
  <c r="W351" i="1"/>
  <c r="W129" i="1"/>
  <c r="W454" i="1"/>
  <c r="W342" i="1"/>
  <c r="W230" i="1"/>
  <c r="W331" i="1"/>
  <c r="W100" i="1"/>
  <c r="W316" i="1"/>
  <c r="W208" i="1"/>
  <c r="W203" i="1"/>
  <c r="W628" i="1"/>
  <c r="W623" i="1"/>
  <c r="W195" i="1"/>
  <c r="W305" i="1"/>
  <c r="W283" i="1"/>
  <c r="W41" i="1"/>
  <c r="W484" i="1"/>
  <c r="W584" i="1"/>
  <c r="W255" i="1"/>
  <c r="W251" i="1"/>
  <c r="W19" i="1"/>
  <c r="W688" i="1"/>
  <c r="W459" i="1"/>
  <c r="W554" i="1"/>
  <c r="W665" i="1"/>
  <c r="W340" i="1"/>
  <c r="W661" i="1"/>
  <c r="W659" i="1"/>
  <c r="W337" i="1"/>
  <c r="W225" i="1"/>
  <c r="W112" i="1"/>
  <c r="W650" i="1"/>
  <c r="W543" i="1"/>
  <c r="W648" i="1"/>
  <c r="W329" i="1"/>
  <c r="W327" i="1"/>
  <c r="W222" i="1"/>
  <c r="W537" i="1"/>
  <c r="W219" i="1"/>
  <c r="W535" i="1"/>
  <c r="W636" i="1"/>
  <c r="W635" i="1"/>
  <c r="W211" i="1"/>
  <c r="W633" i="1"/>
  <c r="W206" i="1"/>
  <c r="W434" i="1"/>
  <c r="W89" i="1"/>
  <c r="W627" i="1"/>
  <c r="W625" i="1"/>
  <c r="W427" i="1"/>
  <c r="W86" i="1"/>
  <c r="W85" i="1"/>
  <c r="W619" i="1"/>
  <c r="W618" i="1"/>
  <c r="W522" i="1"/>
  <c r="W192" i="1"/>
  <c r="W693" i="1"/>
  <c r="W74" i="1"/>
  <c r="W188" i="1"/>
  <c r="W303" i="1"/>
  <c r="W181" i="1"/>
  <c r="W516" i="1"/>
  <c r="W609" i="1"/>
  <c r="W410" i="1"/>
  <c r="W296" i="1"/>
  <c r="W65" i="1"/>
  <c r="W509" i="1"/>
  <c r="W738" i="1"/>
  <c r="W399" i="1"/>
  <c r="W726" i="1"/>
  <c r="W288" i="1"/>
  <c r="W503" i="1"/>
  <c r="W285" i="1"/>
  <c r="W174" i="1"/>
  <c r="W172" i="1"/>
  <c r="W170" i="1"/>
  <c r="W496" i="1"/>
  <c r="W493" i="1"/>
  <c r="W45" i="1"/>
  <c r="W167" i="1"/>
  <c r="W593" i="1"/>
  <c r="W272" i="1"/>
  <c r="W162" i="1"/>
  <c r="W39" i="1"/>
  <c r="W382" i="1"/>
  <c r="W264" i="1"/>
  <c r="W379" i="1"/>
  <c r="W589" i="1"/>
  <c r="W482" i="1"/>
  <c r="W374" i="1"/>
  <c r="W158" i="1"/>
  <c r="W477" i="1"/>
  <c r="W28" i="1"/>
  <c r="W26" i="1"/>
  <c r="W471" i="1"/>
  <c r="W250" i="1"/>
  <c r="W249" i="1"/>
  <c r="W21" i="1"/>
  <c r="W149" i="1"/>
  <c r="W362" i="1"/>
  <c r="W571" i="1"/>
  <c r="W247" i="1"/>
  <c r="W245" i="1"/>
  <c r="W465" i="1"/>
  <c r="W463" i="1"/>
  <c r="W242" i="1"/>
  <c r="W566" i="1"/>
  <c r="W137" i="1"/>
  <c r="W411" i="1"/>
  <c r="W601" i="1"/>
  <c r="W46" i="1"/>
  <c r="W592" i="1"/>
  <c r="W157" i="1"/>
  <c r="W372" i="1"/>
  <c r="W142" i="1"/>
  <c r="W569" i="1"/>
  <c r="W243" i="1"/>
  <c r="W564" i="1"/>
  <c r="W615" i="1"/>
  <c r="W187" i="1"/>
  <c r="W517" i="1"/>
  <c r="W409" i="1"/>
  <c r="W64" i="1"/>
  <c r="W62" i="1"/>
  <c r="W504" i="1"/>
  <c r="W277" i="1"/>
  <c r="W389" i="1"/>
  <c r="W594" i="1"/>
  <c r="W271" i="1"/>
  <c r="W262" i="1"/>
  <c r="W576" i="1"/>
  <c r="W18" i="1"/>
  <c r="W467" i="1"/>
  <c r="W358" i="1"/>
  <c r="W4" i="1"/>
  <c r="W291" i="1"/>
  <c r="W396" i="1"/>
  <c r="W725" i="1"/>
  <c r="W54" i="1"/>
  <c r="W48" i="1"/>
  <c r="W708" i="1"/>
  <c r="W166" i="1"/>
  <c r="W706" i="1"/>
  <c r="W380" i="1"/>
  <c r="W476" i="1"/>
  <c r="W469" i="1"/>
  <c r="W702" i="1"/>
  <c r="W151" i="1"/>
  <c r="W3" i="1"/>
  <c r="W617" i="1"/>
  <c r="W683" i="1"/>
  <c r="W189" i="1"/>
  <c r="W71" i="1"/>
  <c r="W607" i="1"/>
  <c r="W403" i="1"/>
  <c r="W710" i="1"/>
  <c r="W387" i="1"/>
  <c r="W164" i="1"/>
  <c r="W586" i="1"/>
  <c r="W257" i="1"/>
  <c r="W578" i="1"/>
  <c r="W25" i="1"/>
  <c r="W366" i="1"/>
  <c r="W12" i="1"/>
  <c r="W562" i="1"/>
  <c r="W416" i="1"/>
  <c r="W180" i="1"/>
  <c r="W298" i="1"/>
  <c r="W511" i="1"/>
  <c r="W502" i="1"/>
  <c r="W56" i="1"/>
  <c r="W498" i="1"/>
  <c r="W490" i="1"/>
  <c r="W33" i="1"/>
  <c r="W159" i="1"/>
  <c r="W144" i="1"/>
  <c r="W356" i="1"/>
  <c r="W461" i="1"/>
  <c r="AF3" i="9" l="1"/>
  <c r="AF4" i="9" s="1"/>
  <c r="AM1" i="9"/>
  <c r="AJ386" i="9" s="1"/>
  <c r="AB292" i="1"/>
  <c r="AB311" i="1"/>
  <c r="AB335" i="1"/>
  <c r="AE2" i="9"/>
  <c r="AG2" i="9" s="1"/>
  <c r="AH2" i="9" s="1"/>
  <c r="X51" i="1"/>
  <c r="AB441" i="1"/>
  <c r="AB672" i="1"/>
  <c r="AB663" i="1"/>
  <c r="AB449" i="1"/>
  <c r="AB30" i="1"/>
  <c r="X184" i="1"/>
  <c r="AB82" i="1"/>
  <c r="AB456" i="1"/>
  <c r="AB320" i="1"/>
  <c r="AB638" i="1"/>
  <c r="AB640" i="1"/>
  <c r="AB50" i="1"/>
  <c r="AB512" i="1"/>
  <c r="X436" i="1"/>
  <c r="X328" i="1"/>
  <c r="AB602" i="1"/>
  <c r="X145" i="1"/>
  <c r="X20" i="1"/>
  <c r="AB528" i="1"/>
  <c r="AB75" i="1"/>
  <c r="AB716" i="1"/>
  <c r="AB624" i="1"/>
  <c r="AB117" i="1"/>
  <c r="AB138" i="1"/>
  <c r="X318" i="1"/>
  <c r="X326" i="1"/>
  <c r="AB326" i="1"/>
  <c r="X220" i="1"/>
  <c r="AB220" i="1"/>
  <c r="AB183" i="1"/>
  <c r="AB610" i="1"/>
  <c r="AB345" i="1"/>
  <c r="AB306" i="1"/>
  <c r="X461" i="1"/>
  <c r="AB461" i="1"/>
  <c r="X469" i="1"/>
  <c r="AB469" i="1"/>
  <c r="X409" i="1"/>
  <c r="AB409" i="1"/>
  <c r="X21" i="1"/>
  <c r="AB21" i="1"/>
  <c r="X272" i="1"/>
  <c r="AB272" i="1"/>
  <c r="X74" i="1"/>
  <c r="AB74" i="1"/>
  <c r="X340" i="1"/>
  <c r="AB340" i="1"/>
  <c r="X129" i="1"/>
  <c r="AB129" i="1"/>
  <c r="X539" i="1"/>
  <c r="AB539" i="1"/>
  <c r="X751" i="1"/>
  <c r="AB751" i="1"/>
  <c r="X405" i="1"/>
  <c r="AB405" i="1"/>
  <c r="X677" i="1"/>
  <c r="AB677" i="1"/>
  <c r="X42" i="1"/>
  <c r="AB42" i="1"/>
  <c r="X310" i="1"/>
  <c r="AB310" i="1"/>
  <c r="X241" i="1"/>
  <c r="AB241" i="1"/>
  <c r="X481" i="1"/>
  <c r="AB481" i="1"/>
  <c r="X23" i="1"/>
  <c r="AB23" i="1"/>
  <c r="X68" i="1"/>
  <c r="AB68" i="1"/>
  <c r="X204" i="1"/>
  <c r="AB204" i="1"/>
  <c r="X269" i="1"/>
  <c r="AB269" i="1"/>
  <c r="X152" i="1"/>
  <c r="AB152" i="1"/>
  <c r="X385" i="1"/>
  <c r="AB385" i="1"/>
  <c r="X400" i="1"/>
  <c r="AB400" i="1"/>
  <c r="X502" i="1"/>
  <c r="AB502" i="1"/>
  <c r="X92" i="1"/>
  <c r="AB92" i="1"/>
  <c r="X557" i="1"/>
  <c r="AB557" i="1"/>
  <c r="X511" i="1"/>
  <c r="AB511" i="1"/>
  <c r="X71" i="1"/>
  <c r="AB71" i="1"/>
  <c r="X396" i="1"/>
  <c r="AB396" i="1"/>
  <c r="X517" i="1"/>
  <c r="AB517" i="1"/>
  <c r="X463" i="1"/>
  <c r="AB463" i="1"/>
  <c r="X482" i="1"/>
  <c r="AB482" i="1"/>
  <c r="X285" i="1"/>
  <c r="AB285" i="1"/>
  <c r="X693" i="1"/>
  <c r="AB693" i="1"/>
  <c r="X625" i="1"/>
  <c r="AB625" i="1"/>
  <c r="X543" i="1"/>
  <c r="AB543" i="1"/>
  <c r="X208" i="1"/>
  <c r="AB208" i="1"/>
  <c r="X418" i="1"/>
  <c r="AB418" i="1"/>
  <c r="X218" i="1"/>
  <c r="AB218" i="1"/>
  <c r="X131" i="1"/>
  <c r="AB131" i="1"/>
  <c r="X729" i="1"/>
  <c r="AB729" i="1"/>
  <c r="X109" i="1"/>
  <c r="AB109" i="1"/>
  <c r="X58" i="1"/>
  <c r="AB58" i="1"/>
  <c r="X689" i="1"/>
  <c r="AB689" i="1"/>
  <c r="X585" i="1"/>
  <c r="AB585" i="1"/>
  <c r="X394" i="1"/>
  <c r="AB394" i="1"/>
  <c r="X415" i="1"/>
  <c r="AB415" i="1"/>
  <c r="X622" i="1"/>
  <c r="AB622" i="1"/>
  <c r="X542" i="1"/>
  <c r="AB542" i="1"/>
  <c r="X745" i="1"/>
  <c r="AB745" i="1"/>
  <c r="X560" i="1"/>
  <c r="AB560" i="1"/>
  <c r="X37" i="1"/>
  <c r="AB37" i="1"/>
  <c r="X466" i="1"/>
  <c r="AB466" i="1"/>
  <c r="X408" i="1"/>
  <c r="AB408" i="1"/>
  <c r="X148" i="1"/>
  <c r="AB148" i="1"/>
  <c r="X595" i="1"/>
  <c r="AB595" i="1"/>
  <c r="X419" i="1"/>
  <c r="AB419" i="1"/>
  <c r="X590" i="1"/>
  <c r="AB590" i="1"/>
  <c r="X644" i="1"/>
  <c r="AB644" i="1"/>
  <c r="X734" i="1"/>
  <c r="AB734" i="1"/>
  <c r="X429" i="1"/>
  <c r="AB429" i="1"/>
  <c r="X553" i="1"/>
  <c r="AB553" i="1"/>
  <c r="X641" i="1"/>
  <c r="AB641" i="1"/>
  <c r="X309" i="1"/>
  <c r="AB309" i="1"/>
  <c r="X321" i="1"/>
  <c r="AB321" i="1"/>
  <c r="X375" i="1"/>
  <c r="AB375" i="1"/>
  <c r="X430" i="1"/>
  <c r="AB430" i="1"/>
  <c r="X707" i="1"/>
  <c r="AB707" i="1"/>
  <c r="X257" i="1"/>
  <c r="AB257" i="1"/>
  <c r="X187" i="1"/>
  <c r="AB187" i="1"/>
  <c r="X167" i="1"/>
  <c r="AB167" i="1"/>
  <c r="X535" i="1"/>
  <c r="AB535" i="1"/>
  <c r="X316" i="1"/>
  <c r="AB316" i="1"/>
  <c r="X324" i="1"/>
  <c r="AB324" i="1"/>
  <c r="X541" i="1"/>
  <c r="AB541" i="1"/>
  <c r="X513" i="1"/>
  <c r="AB513" i="1"/>
  <c r="X501" i="1"/>
  <c r="AB501" i="1"/>
  <c r="X334" i="1"/>
  <c r="AB334" i="1"/>
  <c r="X150" i="1"/>
  <c r="AB150" i="1"/>
  <c r="X40" i="1"/>
  <c r="AB40" i="1"/>
  <c r="X294" i="1"/>
  <c r="AB294" i="1"/>
  <c r="X104" i="1"/>
  <c r="AB104" i="1"/>
  <c r="X719" i="1"/>
  <c r="AB719" i="1"/>
  <c r="X713" i="1"/>
  <c r="AB713" i="1"/>
  <c r="X179" i="1"/>
  <c r="AB179" i="1"/>
  <c r="X233" i="1"/>
  <c r="AB233" i="1"/>
  <c r="X586" i="1"/>
  <c r="AB586" i="1"/>
  <c r="X615" i="1"/>
  <c r="AB615" i="1"/>
  <c r="X471" i="1"/>
  <c r="AB471" i="1"/>
  <c r="X522" i="1"/>
  <c r="AB522" i="1"/>
  <c r="X459" i="1"/>
  <c r="AB459" i="1"/>
  <c r="X78" i="1"/>
  <c r="AB78" i="1"/>
  <c r="X696" i="1"/>
  <c r="AB696" i="1"/>
  <c r="X259" i="1"/>
  <c r="AB259" i="1"/>
  <c r="X10" i="1"/>
  <c r="AB10" i="1"/>
  <c r="X420" i="1"/>
  <c r="AB420" i="1"/>
  <c r="X545" i="1"/>
  <c r="AB545" i="1"/>
  <c r="X724" i="1"/>
  <c r="AB724" i="1"/>
  <c r="X163" i="1"/>
  <c r="AB163" i="1"/>
  <c r="X263" i="1"/>
  <c r="AB263" i="1"/>
  <c r="X487" i="1"/>
  <c r="AB487" i="1"/>
  <c r="X495" i="1"/>
  <c r="AB495" i="1"/>
  <c r="X669" i="1"/>
  <c r="AB669" i="1"/>
  <c r="X620" i="1"/>
  <c r="AB620" i="1"/>
  <c r="X358" i="1"/>
  <c r="AB358" i="1"/>
  <c r="X26" i="1"/>
  <c r="AB26" i="1"/>
  <c r="X618" i="1"/>
  <c r="AB618" i="1"/>
  <c r="X225" i="1"/>
  <c r="AB225" i="1"/>
  <c r="X331" i="1"/>
  <c r="AB331" i="1"/>
  <c r="X424" i="1"/>
  <c r="AB424" i="1"/>
  <c r="X232" i="1"/>
  <c r="AB232" i="1"/>
  <c r="X113" i="1"/>
  <c r="AB113" i="1"/>
  <c r="X236" i="1"/>
  <c r="AB236" i="1"/>
  <c r="X239" i="1"/>
  <c r="AB239" i="1"/>
  <c r="X651" i="1"/>
  <c r="AB651" i="1"/>
  <c r="X35" i="1"/>
  <c r="AB35" i="1"/>
  <c r="X376" i="1"/>
  <c r="AB376" i="1"/>
  <c r="X748" i="1"/>
  <c r="AB748" i="1"/>
  <c r="X80" i="1"/>
  <c r="AB80" i="1"/>
  <c r="X312" i="1"/>
  <c r="AB312" i="1"/>
  <c r="X11" i="1"/>
  <c r="AB11" i="1"/>
  <c r="X254" i="1"/>
  <c r="AB254" i="1"/>
  <c r="X161" i="1"/>
  <c r="AB161" i="1"/>
  <c r="X390" i="1"/>
  <c r="AB390" i="1"/>
  <c r="X289" i="1"/>
  <c r="AB289" i="1"/>
  <c r="X70" i="1"/>
  <c r="AB70" i="1"/>
  <c r="X616" i="1"/>
  <c r="AB616" i="1"/>
  <c r="X90" i="1"/>
  <c r="AB90" i="1"/>
  <c r="X322" i="1"/>
  <c r="AB322" i="1"/>
  <c r="X336" i="1"/>
  <c r="AB336" i="1"/>
  <c r="X573" i="1"/>
  <c r="AB573" i="1"/>
  <c r="X332" i="1"/>
  <c r="AB332" i="1"/>
  <c r="X455" i="1"/>
  <c r="AB455" i="1"/>
  <c r="X341" i="1"/>
  <c r="AB341" i="1"/>
  <c r="X733" i="1"/>
  <c r="AB733" i="1"/>
  <c r="X489" i="1"/>
  <c r="AB489" i="1"/>
  <c r="X69" i="1"/>
  <c r="AB69" i="1"/>
  <c r="X575" i="1"/>
  <c r="AB575" i="1"/>
  <c r="X47" i="1"/>
  <c r="AB47" i="1"/>
  <c r="X568" i="1"/>
  <c r="AB568" i="1"/>
  <c r="X743" i="1"/>
  <c r="AB743" i="1"/>
  <c r="X253" i="1"/>
  <c r="AB253" i="1"/>
  <c r="X485" i="1"/>
  <c r="AB485" i="1"/>
  <c r="X282" i="1"/>
  <c r="AB282" i="1"/>
  <c r="X712" i="1"/>
  <c r="AB712" i="1"/>
  <c r="X740" i="1"/>
  <c r="AB740" i="1"/>
  <c r="X165" i="1"/>
  <c r="AB165" i="1"/>
  <c r="X621" i="1"/>
  <c r="AB621" i="1"/>
  <c r="X111" i="1"/>
  <c r="AB111" i="1"/>
  <c r="X154" i="1"/>
  <c r="AB154" i="1"/>
  <c r="X278" i="1"/>
  <c r="AB278" i="1"/>
  <c r="X185" i="1"/>
  <c r="AB185" i="1"/>
  <c r="X315" i="1"/>
  <c r="AB315" i="1"/>
  <c r="X544" i="1"/>
  <c r="AB544" i="1"/>
  <c r="X453" i="1"/>
  <c r="AB453" i="1"/>
  <c r="X314" i="1"/>
  <c r="AB314" i="1"/>
  <c r="X730" i="1"/>
  <c r="AB730" i="1"/>
  <c r="X346" i="1"/>
  <c r="AB346" i="1"/>
  <c r="X199" i="1"/>
  <c r="AB199" i="1"/>
  <c r="X127" i="1"/>
  <c r="AB127" i="1"/>
  <c r="X392" i="1"/>
  <c r="AB392" i="1"/>
  <c r="X417" i="1"/>
  <c r="AB417" i="1"/>
  <c r="X227" i="1"/>
  <c r="AB227" i="1"/>
  <c r="X135" i="1"/>
  <c r="AB135" i="1"/>
  <c r="X701" i="1"/>
  <c r="AB701" i="1"/>
  <c r="X735" i="1"/>
  <c r="AB735" i="1"/>
  <c r="X514" i="1"/>
  <c r="AB514" i="1"/>
  <c r="X536" i="1"/>
  <c r="AB536" i="1"/>
  <c r="X265" i="1"/>
  <c r="AB265" i="1"/>
  <c r="X108" i="1"/>
  <c r="AB108" i="1"/>
  <c r="X160" i="1"/>
  <c r="AB160" i="1"/>
  <c r="X57" i="1"/>
  <c r="AB57" i="1"/>
  <c r="X612" i="1"/>
  <c r="AB612" i="1"/>
  <c r="X741" i="1"/>
  <c r="AB741" i="1"/>
  <c r="X725" i="1"/>
  <c r="AB725" i="1"/>
  <c r="X242" i="1"/>
  <c r="AB242" i="1"/>
  <c r="X174" i="1"/>
  <c r="AB174" i="1"/>
  <c r="X635" i="1"/>
  <c r="AB635" i="1"/>
  <c r="X203" i="1"/>
  <c r="AB203" i="1"/>
  <c r="X533" i="1"/>
  <c r="AB533" i="1"/>
  <c r="X14" i="1"/>
  <c r="AB14" i="1"/>
  <c r="X279" i="1"/>
  <c r="AB279" i="1"/>
  <c r="X582" i="1"/>
  <c r="AB582" i="1"/>
  <c r="X510" i="1"/>
  <c r="AB510" i="1"/>
  <c r="X97" i="1"/>
  <c r="AB97" i="1"/>
  <c r="X444" i="1"/>
  <c r="AB444" i="1"/>
  <c r="X355" i="1"/>
  <c r="AB355" i="1"/>
  <c r="X395" i="1"/>
  <c r="AB395" i="1"/>
  <c r="X38" i="1"/>
  <c r="AB38" i="1"/>
  <c r="X16" i="1"/>
  <c r="AB16" i="1"/>
  <c r="X711" i="1"/>
  <c r="AB711" i="1"/>
  <c r="X679" i="1"/>
  <c r="AB679" i="1"/>
  <c r="X451" i="1"/>
  <c r="AB451" i="1"/>
  <c r="X286" i="1"/>
  <c r="AB286" i="1"/>
  <c r="X686" i="1"/>
  <c r="AB686" i="1"/>
  <c r="X133" i="1"/>
  <c r="AB133" i="1"/>
  <c r="X731" i="1"/>
  <c r="AB731" i="1"/>
  <c r="X538" i="1"/>
  <c r="AB538" i="1"/>
  <c r="X529" i="1"/>
  <c r="AB529" i="1"/>
  <c r="X9" i="1"/>
  <c r="AB9" i="1"/>
  <c r="X500" i="1"/>
  <c r="AB500" i="1"/>
  <c r="X667" i="1"/>
  <c r="AB667" i="1"/>
  <c r="X317" i="1"/>
  <c r="AB317" i="1"/>
  <c r="X356" i="1"/>
  <c r="AB356" i="1"/>
  <c r="X484" i="1"/>
  <c r="AB484" i="1"/>
  <c r="X238" i="1"/>
  <c r="AB238" i="1"/>
  <c r="X298" i="1"/>
  <c r="AB298" i="1"/>
  <c r="X380" i="1"/>
  <c r="AB380" i="1"/>
  <c r="X594" i="1"/>
  <c r="AB594" i="1"/>
  <c r="X465" i="1"/>
  <c r="AB465" i="1"/>
  <c r="X250" i="1"/>
  <c r="AB250" i="1"/>
  <c r="X503" i="1"/>
  <c r="AB503" i="1"/>
  <c r="X192" i="1"/>
  <c r="AB192" i="1"/>
  <c r="X650" i="1"/>
  <c r="AB650" i="1"/>
  <c r="X41" i="1"/>
  <c r="AB41" i="1"/>
  <c r="X194" i="1"/>
  <c r="AB194" i="1"/>
  <c r="X685" i="1"/>
  <c r="AB685" i="1"/>
  <c r="X353" i="1"/>
  <c r="AB353" i="1"/>
  <c r="X580" i="1"/>
  <c r="AB580" i="1"/>
  <c r="X737" i="1"/>
  <c r="AB737" i="1"/>
  <c r="X32" i="1"/>
  <c r="AB32" i="1"/>
  <c r="X521" i="1"/>
  <c r="AB521" i="1"/>
  <c r="X99" i="1"/>
  <c r="AB99" i="1"/>
  <c r="X102" i="1"/>
  <c r="AB102" i="1"/>
  <c r="X290" i="1"/>
  <c r="AB290" i="1"/>
  <c r="X458" i="1"/>
  <c r="AB458" i="1"/>
  <c r="X378" i="1"/>
  <c r="AB378" i="1"/>
  <c r="X422" i="1"/>
  <c r="AB422" i="1"/>
  <c r="X692" i="1"/>
  <c r="AB692" i="1"/>
  <c r="X67" i="1"/>
  <c r="AB67" i="1"/>
  <c r="X235" i="1"/>
  <c r="AB235" i="1"/>
  <c r="X223" i="1"/>
  <c r="AB223" i="1"/>
  <c r="X657" i="1"/>
  <c r="AB657" i="1"/>
  <c r="X642" i="1"/>
  <c r="AB642" i="1"/>
  <c r="X468" i="1"/>
  <c r="AB468" i="1"/>
  <c r="X93" i="1"/>
  <c r="AB93" i="1"/>
  <c r="X116" i="1"/>
  <c r="AB116" i="1"/>
  <c r="X695" i="1"/>
  <c r="AB695" i="1"/>
  <c r="X159" i="1"/>
  <c r="AB159" i="1"/>
  <c r="X683" i="1"/>
  <c r="AB683" i="1"/>
  <c r="X4" i="1"/>
  <c r="AB4" i="1"/>
  <c r="X245" i="1"/>
  <c r="AB245" i="1"/>
  <c r="X45" i="1"/>
  <c r="AB45" i="1"/>
  <c r="X288" i="1"/>
  <c r="AB288" i="1"/>
  <c r="X219" i="1"/>
  <c r="AB219" i="1"/>
  <c r="X283" i="1"/>
  <c r="AB283" i="1"/>
  <c r="X643" i="1"/>
  <c r="AB643" i="1"/>
  <c r="X668" i="1"/>
  <c r="AB668" i="1"/>
  <c r="X343" i="1"/>
  <c r="AB343" i="1"/>
  <c r="X588" i="1"/>
  <c r="AB588" i="1"/>
  <c r="X506" i="1"/>
  <c r="AB506" i="1"/>
  <c r="X680" i="1"/>
  <c r="AB680" i="1"/>
  <c r="X682" i="1"/>
  <c r="AB682" i="1"/>
  <c r="X215" i="1"/>
  <c r="AB215" i="1"/>
  <c r="X666" i="1"/>
  <c r="AB666" i="1"/>
  <c r="X448" i="1"/>
  <c r="AB448" i="1"/>
  <c r="X402" i="1"/>
  <c r="AB402" i="1"/>
  <c r="X357" i="1"/>
  <c r="AB357" i="1"/>
  <c r="X577" i="1"/>
  <c r="AB577" i="1"/>
  <c r="X606" i="1"/>
  <c r="AB606" i="1"/>
  <c r="X186" i="1"/>
  <c r="AB186" i="1"/>
  <c r="X470" i="1"/>
  <c r="AB470" i="1"/>
  <c r="X91" i="1"/>
  <c r="AB91" i="1"/>
  <c r="X428" i="1"/>
  <c r="AB428" i="1"/>
  <c r="X450" i="1"/>
  <c r="AB450" i="1"/>
  <c r="X388" i="1"/>
  <c r="AB388" i="1"/>
  <c r="X350" i="1"/>
  <c r="AB350" i="1"/>
  <c r="X483" i="1"/>
  <c r="AB483" i="1"/>
  <c r="X98" i="1"/>
  <c r="AB98" i="1"/>
  <c r="X319" i="1"/>
  <c r="AB319" i="1"/>
  <c r="X597" i="1"/>
  <c r="AB597" i="1"/>
  <c r="X198" i="1"/>
  <c r="AB198" i="1"/>
  <c r="X213" i="1"/>
  <c r="AB213" i="1"/>
  <c r="X33" i="1"/>
  <c r="AB33" i="1"/>
  <c r="X416" i="1"/>
  <c r="AB416" i="1"/>
  <c r="X617" i="1"/>
  <c r="AB617" i="1"/>
  <c r="X277" i="1"/>
  <c r="AB277" i="1"/>
  <c r="X601" i="1"/>
  <c r="AB601" i="1"/>
  <c r="X264" i="1"/>
  <c r="AB264" i="1"/>
  <c r="X726" i="1"/>
  <c r="AB726" i="1"/>
  <c r="X434" i="1"/>
  <c r="AB434" i="1"/>
  <c r="X537" i="1"/>
  <c r="AB537" i="1"/>
  <c r="X305" i="1"/>
  <c r="AB305" i="1"/>
  <c r="X440" i="1"/>
  <c r="AB440" i="1"/>
  <c r="X675" i="1"/>
  <c r="AB675" i="1"/>
  <c r="X490" i="1"/>
  <c r="AB490" i="1"/>
  <c r="X562" i="1"/>
  <c r="AB562" i="1"/>
  <c r="X387" i="1"/>
  <c r="AB387" i="1"/>
  <c r="X3" i="1"/>
  <c r="AB3" i="1"/>
  <c r="X708" i="1"/>
  <c r="AB708" i="1"/>
  <c r="X467" i="1"/>
  <c r="AB467" i="1"/>
  <c r="X504" i="1"/>
  <c r="AB504" i="1"/>
  <c r="X243" i="1"/>
  <c r="AB243" i="1"/>
  <c r="X411" i="1"/>
  <c r="AB411" i="1"/>
  <c r="X571" i="1"/>
  <c r="AB571" i="1"/>
  <c r="X28" i="1"/>
  <c r="AB28" i="1"/>
  <c r="X382" i="1"/>
  <c r="AB382" i="1"/>
  <c r="X496" i="1"/>
  <c r="AB496" i="1"/>
  <c r="X399" i="1"/>
  <c r="AB399" i="1"/>
  <c r="X181" i="1"/>
  <c r="AB181" i="1"/>
  <c r="X619" i="1"/>
  <c r="AB619" i="1"/>
  <c r="X206" i="1"/>
  <c r="AB206" i="1"/>
  <c r="X222" i="1"/>
  <c r="AB222" i="1"/>
  <c r="X337" i="1"/>
  <c r="AB337" i="1"/>
  <c r="X19" i="1"/>
  <c r="AB19" i="1"/>
  <c r="X195" i="1"/>
  <c r="AB195" i="1"/>
  <c r="X230" i="1"/>
  <c r="AB230" i="1"/>
  <c r="X105" i="1"/>
  <c r="AB105" i="1"/>
  <c r="X524" i="1"/>
  <c r="AB524" i="1"/>
  <c r="X714" i="1"/>
  <c r="AB714" i="1"/>
  <c r="X123" i="1"/>
  <c r="AB123" i="1"/>
  <c r="X115" i="1"/>
  <c r="AB115" i="1"/>
  <c r="X556" i="1"/>
  <c r="AB556" i="1"/>
  <c r="X746" i="1"/>
  <c r="AB746" i="1"/>
  <c r="X653" i="1"/>
  <c r="AB653" i="1"/>
  <c r="X398" i="1"/>
  <c r="AB398" i="1"/>
  <c r="X266" i="1"/>
  <c r="AB266" i="1"/>
  <c r="X95" i="1"/>
  <c r="AB95" i="1"/>
  <c r="X307" i="1"/>
  <c r="AB307" i="1"/>
  <c r="X435" i="1"/>
  <c r="AB435" i="1"/>
  <c r="X570" i="1"/>
  <c r="AB570" i="1"/>
  <c r="X27" i="1"/>
  <c r="AB27" i="1"/>
  <c r="X381" i="1"/>
  <c r="AB381" i="1"/>
  <c r="X596" i="1"/>
  <c r="AB596" i="1"/>
  <c r="X744" i="1"/>
  <c r="AB744" i="1"/>
  <c r="X301" i="1"/>
  <c r="AB301" i="1"/>
  <c r="X423" i="1"/>
  <c r="AB423" i="1"/>
  <c r="X631" i="1"/>
  <c r="AB631" i="1"/>
  <c r="X101" i="1"/>
  <c r="AB101" i="1"/>
  <c r="X547" i="1"/>
  <c r="AB547" i="1"/>
  <c r="X252" i="1"/>
  <c r="AB252" i="1"/>
  <c r="X339" i="1"/>
  <c r="AB339" i="1"/>
  <c r="X344" i="1"/>
  <c r="AB344" i="1"/>
  <c r="X550" i="1"/>
  <c r="AB550" i="1"/>
  <c r="X155" i="1"/>
  <c r="AB155" i="1"/>
  <c r="X494" i="1"/>
  <c r="AB494" i="1"/>
  <c r="X414" i="1"/>
  <c r="AB414" i="1"/>
  <c r="X256" i="1"/>
  <c r="AB256" i="1"/>
  <c r="X281" i="1"/>
  <c r="AB281" i="1"/>
  <c r="X563" i="1"/>
  <c r="AB563" i="1"/>
  <c r="X354" i="1"/>
  <c r="AB354" i="1"/>
  <c r="X704" i="1"/>
  <c r="AB704" i="1"/>
  <c r="X691" i="1"/>
  <c r="AB691" i="1"/>
  <c r="X284" i="1"/>
  <c r="AB284" i="1"/>
  <c r="X302" i="1"/>
  <c r="AB302" i="1"/>
  <c r="X715" i="1"/>
  <c r="AB715" i="1"/>
  <c r="X276" i="1"/>
  <c r="AB276" i="1"/>
  <c r="X626" i="1"/>
  <c r="AB626" i="1"/>
  <c r="X697" i="1"/>
  <c r="AB697" i="1"/>
  <c r="X579" i="1"/>
  <c r="AB579" i="1"/>
  <c r="X171" i="1"/>
  <c r="AB171" i="1"/>
  <c r="X76" i="1"/>
  <c r="AB76" i="1"/>
  <c r="X530" i="1"/>
  <c r="AB530" i="1"/>
  <c r="X546" i="1"/>
  <c r="AB546" i="1"/>
  <c r="X128" i="1"/>
  <c r="AB128" i="1"/>
  <c r="X632" i="1"/>
  <c r="AB632" i="1"/>
  <c r="X333" i="1"/>
  <c r="AB333" i="1"/>
  <c r="X699" i="1"/>
  <c r="AB699" i="1"/>
  <c r="X202" i="1"/>
  <c r="AB202" i="1"/>
  <c r="X5" i="1"/>
  <c r="AB5" i="1"/>
  <c r="X287" i="1"/>
  <c r="AB287" i="1"/>
  <c r="X77" i="1"/>
  <c r="AB77" i="1"/>
  <c r="X229" i="1"/>
  <c r="AB229" i="1"/>
  <c r="X246" i="1"/>
  <c r="AB246" i="1"/>
  <c r="X22" i="1"/>
  <c r="AB22" i="1"/>
  <c r="X274" i="1"/>
  <c r="AB274" i="1"/>
  <c r="X413" i="1"/>
  <c r="AB413" i="1"/>
  <c r="X656" i="1"/>
  <c r="AB656" i="1"/>
  <c r="X507" i="1"/>
  <c r="AB507" i="1"/>
  <c r="X722" i="1"/>
  <c r="AB722" i="1"/>
  <c r="X34" i="1"/>
  <c r="AB34" i="1"/>
  <c r="X175" i="1"/>
  <c r="AB175" i="1"/>
  <c r="X549" i="1"/>
  <c r="AB549" i="1"/>
  <c r="X555" i="1"/>
  <c r="AB555" i="1"/>
  <c r="X25" i="1"/>
  <c r="AB25" i="1"/>
  <c r="X607" i="1"/>
  <c r="AB607" i="1"/>
  <c r="X262" i="1"/>
  <c r="AB262" i="1"/>
  <c r="X372" i="1"/>
  <c r="AB372" i="1"/>
  <c r="X374" i="1"/>
  <c r="AB374" i="1"/>
  <c r="X65" i="1"/>
  <c r="AB65" i="1"/>
  <c r="X427" i="1"/>
  <c r="AB427" i="1"/>
  <c r="X648" i="1"/>
  <c r="AB648" i="1"/>
  <c r="X584" i="1"/>
  <c r="AB584" i="1"/>
  <c r="X136" i="1"/>
  <c r="AB136" i="1"/>
  <c r="X750" i="1"/>
  <c r="AB750" i="1"/>
  <c r="X637" i="1"/>
  <c r="AB637" i="1"/>
  <c r="X647" i="1"/>
  <c r="AB647" i="1"/>
  <c r="X273" i="1"/>
  <c r="AB273" i="1"/>
  <c r="X690" i="1"/>
  <c r="AB690" i="1"/>
  <c r="X53" i="1"/>
  <c r="AB53" i="1"/>
  <c r="X613" i="1"/>
  <c r="AB613" i="1"/>
  <c r="X330" i="1"/>
  <c r="AB330" i="1"/>
  <c r="X300" i="1"/>
  <c r="AB300" i="1"/>
  <c r="X348" i="1"/>
  <c r="AB348" i="1"/>
  <c r="X480" i="1"/>
  <c r="AB480" i="1"/>
  <c r="X8" i="1"/>
  <c r="AB8" i="1"/>
  <c r="X178" i="1"/>
  <c r="AB178" i="1"/>
  <c r="X141" i="1"/>
  <c r="AB141" i="1"/>
  <c r="X44" i="1"/>
  <c r="AB44" i="1"/>
  <c r="X190" i="1"/>
  <c r="AB190" i="1"/>
  <c r="X605" i="1"/>
  <c r="AB605" i="1"/>
  <c r="X217" i="1"/>
  <c r="AB217" i="1"/>
  <c r="X36" i="1"/>
  <c r="AB36" i="1"/>
  <c r="X523" i="1"/>
  <c r="AB523" i="1"/>
  <c r="X118" i="1"/>
  <c r="AB118" i="1"/>
  <c r="X438" i="1"/>
  <c r="AB438" i="1"/>
  <c r="X518" i="1"/>
  <c r="AB518" i="1"/>
  <c r="X574" i="1"/>
  <c r="AB574" i="1"/>
  <c r="X297" i="1"/>
  <c r="AB297" i="1"/>
  <c r="X124" i="1"/>
  <c r="AB124" i="1"/>
  <c r="X258" i="1"/>
  <c r="AB258" i="1"/>
  <c r="X196" i="1"/>
  <c r="AB196" i="1"/>
  <c r="X671" i="1"/>
  <c r="AB671" i="1"/>
  <c r="X604" i="1"/>
  <c r="AB604" i="1"/>
  <c r="X578" i="1"/>
  <c r="AB578" i="1"/>
  <c r="X476" i="1"/>
  <c r="AB476" i="1"/>
  <c r="X271" i="1"/>
  <c r="AB271" i="1"/>
  <c r="X157" i="1"/>
  <c r="AB157" i="1"/>
  <c r="X249" i="1"/>
  <c r="AB249" i="1"/>
  <c r="X593" i="1"/>
  <c r="AB593" i="1"/>
  <c r="X296" i="1"/>
  <c r="AB296" i="1"/>
  <c r="X636" i="1"/>
  <c r="AB636" i="1"/>
  <c r="X665" i="1"/>
  <c r="AB665" i="1"/>
  <c r="X351" i="1"/>
  <c r="AB351" i="1"/>
  <c r="X548" i="1"/>
  <c r="AB548" i="1"/>
  <c r="X531" i="1"/>
  <c r="AB531" i="1"/>
  <c r="X134" i="1"/>
  <c r="AB134" i="1"/>
  <c r="X153" i="1"/>
  <c r="AB153" i="1"/>
  <c r="X611" i="1"/>
  <c r="AB611" i="1"/>
  <c r="X168" i="1"/>
  <c r="AB168" i="1"/>
  <c r="X369" i="1"/>
  <c r="AB369" i="1"/>
  <c r="X488" i="1"/>
  <c r="AB488" i="1"/>
  <c r="X603" i="1"/>
  <c r="AB603" i="1"/>
  <c r="X532" i="1"/>
  <c r="AB532" i="1"/>
  <c r="X664" i="1"/>
  <c r="AB664" i="1"/>
  <c r="X226" i="1"/>
  <c r="AB226" i="1"/>
  <c r="X244" i="1"/>
  <c r="AB244" i="1"/>
  <c r="X599" i="1"/>
  <c r="AB599" i="1"/>
  <c r="X591" i="1"/>
  <c r="AB591" i="1"/>
  <c r="X15" i="1"/>
  <c r="AB15" i="1"/>
  <c r="X260" i="1"/>
  <c r="AB260" i="1"/>
  <c r="X508" i="1"/>
  <c r="AB508" i="1"/>
  <c r="X608" i="1"/>
  <c r="AB608" i="1"/>
  <c r="X673" i="1"/>
  <c r="AB673" i="1"/>
  <c r="X407" i="1"/>
  <c r="AB407" i="1"/>
  <c r="X718" i="1"/>
  <c r="AB718" i="1"/>
  <c r="X457" i="1"/>
  <c r="AB457" i="1"/>
  <c r="X660" i="1"/>
  <c r="AB660" i="1"/>
  <c r="X103" i="1"/>
  <c r="AB103" i="1"/>
  <c r="X515" i="1"/>
  <c r="AB515" i="1"/>
  <c r="X126" i="1"/>
  <c r="AB126" i="1"/>
  <c r="X143" i="1"/>
  <c r="AB143" i="1"/>
  <c r="X505" i="1"/>
  <c r="AB505" i="1"/>
  <c r="X7" i="1"/>
  <c r="AB7" i="1"/>
  <c r="X110" i="1"/>
  <c r="AB110" i="1"/>
  <c r="X412" i="1"/>
  <c r="AB412" i="1"/>
  <c r="X144" i="1"/>
  <c r="AB144" i="1"/>
  <c r="X189" i="1"/>
  <c r="AB189" i="1"/>
  <c r="X291" i="1"/>
  <c r="AB291" i="1"/>
  <c r="X592" i="1"/>
  <c r="AB592" i="1"/>
  <c r="X589" i="1"/>
  <c r="AB589" i="1"/>
  <c r="X410" i="1"/>
  <c r="AB410" i="1"/>
  <c r="X627" i="1"/>
  <c r="AB627" i="1"/>
  <c r="X554" i="1"/>
  <c r="AB554" i="1"/>
  <c r="X216" i="1"/>
  <c r="AB216" i="1"/>
  <c r="X446" i="1"/>
  <c r="AB446" i="1"/>
  <c r="X122" i="1"/>
  <c r="AB122" i="1"/>
  <c r="X478" i="1"/>
  <c r="AB478" i="1"/>
  <c r="X73" i="1"/>
  <c r="AB73" i="1"/>
  <c r="X139" i="1"/>
  <c r="AB139" i="1"/>
  <c r="X275" i="1"/>
  <c r="AB275" i="1"/>
  <c r="X87" i="1"/>
  <c r="AB87" i="1"/>
  <c r="X447" i="1"/>
  <c r="AB447" i="1"/>
  <c r="X687" i="1"/>
  <c r="AB687" i="1"/>
  <c r="X17" i="1"/>
  <c r="AB17" i="1"/>
  <c r="X572" i="1"/>
  <c r="AB572" i="1"/>
  <c r="X49" i="1"/>
  <c r="AB49" i="1"/>
  <c r="X268" i="1"/>
  <c r="AB268" i="1"/>
  <c r="X561" i="1"/>
  <c r="AB561" i="1"/>
  <c r="X432" i="1"/>
  <c r="AB432" i="1"/>
  <c r="X426" i="1"/>
  <c r="AB426" i="1"/>
  <c r="X551" i="1"/>
  <c r="AB551" i="1"/>
  <c r="X140" i="1"/>
  <c r="AB140" i="1"/>
  <c r="X347" i="1"/>
  <c r="AB347" i="1"/>
  <c r="X377" i="1"/>
  <c r="AB377" i="1"/>
  <c r="X147" i="1"/>
  <c r="AB147" i="1"/>
  <c r="X72" i="1"/>
  <c r="AB72" i="1"/>
  <c r="X425" i="1"/>
  <c r="AB425" i="1"/>
  <c r="X240" i="1"/>
  <c r="AB240" i="1"/>
  <c r="X180" i="1"/>
  <c r="AB180" i="1"/>
  <c r="X706" i="1"/>
  <c r="AB706" i="1"/>
  <c r="X389" i="1"/>
  <c r="AB389" i="1"/>
  <c r="X46" i="1"/>
  <c r="AB46" i="1"/>
  <c r="X379" i="1"/>
  <c r="AB379" i="1"/>
  <c r="X609" i="1"/>
  <c r="AB609" i="1"/>
  <c r="X89" i="1"/>
  <c r="AB89" i="1"/>
  <c r="X112" i="1"/>
  <c r="AB112" i="1"/>
  <c r="X100" i="1"/>
  <c r="AB100" i="1"/>
  <c r="X224" i="1"/>
  <c r="AB224" i="1"/>
  <c r="X645" i="1"/>
  <c r="AB645" i="1"/>
  <c r="X107" i="1"/>
  <c r="AB107" i="1"/>
  <c r="X727" i="1"/>
  <c r="AB727" i="1"/>
  <c r="X703" i="1"/>
  <c r="AB703" i="1"/>
  <c r="X59" i="1"/>
  <c r="AB59" i="1"/>
  <c r="X88" i="1"/>
  <c r="AB88" i="1"/>
  <c r="X639" i="1"/>
  <c r="AB639" i="1"/>
  <c r="X24" i="1"/>
  <c r="AB24" i="1"/>
  <c r="X678" i="1"/>
  <c r="AB678" i="1"/>
  <c r="X367" i="1"/>
  <c r="AB367" i="1"/>
  <c r="X393" i="1"/>
  <c r="AB393" i="1"/>
  <c r="X83" i="1"/>
  <c r="AB83" i="1"/>
  <c r="X106" i="1"/>
  <c r="AB106" i="1"/>
  <c r="X299" i="1"/>
  <c r="AB299" i="1"/>
  <c r="X649" i="1"/>
  <c r="AB649" i="1"/>
  <c r="X540" i="1"/>
  <c r="AB540" i="1"/>
  <c r="X114" i="1"/>
  <c r="AB114" i="1"/>
  <c r="X304" i="1"/>
  <c r="AB304" i="1"/>
  <c r="X363" i="1"/>
  <c r="AB363" i="1"/>
  <c r="X295" i="1"/>
  <c r="AB295" i="1"/>
  <c r="X479" i="1"/>
  <c r="AB479" i="1"/>
  <c r="X705" i="1"/>
  <c r="AB705" i="1"/>
  <c r="X205" i="1"/>
  <c r="AB205" i="1"/>
  <c r="X164" i="1"/>
  <c r="AB164" i="1"/>
  <c r="X166" i="1"/>
  <c r="AB166" i="1"/>
  <c r="X564" i="1"/>
  <c r="AB564" i="1"/>
  <c r="X247" i="1"/>
  <c r="AB247" i="1"/>
  <c r="X493" i="1"/>
  <c r="AB493" i="1"/>
  <c r="X516" i="1"/>
  <c r="AB516" i="1"/>
  <c r="X688" i="1"/>
  <c r="AB688" i="1"/>
  <c r="X498" i="1"/>
  <c r="AB498" i="1"/>
  <c r="X12" i="1"/>
  <c r="AB12" i="1"/>
  <c r="X710" i="1"/>
  <c r="AB710" i="1"/>
  <c r="X151" i="1"/>
  <c r="AB151" i="1"/>
  <c r="X48" i="1"/>
  <c r="AB48" i="1"/>
  <c r="X18" i="1"/>
  <c r="AB18" i="1"/>
  <c r="X62" i="1"/>
  <c r="AB62" i="1"/>
  <c r="X569" i="1"/>
  <c r="AB569" i="1"/>
  <c r="X137" i="1"/>
  <c r="AB137" i="1"/>
  <c r="X362" i="1"/>
  <c r="AB362" i="1"/>
  <c r="X477" i="1"/>
  <c r="AB477" i="1"/>
  <c r="X39" i="1"/>
  <c r="AB39" i="1"/>
  <c r="X170" i="1"/>
  <c r="AB170" i="1"/>
  <c r="X738" i="1"/>
  <c r="AB738" i="1"/>
  <c r="X303" i="1"/>
  <c r="AB303" i="1"/>
  <c r="X85" i="1"/>
  <c r="AB85" i="1"/>
  <c r="X633" i="1"/>
  <c r="AB633" i="1"/>
  <c r="X327" i="1"/>
  <c r="AB327" i="1"/>
  <c r="X659" i="1"/>
  <c r="AB659" i="1"/>
  <c r="X251" i="1"/>
  <c r="AB251" i="1"/>
  <c r="X623" i="1"/>
  <c r="AB623" i="1"/>
  <c r="X342" i="1"/>
  <c r="AB342" i="1"/>
  <c r="X338" i="1"/>
  <c r="AB338" i="1"/>
  <c r="X431" i="1"/>
  <c r="AB431" i="1"/>
  <c r="X728" i="1"/>
  <c r="AB728" i="1"/>
  <c r="X433" i="1"/>
  <c r="AB433" i="1"/>
  <c r="X121" i="1"/>
  <c r="AB121" i="1"/>
  <c r="X237" i="1"/>
  <c r="AB237" i="1"/>
  <c r="X525" i="1"/>
  <c r="AB525" i="1"/>
  <c r="X6" i="1"/>
  <c r="AB6" i="1"/>
  <c r="X520" i="1"/>
  <c r="AB520" i="1"/>
  <c r="X43" i="1"/>
  <c r="AB43" i="1"/>
  <c r="X146" i="1"/>
  <c r="AB146" i="1"/>
  <c r="X29" i="1"/>
  <c r="AB29" i="1"/>
  <c r="X125" i="1"/>
  <c r="AB125" i="1"/>
  <c r="X361" i="1"/>
  <c r="AB361" i="1"/>
  <c r="X474" i="1"/>
  <c r="AB474" i="1"/>
  <c r="X267" i="1"/>
  <c r="AB267" i="1"/>
  <c r="X497" i="1"/>
  <c r="AB497" i="1"/>
  <c r="X63" i="1"/>
  <c r="AB63" i="1"/>
  <c r="X182" i="1"/>
  <c r="AB182" i="1"/>
  <c r="X84" i="1"/>
  <c r="AB84" i="1"/>
  <c r="X207" i="1"/>
  <c r="AB207" i="1"/>
  <c r="X325" i="1"/>
  <c r="AB325" i="1"/>
  <c r="X228" i="1"/>
  <c r="AB228" i="1"/>
  <c r="X391" i="1"/>
  <c r="AB391" i="1"/>
  <c r="X234" i="1"/>
  <c r="AB234" i="1"/>
  <c r="X670" i="1"/>
  <c r="AB670" i="1"/>
  <c r="X132" i="1"/>
  <c r="AB132" i="1"/>
  <c r="X475" i="1"/>
  <c r="AB475" i="1"/>
  <c r="X52" i="1"/>
  <c r="AB52" i="1"/>
  <c r="X723" i="1"/>
  <c r="AB723" i="1"/>
  <c r="X373" i="1"/>
  <c r="AB373" i="1"/>
  <c r="X60" i="1"/>
  <c r="AB60" i="1"/>
  <c r="X462" i="1"/>
  <c r="AB462" i="1"/>
  <c r="X567" i="1"/>
  <c r="AB567" i="1"/>
  <c r="X473" i="1"/>
  <c r="AB473" i="1"/>
  <c r="X270" i="1"/>
  <c r="AB270" i="1"/>
  <c r="X397" i="1"/>
  <c r="AB397" i="1"/>
  <c r="X739" i="1"/>
  <c r="AB739" i="1"/>
  <c r="X365" i="1"/>
  <c r="AB365" i="1"/>
  <c r="X709" i="1"/>
  <c r="AB709" i="1"/>
  <c r="X209" i="1"/>
  <c r="AB209" i="1"/>
  <c r="X658" i="1"/>
  <c r="AB658" i="1"/>
  <c r="X583" i="1"/>
  <c r="AB583" i="1"/>
  <c r="X55" i="1"/>
  <c r="AB55" i="1"/>
  <c r="X421" i="1"/>
  <c r="AB421" i="1"/>
  <c r="X534" i="1"/>
  <c r="AB534" i="1"/>
  <c r="X443" i="1"/>
  <c r="AB443" i="1"/>
  <c r="X732" i="1"/>
  <c r="AB732" i="1"/>
  <c r="X96" i="1"/>
  <c r="AB96" i="1"/>
  <c r="X652" i="1"/>
  <c r="AB652" i="1"/>
  <c r="X352" i="1"/>
  <c r="AB352" i="1"/>
  <c r="X437" i="1"/>
  <c r="AB437" i="1"/>
  <c r="X565" i="1"/>
  <c r="AB565" i="1"/>
  <c r="X600" i="1"/>
  <c r="AB600" i="1"/>
  <c r="X694" i="1"/>
  <c r="AB694" i="1"/>
  <c r="X721" i="1"/>
  <c r="AB721" i="1"/>
  <c r="X383" i="1"/>
  <c r="AB383" i="1"/>
  <c r="X472" i="1"/>
  <c r="AB472" i="1"/>
  <c r="X169" i="1"/>
  <c r="AB169" i="1"/>
  <c r="X193" i="1"/>
  <c r="AB193" i="1"/>
  <c r="X662" i="1"/>
  <c r="AB662" i="1"/>
  <c r="X654" i="1"/>
  <c r="AB654" i="1"/>
  <c r="X491" i="1"/>
  <c r="AB491" i="1"/>
  <c r="X313" i="1"/>
  <c r="AB313" i="1"/>
  <c r="X94" i="1"/>
  <c r="AB94" i="1"/>
  <c r="X747" i="1"/>
  <c r="AB747" i="1"/>
  <c r="X681" i="1"/>
  <c r="AB681" i="1"/>
  <c r="X676" i="1"/>
  <c r="AB676" i="1"/>
  <c r="X439" i="1"/>
  <c r="AB439" i="1"/>
  <c r="X56" i="1"/>
  <c r="AB56" i="1"/>
  <c r="X366" i="1"/>
  <c r="AB366" i="1"/>
  <c r="X403" i="1"/>
  <c r="AB403" i="1"/>
  <c r="X702" i="1"/>
  <c r="AB702" i="1"/>
  <c r="X54" i="1"/>
  <c r="AB54" i="1"/>
  <c r="X576" i="1"/>
  <c r="AB576" i="1"/>
  <c r="X64" i="1"/>
  <c r="AB64" i="1"/>
  <c r="X142" i="1"/>
  <c r="AB142" i="1"/>
  <c r="X566" i="1"/>
  <c r="AB566" i="1"/>
  <c r="X149" i="1"/>
  <c r="AB149" i="1"/>
  <c r="X158" i="1"/>
  <c r="AB158" i="1"/>
  <c r="X162" i="1"/>
  <c r="AB162" i="1"/>
  <c r="X172" i="1"/>
  <c r="AB172" i="1"/>
  <c r="X509" i="1"/>
  <c r="AB509" i="1"/>
  <c r="X188" i="1"/>
  <c r="AB188" i="1"/>
  <c r="X86" i="1"/>
  <c r="AB86" i="1"/>
  <c r="X211" i="1"/>
  <c r="AB211" i="1"/>
  <c r="X329" i="1"/>
  <c r="AB329" i="1"/>
  <c r="X661" i="1"/>
  <c r="AB661" i="1"/>
  <c r="X255" i="1"/>
  <c r="AB255" i="1"/>
  <c r="X628" i="1"/>
  <c r="AB628" i="1"/>
  <c r="X454" i="1"/>
  <c r="AB454" i="1"/>
  <c r="X349" i="1"/>
  <c r="AB349" i="1"/>
  <c r="X630" i="1"/>
  <c r="AB630" i="1"/>
  <c r="X201" i="1"/>
  <c r="AB201" i="1"/>
  <c r="X717" i="1"/>
  <c r="AB717" i="1"/>
  <c r="X452" i="1"/>
  <c r="AB452" i="1"/>
  <c r="X559" i="1"/>
  <c r="AB559" i="1"/>
  <c r="X684" i="1"/>
  <c r="AB684" i="1"/>
  <c r="X360" i="1"/>
  <c r="AB360" i="1"/>
  <c r="X212" i="1"/>
  <c r="AB212" i="1"/>
  <c r="X176" i="1"/>
  <c r="AB176" i="1"/>
  <c r="X368" i="1"/>
  <c r="AB368" i="1"/>
  <c r="X486" i="1"/>
  <c r="AB486" i="1"/>
  <c r="X460" i="1"/>
  <c r="AB460" i="1"/>
  <c r="X364" i="1"/>
  <c r="AB364" i="1"/>
  <c r="X581" i="1"/>
  <c r="AB581" i="1"/>
  <c r="X384" i="1"/>
  <c r="AB384" i="1"/>
  <c r="X736" i="1"/>
  <c r="AB736" i="1"/>
  <c r="X401" i="1"/>
  <c r="AB401" i="1"/>
  <c r="X519" i="1"/>
  <c r="AB519" i="1"/>
  <c r="X197" i="1"/>
  <c r="AB197" i="1"/>
  <c r="X210" i="1"/>
  <c r="AB210" i="1"/>
  <c r="X646" i="1"/>
  <c r="AB646" i="1"/>
  <c r="X720" i="1"/>
  <c r="AB720" i="1"/>
  <c r="X66" i="1"/>
  <c r="AB66" i="1"/>
  <c r="X558" i="1"/>
  <c r="AB558" i="1"/>
  <c r="X674" i="1"/>
  <c r="AB674" i="1"/>
  <c r="X2" i="1"/>
  <c r="AB2" i="1"/>
  <c r="X156" i="1"/>
  <c r="AB156" i="1"/>
  <c r="X173" i="1"/>
  <c r="AB173" i="1"/>
  <c r="X742" i="1"/>
  <c r="AB742" i="1"/>
  <c r="X261" i="1"/>
  <c r="AB261" i="1"/>
  <c r="X61" i="1"/>
  <c r="AB61" i="1"/>
  <c r="X700" i="1"/>
  <c r="AB700" i="1"/>
  <c r="X359" i="1"/>
  <c r="AB359" i="1"/>
  <c r="X31" i="1"/>
  <c r="AB31" i="1"/>
  <c r="X386" i="1"/>
  <c r="AB386" i="1"/>
  <c r="X177" i="1"/>
  <c r="AB177" i="1"/>
  <c r="X614" i="1"/>
  <c r="AB614" i="1"/>
  <c r="X370" i="1"/>
  <c r="AB370" i="1"/>
  <c r="X598" i="1"/>
  <c r="AB598" i="1"/>
  <c r="X634" i="1"/>
  <c r="AB634" i="1"/>
  <c r="X231" i="1"/>
  <c r="AB231" i="1"/>
  <c r="X587" i="1"/>
  <c r="AB587" i="1"/>
  <c r="X499" i="1"/>
  <c r="AB499" i="1"/>
  <c r="X79" i="1"/>
  <c r="AB79" i="1"/>
  <c r="X221" i="1"/>
  <c r="AB221" i="1"/>
  <c r="X445" i="1"/>
  <c r="AB445" i="1"/>
  <c r="X130" i="1"/>
  <c r="AB130" i="1"/>
  <c r="X214" i="1"/>
  <c r="AB214" i="1"/>
  <c r="X442" i="1"/>
  <c r="AB442" i="1"/>
  <c r="X552" i="1"/>
  <c r="AB552" i="1"/>
  <c r="X323" i="1"/>
  <c r="AB323" i="1"/>
  <c r="X13" i="1"/>
  <c r="AB13" i="1"/>
  <c r="X406" i="1"/>
  <c r="AB406" i="1"/>
  <c r="X629" i="1"/>
  <c r="AB629" i="1"/>
  <c r="X749" i="1"/>
  <c r="AB749" i="1"/>
  <c r="X308" i="1"/>
  <c r="AB308" i="1"/>
  <c r="X464" i="1"/>
  <c r="AB464" i="1"/>
  <c r="X371" i="1"/>
  <c r="AB371" i="1"/>
  <c r="X280" i="1"/>
  <c r="AB280" i="1"/>
  <c r="X81" i="1"/>
  <c r="AB81" i="1"/>
  <c r="X119" i="1"/>
  <c r="AB119" i="1"/>
  <c r="X698" i="1"/>
  <c r="AB698" i="1"/>
  <c r="X248" i="1"/>
  <c r="AB248" i="1"/>
  <c r="X191" i="1"/>
  <c r="AB191" i="1"/>
  <c r="X526" i="1"/>
  <c r="AB526" i="1"/>
  <c r="AJ527" i="9" l="1"/>
  <c r="AJ592" i="9"/>
  <c r="AJ653" i="9"/>
  <c r="AJ161" i="9"/>
  <c r="AJ81" i="9"/>
  <c r="AJ3" i="9"/>
  <c r="AJ10" i="9"/>
  <c r="AJ501" i="9"/>
  <c r="AJ636" i="9"/>
  <c r="AJ264" i="9"/>
  <c r="AJ289" i="9"/>
  <c r="AJ293" i="9"/>
  <c r="AJ481" i="9"/>
  <c r="AJ407" i="9"/>
  <c r="AJ742" i="9"/>
  <c r="AJ586" i="9"/>
  <c r="AJ107" i="9"/>
  <c r="AJ668" i="9"/>
  <c r="AJ30" i="9"/>
  <c r="AJ612" i="9"/>
  <c r="AJ209" i="9"/>
  <c r="AJ431" i="9"/>
  <c r="AJ751" i="9"/>
  <c r="AJ732" i="9"/>
  <c r="AJ339" i="9"/>
  <c r="AJ494" i="9"/>
  <c r="AJ738" i="9"/>
  <c r="AJ558" i="9"/>
  <c r="AJ138" i="9"/>
  <c r="AJ147" i="9"/>
  <c r="AJ349" i="9"/>
  <c r="AJ361" i="9"/>
  <c r="AJ491" i="9"/>
  <c r="AJ743" i="9"/>
  <c r="AJ218" i="9"/>
  <c r="AJ470" i="9"/>
  <c r="AJ278" i="9"/>
  <c r="AJ27" i="9"/>
  <c r="AJ17" i="9"/>
  <c r="AJ638" i="9"/>
  <c r="AJ399" i="9"/>
  <c r="AJ296" i="9"/>
  <c r="AJ336" i="9"/>
  <c r="AJ248" i="9"/>
  <c r="AJ447" i="9"/>
  <c r="AJ255" i="9"/>
  <c r="AJ415" i="9"/>
  <c r="AJ266" i="9"/>
  <c r="AJ87" i="9"/>
  <c r="AJ692" i="9"/>
  <c r="AJ465" i="9"/>
  <c r="AJ208" i="9"/>
  <c r="AJ663" i="9"/>
  <c r="AJ195" i="9"/>
  <c r="AJ458" i="9"/>
  <c r="AJ139" i="9"/>
  <c r="AJ517" i="9"/>
  <c r="AJ121" i="9"/>
  <c r="AJ489" i="9"/>
  <c r="AJ94" i="9"/>
  <c r="AJ541" i="9"/>
  <c r="AJ311" i="9"/>
  <c r="AJ418" i="9"/>
  <c r="AJ241" i="9"/>
  <c r="AJ428" i="9"/>
  <c r="AJ184" i="9"/>
  <c r="AJ524" i="9"/>
  <c r="AJ509" i="9"/>
  <c r="AJ352" i="9"/>
  <c r="AJ55" i="9"/>
  <c r="AJ616" i="9"/>
  <c r="AJ385" i="9"/>
  <c r="AJ288" i="9"/>
  <c r="AJ687" i="9"/>
  <c r="AJ140" i="9"/>
  <c r="AJ748" i="9"/>
  <c r="AJ554" i="9"/>
  <c r="AJ113" i="9"/>
  <c r="AJ695" i="9"/>
  <c r="AJ137" i="9"/>
  <c r="AJ343" i="9"/>
  <c r="AJ703" i="9"/>
  <c r="AJ540" i="9"/>
  <c r="AJ631" i="9"/>
  <c r="AJ726" i="9"/>
  <c r="AJ263" i="9"/>
  <c r="AJ577" i="9"/>
  <c r="AJ486" i="9"/>
  <c r="AJ112" i="9"/>
  <c r="AJ420" i="9"/>
  <c r="AJ472" i="9"/>
  <c r="AJ163" i="9"/>
  <c r="AJ705" i="9"/>
  <c r="AJ268" i="9"/>
  <c r="AJ60" i="9"/>
  <c r="AJ454" i="9"/>
  <c r="AJ576" i="9"/>
  <c r="AJ157" i="9"/>
  <c r="AJ207" i="9"/>
  <c r="AJ460" i="9"/>
  <c r="AJ299" i="9"/>
  <c r="AJ206" i="9"/>
  <c r="AJ445" i="9"/>
  <c r="AJ500" i="9"/>
  <c r="AJ520" i="9"/>
  <c r="AJ21" i="9"/>
  <c r="AJ559" i="9"/>
  <c r="AJ329" i="9"/>
  <c r="AJ86" i="9"/>
  <c r="AJ660" i="9"/>
  <c r="AJ96" i="9"/>
  <c r="AJ197" i="9"/>
  <c r="AJ182" i="9"/>
  <c r="AJ644" i="9"/>
  <c r="AJ564" i="9"/>
  <c r="AJ722" i="9"/>
  <c r="AJ409" i="9"/>
  <c r="AJ629" i="9"/>
  <c r="AJ322" i="9"/>
  <c r="AJ380" i="9"/>
  <c r="AJ461" i="9"/>
  <c r="AJ487" i="9"/>
  <c r="AJ596" i="9"/>
  <c r="AJ449" i="9"/>
  <c r="AJ316" i="9"/>
  <c r="AJ747" i="9"/>
  <c r="AJ170" i="9"/>
  <c r="AJ253" i="9"/>
  <c r="AJ202" i="9"/>
  <c r="AJ245" i="9"/>
  <c r="AJ473" i="9"/>
  <c r="AJ537" i="9"/>
  <c r="AJ389" i="9"/>
  <c r="AJ485" i="9"/>
  <c r="AJ571" i="9"/>
  <c r="AJ168" i="9"/>
  <c r="AJ572" i="9"/>
  <c r="AJ591" i="9"/>
  <c r="AJ655" i="9"/>
  <c r="AJ315" i="9"/>
  <c r="AJ580" i="9"/>
  <c r="AJ331" i="9"/>
  <c r="AJ106" i="9"/>
  <c r="AJ302" i="9"/>
  <c r="AJ373" i="9"/>
  <c r="AJ651" i="9"/>
  <c r="AJ340" i="9"/>
  <c r="AJ285" i="9"/>
  <c r="AJ172" i="9"/>
  <c r="AJ383" i="9"/>
  <c r="AJ556" i="9"/>
  <c r="AJ95" i="9"/>
  <c r="AJ39" i="9"/>
  <c r="AJ246" i="9"/>
  <c r="AJ480" i="9"/>
  <c r="AJ173" i="9"/>
  <c r="AJ469" i="9"/>
  <c r="AJ34" i="9"/>
  <c r="AJ647" i="9"/>
  <c r="AJ650" i="9"/>
  <c r="AJ23" i="9"/>
  <c r="AJ446" i="9"/>
  <c r="AJ551" i="9"/>
  <c r="AJ499" i="9"/>
  <c r="AJ370" i="9"/>
  <c r="AJ193" i="9"/>
  <c r="AJ545" i="9"/>
  <c r="AJ617" i="9"/>
  <c r="AJ451" i="9"/>
  <c r="AJ413" i="9"/>
  <c r="AJ191" i="9"/>
  <c r="AJ31" i="9"/>
  <c r="AJ85" i="9"/>
  <c r="AJ435" i="9"/>
  <c r="AJ230" i="9"/>
  <c r="AJ548" i="9"/>
  <c r="AJ133" i="9"/>
  <c r="AJ613" i="9"/>
  <c r="AJ171" i="9"/>
  <c r="AJ215" i="9"/>
  <c r="AJ252" i="9"/>
  <c r="AJ561" i="9"/>
  <c r="AJ178" i="9"/>
  <c r="AJ149" i="9"/>
  <c r="AJ476" i="9"/>
  <c r="AJ13" i="9"/>
  <c r="AJ61" i="9"/>
  <c r="AJ111" i="9"/>
  <c r="AJ259" i="9"/>
  <c r="AJ9" i="9"/>
  <c r="AJ442" i="9"/>
  <c r="AJ73" i="9"/>
  <c r="AJ677" i="9"/>
  <c r="AJ295" i="9"/>
  <c r="AJ604" i="9"/>
  <c r="AJ688" i="9"/>
  <c r="AJ700" i="9"/>
  <c r="AJ371" i="9"/>
  <c r="AJ506" i="9"/>
  <c r="AJ294" i="9"/>
  <c r="AJ382" i="9"/>
  <c r="AJ507" i="9"/>
  <c r="AJ199" i="9"/>
  <c r="AJ377" i="9"/>
  <c r="AJ105" i="9"/>
  <c r="AJ533" i="9"/>
  <c r="AJ275" i="9"/>
  <c r="AJ284" i="9"/>
  <c r="AJ536" i="9"/>
  <c r="AJ387" i="9"/>
  <c r="AJ327" i="9"/>
  <c r="AJ308" i="9"/>
  <c r="AJ200" i="9"/>
  <c r="AJ265" i="9"/>
  <c r="AJ395" i="9"/>
  <c r="AJ176" i="9"/>
  <c r="AJ714" i="9"/>
  <c r="AJ642" i="9"/>
  <c r="AJ74" i="9"/>
  <c r="AJ291" i="9"/>
  <c r="AJ479" i="9"/>
  <c r="AJ350" i="9"/>
  <c r="AJ433" i="9"/>
  <c r="AJ725" i="9"/>
  <c r="AJ48" i="9"/>
  <c r="AJ194" i="9"/>
  <c r="AJ639" i="9"/>
  <c r="AJ697" i="9"/>
  <c r="AJ240" i="9"/>
  <c r="AJ661" i="9"/>
  <c r="AJ238" i="9"/>
  <c r="AJ338" i="9"/>
  <c r="AJ220" i="9"/>
  <c r="AJ671" i="9"/>
  <c r="AJ151" i="9"/>
  <c r="AJ45" i="9"/>
  <c r="AJ510" i="9"/>
  <c r="AJ403" i="9"/>
  <c r="AJ550" i="9"/>
  <c r="AJ539" i="9"/>
  <c r="AJ93" i="9"/>
  <c r="AJ102" i="9"/>
  <c r="AJ675" i="9"/>
  <c r="AJ468" i="9"/>
  <c r="AJ708" i="9"/>
  <c r="AJ450" i="9"/>
  <c r="AJ360" i="9"/>
  <c r="AJ357" i="9"/>
  <c r="AJ54" i="9"/>
  <c r="AJ534" i="9"/>
  <c r="AJ497" i="9"/>
  <c r="AJ344" i="9"/>
  <c r="AJ715" i="9"/>
  <c r="AJ132" i="9"/>
  <c r="AJ396" i="9"/>
  <c r="AJ482" i="9"/>
  <c r="AJ226" i="9"/>
  <c r="AJ213" i="9"/>
  <c r="AJ186" i="9"/>
  <c r="AJ544" i="9"/>
  <c r="AJ427" i="9"/>
  <c r="AJ733" i="9"/>
  <c r="AJ269" i="9"/>
  <c r="AJ464" i="9"/>
  <c r="AJ84" i="9"/>
  <c r="AJ422" i="9"/>
  <c r="AJ129" i="9"/>
  <c r="AJ423" i="9"/>
  <c r="AJ66" i="9"/>
  <c r="AJ351" i="9"/>
  <c r="AJ713" i="9"/>
  <c r="AJ328" i="9"/>
  <c r="AJ318" i="9"/>
  <c r="AJ332" i="9"/>
  <c r="AJ68" i="9"/>
  <c r="AJ189" i="9"/>
  <c r="AJ162" i="9"/>
  <c r="AJ287" i="9"/>
  <c r="AJ282" i="9"/>
  <c r="AJ686" i="9"/>
  <c r="AJ462" i="9"/>
  <c r="AJ436" i="9"/>
  <c r="AJ391" i="9"/>
  <c r="AJ177" i="9"/>
  <c r="AJ272" i="9"/>
  <c r="AJ97" i="9"/>
  <c r="AJ90" i="9"/>
  <c r="AJ146" i="9"/>
  <c r="AJ555" i="9"/>
  <c r="AJ397" i="9"/>
  <c r="AJ513" i="9"/>
  <c r="AJ709" i="9"/>
  <c r="AJ51" i="9"/>
  <c r="AJ721" i="9"/>
  <c r="AJ300" i="9"/>
  <c r="AJ158" i="9"/>
  <c r="AJ488" i="9"/>
  <c r="AJ235" i="9"/>
  <c r="AJ392" i="9"/>
  <c r="AJ243" i="9"/>
  <c r="AJ624" i="9"/>
  <c r="AJ175" i="9"/>
  <c r="AJ225" i="9"/>
  <c r="AJ741" i="9"/>
  <c r="AJ493" i="9"/>
  <c r="AJ98" i="9"/>
  <c r="AJ46" i="9"/>
  <c r="AJ652" i="9"/>
  <c r="AJ114" i="9"/>
  <c r="AJ603" i="9"/>
  <c r="AJ514" i="9"/>
  <c r="AJ567" i="9"/>
  <c r="AJ599" i="9"/>
  <c r="AJ187" i="9"/>
  <c r="AJ33" i="9"/>
  <c r="AJ496" i="9"/>
  <c r="AJ228" i="9"/>
  <c r="AJ666" i="9"/>
  <c r="AJ434" i="9"/>
  <c r="AJ641" i="9"/>
  <c r="AJ557" i="9"/>
  <c r="AJ728" i="9"/>
  <c r="AJ646" i="9"/>
  <c r="AJ696" i="9"/>
  <c r="AJ75" i="9"/>
  <c r="AJ108" i="9"/>
  <c r="AJ232" i="9"/>
  <c r="AJ437" i="9"/>
  <c r="AJ71" i="9"/>
  <c r="AJ50" i="9"/>
  <c r="AJ135" i="9"/>
  <c r="AJ526" i="9"/>
  <c r="AJ363" i="9"/>
  <c r="AJ92" i="9"/>
  <c r="AJ317" i="9"/>
  <c r="AJ606" i="9"/>
  <c r="AJ337" i="9"/>
  <c r="AJ298" i="9"/>
  <c r="AJ508" i="9"/>
  <c r="AJ736" i="9"/>
  <c r="AJ656" i="9"/>
  <c r="AJ401" i="9"/>
  <c r="AJ270" i="9"/>
  <c r="AJ20" i="9"/>
  <c r="AJ292" i="9"/>
  <c r="AJ575" i="9"/>
  <c r="AJ529" i="9"/>
  <c r="AJ406" i="9"/>
  <c r="AJ511" i="9"/>
  <c r="AJ483" i="9"/>
  <c r="AJ674" i="9"/>
  <c r="AJ142" i="9"/>
  <c r="AJ205" i="9"/>
  <c r="AJ417" i="9"/>
  <c r="AJ49" i="9"/>
  <c r="AJ364" i="9"/>
  <c r="AJ280" i="9"/>
  <c r="AJ15" i="9"/>
  <c r="AJ400" i="9"/>
  <c r="AJ29" i="9"/>
  <c r="AJ148" i="9"/>
  <c r="AJ166" i="9"/>
  <c r="AJ334" i="9"/>
  <c r="AJ330" i="9"/>
  <c r="AJ723" i="9"/>
  <c r="AJ234" i="9"/>
  <c r="AJ18" i="9"/>
  <c r="AJ372" i="9"/>
  <c r="AJ381" i="9"/>
  <c r="AJ307" i="9"/>
  <c r="AJ523" i="9"/>
  <c r="AJ312" i="9"/>
  <c r="AJ416" i="9"/>
  <c r="AJ459" i="9"/>
  <c r="AJ680" i="9"/>
  <c r="AJ630" i="9"/>
  <c r="AJ181" i="9"/>
  <c r="AJ532" i="9"/>
  <c r="AJ62" i="9"/>
  <c r="AJ710" i="9"/>
  <c r="AJ740" i="9"/>
  <c r="AJ570" i="9"/>
  <c r="AJ155" i="9"/>
  <c r="AJ262" i="9"/>
  <c r="AJ698" i="9"/>
  <c r="AJ410" i="9"/>
  <c r="AJ323" i="9"/>
  <c r="AJ648" i="9"/>
  <c r="AJ368" i="9"/>
  <c r="AJ52" i="9"/>
  <c r="AJ14" i="9"/>
  <c r="AJ552" i="9"/>
  <c r="AJ595" i="9"/>
  <c r="AJ276" i="9"/>
  <c r="AJ457" i="9"/>
  <c r="AJ32" i="9"/>
  <c r="AJ546" i="9"/>
  <c r="AJ5" i="9"/>
  <c r="AJ620" i="9"/>
  <c r="AJ492" i="9"/>
  <c r="AJ77" i="9"/>
  <c r="AJ477" i="9"/>
  <c r="AJ134" i="9"/>
  <c r="AJ425" i="9"/>
  <c r="AJ254" i="9"/>
  <c r="AJ212" i="9"/>
  <c r="AJ335" i="9"/>
  <c r="AJ673" i="9"/>
  <c r="AJ144" i="9"/>
  <c r="AJ326" i="9"/>
  <c r="AJ522" i="9"/>
  <c r="AJ516" i="9"/>
  <c r="AJ154" i="9"/>
  <c r="AJ718" i="9"/>
  <c r="AJ36" i="9"/>
  <c r="AJ359" i="9"/>
  <c r="AJ444" i="9"/>
  <c r="AJ70" i="9"/>
  <c r="AJ654" i="9"/>
  <c r="AJ2" i="9"/>
  <c r="AJ739" i="9"/>
  <c r="AJ57" i="9"/>
  <c r="AJ583" i="9"/>
  <c r="AJ466" i="9"/>
  <c r="AJ474" i="9"/>
  <c r="AJ475" i="9"/>
  <c r="AJ584" i="9"/>
  <c r="AJ180" i="9"/>
  <c r="AJ333" i="9"/>
  <c r="AJ587" i="9"/>
  <c r="AJ429" i="9"/>
  <c r="AJ566" i="9"/>
  <c r="AJ456" i="9"/>
  <c r="AJ239" i="9"/>
  <c r="AJ452" i="9"/>
  <c r="AJ601" i="9"/>
  <c r="AJ227" i="9"/>
  <c r="AJ588" i="9"/>
  <c r="AJ729" i="9"/>
  <c r="AJ150" i="9"/>
  <c r="AJ716" i="9"/>
  <c r="AJ242" i="9"/>
  <c r="AJ600" i="9"/>
  <c r="AJ388" i="9"/>
  <c r="AJ110" i="9"/>
  <c r="AJ441" i="9"/>
  <c r="AJ314" i="9"/>
  <c r="AJ188" i="9"/>
  <c r="AJ711" i="9"/>
  <c r="AJ286" i="9"/>
  <c r="AJ196" i="9"/>
  <c r="AJ440" i="9"/>
  <c r="AJ535" i="9"/>
  <c r="AJ198" i="9"/>
  <c r="AJ432" i="9"/>
  <c r="AJ421" i="9"/>
  <c r="AJ590" i="9"/>
  <c r="AJ414" i="9"/>
  <c r="AJ120" i="9"/>
  <c r="AJ319" i="9"/>
  <c r="AJ610" i="9"/>
  <c r="AJ448" i="9"/>
  <c r="AJ167" i="9"/>
  <c r="AJ76" i="9"/>
  <c r="AJ203" i="9"/>
  <c r="AJ367" i="9"/>
  <c r="AJ211" i="9"/>
  <c r="AJ669" i="9"/>
  <c r="AJ306" i="9"/>
  <c r="AJ35" i="9"/>
  <c r="AJ236" i="9"/>
  <c r="AJ47" i="9"/>
  <c r="AJ101" i="9"/>
  <c r="AJ734" i="9"/>
  <c r="AJ56" i="9"/>
  <c r="AJ116" i="9"/>
  <c r="AJ4" i="9"/>
  <c r="AJ619" i="9"/>
  <c r="AJ408" i="9"/>
  <c r="AJ131" i="9"/>
  <c r="AJ365" i="9"/>
  <c r="AJ498" i="9"/>
  <c r="AJ346" i="9"/>
  <c r="AJ369" i="9"/>
  <c r="AJ691" i="9"/>
  <c r="AJ260" i="9"/>
  <c r="AJ618" i="9"/>
  <c r="AJ59" i="9"/>
  <c r="AJ657" i="9"/>
  <c r="AJ156" i="9"/>
  <c r="AJ127" i="9"/>
  <c r="AJ159" i="9"/>
  <c r="AJ117" i="9"/>
  <c r="AJ419" i="9"/>
  <c r="AJ384" i="9"/>
  <c r="AJ136" i="9"/>
  <c r="AJ24" i="9"/>
  <c r="AJ542" i="9"/>
  <c r="AJ233" i="9"/>
  <c r="AJ453" i="9"/>
  <c r="AJ130" i="9"/>
  <c r="AJ301" i="9"/>
  <c r="AJ341" i="9"/>
  <c r="AJ348" i="9"/>
  <c r="AJ123" i="9"/>
  <c r="AJ366" i="9"/>
  <c r="AJ634" i="9"/>
  <c r="AJ628" i="9"/>
  <c r="AJ694" i="9"/>
  <c r="AJ271" i="9"/>
  <c r="AJ640" i="9"/>
  <c r="AJ615" i="9"/>
  <c r="AJ683" i="9"/>
  <c r="AJ320" i="9"/>
  <c r="AJ563" i="9"/>
  <c r="AJ560" i="9"/>
  <c r="AJ160" i="9"/>
  <c r="AJ664" i="9"/>
  <c r="AJ204" i="9"/>
  <c r="AJ593" i="9"/>
  <c r="AJ125" i="9"/>
  <c r="AJ356" i="9"/>
  <c r="AJ100" i="9"/>
  <c r="AJ679" i="9"/>
  <c r="AJ690" i="9"/>
  <c r="AJ41" i="9"/>
  <c r="AJ573" i="9"/>
  <c r="AJ724" i="9"/>
  <c r="AJ439" i="9"/>
  <c r="AJ261" i="9"/>
  <c r="AJ342" i="9"/>
  <c r="AJ115" i="9"/>
  <c r="AJ72" i="9"/>
  <c r="AJ219" i="9"/>
  <c r="AJ553" i="9"/>
  <c r="AJ693" i="9"/>
  <c r="AJ623" i="9"/>
  <c r="AJ565" i="9"/>
  <c r="AJ672" i="9"/>
  <c r="AJ297" i="9"/>
  <c r="AJ633" i="9"/>
  <c r="AJ190" i="9"/>
  <c r="AJ625" i="9"/>
  <c r="AJ735" i="9"/>
  <c r="AJ682" i="9"/>
  <c r="AJ37" i="9"/>
  <c r="AJ411" i="9"/>
  <c r="AJ702" i="9"/>
  <c r="AJ585" i="9"/>
  <c r="AJ7" i="9"/>
  <c r="AJ478" i="9"/>
  <c r="AJ8" i="9"/>
  <c r="AJ251" i="9"/>
  <c r="AJ247" i="9"/>
  <c r="AJ53" i="9"/>
  <c r="AJ152" i="9"/>
  <c r="AJ222" i="9"/>
  <c r="AJ737" i="9"/>
  <c r="AJ310" i="9"/>
  <c r="AJ749" i="9"/>
  <c r="AJ635" i="9"/>
  <c r="AJ128" i="9"/>
  <c r="AJ290" i="9"/>
  <c r="AJ256" i="9"/>
  <c r="AJ521" i="9"/>
  <c r="AJ237" i="9"/>
  <c r="AJ183" i="9"/>
  <c r="AJ192" i="9"/>
  <c r="AJ88" i="9"/>
  <c r="AJ745" i="9"/>
  <c r="AJ11" i="9"/>
  <c r="AJ16" i="9"/>
  <c r="AJ582" i="9"/>
  <c r="AJ64" i="9"/>
  <c r="AJ704" i="9"/>
  <c r="AJ685" i="9"/>
  <c r="AJ569" i="9"/>
  <c r="AJ63" i="9"/>
  <c r="AJ581" i="9"/>
  <c r="AJ412" i="9"/>
  <c r="AJ594" i="9"/>
  <c r="AJ689" i="9"/>
  <c r="AJ244" i="9"/>
  <c r="AJ512" i="9"/>
  <c r="AJ26" i="9"/>
  <c r="AJ141" i="9"/>
  <c r="AJ69" i="9"/>
  <c r="AJ667" i="9"/>
  <c r="AJ605" i="9"/>
  <c r="AJ490" i="9"/>
  <c r="AJ562" i="9"/>
  <c r="AJ324" i="9"/>
  <c r="AJ58" i="9"/>
  <c r="AJ91" i="9"/>
  <c r="AJ525" i="9"/>
  <c r="AJ699" i="9"/>
  <c r="AJ89" i="9"/>
  <c r="AJ504" i="9"/>
  <c r="AJ443" i="9"/>
  <c r="AJ78" i="9"/>
  <c r="AJ104" i="9"/>
  <c r="AJ503" i="9"/>
  <c r="AJ665" i="9"/>
  <c r="AJ727" i="9"/>
  <c r="AJ143" i="9"/>
  <c r="AJ374" i="9"/>
  <c r="AJ632" i="9"/>
  <c r="AJ426" i="9"/>
  <c r="AJ153" i="9"/>
  <c r="AJ670" i="9"/>
  <c r="AJ355" i="9"/>
  <c r="AJ707" i="9"/>
  <c r="AJ145" i="9"/>
  <c r="AJ174" i="9"/>
  <c r="AJ649" i="9"/>
  <c r="AJ353" i="9"/>
  <c r="AJ118" i="9"/>
  <c r="AJ249" i="9"/>
  <c r="AJ201" i="9"/>
  <c r="AJ676" i="9"/>
  <c r="AJ210" i="9"/>
  <c r="AJ347" i="9"/>
  <c r="AJ471" i="9"/>
  <c r="AJ12" i="9"/>
  <c r="AJ103" i="9"/>
  <c r="AJ602" i="9"/>
  <c r="AJ712" i="9"/>
  <c r="AJ279" i="9"/>
  <c r="AJ398" i="9"/>
  <c r="AJ169" i="9"/>
  <c r="AJ530" i="9"/>
  <c r="AJ345" i="9"/>
  <c r="AJ65" i="9"/>
  <c r="AJ28" i="9"/>
  <c r="AJ179" i="9"/>
  <c r="AJ430" i="9"/>
  <c r="AJ519" i="9"/>
  <c r="AJ80" i="9"/>
  <c r="AJ19" i="9"/>
  <c r="AJ614" i="9"/>
  <c r="AJ214" i="9"/>
  <c r="AJ701" i="9"/>
  <c r="AJ224" i="9"/>
  <c r="AJ393" i="9"/>
  <c r="AJ505" i="9"/>
  <c r="AJ376" i="9"/>
  <c r="AJ273" i="9"/>
  <c r="AJ495" i="9"/>
  <c r="AJ681" i="9"/>
  <c r="AJ658" i="9"/>
  <c r="AJ67" i="9"/>
  <c r="AJ678" i="9"/>
  <c r="AJ467" i="9"/>
  <c r="AJ38" i="9"/>
  <c r="AJ538" i="9"/>
  <c r="AJ637" i="9"/>
  <c r="AJ597" i="9"/>
  <c r="AJ122" i="9"/>
  <c r="AJ165" i="9"/>
  <c r="AJ119" i="9"/>
  <c r="AJ515" i="9"/>
  <c r="AJ304" i="9"/>
  <c r="AJ662" i="9"/>
  <c r="AJ463" i="9"/>
  <c r="AJ608" i="9"/>
  <c r="AJ277" i="9"/>
  <c r="AJ267" i="9"/>
  <c r="AJ405" i="9"/>
  <c r="AJ659" i="9"/>
  <c r="AJ622" i="9"/>
  <c r="AJ750" i="9"/>
  <c r="AJ438" i="9"/>
  <c r="AJ378" i="9"/>
  <c r="AJ229" i="9"/>
  <c r="AJ684" i="9"/>
  <c r="AJ731" i="9"/>
  <c r="AJ502" i="9"/>
  <c r="AJ164" i="9"/>
  <c r="AJ626" i="9"/>
  <c r="AJ221" i="9"/>
  <c r="AJ305" i="9"/>
  <c r="AJ185" i="9"/>
  <c r="AJ627" i="9"/>
  <c r="AJ354" i="9"/>
  <c r="AJ746" i="9"/>
  <c r="AJ216" i="9"/>
  <c r="AJ231" i="9"/>
  <c r="AJ706" i="9"/>
  <c r="AJ82" i="9"/>
  <c r="AJ518" i="9"/>
  <c r="AJ645" i="9"/>
  <c r="AJ22" i="9"/>
  <c r="AJ402" i="9"/>
  <c r="AJ274" i="9"/>
  <c r="AJ531" i="9"/>
  <c r="AJ484" i="9"/>
  <c r="AJ609" i="9"/>
  <c r="AJ40" i="9"/>
  <c r="AJ362" i="9"/>
  <c r="AJ6" i="9"/>
  <c r="AJ83" i="9"/>
  <c r="AJ217" i="9"/>
  <c r="AJ574" i="9"/>
  <c r="AJ579" i="9"/>
  <c r="AJ321" i="9"/>
  <c r="AJ455" i="9"/>
  <c r="AJ99" i="9"/>
  <c r="AJ358" i="9"/>
  <c r="AJ325" i="9"/>
  <c r="AJ303" i="9"/>
  <c r="AJ281" i="9"/>
  <c r="AJ283" i="9"/>
  <c r="AJ717" i="9"/>
  <c r="AJ124" i="9"/>
  <c r="AJ44" i="9"/>
  <c r="AJ250" i="9"/>
  <c r="AJ424" i="9"/>
  <c r="AJ79" i="9"/>
  <c r="AJ528" i="9"/>
  <c r="AJ607" i="9"/>
  <c r="AJ598" i="9"/>
  <c r="AJ313" i="9"/>
  <c r="AJ744" i="9"/>
  <c r="AJ543" i="9"/>
  <c r="AJ547" i="9"/>
  <c r="AJ25" i="9"/>
  <c r="AJ578" i="9"/>
  <c r="AJ621" i="9"/>
  <c r="AJ43" i="9"/>
  <c r="AJ223" i="9"/>
  <c r="AJ611" i="9"/>
  <c r="AJ42" i="9"/>
  <c r="AJ720" i="9"/>
  <c r="AJ109" i="9"/>
  <c r="AJ309" i="9"/>
  <c r="AJ643" i="9"/>
  <c r="AJ258" i="9"/>
  <c r="AJ390" i="9"/>
  <c r="AJ375" i="9"/>
  <c r="AJ404" i="9"/>
  <c r="AJ394" i="9"/>
  <c r="AJ730" i="9"/>
  <c r="AJ257" i="9"/>
  <c r="AJ568" i="9"/>
  <c r="AJ719" i="9"/>
  <c r="AJ589" i="9"/>
  <c r="AJ126" i="9"/>
  <c r="AJ379" i="9"/>
  <c r="AJ549" i="9"/>
  <c r="AI328" i="9"/>
  <c r="AI2" i="9"/>
  <c r="AI178" i="9"/>
  <c r="AI476" i="9"/>
  <c r="AI614" i="9"/>
  <c r="AI741" i="9"/>
  <c r="AI695" i="9"/>
  <c r="AI302" i="9"/>
  <c r="AI488" i="9"/>
  <c r="AI733" i="9"/>
  <c r="AI282" i="9"/>
  <c r="AI464" i="9"/>
  <c r="AI686" i="9"/>
  <c r="AI534" i="9"/>
  <c r="AI574" i="9"/>
  <c r="AI706" i="9"/>
  <c r="AI149" i="9"/>
  <c r="AI106" i="9"/>
  <c r="AI269" i="9"/>
  <c r="AI497" i="9"/>
  <c r="AI163" i="9"/>
  <c r="AI579" i="9"/>
  <c r="AI13" i="9"/>
  <c r="AI373" i="9"/>
  <c r="AI391" i="9"/>
  <c r="AI589" i="9"/>
  <c r="AI291" i="9"/>
  <c r="AI321" i="9"/>
  <c r="AI243" i="9"/>
  <c r="AI651" i="9"/>
  <c r="AI462" i="9"/>
  <c r="AI137" i="9"/>
  <c r="AI386" i="9"/>
  <c r="AI455" i="9"/>
  <c r="AI624" i="9"/>
  <c r="AI340" i="9"/>
  <c r="AI467" i="9"/>
  <c r="AI627" i="9"/>
  <c r="AI162" i="9"/>
  <c r="AI99" i="9"/>
  <c r="AI175" i="9"/>
  <c r="AI544" i="9"/>
  <c r="AI38" i="9"/>
  <c r="AI34" i="9"/>
  <c r="AI287" i="9"/>
  <c r="AI561" i="9"/>
  <c r="AI225" i="9"/>
  <c r="AI427" i="9"/>
  <c r="AI93" i="9"/>
  <c r="AI568" i="9"/>
  <c r="AI164" i="9"/>
  <c r="AI436" i="9"/>
  <c r="AI515" i="9"/>
  <c r="AI370" i="9"/>
  <c r="AI629" i="9"/>
  <c r="AI332" i="9"/>
  <c r="AI214" i="9"/>
  <c r="AI701" i="9"/>
  <c r="AI224" i="9"/>
  <c r="AI393" i="9"/>
  <c r="AI55" i="9"/>
  <c r="AI157" i="9"/>
  <c r="AI586" i="9"/>
  <c r="AI296" i="9"/>
  <c r="AI616" i="9"/>
  <c r="AI510" i="9"/>
  <c r="AI403" i="9"/>
  <c r="AI550" i="9"/>
  <c r="AI539" i="9"/>
  <c r="AI662" i="9"/>
  <c r="AI463" i="9"/>
  <c r="AI608" i="9"/>
  <c r="AI277" i="9"/>
  <c r="AI267" i="9"/>
  <c r="AI405" i="9"/>
  <c r="AI311" i="9"/>
  <c r="AI112" i="9"/>
  <c r="AI81" i="9"/>
  <c r="AI491" i="9"/>
  <c r="AI216" i="9"/>
  <c r="AI33" i="9"/>
  <c r="AI496" i="9"/>
  <c r="AI228" i="9"/>
  <c r="AI666" i="9"/>
  <c r="AI85" i="9"/>
  <c r="AI520" i="9"/>
  <c r="AI505" i="9"/>
  <c r="AI358" i="9"/>
  <c r="AI325" i="9"/>
  <c r="AI158" i="9"/>
  <c r="AI493" i="9"/>
  <c r="AI98" i="9"/>
  <c r="AI705" i="9"/>
  <c r="AI551" i="9"/>
  <c r="AI75" i="9"/>
  <c r="AI390" i="9"/>
  <c r="AI470" i="9"/>
  <c r="AI329" i="9"/>
  <c r="AI71" i="9"/>
  <c r="AI102" i="9"/>
  <c r="AI660" i="9"/>
  <c r="AI213" i="9"/>
  <c r="AI527" i="9"/>
  <c r="AI531" i="9"/>
  <c r="AI484" i="9"/>
  <c r="AI609" i="9"/>
  <c r="AI40" i="9"/>
  <c r="AI362" i="9"/>
  <c r="AI380" i="9"/>
  <c r="AI461" i="9"/>
  <c r="AI487" i="9"/>
  <c r="AI596" i="9"/>
  <c r="AI449" i="9"/>
  <c r="AI709" i="9"/>
  <c r="AI51" i="9"/>
  <c r="AI721" i="9"/>
  <c r="AI300" i="9"/>
  <c r="AI79" i="9"/>
  <c r="AI528" i="9"/>
  <c r="AI607" i="9"/>
  <c r="AI598" i="9"/>
  <c r="AI313" i="9"/>
  <c r="AI744" i="9"/>
  <c r="AI371" i="9"/>
  <c r="AI506" i="9"/>
  <c r="AI294" i="9"/>
  <c r="AI382" i="9"/>
  <c r="AI344" i="9"/>
  <c r="AI626" i="9"/>
  <c r="AI221" i="9"/>
  <c r="AI305" i="9"/>
  <c r="AI185" i="9"/>
  <c r="AI274" i="9"/>
  <c r="AI235" i="9"/>
  <c r="AI6" i="9"/>
  <c r="AI207" i="9"/>
  <c r="AI184" i="9"/>
  <c r="AI119" i="9"/>
  <c r="AI659" i="9"/>
  <c r="AI394" i="9"/>
  <c r="AI82" i="9"/>
  <c r="AI318" i="9"/>
  <c r="AI108" i="9"/>
  <c r="AI692" i="9"/>
  <c r="AI423" i="9"/>
  <c r="AI481" i="9"/>
  <c r="AI263" i="9"/>
  <c r="AI402" i="9"/>
  <c r="AI420" i="9"/>
  <c r="AI299" i="9"/>
  <c r="AI68" i="9"/>
  <c r="AI509" i="9"/>
  <c r="AI454" i="9"/>
  <c r="AI407" i="9"/>
  <c r="AI638" i="9"/>
  <c r="AI352" i="9"/>
  <c r="AI540" i="9"/>
  <c r="AI501" i="9"/>
  <c r="AI738" i="9"/>
  <c r="AI517" i="9"/>
  <c r="AI631" i="9"/>
  <c r="AI637" i="9"/>
  <c r="AI597" i="9"/>
  <c r="AI122" i="9"/>
  <c r="AI165" i="9"/>
  <c r="AI447" i="9"/>
  <c r="AI687" i="9"/>
  <c r="AI206" i="9"/>
  <c r="AI612" i="9"/>
  <c r="AI255" i="9"/>
  <c r="AI140" i="9"/>
  <c r="AI715" i="9"/>
  <c r="AI132" i="9"/>
  <c r="AI396" i="9"/>
  <c r="AI482" i="9"/>
  <c r="AI720" i="9"/>
  <c r="AI109" i="9"/>
  <c r="AI309" i="9"/>
  <c r="AI643" i="9"/>
  <c r="AI258" i="9"/>
  <c r="AI675" i="9"/>
  <c r="AI557" i="9"/>
  <c r="AI576" i="9"/>
  <c r="AI316" i="9"/>
  <c r="AI257" i="9"/>
  <c r="AI44" i="9"/>
  <c r="AI543" i="9"/>
  <c r="AI27" i="9"/>
  <c r="AI23" i="9"/>
  <c r="AI22" i="9"/>
  <c r="AI732" i="9"/>
  <c r="AI480" i="9"/>
  <c r="AI231" i="9"/>
  <c r="AI518" i="9"/>
  <c r="AI375" i="9"/>
  <c r="AI554" i="9"/>
  <c r="AI250" i="9"/>
  <c r="AI86" i="9"/>
  <c r="AI502" i="9"/>
  <c r="AI197" i="9"/>
  <c r="AI182" i="9"/>
  <c r="AI644" i="9"/>
  <c r="AI564" i="9"/>
  <c r="AI722" i="9"/>
  <c r="AI230" i="9"/>
  <c r="AI548" i="9"/>
  <c r="AI133" i="9"/>
  <c r="AI613" i="9"/>
  <c r="AI171" i="9"/>
  <c r="AI281" i="9"/>
  <c r="AI283" i="9"/>
  <c r="AI717" i="9"/>
  <c r="AI124" i="9"/>
  <c r="AI571" i="9"/>
  <c r="AI168" i="9"/>
  <c r="AI572" i="9"/>
  <c r="AI591" i="9"/>
  <c r="AI655" i="9"/>
  <c r="AI46" i="9"/>
  <c r="AI652" i="9"/>
  <c r="AI114" i="9"/>
  <c r="AI603" i="9"/>
  <c r="AI514" i="9"/>
  <c r="AI751" i="9"/>
  <c r="AI87" i="9"/>
  <c r="AI113" i="9"/>
  <c r="AI21" i="9"/>
  <c r="AI663" i="9"/>
  <c r="AI422" i="9"/>
  <c r="AI273" i="9"/>
  <c r="AI409" i="9"/>
  <c r="AI264" i="9"/>
  <c r="AI351" i="9"/>
  <c r="AI288" i="9"/>
  <c r="AI445" i="9"/>
  <c r="AI200" i="9"/>
  <c r="AI713" i="9"/>
  <c r="AI418" i="9"/>
  <c r="AI645" i="9"/>
  <c r="AI428" i="9"/>
  <c r="AI647" i="9"/>
  <c r="AI446" i="9"/>
  <c r="AI61" i="9"/>
  <c r="AI173" i="9"/>
  <c r="AI376" i="9"/>
  <c r="AI742" i="9"/>
  <c r="AI494" i="9"/>
  <c r="AI343" i="9"/>
  <c r="AI161" i="9"/>
  <c r="AI339" i="9"/>
  <c r="AI458" i="9"/>
  <c r="AI703" i="9"/>
  <c r="AI661" i="9"/>
  <c r="AI238" i="9"/>
  <c r="AI338" i="9"/>
  <c r="AI220" i="9"/>
  <c r="AI336" i="9"/>
  <c r="AI385" i="9"/>
  <c r="AI460" i="9"/>
  <c r="AI668" i="9"/>
  <c r="AI248" i="9"/>
  <c r="AI94" i="9"/>
  <c r="AI577" i="9"/>
  <c r="AI592" i="9"/>
  <c r="AI349" i="9"/>
  <c r="AI541" i="9"/>
  <c r="AI750" i="9"/>
  <c r="AI438" i="9"/>
  <c r="AI378" i="9"/>
  <c r="AI229" i="9"/>
  <c r="AI684" i="9"/>
  <c r="AI383" i="9"/>
  <c r="AI556" i="9"/>
  <c r="AI95" i="9"/>
  <c r="AI39" i="9"/>
  <c r="AI246" i="9"/>
  <c r="AI42" i="9"/>
  <c r="AI172" i="9"/>
  <c r="AI3" i="9"/>
  <c r="AI215" i="9"/>
  <c r="AI176" i="9"/>
  <c r="AI315" i="9"/>
  <c r="AI580" i="9"/>
  <c r="AI646" i="9"/>
  <c r="AI719" i="9"/>
  <c r="AI507" i="9"/>
  <c r="AI437" i="9"/>
  <c r="AI387" i="9"/>
  <c r="AI66" i="9"/>
  <c r="AI595" i="9"/>
  <c r="AI674" i="9"/>
  <c r="AI37" i="9"/>
  <c r="AI392" i="9"/>
  <c r="AI475" i="9"/>
  <c r="AI244" i="9"/>
  <c r="AI519" i="9"/>
  <c r="AI547" i="9"/>
  <c r="AI103" i="9"/>
  <c r="AI247" i="9"/>
  <c r="AI242" i="9"/>
  <c r="AI542" i="9"/>
  <c r="AI233" i="9"/>
  <c r="AI669" i="9"/>
  <c r="AI439" i="9"/>
  <c r="AI452" i="9"/>
  <c r="AI345" i="9"/>
  <c r="AI65" i="9"/>
  <c r="AI271" i="9"/>
  <c r="AI746" i="9"/>
  <c r="AI406" i="9"/>
  <c r="AI639" i="9"/>
  <c r="AI466" i="9"/>
  <c r="AI72" i="9"/>
  <c r="AI441" i="9"/>
  <c r="AI710" i="9"/>
  <c r="AI4" i="9"/>
  <c r="AI444" i="9"/>
  <c r="AI219" i="9"/>
  <c r="AI553" i="9"/>
  <c r="AI693" i="9"/>
  <c r="AI5" i="9"/>
  <c r="AI63" i="9"/>
  <c r="AI619" i="9"/>
  <c r="AI353" i="9"/>
  <c r="AI118" i="9"/>
  <c r="AI516" i="9"/>
  <c r="AI656" i="9"/>
  <c r="AI366" i="9"/>
  <c r="AI602" i="9"/>
  <c r="AI74" i="9"/>
  <c r="AI690" i="9"/>
  <c r="AI474" i="9"/>
  <c r="AI665" i="9"/>
  <c r="AI91" i="9"/>
  <c r="AI279" i="9"/>
  <c r="AI306" i="9"/>
  <c r="AI154" i="9"/>
  <c r="AI736" i="9"/>
  <c r="AI570" i="9"/>
  <c r="AI411" i="9"/>
  <c r="AI672" i="9"/>
  <c r="AI523" i="9"/>
  <c r="AI205" i="9"/>
  <c r="AI58" i="9"/>
  <c r="AI469" i="9"/>
  <c r="AI699" i="9"/>
  <c r="AI478" i="9"/>
  <c r="AI377" i="9"/>
  <c r="AI155" i="9"/>
  <c r="AI24" i="9"/>
  <c r="AI148" i="9"/>
  <c r="AI166" i="9"/>
  <c r="AI26" i="9"/>
  <c r="AI552" i="9"/>
  <c r="AI634" i="9"/>
  <c r="AI558" i="9"/>
  <c r="AI679" i="9"/>
  <c r="AI76" i="9"/>
  <c r="AI16" i="9"/>
  <c r="AI260" i="9"/>
  <c r="AI404" i="9"/>
  <c r="AI363" i="9"/>
  <c r="AI694" i="9"/>
  <c r="AI341" i="9"/>
  <c r="AI582" i="9"/>
  <c r="AI64" i="9"/>
  <c r="AI513" i="9"/>
  <c r="AI186" i="9"/>
  <c r="AI573" i="9"/>
  <c r="AI20" i="9"/>
  <c r="AI292" i="9"/>
  <c r="AI123" i="9"/>
  <c r="AI297" i="9"/>
  <c r="AI676" i="9"/>
  <c r="AI143" i="9"/>
  <c r="AI559" i="9"/>
  <c r="AI664" i="9"/>
  <c r="AI707" i="9"/>
  <c r="AI192" i="9"/>
  <c r="AI503" i="9"/>
  <c r="AI226" i="9"/>
  <c r="AI408" i="9"/>
  <c r="AI740" i="9"/>
  <c r="AI120" i="9"/>
  <c r="AI52" i="9"/>
  <c r="AI587" i="9"/>
  <c r="AI670" i="9"/>
  <c r="AI319" i="9"/>
  <c r="AI457" i="9"/>
  <c r="AI712" i="9"/>
  <c r="AI196" i="9"/>
  <c r="AI622" i="9"/>
  <c r="AI12" i="9"/>
  <c r="AI399" i="9"/>
  <c r="AI56" i="9"/>
  <c r="AI477" i="9"/>
  <c r="AI134" i="9"/>
  <c r="AI398" i="9"/>
  <c r="AI323" i="9"/>
  <c r="AI69" i="9"/>
  <c r="AI268" i="9"/>
  <c r="AI10" i="9"/>
  <c r="AI348" i="9"/>
  <c r="AI618" i="9"/>
  <c r="AI41" i="9"/>
  <c r="AI388" i="9"/>
  <c r="AI50" i="9"/>
  <c r="AI605" i="9"/>
  <c r="AI633" i="9"/>
  <c r="AI314" i="9"/>
  <c r="AI153" i="9"/>
  <c r="AI483" i="9"/>
  <c r="AI160" i="9"/>
  <c r="AI100" i="9"/>
  <c r="AI698" i="9"/>
  <c r="AI410" i="9"/>
  <c r="AI201" i="9"/>
  <c r="AI401" i="9"/>
  <c r="AI584" i="9"/>
  <c r="AI18" i="9"/>
  <c r="AI310" i="9"/>
  <c r="AI569" i="9"/>
  <c r="AI177" i="9"/>
  <c r="AI426" i="9"/>
  <c r="AI326" i="9"/>
  <c r="AI193" i="9"/>
  <c r="AI31" i="9"/>
  <c r="AI286" i="9"/>
  <c r="AI581" i="9"/>
  <c r="AI210" i="9"/>
  <c r="AI369" i="9"/>
  <c r="AI734" i="9"/>
  <c r="AI204" i="9"/>
  <c r="AI47" i="9"/>
  <c r="AI49" i="9"/>
  <c r="AI615" i="9"/>
  <c r="AI499" i="9"/>
  <c r="AI236" i="9"/>
  <c r="AI745" i="9"/>
  <c r="AI289" i="9"/>
  <c r="AI565" i="9"/>
  <c r="AI150" i="9"/>
  <c r="AI716" i="9"/>
  <c r="AI156" i="9"/>
  <c r="AI174" i="9"/>
  <c r="AI511" i="9"/>
  <c r="AI15" i="9"/>
  <c r="AI667" i="9"/>
  <c r="AI563" i="9"/>
  <c r="AI317" i="9"/>
  <c r="AI237" i="9"/>
  <c r="AI333" i="9"/>
  <c r="AI471" i="9"/>
  <c r="AI412" i="9"/>
  <c r="AI606" i="9"/>
  <c r="AI337" i="9"/>
  <c r="AI704" i="9"/>
  <c r="AI737" i="9"/>
  <c r="AI59" i="9"/>
  <c r="AI57" i="9"/>
  <c r="AI583" i="9"/>
  <c r="AI280" i="9"/>
  <c r="AI115" i="9"/>
  <c r="AI259" i="9"/>
  <c r="AI183" i="9"/>
  <c r="AI567" i="9"/>
  <c r="AI504" i="9"/>
  <c r="AI152" i="9"/>
  <c r="AI421" i="9"/>
  <c r="AI135" i="9"/>
  <c r="AI364" i="9"/>
  <c r="AI495" i="9"/>
  <c r="AI485" i="9"/>
  <c r="AI430" i="9"/>
  <c r="AI11" i="9"/>
  <c r="AI585" i="9"/>
  <c r="AI96" i="9"/>
  <c r="AI425" i="9"/>
  <c r="AI749" i="9"/>
  <c r="AI251" i="9"/>
  <c r="AI546" i="9"/>
  <c r="AI529" i="9"/>
  <c r="AI32" i="9"/>
  <c r="AI367" i="9"/>
  <c r="AI89" i="9"/>
  <c r="AI303" i="9"/>
  <c r="AI62" i="9"/>
  <c r="AI131" i="9"/>
  <c r="AI365" i="9"/>
  <c r="AI414" i="9"/>
  <c r="AI307" i="9"/>
  <c r="AI14" i="9"/>
  <c r="AI308" i="9"/>
  <c r="AI195" i="9"/>
  <c r="AI88" i="9"/>
  <c r="AI630" i="9"/>
  <c r="AI374" i="9"/>
  <c r="AI682" i="9"/>
  <c r="AI649" i="9"/>
  <c r="AI181" i="9"/>
  <c r="AI532" i="9"/>
  <c r="AI107" i="9"/>
  <c r="AI728" i="9"/>
  <c r="AI169" i="9"/>
  <c r="AI356" i="9"/>
  <c r="AI448" i="9"/>
  <c r="AI167" i="9"/>
  <c r="AI620" i="9"/>
  <c r="AI92" i="9"/>
  <c r="AI17" i="9"/>
  <c r="AI147" i="9"/>
  <c r="AI435" i="9"/>
  <c r="AI530" i="9"/>
  <c r="AI526" i="9"/>
  <c r="AI290" i="9"/>
  <c r="AI623" i="9"/>
  <c r="AI508" i="9"/>
  <c r="AI249" i="9"/>
  <c r="AI127" i="9"/>
  <c r="AI347" i="9"/>
  <c r="AI729" i="9"/>
  <c r="AI139" i="9"/>
  <c r="AI187" i="9"/>
  <c r="AI298" i="9"/>
  <c r="AI443" i="9"/>
  <c r="AI324" i="9"/>
  <c r="AI632" i="9"/>
  <c r="AI522" i="9"/>
  <c r="AI727" i="9"/>
  <c r="AI211" i="9"/>
  <c r="AI468" i="9"/>
  <c r="AI234" i="9"/>
  <c r="AI498" i="9"/>
  <c r="AI593" i="9"/>
  <c r="AI125" i="9"/>
  <c r="AI723" i="9"/>
  <c r="AI680" i="9"/>
  <c r="AI628" i="9"/>
  <c r="AI590" i="9"/>
  <c r="AI346" i="9"/>
  <c r="AI718" i="9"/>
  <c r="AI19" i="9"/>
  <c r="AI240" i="9"/>
  <c r="AI189" i="9"/>
  <c r="AI512" i="9"/>
  <c r="AI270" i="9"/>
  <c r="AI36" i="9"/>
  <c r="AI359" i="9"/>
  <c r="AI657" i="9"/>
  <c r="AI400" i="9"/>
  <c r="AI130" i="9"/>
  <c r="AI301" i="9"/>
  <c r="AI45" i="9"/>
  <c r="AI342" i="9"/>
  <c r="AI490" i="9"/>
  <c r="AI252" i="9"/>
  <c r="AI101" i="9"/>
  <c r="AI335" i="9"/>
  <c r="AI29" i="9"/>
  <c r="AI256" i="9"/>
  <c r="AI320" i="9"/>
  <c r="AI312" i="9"/>
  <c r="AI179" i="9"/>
  <c r="AI331" i="9"/>
  <c r="AI521" i="9"/>
  <c r="AI116" i="9"/>
  <c r="AI142" i="9"/>
  <c r="AI735" i="9"/>
  <c r="AI459" i="9"/>
  <c r="AI144" i="9"/>
  <c r="AI8" i="9"/>
  <c r="AI456" i="9"/>
  <c r="AI724" i="9"/>
  <c r="AI601" i="9"/>
  <c r="AI209" i="9"/>
  <c r="AI702" i="9"/>
  <c r="AI7" i="9"/>
  <c r="AI600" i="9"/>
  <c r="AI80" i="9"/>
  <c r="AI635" i="9"/>
  <c r="AI128" i="9"/>
  <c r="AI560" i="9"/>
  <c r="AI276" i="9"/>
  <c r="AI322" i="9"/>
  <c r="AI254" i="9"/>
  <c r="AI566" i="9"/>
  <c r="AI440" i="9"/>
  <c r="AI535" i="9"/>
  <c r="AI372" i="9"/>
  <c r="AI227" i="9"/>
  <c r="AI354" i="9"/>
  <c r="AI60" i="9"/>
  <c r="AI262" i="9"/>
  <c r="AI198" i="9"/>
  <c r="AI432" i="9"/>
  <c r="AI35" i="9"/>
  <c r="AI492" i="9"/>
  <c r="AI190" i="9"/>
  <c r="AI625" i="9"/>
  <c r="AI361" i="9"/>
  <c r="AI28" i="9"/>
  <c r="AI429" i="9"/>
  <c r="AI110" i="9"/>
  <c r="AI77" i="9"/>
  <c r="AI525" i="9"/>
  <c r="AI136" i="9"/>
  <c r="AI685" i="9"/>
  <c r="AI711" i="9"/>
  <c r="AI417" i="9"/>
  <c r="AI683" i="9"/>
  <c r="AI673" i="9"/>
  <c r="AI424" i="9"/>
  <c r="AI689" i="9"/>
  <c r="AI594" i="9"/>
  <c r="AI203" i="9"/>
  <c r="AI381" i="9"/>
  <c r="AI78" i="9"/>
  <c r="AI739" i="9"/>
  <c r="AI538" i="9"/>
  <c r="AI691" i="9"/>
  <c r="AI222" i="9"/>
  <c r="AI70" i="9"/>
  <c r="AI104" i="9"/>
  <c r="AI159" i="9"/>
  <c r="AI479" i="9"/>
  <c r="AI648" i="9"/>
  <c r="AI368" i="9"/>
  <c r="AI654" i="9"/>
  <c r="AI217" i="9"/>
  <c r="AI117" i="9"/>
  <c r="AI575" i="9"/>
  <c r="AI640" i="9"/>
  <c r="AI453" i="9"/>
  <c r="AI180" i="9"/>
  <c r="AI141" i="9"/>
  <c r="AI145" i="9"/>
  <c r="AI610" i="9"/>
  <c r="AI416" i="9"/>
  <c r="AI30" i="9"/>
  <c r="AI129" i="9"/>
  <c r="AI239" i="9"/>
  <c r="AI212" i="9"/>
  <c r="AI419" i="9"/>
  <c r="AI334" i="9"/>
  <c r="AI537" i="9"/>
  <c r="AI53" i="9"/>
  <c r="AI261" i="9"/>
  <c r="AI188" i="9"/>
  <c r="AI747" i="9"/>
  <c r="AI384" i="9"/>
  <c r="AI588" i="9"/>
  <c r="AI355" i="9"/>
  <c r="AI562" i="9"/>
  <c r="AI330" i="9"/>
  <c r="AI731" i="9"/>
  <c r="AI379" i="9"/>
  <c r="AI199" i="9"/>
  <c r="AI389" i="9"/>
  <c r="AI327" i="9"/>
  <c r="AI545" i="9"/>
  <c r="AI617" i="9"/>
  <c r="AI451" i="9"/>
  <c r="AI413" i="9"/>
  <c r="AI191" i="9"/>
  <c r="AI272" i="9"/>
  <c r="AI97" i="9"/>
  <c r="AI90" i="9"/>
  <c r="AI146" i="9"/>
  <c r="AI170" i="9"/>
  <c r="AI253" i="9"/>
  <c r="AI202" i="9"/>
  <c r="AI245" i="9"/>
  <c r="AI473" i="9"/>
  <c r="AI9" i="9"/>
  <c r="AI442" i="9"/>
  <c r="AI73" i="9"/>
  <c r="AI677" i="9"/>
  <c r="AI295" i="9"/>
  <c r="AI25" i="9"/>
  <c r="AI578" i="9"/>
  <c r="AI621" i="9"/>
  <c r="AI43" i="9"/>
  <c r="AI223" i="9"/>
  <c r="AI743" i="9"/>
  <c r="AI241" i="9"/>
  <c r="AI472" i="9"/>
  <c r="AI636" i="9"/>
  <c r="AI218" i="9"/>
  <c r="AI697" i="9"/>
  <c r="AI304" i="9"/>
  <c r="AI671" i="9"/>
  <c r="AI151" i="9"/>
  <c r="AI278" i="9"/>
  <c r="AI486" i="9"/>
  <c r="AI653" i="9"/>
  <c r="AI465" i="9"/>
  <c r="AI714" i="9"/>
  <c r="AI730" i="9"/>
  <c r="AI126" i="9"/>
  <c r="AI84" i="9"/>
  <c r="AI650" i="9"/>
  <c r="AI208" i="9"/>
  <c r="AI611" i="9"/>
  <c r="AI285" i="9"/>
  <c r="AI83" i="9"/>
  <c r="AI599" i="9"/>
  <c r="AI111" i="9"/>
  <c r="AI350" i="9"/>
  <c r="AI433" i="9"/>
  <c r="AI725" i="9"/>
  <c r="AI48" i="9"/>
  <c r="AI194" i="9"/>
  <c r="AI681" i="9"/>
  <c r="AI658" i="9"/>
  <c r="AI67" i="9"/>
  <c r="AI678" i="9"/>
  <c r="AI121" i="9"/>
  <c r="AI726" i="9"/>
  <c r="AI293" i="9"/>
  <c r="AI138" i="9"/>
  <c r="AI489" i="9"/>
  <c r="AI708" i="9"/>
  <c r="AI450" i="9"/>
  <c r="AI360" i="9"/>
  <c r="AI357" i="9"/>
  <c r="AI54" i="9"/>
  <c r="AI415" i="9"/>
  <c r="AI748" i="9"/>
  <c r="AI500" i="9"/>
  <c r="AI431" i="9"/>
  <c r="AI266" i="9"/>
  <c r="AI105" i="9"/>
  <c r="AI533" i="9"/>
  <c r="AI275" i="9"/>
  <c r="AI284" i="9"/>
  <c r="AI536" i="9"/>
  <c r="AI549" i="9"/>
  <c r="AI700" i="9"/>
  <c r="AI555" i="9"/>
  <c r="AI397" i="9"/>
  <c r="AI642" i="9"/>
  <c r="AI604" i="9"/>
  <c r="AI688" i="9"/>
  <c r="AI265" i="9"/>
  <c r="AI232" i="9"/>
  <c r="AI696" i="9"/>
  <c r="AI434" i="9"/>
  <c r="AI641" i="9"/>
  <c r="AI395" i="9"/>
  <c r="AI524" i="9"/>
  <c r="AG3" i="9"/>
  <c r="AH3" i="9" s="1"/>
  <c r="AF5" i="9"/>
  <c r="AG4" i="9"/>
  <c r="AH4" i="9" s="1"/>
  <c r="AF6" i="9" l="1"/>
  <c r="AG5" i="9"/>
  <c r="AH5" i="9" s="1"/>
  <c r="AF7" i="9" l="1"/>
  <c r="AG6" i="9"/>
  <c r="AH6" i="9" s="1"/>
  <c r="AF8" i="9" l="1"/>
  <c r="AG7" i="9"/>
  <c r="AH7" i="9" s="1"/>
  <c r="AF9" i="9" l="1"/>
  <c r="AG8" i="9"/>
  <c r="AH8" i="9" s="1"/>
  <c r="AF10" i="9" l="1"/>
  <c r="AG9" i="9"/>
  <c r="AH9" i="9" s="1"/>
  <c r="AF11" i="9" l="1"/>
  <c r="AG10" i="9"/>
  <c r="AH10" i="9" s="1"/>
  <c r="AF12" i="9" l="1"/>
  <c r="AG11" i="9"/>
  <c r="AH11" i="9" s="1"/>
  <c r="AF13" i="9" l="1"/>
  <c r="AG12" i="9"/>
  <c r="AH12" i="9" s="1"/>
  <c r="AF14" i="9" l="1"/>
  <c r="AG13" i="9"/>
  <c r="AH13" i="9" s="1"/>
  <c r="AG14" i="9" l="1"/>
  <c r="AH14" i="9" s="1"/>
  <c r="AF15" i="9"/>
  <c r="AF16" i="9" l="1"/>
  <c r="AG15" i="9"/>
  <c r="AH15" i="9" s="1"/>
  <c r="AF17" i="9" l="1"/>
  <c r="AG16" i="9"/>
  <c r="AH16" i="9" s="1"/>
  <c r="AF18" i="9" l="1"/>
  <c r="AG17" i="9"/>
  <c r="AH17" i="9" s="1"/>
  <c r="AF19" i="9" l="1"/>
  <c r="AG18" i="9"/>
  <c r="AH18" i="9" s="1"/>
  <c r="AF20" i="9" l="1"/>
  <c r="AG19" i="9"/>
  <c r="AH19" i="9" s="1"/>
  <c r="AF21" i="9" l="1"/>
  <c r="AG20" i="9"/>
  <c r="AH20" i="9" s="1"/>
  <c r="AF22" i="9" l="1"/>
  <c r="AG21" i="9"/>
  <c r="AH21" i="9" s="1"/>
  <c r="AF23" i="9" l="1"/>
  <c r="AG22" i="9"/>
  <c r="AH22" i="9" s="1"/>
  <c r="AF24" i="9" l="1"/>
  <c r="AG23" i="9"/>
  <c r="AH23" i="9" s="1"/>
  <c r="AF25" i="9" l="1"/>
  <c r="AG24" i="9"/>
  <c r="AH24" i="9" s="1"/>
  <c r="AF26" i="9" l="1"/>
  <c r="AG25" i="9"/>
  <c r="AH25" i="9" s="1"/>
  <c r="AF27" i="9" l="1"/>
  <c r="AG26" i="9"/>
  <c r="AH26" i="9" s="1"/>
  <c r="AF28" i="9" l="1"/>
  <c r="AG27" i="9"/>
  <c r="AH27" i="9" s="1"/>
  <c r="AF29" i="9" l="1"/>
  <c r="AG28" i="9"/>
  <c r="AH28" i="9" s="1"/>
  <c r="AF30" i="9" l="1"/>
  <c r="AG29" i="9"/>
  <c r="AH29" i="9" s="1"/>
  <c r="AF31" i="9" l="1"/>
  <c r="AG30" i="9"/>
  <c r="AH30" i="9" s="1"/>
  <c r="AF32" i="9" l="1"/>
  <c r="AG31" i="9"/>
  <c r="AH31" i="9" s="1"/>
  <c r="AF33" i="9" l="1"/>
  <c r="AG32" i="9"/>
  <c r="AH32" i="9" s="1"/>
  <c r="AF34" i="9" l="1"/>
  <c r="AG33" i="9"/>
  <c r="AH33" i="9" s="1"/>
  <c r="AF35" i="9" l="1"/>
  <c r="AG34" i="9"/>
  <c r="AH34" i="9" s="1"/>
  <c r="AF36" i="9" l="1"/>
  <c r="AG35" i="9"/>
  <c r="AH35" i="9" s="1"/>
  <c r="AF37" i="9" l="1"/>
  <c r="AG36" i="9"/>
  <c r="AH36" i="9" s="1"/>
  <c r="AF38" i="9" l="1"/>
  <c r="AG37" i="9"/>
  <c r="AH37" i="9" s="1"/>
  <c r="AF39" i="9" l="1"/>
  <c r="AG38" i="9"/>
  <c r="AH38" i="9" s="1"/>
  <c r="AF40" i="9" l="1"/>
  <c r="AG39" i="9"/>
  <c r="AH39" i="9" s="1"/>
  <c r="AF41" i="9" l="1"/>
  <c r="AG40" i="9"/>
  <c r="AH40" i="9" s="1"/>
  <c r="AF42" i="9" l="1"/>
  <c r="AG41" i="9"/>
  <c r="AH41" i="9" s="1"/>
  <c r="AF43" i="9" l="1"/>
  <c r="AG42" i="9"/>
  <c r="AH42" i="9" s="1"/>
  <c r="AF44" i="9" l="1"/>
  <c r="AG43" i="9"/>
  <c r="AH43" i="9" s="1"/>
  <c r="AF45" i="9" l="1"/>
  <c r="AG44" i="9"/>
  <c r="AH44" i="9" s="1"/>
  <c r="AF46" i="9" l="1"/>
  <c r="AG45" i="9"/>
  <c r="AH45" i="9" s="1"/>
  <c r="AF47" i="9" l="1"/>
  <c r="AG46" i="9"/>
  <c r="AH46" i="9" s="1"/>
  <c r="AF48" i="9" l="1"/>
  <c r="AG47" i="9"/>
  <c r="AH47" i="9" s="1"/>
  <c r="AF49" i="9" l="1"/>
  <c r="AG48" i="9"/>
  <c r="AH48" i="9" s="1"/>
  <c r="AF50" i="9" l="1"/>
  <c r="AG49" i="9"/>
  <c r="AH49" i="9" s="1"/>
  <c r="AF51" i="9" l="1"/>
  <c r="AG50" i="9"/>
  <c r="AH50" i="9" s="1"/>
  <c r="AF52" i="9" l="1"/>
  <c r="AG51" i="9"/>
  <c r="AH51" i="9" s="1"/>
  <c r="AF53" i="9" l="1"/>
  <c r="AG52" i="9"/>
  <c r="AH52" i="9" s="1"/>
  <c r="AF54" i="9" l="1"/>
  <c r="AG53" i="9"/>
  <c r="AH53" i="9" s="1"/>
  <c r="AF55" i="9" l="1"/>
  <c r="AG54" i="9"/>
  <c r="AH54" i="9" s="1"/>
  <c r="AF56" i="9" l="1"/>
  <c r="AG55" i="9"/>
  <c r="AH55" i="9" s="1"/>
  <c r="AF57" i="9" l="1"/>
  <c r="AG56" i="9"/>
  <c r="AH56" i="9" s="1"/>
  <c r="AF58" i="9" l="1"/>
  <c r="AG57" i="9"/>
  <c r="AH57" i="9" s="1"/>
  <c r="AF59" i="9" l="1"/>
  <c r="AG58" i="9"/>
  <c r="AH58" i="9" s="1"/>
  <c r="AF60" i="9" l="1"/>
  <c r="AG59" i="9"/>
  <c r="AH59" i="9" s="1"/>
  <c r="AF61" i="9" l="1"/>
  <c r="AG60" i="9"/>
  <c r="AH60" i="9" s="1"/>
  <c r="AF62" i="9" l="1"/>
  <c r="AG61" i="9"/>
  <c r="AH61" i="9" s="1"/>
  <c r="AF63" i="9" l="1"/>
  <c r="AG62" i="9"/>
  <c r="AH62" i="9" s="1"/>
  <c r="AF64" i="9" l="1"/>
  <c r="AG63" i="9"/>
  <c r="AH63" i="9" s="1"/>
  <c r="AF65" i="9" l="1"/>
  <c r="AG64" i="9"/>
  <c r="AH64" i="9" s="1"/>
  <c r="AF66" i="9" l="1"/>
  <c r="AG65" i="9"/>
  <c r="AH65" i="9" s="1"/>
  <c r="AF67" i="9" l="1"/>
  <c r="AG66" i="9"/>
  <c r="AH66" i="9" s="1"/>
  <c r="AF68" i="9" l="1"/>
  <c r="AG67" i="9"/>
  <c r="AH67" i="9" s="1"/>
  <c r="AF69" i="9" l="1"/>
  <c r="AG68" i="9"/>
  <c r="AH68" i="9" s="1"/>
  <c r="AF70" i="9" l="1"/>
  <c r="AG69" i="9"/>
  <c r="AH69" i="9" s="1"/>
  <c r="AF71" i="9" l="1"/>
  <c r="AG70" i="9"/>
  <c r="AH70" i="9" s="1"/>
  <c r="AF72" i="9" l="1"/>
  <c r="AG71" i="9"/>
  <c r="AH71" i="9" s="1"/>
  <c r="AF73" i="9" l="1"/>
  <c r="AG72" i="9"/>
  <c r="AH72" i="9" s="1"/>
  <c r="AF74" i="9" l="1"/>
  <c r="AG73" i="9"/>
  <c r="AH73" i="9" s="1"/>
  <c r="AF75" i="9" l="1"/>
  <c r="AG74" i="9"/>
  <c r="AH74" i="9" s="1"/>
  <c r="AF76" i="9" l="1"/>
  <c r="AG75" i="9"/>
  <c r="AH75" i="9" s="1"/>
  <c r="AF77" i="9" l="1"/>
  <c r="AG76" i="9"/>
  <c r="AH76" i="9" s="1"/>
  <c r="AF78" i="9" l="1"/>
  <c r="AG77" i="9"/>
  <c r="AH77" i="9" s="1"/>
  <c r="AF79" i="9" l="1"/>
  <c r="AG78" i="9"/>
  <c r="AH78" i="9" s="1"/>
  <c r="AF80" i="9" l="1"/>
  <c r="AG79" i="9"/>
  <c r="AH79" i="9" s="1"/>
  <c r="AF81" i="9" l="1"/>
  <c r="AG80" i="9"/>
  <c r="AH80" i="9" s="1"/>
  <c r="AF82" i="9" l="1"/>
  <c r="AG81" i="9"/>
  <c r="AH81" i="9" s="1"/>
  <c r="AF83" i="9" l="1"/>
  <c r="AG82" i="9"/>
  <c r="AH82" i="9" s="1"/>
  <c r="AF84" i="9" l="1"/>
  <c r="AG83" i="9"/>
  <c r="AH83" i="9" s="1"/>
  <c r="AF85" i="9" l="1"/>
  <c r="AG84" i="9"/>
  <c r="AH84" i="9" s="1"/>
  <c r="AF86" i="9" l="1"/>
  <c r="AG85" i="9"/>
  <c r="AH85" i="9" s="1"/>
  <c r="AF87" i="9" l="1"/>
  <c r="AG86" i="9"/>
  <c r="AH86" i="9" s="1"/>
  <c r="AF88" i="9" l="1"/>
  <c r="AG87" i="9"/>
  <c r="AH87" i="9" s="1"/>
  <c r="AF89" i="9" l="1"/>
  <c r="AG88" i="9"/>
  <c r="AH88" i="9" s="1"/>
  <c r="AF90" i="9" l="1"/>
  <c r="AG89" i="9"/>
  <c r="AH89" i="9" s="1"/>
  <c r="AF91" i="9" l="1"/>
  <c r="AG90" i="9"/>
  <c r="AH90" i="9" s="1"/>
  <c r="AF92" i="9" l="1"/>
  <c r="AG91" i="9"/>
  <c r="AH91" i="9" s="1"/>
  <c r="AF93" i="9" l="1"/>
  <c r="AG92" i="9"/>
  <c r="AH92" i="9" s="1"/>
  <c r="AF94" i="9" l="1"/>
  <c r="AG93" i="9"/>
  <c r="AH93" i="9" s="1"/>
  <c r="AF95" i="9" l="1"/>
  <c r="AG94" i="9"/>
  <c r="AH94" i="9" s="1"/>
  <c r="AF96" i="9" l="1"/>
  <c r="AG95" i="9"/>
  <c r="AH95" i="9" s="1"/>
  <c r="AF97" i="9" l="1"/>
  <c r="AG96" i="9"/>
  <c r="AH96" i="9" s="1"/>
  <c r="AF98" i="9" l="1"/>
  <c r="AG97" i="9"/>
  <c r="AH97" i="9" s="1"/>
  <c r="AF99" i="9" l="1"/>
  <c r="AG98" i="9"/>
  <c r="AH98" i="9" s="1"/>
  <c r="AF100" i="9" l="1"/>
  <c r="AG99" i="9"/>
  <c r="AH99" i="9" s="1"/>
  <c r="AF101" i="9" l="1"/>
  <c r="AG100" i="9"/>
  <c r="AH100" i="9" s="1"/>
  <c r="AF102" i="9" l="1"/>
  <c r="AG101" i="9"/>
  <c r="AH101" i="9" s="1"/>
  <c r="AF103" i="9" l="1"/>
  <c r="AG102" i="9"/>
  <c r="AH102" i="9" s="1"/>
  <c r="AF104" i="9" l="1"/>
  <c r="AG103" i="9"/>
  <c r="AH103" i="9" s="1"/>
  <c r="AF105" i="9" l="1"/>
  <c r="AG104" i="9"/>
  <c r="AH104" i="9" s="1"/>
  <c r="AF106" i="9" l="1"/>
  <c r="AG105" i="9"/>
  <c r="AH105" i="9" s="1"/>
  <c r="AF107" i="9" l="1"/>
  <c r="AG106" i="9"/>
  <c r="AH106" i="9" s="1"/>
  <c r="AF108" i="9" l="1"/>
  <c r="AG107" i="9"/>
  <c r="AH107" i="9" s="1"/>
  <c r="AF109" i="9" l="1"/>
  <c r="AG108" i="9"/>
  <c r="AH108" i="9" s="1"/>
  <c r="AF110" i="9" l="1"/>
  <c r="AG109" i="9"/>
  <c r="AH109" i="9" s="1"/>
  <c r="AF111" i="9" l="1"/>
  <c r="AG110" i="9"/>
  <c r="AH110" i="9" s="1"/>
  <c r="AF112" i="9" l="1"/>
  <c r="AG111" i="9"/>
  <c r="AH111" i="9" s="1"/>
  <c r="AF113" i="9" l="1"/>
  <c r="AG112" i="9"/>
  <c r="AH112" i="9" s="1"/>
  <c r="AF114" i="9" l="1"/>
  <c r="AG113" i="9"/>
  <c r="AH113" i="9" s="1"/>
  <c r="AF115" i="9" l="1"/>
  <c r="AG114" i="9"/>
  <c r="AH114" i="9" s="1"/>
  <c r="AF116" i="9" l="1"/>
  <c r="AG115" i="9"/>
  <c r="AH115" i="9" s="1"/>
  <c r="AF117" i="9" l="1"/>
  <c r="AG116" i="9"/>
  <c r="AH116" i="9" s="1"/>
  <c r="AF118" i="9" l="1"/>
  <c r="AG117" i="9"/>
  <c r="AH117" i="9" s="1"/>
  <c r="AF119" i="9" l="1"/>
  <c r="AG118" i="9"/>
  <c r="AH118" i="9" s="1"/>
  <c r="AF120" i="9" l="1"/>
  <c r="AG119" i="9"/>
  <c r="AH119" i="9" s="1"/>
  <c r="AF121" i="9" l="1"/>
  <c r="AG120" i="9"/>
  <c r="AH120" i="9" s="1"/>
  <c r="AF122" i="9" l="1"/>
  <c r="AG121" i="9"/>
  <c r="AH121" i="9" s="1"/>
  <c r="AF123" i="9" l="1"/>
  <c r="AG122" i="9"/>
  <c r="AH122" i="9" s="1"/>
  <c r="AF124" i="9" l="1"/>
  <c r="AG123" i="9"/>
  <c r="AH123" i="9" s="1"/>
  <c r="AF125" i="9" l="1"/>
  <c r="AG124" i="9"/>
  <c r="AH124" i="9" s="1"/>
  <c r="AF126" i="9" l="1"/>
  <c r="AG125" i="9"/>
  <c r="AH125" i="9" s="1"/>
  <c r="AF127" i="9" l="1"/>
  <c r="AG126" i="9"/>
  <c r="AH126" i="9" s="1"/>
  <c r="AF128" i="9" l="1"/>
  <c r="AG127" i="9"/>
  <c r="AH127" i="9" s="1"/>
  <c r="AF129" i="9" l="1"/>
  <c r="AG128" i="9"/>
  <c r="AH128" i="9" s="1"/>
  <c r="AF130" i="9" l="1"/>
  <c r="AG129" i="9"/>
  <c r="AH129" i="9" s="1"/>
  <c r="AF131" i="9" l="1"/>
  <c r="AG130" i="9"/>
  <c r="AH130" i="9" s="1"/>
  <c r="AF132" i="9" l="1"/>
  <c r="AG131" i="9"/>
  <c r="AH131" i="9" s="1"/>
  <c r="AF133" i="9" l="1"/>
  <c r="AG132" i="9"/>
  <c r="AH132" i="9" s="1"/>
  <c r="AF134" i="9" l="1"/>
  <c r="AG133" i="9"/>
  <c r="AH133" i="9" s="1"/>
  <c r="AF135" i="9" l="1"/>
  <c r="AG134" i="9"/>
  <c r="AH134" i="9" s="1"/>
  <c r="AF136" i="9" l="1"/>
  <c r="AG135" i="9"/>
  <c r="AH135" i="9" s="1"/>
  <c r="AF137" i="9" l="1"/>
  <c r="AG136" i="9"/>
  <c r="AH136" i="9" s="1"/>
  <c r="AF138" i="9" l="1"/>
  <c r="AG137" i="9"/>
  <c r="AH137" i="9" s="1"/>
  <c r="AF139" i="9" l="1"/>
  <c r="AG138" i="9"/>
  <c r="AH138" i="9" s="1"/>
  <c r="AF140" i="9" l="1"/>
  <c r="AG139" i="9"/>
  <c r="AH139" i="9" s="1"/>
  <c r="AF141" i="9" l="1"/>
  <c r="AG140" i="9"/>
  <c r="AH140" i="9" s="1"/>
  <c r="AF142" i="9" l="1"/>
  <c r="AG141" i="9"/>
  <c r="AH141" i="9" s="1"/>
  <c r="AF143" i="9" l="1"/>
  <c r="AG142" i="9"/>
  <c r="AH142" i="9" s="1"/>
  <c r="AF144" i="9" l="1"/>
  <c r="AG143" i="9"/>
  <c r="AH143" i="9" s="1"/>
  <c r="AF145" i="9" l="1"/>
  <c r="AG144" i="9"/>
  <c r="AH144" i="9" s="1"/>
  <c r="AF146" i="9" l="1"/>
  <c r="AG145" i="9"/>
  <c r="AH145" i="9" s="1"/>
  <c r="AF147" i="9" l="1"/>
  <c r="AG146" i="9"/>
  <c r="AH146" i="9" s="1"/>
  <c r="AF148" i="9" l="1"/>
  <c r="AG147" i="9"/>
  <c r="AH147" i="9" s="1"/>
  <c r="AF149" i="9" l="1"/>
  <c r="AG148" i="9"/>
  <c r="AH148" i="9" s="1"/>
  <c r="AF150" i="9" l="1"/>
  <c r="AG149" i="9"/>
  <c r="AH149" i="9" s="1"/>
  <c r="AF151" i="9" l="1"/>
  <c r="AG150" i="9"/>
  <c r="AH150" i="9" s="1"/>
  <c r="AF152" i="9" l="1"/>
  <c r="AG151" i="9"/>
  <c r="AH151" i="9" s="1"/>
  <c r="AF153" i="9" l="1"/>
  <c r="AG152" i="9"/>
  <c r="AH152" i="9" s="1"/>
  <c r="AF154" i="9" l="1"/>
  <c r="AG153" i="9"/>
  <c r="AH153" i="9" s="1"/>
  <c r="AF155" i="9" l="1"/>
  <c r="AG154" i="9"/>
  <c r="AH154" i="9" s="1"/>
  <c r="AF156" i="9" l="1"/>
  <c r="AG155" i="9"/>
  <c r="AH155" i="9" s="1"/>
  <c r="AF157" i="9" l="1"/>
  <c r="AG156" i="9"/>
  <c r="AH156" i="9" s="1"/>
  <c r="AF158" i="9" l="1"/>
  <c r="AG157" i="9"/>
  <c r="AH157" i="9" s="1"/>
  <c r="AF159" i="9" l="1"/>
  <c r="AG158" i="9"/>
  <c r="AH158" i="9" s="1"/>
  <c r="AF160" i="9" l="1"/>
  <c r="AG159" i="9"/>
  <c r="AH159" i="9" s="1"/>
  <c r="AF161" i="9" l="1"/>
  <c r="AG160" i="9"/>
  <c r="AH160" i="9" s="1"/>
  <c r="AF162" i="9" l="1"/>
  <c r="AG161" i="9"/>
  <c r="AH161" i="9" s="1"/>
  <c r="AF163" i="9" l="1"/>
  <c r="AG162" i="9"/>
  <c r="AH162" i="9" s="1"/>
  <c r="AF164" i="9" l="1"/>
  <c r="AG163" i="9"/>
  <c r="AH163" i="9" s="1"/>
  <c r="AF165" i="9" l="1"/>
  <c r="AG164" i="9"/>
  <c r="AH164" i="9" s="1"/>
  <c r="AF166" i="9" l="1"/>
  <c r="AG165" i="9"/>
  <c r="AH165" i="9" s="1"/>
  <c r="AF167" i="9" l="1"/>
  <c r="AG166" i="9"/>
  <c r="AH166" i="9" s="1"/>
  <c r="AF168" i="9" l="1"/>
  <c r="AG167" i="9"/>
  <c r="AH167" i="9" s="1"/>
  <c r="AF169" i="9" l="1"/>
  <c r="AG168" i="9"/>
  <c r="AH168" i="9" s="1"/>
  <c r="AF170" i="9" l="1"/>
  <c r="AG169" i="9"/>
  <c r="AH169" i="9" s="1"/>
  <c r="AF171" i="9" l="1"/>
  <c r="AG170" i="9"/>
  <c r="AH170" i="9" s="1"/>
  <c r="AF172" i="9" l="1"/>
  <c r="AG171" i="9"/>
  <c r="AH171" i="9" s="1"/>
  <c r="AF173" i="9" l="1"/>
  <c r="AG172" i="9"/>
  <c r="AH172" i="9" s="1"/>
  <c r="AF174" i="9" l="1"/>
  <c r="AG173" i="9"/>
  <c r="AH173" i="9" s="1"/>
  <c r="AF175" i="9" l="1"/>
  <c r="AG174" i="9"/>
  <c r="AH174" i="9" s="1"/>
  <c r="AF176" i="9" l="1"/>
  <c r="AG175" i="9"/>
  <c r="AH175" i="9" s="1"/>
  <c r="AF177" i="9" l="1"/>
  <c r="AG176" i="9"/>
  <c r="AH176" i="9" s="1"/>
  <c r="AF178" i="9" l="1"/>
  <c r="AG177" i="9"/>
  <c r="AH177" i="9" s="1"/>
  <c r="AF179" i="9" l="1"/>
  <c r="AG178" i="9"/>
  <c r="AH178" i="9" s="1"/>
  <c r="AF180" i="9" l="1"/>
  <c r="AG179" i="9"/>
  <c r="AH179" i="9" s="1"/>
  <c r="AF181" i="9" l="1"/>
  <c r="AG180" i="9"/>
  <c r="AH180" i="9" s="1"/>
  <c r="AF182" i="9" l="1"/>
  <c r="AG181" i="9"/>
  <c r="AH181" i="9" s="1"/>
  <c r="AF183" i="9" l="1"/>
  <c r="AG182" i="9"/>
  <c r="AH182" i="9" s="1"/>
  <c r="AF184" i="9" l="1"/>
  <c r="AG183" i="9"/>
  <c r="AH183" i="9" s="1"/>
  <c r="AF185" i="9" l="1"/>
  <c r="AG184" i="9"/>
  <c r="AH184" i="9" s="1"/>
  <c r="AF186" i="9" l="1"/>
  <c r="AG185" i="9"/>
  <c r="AH185" i="9" s="1"/>
  <c r="AF187" i="9" l="1"/>
  <c r="AG186" i="9"/>
  <c r="AH186" i="9" s="1"/>
  <c r="AF188" i="9" l="1"/>
  <c r="AG187" i="9"/>
  <c r="AH187" i="9" s="1"/>
  <c r="AF189" i="9" l="1"/>
  <c r="AG188" i="9"/>
  <c r="AH188" i="9" s="1"/>
  <c r="AF190" i="9" l="1"/>
  <c r="AG189" i="9"/>
  <c r="AH189" i="9" s="1"/>
  <c r="AF191" i="9" l="1"/>
  <c r="AG190" i="9"/>
  <c r="AH190" i="9" s="1"/>
  <c r="AF192" i="9" l="1"/>
  <c r="AG191" i="9"/>
  <c r="AH191" i="9" s="1"/>
  <c r="AF193" i="9" l="1"/>
  <c r="AG192" i="9"/>
  <c r="AH192" i="9" s="1"/>
  <c r="AF194" i="9" l="1"/>
  <c r="AG193" i="9"/>
  <c r="AH193" i="9" s="1"/>
  <c r="AF195" i="9" l="1"/>
  <c r="AG194" i="9"/>
  <c r="AH194" i="9" s="1"/>
  <c r="AF196" i="9" l="1"/>
  <c r="AG195" i="9"/>
  <c r="AH195" i="9" s="1"/>
  <c r="AF197" i="9" l="1"/>
  <c r="AG196" i="9"/>
  <c r="AH196" i="9" s="1"/>
  <c r="AF198" i="9" l="1"/>
  <c r="AG197" i="9"/>
  <c r="AH197" i="9" s="1"/>
  <c r="AF199" i="9" l="1"/>
  <c r="AG198" i="9"/>
  <c r="AH198" i="9" s="1"/>
  <c r="AF200" i="9" l="1"/>
  <c r="AG199" i="9"/>
  <c r="AH199" i="9" s="1"/>
  <c r="AF201" i="9" l="1"/>
  <c r="AG200" i="9"/>
  <c r="AH200" i="9" s="1"/>
  <c r="AF202" i="9" l="1"/>
  <c r="AG201" i="9"/>
  <c r="AH201" i="9" s="1"/>
  <c r="AF203" i="9" l="1"/>
  <c r="AG202" i="9"/>
  <c r="AH202" i="9" s="1"/>
  <c r="AF204" i="9" l="1"/>
  <c r="AG203" i="9"/>
  <c r="AH203" i="9" s="1"/>
  <c r="AF205" i="9" l="1"/>
  <c r="AG204" i="9"/>
  <c r="AH204" i="9" s="1"/>
  <c r="AF206" i="9" l="1"/>
  <c r="AG205" i="9"/>
  <c r="AH205" i="9" s="1"/>
  <c r="AF207" i="9" l="1"/>
  <c r="AG206" i="9"/>
  <c r="AH206" i="9" s="1"/>
  <c r="AF208" i="9" l="1"/>
  <c r="AG207" i="9"/>
  <c r="AH207" i="9" s="1"/>
  <c r="AF209" i="9" l="1"/>
  <c r="AG208" i="9"/>
  <c r="AH208" i="9" s="1"/>
  <c r="AF210" i="9" l="1"/>
  <c r="AG209" i="9"/>
  <c r="AH209" i="9" s="1"/>
  <c r="AF211" i="9" l="1"/>
  <c r="AG210" i="9"/>
  <c r="AH210" i="9" s="1"/>
  <c r="AF212" i="9" l="1"/>
  <c r="AG211" i="9"/>
  <c r="AH211" i="9" s="1"/>
  <c r="AF213" i="9" l="1"/>
  <c r="AG212" i="9"/>
  <c r="AH212" i="9" s="1"/>
  <c r="AF214" i="9" l="1"/>
  <c r="AG213" i="9"/>
  <c r="AH213" i="9" s="1"/>
  <c r="AF215" i="9" l="1"/>
  <c r="AG214" i="9"/>
  <c r="AH214" i="9" s="1"/>
  <c r="AF216" i="9" l="1"/>
  <c r="AG215" i="9"/>
  <c r="AH215" i="9" s="1"/>
  <c r="AF217" i="9" l="1"/>
  <c r="AG216" i="9"/>
  <c r="AH216" i="9" s="1"/>
  <c r="AF218" i="9" l="1"/>
  <c r="AG217" i="9"/>
  <c r="AH217" i="9" s="1"/>
  <c r="AF219" i="9" l="1"/>
  <c r="AG218" i="9"/>
  <c r="AH218" i="9" s="1"/>
  <c r="AF220" i="9" l="1"/>
  <c r="AG219" i="9"/>
  <c r="AH219" i="9" s="1"/>
  <c r="AF221" i="9" l="1"/>
  <c r="AG220" i="9"/>
  <c r="AH220" i="9" s="1"/>
  <c r="AF222" i="9" l="1"/>
  <c r="AG221" i="9"/>
  <c r="AH221" i="9" s="1"/>
  <c r="AF223" i="9" l="1"/>
  <c r="AG222" i="9"/>
  <c r="AH222" i="9" s="1"/>
  <c r="AF224" i="9" l="1"/>
  <c r="AG223" i="9"/>
  <c r="AH223" i="9" s="1"/>
  <c r="AF225" i="9" l="1"/>
  <c r="AG224" i="9"/>
  <c r="AH224" i="9" s="1"/>
  <c r="AF226" i="9" l="1"/>
  <c r="AG225" i="9"/>
  <c r="AH225" i="9" s="1"/>
  <c r="AF227" i="9" l="1"/>
  <c r="AG226" i="9"/>
  <c r="AH226" i="9" s="1"/>
  <c r="AF228" i="9" l="1"/>
  <c r="AG227" i="9"/>
  <c r="AH227" i="9" s="1"/>
  <c r="AF229" i="9" l="1"/>
  <c r="AG228" i="9"/>
  <c r="AH228" i="9" s="1"/>
  <c r="AF230" i="9" l="1"/>
  <c r="AG229" i="9"/>
  <c r="AH229" i="9" s="1"/>
  <c r="AF231" i="9" l="1"/>
  <c r="AG230" i="9"/>
  <c r="AH230" i="9" s="1"/>
  <c r="AF232" i="9" l="1"/>
  <c r="AG231" i="9"/>
  <c r="AH231" i="9" s="1"/>
  <c r="AF233" i="9" l="1"/>
  <c r="AG232" i="9"/>
  <c r="AH232" i="9" s="1"/>
  <c r="AF234" i="9" l="1"/>
  <c r="AG233" i="9"/>
  <c r="AH233" i="9" s="1"/>
  <c r="AF235" i="9" l="1"/>
  <c r="AG234" i="9"/>
  <c r="AH234" i="9" s="1"/>
  <c r="AF236" i="9" l="1"/>
  <c r="AG235" i="9"/>
  <c r="AH235" i="9" s="1"/>
  <c r="AF237" i="9" l="1"/>
  <c r="AG236" i="9"/>
  <c r="AH236" i="9" s="1"/>
  <c r="AF238" i="9" l="1"/>
  <c r="AG237" i="9"/>
  <c r="AH237" i="9" s="1"/>
  <c r="AF239" i="9" l="1"/>
  <c r="AG238" i="9"/>
  <c r="AH238" i="9" s="1"/>
  <c r="AF240" i="9" l="1"/>
  <c r="AG239" i="9"/>
  <c r="AH239" i="9" s="1"/>
  <c r="AF241" i="9" l="1"/>
  <c r="AG240" i="9"/>
  <c r="AH240" i="9" s="1"/>
  <c r="AF242" i="9" l="1"/>
  <c r="AG241" i="9"/>
  <c r="AH241" i="9" s="1"/>
  <c r="AF243" i="9" l="1"/>
  <c r="AG242" i="9"/>
  <c r="AH242" i="9" s="1"/>
  <c r="AF244" i="9" l="1"/>
  <c r="AG243" i="9"/>
  <c r="AH243" i="9" s="1"/>
  <c r="AF245" i="9" l="1"/>
  <c r="AG244" i="9"/>
  <c r="AH244" i="9" s="1"/>
  <c r="AF246" i="9" l="1"/>
  <c r="AG245" i="9"/>
  <c r="AH245" i="9" s="1"/>
  <c r="AF247" i="9" l="1"/>
  <c r="AG246" i="9"/>
  <c r="AH246" i="9" s="1"/>
  <c r="AF248" i="9" l="1"/>
  <c r="AG247" i="9"/>
  <c r="AH247" i="9" s="1"/>
  <c r="AF249" i="9" l="1"/>
  <c r="AG248" i="9"/>
  <c r="AH248" i="9" s="1"/>
  <c r="AF250" i="9" l="1"/>
  <c r="AG249" i="9"/>
  <c r="AH249" i="9" s="1"/>
  <c r="AF251" i="9" l="1"/>
  <c r="AG250" i="9"/>
  <c r="AH250" i="9" s="1"/>
  <c r="AF252" i="9" l="1"/>
  <c r="AG251" i="9"/>
  <c r="AH251" i="9" s="1"/>
  <c r="AF253" i="9" l="1"/>
  <c r="AG252" i="9"/>
  <c r="AH252" i="9" s="1"/>
  <c r="AF254" i="9" l="1"/>
  <c r="AG253" i="9"/>
  <c r="AH253" i="9" s="1"/>
  <c r="AF255" i="9" l="1"/>
  <c r="AG254" i="9"/>
  <c r="AH254" i="9" s="1"/>
  <c r="AF256" i="9" l="1"/>
  <c r="AG255" i="9"/>
  <c r="AH255" i="9" s="1"/>
  <c r="AF257" i="9" l="1"/>
  <c r="AG256" i="9"/>
  <c r="AH256" i="9" s="1"/>
  <c r="AF258" i="9" l="1"/>
  <c r="AG257" i="9"/>
  <c r="AH257" i="9" s="1"/>
  <c r="AF259" i="9" l="1"/>
  <c r="AG258" i="9"/>
  <c r="AH258" i="9" s="1"/>
  <c r="AF260" i="9" l="1"/>
  <c r="AG259" i="9"/>
  <c r="AH259" i="9" s="1"/>
  <c r="AF261" i="9" l="1"/>
  <c r="AG260" i="9"/>
  <c r="AH260" i="9" s="1"/>
  <c r="AF262" i="9" l="1"/>
  <c r="AG261" i="9"/>
  <c r="AH261" i="9" s="1"/>
  <c r="AF263" i="9" l="1"/>
  <c r="AG262" i="9"/>
  <c r="AH262" i="9" s="1"/>
  <c r="AF264" i="9" l="1"/>
  <c r="AG263" i="9"/>
  <c r="AH263" i="9" s="1"/>
  <c r="AF265" i="9" l="1"/>
  <c r="AG264" i="9"/>
  <c r="AH264" i="9" s="1"/>
  <c r="AF266" i="9" l="1"/>
  <c r="AG265" i="9"/>
  <c r="AH265" i="9" s="1"/>
  <c r="AF267" i="9" l="1"/>
  <c r="AG266" i="9"/>
  <c r="AH266" i="9" s="1"/>
  <c r="AF268" i="9" l="1"/>
  <c r="AG267" i="9"/>
  <c r="AH267" i="9" s="1"/>
  <c r="AF269" i="9" l="1"/>
  <c r="AG268" i="9"/>
  <c r="AH268" i="9" s="1"/>
  <c r="AF270" i="9" l="1"/>
  <c r="AG269" i="9"/>
  <c r="AH269" i="9" s="1"/>
  <c r="AF271" i="9" l="1"/>
  <c r="AG270" i="9"/>
  <c r="AH270" i="9" s="1"/>
  <c r="AF272" i="9" l="1"/>
  <c r="AG271" i="9"/>
  <c r="AH271" i="9" s="1"/>
  <c r="AF273" i="9" l="1"/>
  <c r="AG272" i="9"/>
  <c r="AH272" i="9" s="1"/>
  <c r="AF274" i="9" l="1"/>
  <c r="AG273" i="9"/>
  <c r="AH273" i="9" s="1"/>
  <c r="AF275" i="9" l="1"/>
  <c r="AG274" i="9"/>
  <c r="AH274" i="9" s="1"/>
  <c r="AF276" i="9" l="1"/>
  <c r="AG275" i="9"/>
  <c r="AH275" i="9" s="1"/>
  <c r="AF277" i="9" l="1"/>
  <c r="AG276" i="9"/>
  <c r="AH276" i="9" s="1"/>
  <c r="AF278" i="9" l="1"/>
  <c r="AG277" i="9"/>
  <c r="AH277" i="9" s="1"/>
  <c r="AF279" i="9" l="1"/>
  <c r="AG278" i="9"/>
  <c r="AH278" i="9" s="1"/>
  <c r="AF280" i="9" l="1"/>
  <c r="AG279" i="9"/>
  <c r="AH279" i="9" s="1"/>
  <c r="AF281" i="9" l="1"/>
  <c r="AG280" i="9"/>
  <c r="AH280" i="9" s="1"/>
  <c r="AF282" i="9" l="1"/>
  <c r="AG281" i="9"/>
  <c r="AH281" i="9" s="1"/>
  <c r="AF283" i="9" l="1"/>
  <c r="AG282" i="9"/>
  <c r="AH282" i="9" s="1"/>
  <c r="AF284" i="9" l="1"/>
  <c r="AG283" i="9"/>
  <c r="AH283" i="9" s="1"/>
  <c r="AF285" i="9" l="1"/>
  <c r="AG284" i="9"/>
  <c r="AH284" i="9" s="1"/>
  <c r="AF286" i="9" l="1"/>
  <c r="AG285" i="9"/>
  <c r="AH285" i="9" s="1"/>
  <c r="AF287" i="9" l="1"/>
  <c r="AG286" i="9"/>
  <c r="AH286" i="9" s="1"/>
  <c r="AF288" i="9" l="1"/>
  <c r="AG287" i="9"/>
  <c r="AH287" i="9" s="1"/>
  <c r="AF289" i="9" l="1"/>
  <c r="AG288" i="9"/>
  <c r="AH288" i="9" s="1"/>
  <c r="AF290" i="9" l="1"/>
  <c r="AG289" i="9"/>
  <c r="AH289" i="9" s="1"/>
  <c r="AF291" i="9" l="1"/>
  <c r="AG290" i="9"/>
  <c r="AH290" i="9" s="1"/>
  <c r="AF292" i="9" l="1"/>
  <c r="AG291" i="9"/>
  <c r="AH291" i="9" s="1"/>
  <c r="AF293" i="9" l="1"/>
  <c r="AG292" i="9"/>
  <c r="AH292" i="9" s="1"/>
  <c r="AF294" i="9" l="1"/>
  <c r="AG293" i="9"/>
  <c r="AH293" i="9" s="1"/>
  <c r="AF295" i="9" l="1"/>
  <c r="AG294" i="9"/>
  <c r="AH294" i="9" s="1"/>
  <c r="AF296" i="9" l="1"/>
  <c r="AG295" i="9"/>
  <c r="AH295" i="9" s="1"/>
  <c r="AF297" i="9" l="1"/>
  <c r="AG296" i="9"/>
  <c r="AH296" i="9" s="1"/>
  <c r="AF298" i="9" l="1"/>
  <c r="AG297" i="9"/>
  <c r="AH297" i="9" s="1"/>
  <c r="AF299" i="9" l="1"/>
  <c r="AG298" i="9"/>
  <c r="AH298" i="9" s="1"/>
  <c r="AF300" i="9" l="1"/>
  <c r="AG299" i="9"/>
  <c r="AH299" i="9" s="1"/>
  <c r="AF301" i="9" l="1"/>
  <c r="AG300" i="9"/>
  <c r="AH300" i="9" s="1"/>
  <c r="AF302" i="9" l="1"/>
  <c r="AG301" i="9"/>
  <c r="AH301" i="9" s="1"/>
  <c r="AF303" i="9" l="1"/>
  <c r="AG302" i="9"/>
  <c r="AH302" i="9" s="1"/>
  <c r="AF304" i="9" l="1"/>
  <c r="AG303" i="9"/>
  <c r="AH303" i="9" s="1"/>
  <c r="AF305" i="9" l="1"/>
  <c r="AG304" i="9"/>
  <c r="AH304" i="9" s="1"/>
  <c r="AF306" i="9" l="1"/>
  <c r="AG305" i="9"/>
  <c r="AH305" i="9" s="1"/>
  <c r="AF307" i="9" l="1"/>
  <c r="AG306" i="9"/>
  <c r="AH306" i="9" s="1"/>
  <c r="AF308" i="9" l="1"/>
  <c r="AG307" i="9"/>
  <c r="AH307" i="9" s="1"/>
  <c r="AF309" i="9" l="1"/>
  <c r="AG308" i="9"/>
  <c r="AH308" i="9" s="1"/>
  <c r="AF310" i="9" l="1"/>
  <c r="AG309" i="9"/>
  <c r="AH309" i="9" s="1"/>
  <c r="AF311" i="9" l="1"/>
  <c r="AG310" i="9"/>
  <c r="AH310" i="9" s="1"/>
  <c r="AF312" i="9" l="1"/>
  <c r="AG311" i="9"/>
  <c r="AH311" i="9" s="1"/>
  <c r="AF313" i="9" l="1"/>
  <c r="AG312" i="9"/>
  <c r="AH312" i="9" s="1"/>
  <c r="AF314" i="9" l="1"/>
  <c r="AG313" i="9"/>
  <c r="AH313" i="9" s="1"/>
  <c r="AF315" i="9" l="1"/>
  <c r="AG314" i="9"/>
  <c r="AH314" i="9" s="1"/>
  <c r="AF316" i="9" l="1"/>
  <c r="AG315" i="9"/>
  <c r="AH315" i="9" s="1"/>
  <c r="AF317" i="9" l="1"/>
  <c r="AG316" i="9"/>
  <c r="AH316" i="9" s="1"/>
  <c r="AF318" i="9" l="1"/>
  <c r="AG317" i="9"/>
  <c r="AH317" i="9" s="1"/>
  <c r="AF319" i="9" l="1"/>
  <c r="AG318" i="9"/>
  <c r="AH318" i="9" s="1"/>
  <c r="AF320" i="9" l="1"/>
  <c r="AG319" i="9"/>
  <c r="AH319" i="9" s="1"/>
  <c r="AF321" i="9" l="1"/>
  <c r="AG320" i="9"/>
  <c r="AH320" i="9" s="1"/>
  <c r="AF322" i="9" l="1"/>
  <c r="AG321" i="9"/>
  <c r="AH321" i="9" s="1"/>
  <c r="AF323" i="9" l="1"/>
  <c r="AG322" i="9"/>
  <c r="AH322" i="9" s="1"/>
  <c r="AF324" i="9" l="1"/>
  <c r="AG323" i="9"/>
  <c r="AH323" i="9" s="1"/>
  <c r="AF325" i="9" l="1"/>
  <c r="AG324" i="9"/>
  <c r="AH324" i="9" s="1"/>
  <c r="AF326" i="9" l="1"/>
  <c r="AG325" i="9"/>
  <c r="AH325" i="9" s="1"/>
  <c r="AF327" i="9" l="1"/>
  <c r="AG326" i="9"/>
  <c r="AH326" i="9" s="1"/>
  <c r="AF328" i="9" l="1"/>
  <c r="AG327" i="9"/>
  <c r="AH327" i="9" s="1"/>
  <c r="AF329" i="9" l="1"/>
  <c r="AG328" i="9"/>
  <c r="AH328" i="9" s="1"/>
  <c r="AF330" i="9" l="1"/>
  <c r="AG329" i="9"/>
  <c r="AH329" i="9" s="1"/>
  <c r="AF331" i="9" l="1"/>
  <c r="AG330" i="9"/>
  <c r="AH330" i="9" s="1"/>
  <c r="AF332" i="9" l="1"/>
  <c r="AG331" i="9"/>
  <c r="AH331" i="9" s="1"/>
  <c r="AF333" i="9" l="1"/>
  <c r="AG332" i="9"/>
  <c r="AH332" i="9" s="1"/>
  <c r="AF334" i="9" l="1"/>
  <c r="AG333" i="9"/>
  <c r="AH333" i="9" s="1"/>
  <c r="AF335" i="9" l="1"/>
  <c r="AG334" i="9"/>
  <c r="AH334" i="9" s="1"/>
  <c r="AF336" i="9" l="1"/>
  <c r="AG335" i="9"/>
  <c r="AH335" i="9" s="1"/>
  <c r="AF337" i="9" l="1"/>
  <c r="AG336" i="9"/>
  <c r="AH336" i="9" s="1"/>
  <c r="AF338" i="9" l="1"/>
  <c r="AG337" i="9"/>
  <c r="AH337" i="9" s="1"/>
  <c r="AF339" i="9" l="1"/>
  <c r="AG338" i="9"/>
  <c r="AH338" i="9" s="1"/>
  <c r="AF340" i="9" l="1"/>
  <c r="AG339" i="9"/>
  <c r="AH339" i="9" s="1"/>
  <c r="AF341" i="9" l="1"/>
  <c r="AG340" i="9"/>
  <c r="AH340" i="9" s="1"/>
  <c r="AF342" i="9" l="1"/>
  <c r="AG341" i="9"/>
  <c r="AH341" i="9" s="1"/>
  <c r="AF343" i="9" l="1"/>
  <c r="AG342" i="9"/>
  <c r="AH342" i="9" s="1"/>
  <c r="AF344" i="9" l="1"/>
  <c r="AG343" i="9"/>
  <c r="AH343" i="9" s="1"/>
  <c r="AF345" i="9" l="1"/>
  <c r="AG344" i="9"/>
  <c r="AH344" i="9" s="1"/>
  <c r="AF346" i="9" l="1"/>
  <c r="AG345" i="9"/>
  <c r="AH345" i="9" s="1"/>
  <c r="AF347" i="9" l="1"/>
  <c r="AG346" i="9"/>
  <c r="AH346" i="9" s="1"/>
  <c r="AF348" i="9" l="1"/>
  <c r="AG347" i="9"/>
  <c r="AH347" i="9" s="1"/>
  <c r="AF349" i="9" l="1"/>
  <c r="AG348" i="9"/>
  <c r="AH348" i="9" s="1"/>
  <c r="AF350" i="9" l="1"/>
  <c r="AG349" i="9"/>
  <c r="AH349" i="9" s="1"/>
  <c r="AF351" i="9" l="1"/>
  <c r="AG350" i="9"/>
  <c r="AH350" i="9" s="1"/>
  <c r="AF352" i="9" l="1"/>
  <c r="AG351" i="9"/>
  <c r="AH351" i="9" s="1"/>
  <c r="AF353" i="9" l="1"/>
  <c r="AG352" i="9"/>
  <c r="AH352" i="9" s="1"/>
  <c r="AF354" i="9" l="1"/>
  <c r="AG353" i="9"/>
  <c r="AH353" i="9" s="1"/>
  <c r="AF355" i="9" l="1"/>
  <c r="AG354" i="9"/>
  <c r="AH354" i="9" s="1"/>
  <c r="AF356" i="9" l="1"/>
  <c r="AG355" i="9"/>
  <c r="AH355" i="9" s="1"/>
  <c r="AF357" i="9" l="1"/>
  <c r="AG356" i="9"/>
  <c r="AH356" i="9" s="1"/>
  <c r="AF358" i="9" l="1"/>
  <c r="AG357" i="9"/>
  <c r="AH357" i="9" s="1"/>
  <c r="AF359" i="9" l="1"/>
  <c r="AG358" i="9"/>
  <c r="AH358" i="9" s="1"/>
  <c r="AF360" i="9" l="1"/>
  <c r="AG359" i="9"/>
  <c r="AH359" i="9" s="1"/>
  <c r="AF361" i="9" l="1"/>
  <c r="AG360" i="9"/>
  <c r="AH360" i="9" s="1"/>
  <c r="AF362" i="9" l="1"/>
  <c r="AG361" i="9"/>
  <c r="AH361" i="9" s="1"/>
  <c r="AF363" i="9" l="1"/>
  <c r="AG362" i="9"/>
  <c r="AH362" i="9" s="1"/>
  <c r="AF364" i="9" l="1"/>
  <c r="AG363" i="9"/>
  <c r="AH363" i="9" s="1"/>
  <c r="AF365" i="9" l="1"/>
  <c r="AG364" i="9"/>
  <c r="AH364" i="9" s="1"/>
  <c r="AF366" i="9" l="1"/>
  <c r="AG365" i="9"/>
  <c r="AH365" i="9" s="1"/>
  <c r="AF367" i="9" l="1"/>
  <c r="AG366" i="9"/>
  <c r="AH366" i="9" s="1"/>
  <c r="AF368" i="9" l="1"/>
  <c r="AG367" i="9"/>
  <c r="AH367" i="9" s="1"/>
  <c r="AF369" i="9" l="1"/>
  <c r="AG368" i="9"/>
  <c r="AH368" i="9" s="1"/>
  <c r="AF370" i="9" l="1"/>
  <c r="AG369" i="9"/>
  <c r="AH369" i="9" s="1"/>
  <c r="AF371" i="9" l="1"/>
  <c r="AG370" i="9"/>
  <c r="AH370" i="9" s="1"/>
  <c r="AF372" i="9" l="1"/>
  <c r="AG371" i="9"/>
  <c r="AH371" i="9" s="1"/>
  <c r="AF373" i="9" l="1"/>
  <c r="AG372" i="9"/>
  <c r="AH372" i="9" s="1"/>
  <c r="AF374" i="9" l="1"/>
  <c r="AG373" i="9"/>
  <c r="AH373" i="9" s="1"/>
  <c r="AF375" i="9" l="1"/>
  <c r="AG374" i="9"/>
  <c r="AH374" i="9" s="1"/>
  <c r="AF376" i="9" l="1"/>
  <c r="AG375" i="9"/>
  <c r="AH375" i="9" s="1"/>
  <c r="AF377" i="9" l="1"/>
  <c r="AG376" i="9"/>
  <c r="AH376" i="9" s="1"/>
  <c r="AF378" i="9" l="1"/>
  <c r="AG377" i="9"/>
  <c r="AH377" i="9" s="1"/>
  <c r="AF379" i="9" l="1"/>
  <c r="AG378" i="9"/>
  <c r="AH378" i="9" s="1"/>
  <c r="AF380" i="9" l="1"/>
  <c r="AG379" i="9"/>
  <c r="AH379" i="9" s="1"/>
  <c r="AF381" i="9" l="1"/>
  <c r="AG380" i="9"/>
  <c r="AH380" i="9" s="1"/>
  <c r="AF382" i="9" l="1"/>
  <c r="AG381" i="9"/>
  <c r="AH381" i="9" s="1"/>
  <c r="AF383" i="9" l="1"/>
  <c r="AG382" i="9"/>
  <c r="AH382" i="9" s="1"/>
  <c r="AF384" i="9" l="1"/>
  <c r="AG383" i="9"/>
  <c r="AH383" i="9" s="1"/>
  <c r="AF385" i="9" l="1"/>
  <c r="AG384" i="9"/>
  <c r="AH384" i="9" s="1"/>
  <c r="AF386" i="9" l="1"/>
  <c r="AG385" i="9"/>
  <c r="AH385" i="9" s="1"/>
  <c r="AF387" i="9" l="1"/>
  <c r="AG386" i="9"/>
  <c r="AH386" i="9" s="1"/>
  <c r="AF388" i="9" l="1"/>
  <c r="AG387" i="9"/>
  <c r="AH387" i="9" s="1"/>
  <c r="AF389" i="9" l="1"/>
  <c r="AG388" i="9"/>
  <c r="AH388" i="9" s="1"/>
  <c r="AF390" i="9" l="1"/>
  <c r="AG389" i="9"/>
  <c r="AH389" i="9" s="1"/>
  <c r="AF391" i="9" l="1"/>
  <c r="AG390" i="9"/>
  <c r="AH390" i="9" s="1"/>
  <c r="AF392" i="9" l="1"/>
  <c r="AG391" i="9"/>
  <c r="AH391" i="9" s="1"/>
  <c r="AF393" i="9" l="1"/>
  <c r="AG392" i="9"/>
  <c r="AH392" i="9" s="1"/>
  <c r="AF394" i="9" l="1"/>
  <c r="AG393" i="9"/>
  <c r="AH393" i="9" s="1"/>
  <c r="AF395" i="9" l="1"/>
  <c r="AG394" i="9"/>
  <c r="AH394" i="9" s="1"/>
  <c r="AF396" i="9" l="1"/>
  <c r="AG395" i="9"/>
  <c r="AH395" i="9" s="1"/>
  <c r="AF397" i="9" l="1"/>
  <c r="AG396" i="9"/>
  <c r="AH396" i="9" s="1"/>
  <c r="AF398" i="9" l="1"/>
  <c r="AG397" i="9"/>
  <c r="AH397" i="9" s="1"/>
  <c r="AF399" i="9" l="1"/>
  <c r="AG398" i="9"/>
  <c r="AH398" i="9" s="1"/>
  <c r="AF400" i="9" l="1"/>
  <c r="AG399" i="9"/>
  <c r="AH399" i="9" s="1"/>
  <c r="AF401" i="9" l="1"/>
  <c r="AG400" i="9"/>
  <c r="AH400" i="9" s="1"/>
  <c r="AF402" i="9" l="1"/>
  <c r="AG401" i="9"/>
  <c r="AH401" i="9" s="1"/>
  <c r="AF403" i="9" l="1"/>
  <c r="AG402" i="9"/>
  <c r="AH402" i="9" s="1"/>
  <c r="AF404" i="9" l="1"/>
  <c r="AG403" i="9"/>
  <c r="AH403" i="9" s="1"/>
  <c r="AF405" i="9" l="1"/>
  <c r="AG404" i="9"/>
  <c r="AH404" i="9" s="1"/>
  <c r="AF406" i="9" l="1"/>
  <c r="AG405" i="9"/>
  <c r="AH405" i="9" s="1"/>
  <c r="AF407" i="9" l="1"/>
  <c r="AG406" i="9"/>
  <c r="AH406" i="9" s="1"/>
  <c r="AF408" i="9" l="1"/>
  <c r="AG407" i="9"/>
  <c r="AH407" i="9" s="1"/>
  <c r="AF409" i="9" l="1"/>
  <c r="AG408" i="9"/>
  <c r="AH408" i="9" s="1"/>
  <c r="AF410" i="9" l="1"/>
  <c r="AG409" i="9"/>
  <c r="AH409" i="9" s="1"/>
  <c r="AF411" i="9" l="1"/>
  <c r="AG410" i="9"/>
  <c r="AH410" i="9" s="1"/>
  <c r="AF412" i="9" l="1"/>
  <c r="AG411" i="9"/>
  <c r="AH411" i="9" s="1"/>
  <c r="AF413" i="9" l="1"/>
  <c r="AG412" i="9"/>
  <c r="AH412" i="9" s="1"/>
  <c r="AF414" i="9" l="1"/>
  <c r="AG413" i="9"/>
  <c r="AH413" i="9" s="1"/>
  <c r="AF415" i="9" l="1"/>
  <c r="AG414" i="9"/>
  <c r="AH414" i="9" s="1"/>
  <c r="AF416" i="9" l="1"/>
  <c r="AG415" i="9"/>
  <c r="AH415" i="9" s="1"/>
  <c r="AF417" i="9" l="1"/>
  <c r="AG416" i="9"/>
  <c r="AH416" i="9" s="1"/>
  <c r="AF418" i="9" l="1"/>
  <c r="AG417" i="9"/>
  <c r="AH417" i="9" s="1"/>
  <c r="AF419" i="9" l="1"/>
  <c r="AG418" i="9"/>
  <c r="AH418" i="9" s="1"/>
  <c r="AF420" i="9" l="1"/>
  <c r="AG419" i="9"/>
  <c r="AH419" i="9" s="1"/>
  <c r="AF421" i="9" l="1"/>
  <c r="AG420" i="9"/>
  <c r="AH420" i="9" s="1"/>
  <c r="AF422" i="9" l="1"/>
  <c r="AG421" i="9"/>
  <c r="AH421" i="9" s="1"/>
  <c r="AF423" i="9" l="1"/>
  <c r="AG422" i="9"/>
  <c r="AH422" i="9" s="1"/>
  <c r="AF424" i="9" l="1"/>
  <c r="AG423" i="9"/>
  <c r="AH423" i="9" s="1"/>
  <c r="AF425" i="9" l="1"/>
  <c r="AG424" i="9"/>
  <c r="AH424" i="9" s="1"/>
  <c r="AF426" i="9" l="1"/>
  <c r="AG425" i="9"/>
  <c r="AH425" i="9" s="1"/>
  <c r="AF427" i="9" l="1"/>
  <c r="AG426" i="9"/>
  <c r="AH426" i="9" s="1"/>
  <c r="AF428" i="9" l="1"/>
  <c r="AG427" i="9"/>
  <c r="AH427" i="9" s="1"/>
  <c r="AF429" i="9" l="1"/>
  <c r="AG428" i="9"/>
  <c r="AH428" i="9" s="1"/>
  <c r="AF430" i="9" l="1"/>
  <c r="AG429" i="9"/>
  <c r="AH429" i="9" s="1"/>
  <c r="AF431" i="9" l="1"/>
  <c r="AG430" i="9"/>
  <c r="AH430" i="9" s="1"/>
  <c r="AF432" i="9" l="1"/>
  <c r="AG431" i="9"/>
  <c r="AH431" i="9" s="1"/>
  <c r="AF433" i="9" l="1"/>
  <c r="AG432" i="9"/>
  <c r="AH432" i="9" s="1"/>
  <c r="AF434" i="9" l="1"/>
  <c r="AG433" i="9"/>
  <c r="AH433" i="9" s="1"/>
  <c r="AF435" i="9" l="1"/>
  <c r="AG434" i="9"/>
  <c r="AH434" i="9" s="1"/>
  <c r="AF436" i="9" l="1"/>
  <c r="AG435" i="9"/>
  <c r="AH435" i="9" s="1"/>
  <c r="AF437" i="9" l="1"/>
  <c r="AG436" i="9"/>
  <c r="AH436" i="9" s="1"/>
  <c r="AF438" i="9" l="1"/>
  <c r="AG437" i="9"/>
  <c r="AH437" i="9" s="1"/>
  <c r="AF439" i="9" l="1"/>
  <c r="AG438" i="9"/>
  <c r="AH438" i="9" s="1"/>
  <c r="AF440" i="9" l="1"/>
  <c r="AG439" i="9"/>
  <c r="AH439" i="9" s="1"/>
  <c r="AF441" i="9" l="1"/>
  <c r="AG440" i="9"/>
  <c r="AH440" i="9" s="1"/>
  <c r="AF442" i="9" l="1"/>
  <c r="AG441" i="9"/>
  <c r="AH441" i="9" s="1"/>
  <c r="AF443" i="9" l="1"/>
  <c r="AG442" i="9"/>
  <c r="AH442" i="9" s="1"/>
  <c r="AF444" i="9" l="1"/>
  <c r="AG443" i="9"/>
  <c r="AH443" i="9" s="1"/>
  <c r="AF445" i="9" l="1"/>
  <c r="AG444" i="9"/>
  <c r="AH444" i="9" s="1"/>
  <c r="AF446" i="9" l="1"/>
  <c r="AG445" i="9"/>
  <c r="AH445" i="9" s="1"/>
  <c r="AF447" i="9" l="1"/>
  <c r="AG446" i="9"/>
  <c r="AH446" i="9" s="1"/>
  <c r="AF448" i="9" l="1"/>
  <c r="AG447" i="9"/>
  <c r="AH447" i="9" s="1"/>
  <c r="AF449" i="9" l="1"/>
  <c r="AG448" i="9"/>
  <c r="AH448" i="9" s="1"/>
  <c r="AF450" i="9" l="1"/>
  <c r="AG449" i="9"/>
  <c r="AH449" i="9" s="1"/>
  <c r="AF451" i="9" l="1"/>
  <c r="AG450" i="9"/>
  <c r="AH450" i="9" s="1"/>
  <c r="AF452" i="9" l="1"/>
  <c r="AG451" i="9"/>
  <c r="AH451" i="9" s="1"/>
  <c r="AF453" i="9" l="1"/>
  <c r="AG452" i="9"/>
  <c r="AH452" i="9" s="1"/>
  <c r="AF454" i="9" l="1"/>
  <c r="AG453" i="9"/>
  <c r="AH453" i="9" s="1"/>
  <c r="AF455" i="9" l="1"/>
  <c r="AG454" i="9"/>
  <c r="AH454" i="9" s="1"/>
  <c r="AF456" i="9" l="1"/>
  <c r="AG455" i="9"/>
  <c r="AH455" i="9" s="1"/>
  <c r="AF457" i="9" l="1"/>
  <c r="AG456" i="9"/>
  <c r="AH456" i="9" s="1"/>
  <c r="AF458" i="9" l="1"/>
  <c r="AG457" i="9"/>
  <c r="AH457" i="9" s="1"/>
  <c r="AF459" i="9" l="1"/>
  <c r="AG458" i="9"/>
  <c r="AH458" i="9" s="1"/>
  <c r="AF460" i="9" l="1"/>
  <c r="AG459" i="9"/>
  <c r="AH459" i="9" s="1"/>
  <c r="AF461" i="9" l="1"/>
  <c r="AG460" i="9"/>
  <c r="AH460" i="9" s="1"/>
  <c r="AF462" i="9" l="1"/>
  <c r="AG461" i="9"/>
  <c r="AH461" i="9" s="1"/>
  <c r="AF463" i="9" l="1"/>
  <c r="AG462" i="9"/>
  <c r="AH462" i="9" s="1"/>
  <c r="AF464" i="9" l="1"/>
  <c r="AG463" i="9"/>
  <c r="AH463" i="9" s="1"/>
  <c r="AF465" i="9" l="1"/>
  <c r="AG464" i="9"/>
  <c r="AH464" i="9" s="1"/>
  <c r="AF466" i="9" l="1"/>
  <c r="AG465" i="9"/>
  <c r="AH465" i="9" s="1"/>
  <c r="AF467" i="9" l="1"/>
  <c r="AG466" i="9"/>
  <c r="AH466" i="9" s="1"/>
  <c r="AF468" i="9" l="1"/>
  <c r="AG467" i="9"/>
  <c r="AH467" i="9" s="1"/>
  <c r="AF469" i="9" l="1"/>
  <c r="AG468" i="9"/>
  <c r="AH468" i="9" s="1"/>
  <c r="AF470" i="9" l="1"/>
  <c r="AG469" i="9"/>
  <c r="AH469" i="9" s="1"/>
  <c r="AF471" i="9" l="1"/>
  <c r="AG470" i="9"/>
  <c r="AH470" i="9" s="1"/>
  <c r="AF472" i="9" l="1"/>
  <c r="AG471" i="9"/>
  <c r="AH471" i="9" s="1"/>
  <c r="AF473" i="9" l="1"/>
  <c r="AG472" i="9"/>
  <c r="AH472" i="9" s="1"/>
  <c r="AF474" i="9" l="1"/>
  <c r="AG473" i="9"/>
  <c r="AH473" i="9" s="1"/>
  <c r="AF475" i="9" l="1"/>
  <c r="AG474" i="9"/>
  <c r="AH474" i="9" s="1"/>
  <c r="AF476" i="9" l="1"/>
  <c r="AG475" i="9"/>
  <c r="AH475" i="9" s="1"/>
  <c r="AF477" i="9" l="1"/>
  <c r="AG476" i="9"/>
  <c r="AH476" i="9" s="1"/>
  <c r="AF478" i="9" l="1"/>
  <c r="AG477" i="9"/>
  <c r="AH477" i="9" s="1"/>
  <c r="AF479" i="9" l="1"/>
  <c r="AG478" i="9"/>
  <c r="AH478" i="9" s="1"/>
  <c r="AF480" i="9" l="1"/>
  <c r="AG479" i="9"/>
  <c r="AH479" i="9" s="1"/>
  <c r="AF481" i="9" l="1"/>
  <c r="AG480" i="9"/>
  <c r="AH480" i="9" s="1"/>
  <c r="AF482" i="9" l="1"/>
  <c r="AG481" i="9"/>
  <c r="AH481" i="9" s="1"/>
  <c r="AF483" i="9" l="1"/>
  <c r="AG482" i="9"/>
  <c r="AH482" i="9" s="1"/>
  <c r="AF484" i="9" l="1"/>
  <c r="AG483" i="9"/>
  <c r="AH483" i="9" s="1"/>
  <c r="AF485" i="9" l="1"/>
  <c r="AG484" i="9"/>
  <c r="AH484" i="9" s="1"/>
  <c r="AF486" i="9" l="1"/>
  <c r="AG485" i="9"/>
  <c r="AH485" i="9" s="1"/>
  <c r="AF487" i="9" l="1"/>
  <c r="AG486" i="9"/>
  <c r="AH486" i="9" s="1"/>
  <c r="AF488" i="9" l="1"/>
  <c r="AG487" i="9"/>
  <c r="AH487" i="9" s="1"/>
  <c r="AF489" i="9" l="1"/>
  <c r="AG488" i="9"/>
  <c r="AH488" i="9" s="1"/>
  <c r="AF490" i="9" l="1"/>
  <c r="AG489" i="9"/>
  <c r="AH489" i="9" s="1"/>
  <c r="AF491" i="9" l="1"/>
  <c r="AG490" i="9"/>
  <c r="AH490" i="9" s="1"/>
  <c r="AF492" i="9" l="1"/>
  <c r="AG491" i="9"/>
  <c r="AH491" i="9" s="1"/>
  <c r="AF493" i="9" l="1"/>
  <c r="AG492" i="9"/>
  <c r="AH492" i="9" s="1"/>
  <c r="AF494" i="9" l="1"/>
  <c r="AG493" i="9"/>
  <c r="AH493" i="9" s="1"/>
  <c r="AF495" i="9" l="1"/>
  <c r="AG494" i="9"/>
  <c r="AH494" i="9" s="1"/>
  <c r="AF496" i="9" l="1"/>
  <c r="AG495" i="9"/>
  <c r="AH495" i="9" s="1"/>
  <c r="AF497" i="9" l="1"/>
  <c r="AG496" i="9"/>
  <c r="AH496" i="9" s="1"/>
  <c r="AF498" i="9" l="1"/>
  <c r="AG497" i="9"/>
  <c r="AH497" i="9" s="1"/>
  <c r="AF499" i="9" l="1"/>
  <c r="AG498" i="9"/>
  <c r="AH498" i="9" s="1"/>
  <c r="AF500" i="9" l="1"/>
  <c r="AG499" i="9"/>
  <c r="AH499" i="9" s="1"/>
  <c r="AF501" i="9" l="1"/>
  <c r="AG500" i="9"/>
  <c r="AH500" i="9" s="1"/>
  <c r="AF502" i="9" l="1"/>
  <c r="AG501" i="9"/>
  <c r="AH501" i="9" s="1"/>
  <c r="AF503" i="9" l="1"/>
  <c r="AG502" i="9"/>
  <c r="AH502" i="9" s="1"/>
  <c r="AF504" i="9" l="1"/>
  <c r="AG503" i="9"/>
  <c r="AH503" i="9" s="1"/>
  <c r="AF505" i="9" l="1"/>
  <c r="AG504" i="9"/>
  <c r="AH504" i="9" s="1"/>
  <c r="AF506" i="9" l="1"/>
  <c r="AG505" i="9"/>
  <c r="AH505" i="9" s="1"/>
  <c r="AF507" i="9" l="1"/>
  <c r="AG506" i="9"/>
  <c r="AH506" i="9" s="1"/>
  <c r="AF508" i="9" l="1"/>
  <c r="AG507" i="9"/>
  <c r="AH507" i="9" s="1"/>
  <c r="AF509" i="9" l="1"/>
  <c r="AG508" i="9"/>
  <c r="AH508" i="9" s="1"/>
  <c r="AF510" i="9" l="1"/>
  <c r="AG509" i="9"/>
  <c r="AH509" i="9" s="1"/>
  <c r="AF511" i="9" l="1"/>
  <c r="AG510" i="9"/>
  <c r="AH510" i="9" s="1"/>
  <c r="AF512" i="9" l="1"/>
  <c r="AG511" i="9"/>
  <c r="AH511" i="9" s="1"/>
  <c r="AF513" i="9" l="1"/>
  <c r="AG512" i="9"/>
  <c r="AH512" i="9" s="1"/>
  <c r="AF514" i="9" l="1"/>
  <c r="AG513" i="9"/>
  <c r="AH513" i="9" s="1"/>
  <c r="AF515" i="9" l="1"/>
  <c r="AG514" i="9"/>
  <c r="AH514" i="9" s="1"/>
  <c r="AF516" i="9" l="1"/>
  <c r="AG515" i="9"/>
  <c r="AH515" i="9" s="1"/>
  <c r="AF517" i="9" l="1"/>
  <c r="AG516" i="9"/>
  <c r="AH516" i="9" s="1"/>
  <c r="AF518" i="9" l="1"/>
  <c r="AG517" i="9"/>
  <c r="AH517" i="9" s="1"/>
  <c r="AF519" i="9" l="1"/>
  <c r="AG518" i="9"/>
  <c r="AH518" i="9" s="1"/>
  <c r="AF520" i="9" l="1"/>
  <c r="AG519" i="9"/>
  <c r="AH519" i="9" s="1"/>
  <c r="AF521" i="9" l="1"/>
  <c r="AG520" i="9"/>
  <c r="AH520" i="9" s="1"/>
  <c r="AF522" i="9" l="1"/>
  <c r="AG521" i="9"/>
  <c r="AH521" i="9" s="1"/>
  <c r="AF523" i="9" l="1"/>
  <c r="AG522" i="9"/>
  <c r="AH522" i="9" s="1"/>
  <c r="AF524" i="9" l="1"/>
  <c r="AG523" i="9"/>
  <c r="AH523" i="9" s="1"/>
  <c r="AF525" i="9" l="1"/>
  <c r="AG524" i="9"/>
  <c r="AH524" i="9" s="1"/>
  <c r="AF526" i="9" l="1"/>
  <c r="AG525" i="9"/>
  <c r="AH525" i="9" s="1"/>
  <c r="AF527" i="9" l="1"/>
  <c r="AG526" i="9"/>
  <c r="AH526" i="9" s="1"/>
  <c r="AF528" i="9" l="1"/>
  <c r="AG527" i="9"/>
  <c r="AH527" i="9" s="1"/>
  <c r="AF529" i="9" l="1"/>
  <c r="AG528" i="9"/>
  <c r="AH528" i="9" s="1"/>
  <c r="AF530" i="9" l="1"/>
  <c r="AG529" i="9"/>
  <c r="AH529" i="9" s="1"/>
  <c r="AF531" i="9" l="1"/>
  <c r="AG530" i="9"/>
  <c r="AH530" i="9" s="1"/>
  <c r="AF532" i="9" l="1"/>
  <c r="AG531" i="9"/>
  <c r="AH531" i="9" s="1"/>
  <c r="AF533" i="9" l="1"/>
  <c r="AG532" i="9"/>
  <c r="AH532" i="9" s="1"/>
  <c r="AF534" i="9" l="1"/>
  <c r="AG533" i="9"/>
  <c r="AH533" i="9" s="1"/>
  <c r="AF535" i="9" l="1"/>
  <c r="AG534" i="9"/>
  <c r="AH534" i="9" s="1"/>
  <c r="AF536" i="9" l="1"/>
  <c r="AG535" i="9"/>
  <c r="AH535" i="9" s="1"/>
  <c r="AF537" i="9" l="1"/>
  <c r="AG536" i="9"/>
  <c r="AH536" i="9" s="1"/>
  <c r="AF538" i="9" l="1"/>
  <c r="AG537" i="9"/>
  <c r="AH537" i="9" s="1"/>
  <c r="AF539" i="9" l="1"/>
  <c r="AG538" i="9"/>
  <c r="AH538" i="9" s="1"/>
  <c r="AF540" i="9" l="1"/>
  <c r="AG539" i="9"/>
  <c r="AH539" i="9" s="1"/>
  <c r="AF541" i="9" l="1"/>
  <c r="AG540" i="9"/>
  <c r="AH540" i="9" s="1"/>
  <c r="AF542" i="9" l="1"/>
  <c r="AG541" i="9"/>
  <c r="AH541" i="9" s="1"/>
  <c r="AF543" i="9" l="1"/>
  <c r="AG542" i="9"/>
  <c r="AH542" i="9" s="1"/>
  <c r="AF544" i="9" l="1"/>
  <c r="AG543" i="9"/>
  <c r="AH543" i="9" s="1"/>
  <c r="AF545" i="9" l="1"/>
  <c r="AG544" i="9"/>
  <c r="AH544" i="9" s="1"/>
  <c r="AF546" i="9" l="1"/>
  <c r="AG545" i="9"/>
  <c r="AH545" i="9" s="1"/>
  <c r="AF547" i="9" l="1"/>
  <c r="AG546" i="9"/>
  <c r="AH546" i="9" s="1"/>
  <c r="AF548" i="9" l="1"/>
  <c r="AG547" i="9"/>
  <c r="AH547" i="9" s="1"/>
  <c r="AF549" i="9" l="1"/>
  <c r="AG548" i="9"/>
  <c r="AH548" i="9" s="1"/>
  <c r="AF550" i="9" l="1"/>
  <c r="AG549" i="9"/>
  <c r="AH549" i="9" s="1"/>
  <c r="AF551" i="9" l="1"/>
  <c r="AG550" i="9"/>
  <c r="AH550" i="9" s="1"/>
  <c r="AF552" i="9" l="1"/>
  <c r="AG551" i="9"/>
  <c r="AH551" i="9" s="1"/>
  <c r="AF553" i="9" l="1"/>
  <c r="AG552" i="9"/>
  <c r="AH552" i="9" s="1"/>
  <c r="AF554" i="9" l="1"/>
  <c r="AG553" i="9"/>
  <c r="AH553" i="9" s="1"/>
  <c r="AF555" i="9" l="1"/>
  <c r="AG554" i="9"/>
  <c r="AH554" i="9" s="1"/>
  <c r="AF556" i="9" l="1"/>
  <c r="AG555" i="9"/>
  <c r="AH555" i="9" s="1"/>
  <c r="AF557" i="9" l="1"/>
  <c r="AG556" i="9"/>
  <c r="AH556" i="9" s="1"/>
  <c r="AF558" i="9" l="1"/>
  <c r="AG557" i="9"/>
  <c r="AH557" i="9" s="1"/>
  <c r="AF559" i="9" l="1"/>
  <c r="AG558" i="9"/>
  <c r="AH558" i="9" s="1"/>
  <c r="AF560" i="9" l="1"/>
  <c r="AG559" i="9"/>
  <c r="AH559" i="9" s="1"/>
  <c r="AF561" i="9" l="1"/>
  <c r="AG560" i="9"/>
  <c r="AH560" i="9" s="1"/>
  <c r="AF562" i="9" l="1"/>
  <c r="AG561" i="9"/>
  <c r="AH561" i="9" s="1"/>
  <c r="AF563" i="9" l="1"/>
  <c r="AG562" i="9"/>
  <c r="AH562" i="9" s="1"/>
  <c r="AF564" i="9" l="1"/>
  <c r="AG563" i="9"/>
  <c r="AH563" i="9" s="1"/>
  <c r="AF565" i="9" l="1"/>
  <c r="AG564" i="9"/>
  <c r="AH564" i="9" s="1"/>
  <c r="AF566" i="9" l="1"/>
  <c r="AG565" i="9"/>
  <c r="AH565" i="9" s="1"/>
  <c r="AF567" i="9" l="1"/>
  <c r="AG566" i="9"/>
  <c r="AH566" i="9" s="1"/>
  <c r="AF568" i="9" l="1"/>
  <c r="AG567" i="9"/>
  <c r="AH567" i="9" s="1"/>
  <c r="AF569" i="9" l="1"/>
  <c r="AG568" i="9"/>
  <c r="AH568" i="9" s="1"/>
  <c r="AF570" i="9" l="1"/>
  <c r="AG569" i="9"/>
  <c r="AH569" i="9" s="1"/>
  <c r="AF571" i="9" l="1"/>
  <c r="AG570" i="9"/>
  <c r="AH570" i="9" s="1"/>
  <c r="AF572" i="9" l="1"/>
  <c r="AG571" i="9"/>
  <c r="AH571" i="9" s="1"/>
  <c r="AF573" i="9" l="1"/>
  <c r="AG572" i="9"/>
  <c r="AH572" i="9" s="1"/>
  <c r="AF574" i="9" l="1"/>
  <c r="AG573" i="9"/>
  <c r="AH573" i="9" s="1"/>
  <c r="AF575" i="9" l="1"/>
  <c r="AG574" i="9"/>
  <c r="AH574" i="9" s="1"/>
  <c r="AF576" i="9" l="1"/>
  <c r="AG575" i="9"/>
  <c r="AH575" i="9" s="1"/>
  <c r="AF577" i="9" l="1"/>
  <c r="AG576" i="9"/>
  <c r="AH576" i="9" s="1"/>
  <c r="AF578" i="9" l="1"/>
  <c r="AG577" i="9"/>
  <c r="AH577" i="9" s="1"/>
  <c r="AF579" i="9" l="1"/>
  <c r="AG578" i="9"/>
  <c r="AH578" i="9" s="1"/>
  <c r="AF580" i="9" l="1"/>
  <c r="AG579" i="9"/>
  <c r="AH579" i="9" s="1"/>
  <c r="AF581" i="9" l="1"/>
  <c r="AG580" i="9"/>
  <c r="AH580" i="9" s="1"/>
  <c r="AF582" i="9" l="1"/>
  <c r="AG581" i="9"/>
  <c r="AH581" i="9" s="1"/>
  <c r="AF583" i="9" l="1"/>
  <c r="AG582" i="9"/>
  <c r="AH582" i="9" s="1"/>
  <c r="AF584" i="9" l="1"/>
  <c r="AG583" i="9"/>
  <c r="AH583" i="9" s="1"/>
  <c r="AF585" i="9" l="1"/>
  <c r="AG584" i="9"/>
  <c r="AH584" i="9" s="1"/>
  <c r="AF586" i="9" l="1"/>
  <c r="AG585" i="9"/>
  <c r="AH585" i="9" s="1"/>
  <c r="AF587" i="9" l="1"/>
  <c r="AG586" i="9"/>
  <c r="AH586" i="9" s="1"/>
  <c r="AF588" i="9" l="1"/>
  <c r="AG587" i="9"/>
  <c r="AH587" i="9" s="1"/>
  <c r="AF589" i="9" l="1"/>
  <c r="AG588" i="9"/>
  <c r="AH588" i="9" s="1"/>
  <c r="AF590" i="9" l="1"/>
  <c r="AG589" i="9"/>
  <c r="AH589" i="9" s="1"/>
  <c r="AF591" i="9" l="1"/>
  <c r="AG590" i="9"/>
  <c r="AH590" i="9" s="1"/>
  <c r="AF592" i="9" l="1"/>
  <c r="AG591" i="9"/>
  <c r="AH591" i="9" s="1"/>
  <c r="AF593" i="9" l="1"/>
  <c r="AG592" i="9"/>
  <c r="AH592" i="9" s="1"/>
  <c r="AF594" i="9" l="1"/>
  <c r="AG593" i="9"/>
  <c r="AH593" i="9" s="1"/>
  <c r="AF595" i="9" l="1"/>
  <c r="AG594" i="9"/>
  <c r="AH594" i="9" s="1"/>
  <c r="AF596" i="9" l="1"/>
  <c r="AG595" i="9"/>
  <c r="AH595" i="9" s="1"/>
  <c r="AF597" i="9" l="1"/>
  <c r="AG596" i="9"/>
  <c r="AH596" i="9" s="1"/>
  <c r="AF598" i="9" l="1"/>
  <c r="AG597" i="9"/>
  <c r="AH597" i="9" s="1"/>
  <c r="AF599" i="9" l="1"/>
  <c r="AG598" i="9"/>
  <c r="AH598" i="9" s="1"/>
  <c r="AF600" i="9" l="1"/>
  <c r="AG599" i="9"/>
  <c r="AH599" i="9" s="1"/>
  <c r="AF601" i="9" l="1"/>
  <c r="AG600" i="9"/>
  <c r="AH600" i="9" s="1"/>
  <c r="AF602" i="9" l="1"/>
  <c r="AG601" i="9"/>
  <c r="AH601" i="9" s="1"/>
  <c r="AF603" i="9" l="1"/>
  <c r="AG602" i="9"/>
  <c r="AH602" i="9" s="1"/>
  <c r="AF604" i="9" l="1"/>
  <c r="AG603" i="9"/>
  <c r="AH603" i="9" s="1"/>
  <c r="AF605" i="9" l="1"/>
  <c r="AG604" i="9"/>
  <c r="AH604" i="9" s="1"/>
  <c r="AF606" i="9" l="1"/>
  <c r="AG605" i="9"/>
  <c r="AH605" i="9" s="1"/>
  <c r="AF607" i="9" l="1"/>
  <c r="AG606" i="9"/>
  <c r="AH606" i="9" s="1"/>
  <c r="AF608" i="9" l="1"/>
  <c r="AG607" i="9"/>
  <c r="AH607" i="9" s="1"/>
  <c r="AF609" i="9" l="1"/>
  <c r="AG608" i="9"/>
  <c r="AH608" i="9" s="1"/>
  <c r="AF610" i="9" l="1"/>
  <c r="AG609" i="9"/>
  <c r="AH609" i="9" s="1"/>
  <c r="AF611" i="9" l="1"/>
  <c r="AG610" i="9"/>
  <c r="AH610" i="9" s="1"/>
  <c r="AF612" i="9" l="1"/>
  <c r="AG611" i="9"/>
  <c r="AH611" i="9" s="1"/>
  <c r="AF613" i="9" l="1"/>
  <c r="AG612" i="9"/>
  <c r="AH612" i="9" s="1"/>
  <c r="AF614" i="9" l="1"/>
  <c r="AG613" i="9"/>
  <c r="AH613" i="9" s="1"/>
  <c r="AF615" i="9" l="1"/>
  <c r="AG614" i="9"/>
  <c r="AH614" i="9" s="1"/>
  <c r="AF616" i="9" l="1"/>
  <c r="AG615" i="9"/>
  <c r="AH615" i="9" s="1"/>
  <c r="AF617" i="9" l="1"/>
  <c r="AG616" i="9"/>
  <c r="AH616" i="9" s="1"/>
  <c r="AF618" i="9" l="1"/>
  <c r="AG617" i="9"/>
  <c r="AH617" i="9" s="1"/>
  <c r="AF619" i="9" l="1"/>
  <c r="AG618" i="9"/>
  <c r="AH618" i="9" s="1"/>
  <c r="AF620" i="9" l="1"/>
  <c r="AG619" i="9"/>
  <c r="AH619" i="9" s="1"/>
  <c r="AF621" i="9" l="1"/>
  <c r="AG620" i="9"/>
  <c r="AH620" i="9" s="1"/>
  <c r="AF622" i="9" l="1"/>
  <c r="AG621" i="9"/>
  <c r="AH621" i="9" s="1"/>
  <c r="AF623" i="9" l="1"/>
  <c r="AG622" i="9"/>
  <c r="AH622" i="9" s="1"/>
  <c r="AF624" i="9" l="1"/>
  <c r="AG623" i="9"/>
  <c r="AH623" i="9" s="1"/>
  <c r="AF625" i="9" l="1"/>
  <c r="AG624" i="9"/>
  <c r="AH624" i="9" s="1"/>
  <c r="AF626" i="9" l="1"/>
  <c r="AG625" i="9"/>
  <c r="AH625" i="9" s="1"/>
  <c r="AF627" i="9" l="1"/>
  <c r="AG626" i="9"/>
  <c r="AH626" i="9" s="1"/>
  <c r="AF628" i="9" l="1"/>
  <c r="AG627" i="9"/>
  <c r="AH627" i="9" s="1"/>
  <c r="AF629" i="9" l="1"/>
  <c r="AG628" i="9"/>
  <c r="AH628" i="9" s="1"/>
  <c r="AF630" i="9" l="1"/>
  <c r="AG629" i="9"/>
  <c r="AH629" i="9" s="1"/>
  <c r="AF631" i="9" l="1"/>
  <c r="AG630" i="9"/>
  <c r="AH630" i="9" s="1"/>
  <c r="AF632" i="9" l="1"/>
  <c r="AG631" i="9"/>
  <c r="AH631" i="9" s="1"/>
  <c r="AF633" i="9" l="1"/>
  <c r="AG632" i="9"/>
  <c r="AH632" i="9" s="1"/>
  <c r="AF634" i="9" l="1"/>
  <c r="AG633" i="9"/>
  <c r="AH633" i="9" s="1"/>
  <c r="AF635" i="9" l="1"/>
  <c r="AG634" i="9"/>
  <c r="AH634" i="9" s="1"/>
  <c r="AF636" i="9" l="1"/>
  <c r="AG635" i="9"/>
  <c r="AH635" i="9" s="1"/>
  <c r="AF637" i="9" l="1"/>
  <c r="AG636" i="9"/>
  <c r="AH636" i="9" s="1"/>
  <c r="AF638" i="9" l="1"/>
  <c r="AG637" i="9"/>
  <c r="AH637" i="9" s="1"/>
  <c r="AF639" i="9" l="1"/>
  <c r="AG638" i="9"/>
  <c r="AH638" i="9" s="1"/>
  <c r="AF640" i="9" l="1"/>
  <c r="AG639" i="9"/>
  <c r="AH639" i="9" s="1"/>
  <c r="AF641" i="9" l="1"/>
  <c r="AG640" i="9"/>
  <c r="AH640" i="9" s="1"/>
  <c r="AF642" i="9" l="1"/>
  <c r="AG641" i="9"/>
  <c r="AH641" i="9" s="1"/>
  <c r="AF643" i="9" l="1"/>
  <c r="AG642" i="9"/>
  <c r="AH642" i="9" s="1"/>
  <c r="AF644" i="9" l="1"/>
  <c r="AG643" i="9"/>
  <c r="AH643" i="9" s="1"/>
  <c r="AF645" i="9" l="1"/>
  <c r="AG644" i="9"/>
  <c r="AH644" i="9" s="1"/>
  <c r="AF646" i="9" l="1"/>
  <c r="AG645" i="9"/>
  <c r="AH645" i="9" s="1"/>
  <c r="AF647" i="9" l="1"/>
  <c r="AG646" i="9"/>
  <c r="AH646" i="9" s="1"/>
  <c r="AF648" i="9" l="1"/>
  <c r="AG647" i="9"/>
  <c r="AH647" i="9" s="1"/>
  <c r="AF649" i="9" l="1"/>
  <c r="AG648" i="9"/>
  <c r="AH648" i="9" s="1"/>
  <c r="AF650" i="9" l="1"/>
  <c r="AG649" i="9"/>
  <c r="AH649" i="9" s="1"/>
  <c r="AF651" i="9" l="1"/>
  <c r="AG650" i="9"/>
  <c r="AH650" i="9" s="1"/>
  <c r="AF652" i="9" l="1"/>
  <c r="AG651" i="9"/>
  <c r="AH651" i="9" s="1"/>
  <c r="AF653" i="9" l="1"/>
  <c r="AG652" i="9"/>
  <c r="AH652" i="9" s="1"/>
  <c r="AF654" i="9" l="1"/>
  <c r="AG653" i="9"/>
  <c r="AH653" i="9" s="1"/>
  <c r="AF655" i="9" l="1"/>
  <c r="AG654" i="9"/>
  <c r="AH654" i="9" s="1"/>
  <c r="AF656" i="9" l="1"/>
  <c r="AG655" i="9"/>
  <c r="AH655" i="9" s="1"/>
  <c r="AF657" i="9" l="1"/>
  <c r="AG656" i="9"/>
  <c r="AH656" i="9" s="1"/>
  <c r="AF658" i="9" l="1"/>
  <c r="AG657" i="9"/>
  <c r="AH657" i="9" s="1"/>
  <c r="AF659" i="9" l="1"/>
  <c r="AG658" i="9"/>
  <c r="AH658" i="9" s="1"/>
  <c r="AF660" i="9" l="1"/>
  <c r="AG659" i="9"/>
  <c r="AH659" i="9" s="1"/>
  <c r="AF661" i="9" l="1"/>
  <c r="AG660" i="9"/>
  <c r="AH660" i="9" s="1"/>
  <c r="AF662" i="9" l="1"/>
  <c r="AG661" i="9"/>
  <c r="AH661" i="9" s="1"/>
  <c r="AF663" i="9" l="1"/>
  <c r="AG662" i="9"/>
  <c r="AH662" i="9" s="1"/>
  <c r="AF664" i="9" l="1"/>
  <c r="AG663" i="9"/>
  <c r="AH663" i="9" s="1"/>
  <c r="AF665" i="9" l="1"/>
  <c r="AG664" i="9"/>
  <c r="AH664" i="9" s="1"/>
  <c r="AF666" i="9" l="1"/>
  <c r="AG665" i="9"/>
  <c r="AH665" i="9" s="1"/>
  <c r="AF667" i="9" l="1"/>
  <c r="AG666" i="9"/>
  <c r="AH666" i="9" s="1"/>
  <c r="AF668" i="9" l="1"/>
  <c r="AG667" i="9"/>
  <c r="AH667" i="9" s="1"/>
  <c r="AF669" i="9" l="1"/>
  <c r="AG668" i="9"/>
  <c r="AH668" i="9" s="1"/>
  <c r="AF670" i="9" l="1"/>
  <c r="AG669" i="9"/>
  <c r="AH669" i="9" s="1"/>
  <c r="AF671" i="9" l="1"/>
  <c r="AG670" i="9"/>
  <c r="AH670" i="9" s="1"/>
  <c r="AF672" i="9" l="1"/>
  <c r="AG671" i="9"/>
  <c r="AH671" i="9" s="1"/>
  <c r="AF673" i="9" l="1"/>
  <c r="AG672" i="9"/>
  <c r="AH672" i="9" s="1"/>
  <c r="AF674" i="9" l="1"/>
  <c r="AG673" i="9"/>
  <c r="AH673" i="9" s="1"/>
  <c r="AF675" i="9" l="1"/>
  <c r="AG674" i="9"/>
  <c r="AH674" i="9" s="1"/>
  <c r="AF676" i="9" l="1"/>
  <c r="AG675" i="9"/>
  <c r="AH675" i="9" s="1"/>
  <c r="AF677" i="9" l="1"/>
  <c r="AG676" i="9"/>
  <c r="AH676" i="9" s="1"/>
  <c r="AF678" i="9" l="1"/>
  <c r="AG677" i="9"/>
  <c r="AH677" i="9" s="1"/>
  <c r="AF679" i="9" l="1"/>
  <c r="AG678" i="9"/>
  <c r="AH678" i="9" s="1"/>
  <c r="AF680" i="9" l="1"/>
  <c r="AG679" i="9"/>
  <c r="AH679" i="9" s="1"/>
  <c r="AF681" i="9" l="1"/>
  <c r="AG680" i="9"/>
  <c r="AH680" i="9" s="1"/>
  <c r="AF682" i="9" l="1"/>
  <c r="AG681" i="9"/>
  <c r="AH681" i="9" s="1"/>
  <c r="AF683" i="9" l="1"/>
  <c r="AG682" i="9"/>
  <c r="AH682" i="9" s="1"/>
  <c r="AF684" i="9" l="1"/>
  <c r="AG683" i="9"/>
  <c r="AH683" i="9" s="1"/>
  <c r="AF685" i="9" l="1"/>
  <c r="AG684" i="9"/>
  <c r="AH684" i="9" s="1"/>
  <c r="AF686" i="9" l="1"/>
  <c r="AG685" i="9"/>
  <c r="AH685" i="9" s="1"/>
  <c r="AF687" i="9" l="1"/>
  <c r="AG686" i="9"/>
  <c r="AH686" i="9" s="1"/>
  <c r="AF688" i="9" l="1"/>
  <c r="AG687" i="9"/>
  <c r="AH687" i="9" s="1"/>
  <c r="AF689" i="9" l="1"/>
  <c r="AG688" i="9"/>
  <c r="AH688" i="9" s="1"/>
  <c r="AF690" i="9" l="1"/>
  <c r="AG689" i="9"/>
  <c r="AH689" i="9" s="1"/>
  <c r="AF691" i="9" l="1"/>
  <c r="AG690" i="9"/>
  <c r="AH690" i="9" s="1"/>
  <c r="AF692" i="9" l="1"/>
  <c r="AG691" i="9"/>
  <c r="AH691" i="9" s="1"/>
  <c r="AF693" i="9" l="1"/>
  <c r="AG692" i="9"/>
  <c r="AH692" i="9" s="1"/>
  <c r="AF694" i="9" l="1"/>
  <c r="AG693" i="9"/>
  <c r="AH693" i="9" s="1"/>
  <c r="AF695" i="9" l="1"/>
  <c r="AG694" i="9"/>
  <c r="AH694" i="9" s="1"/>
  <c r="AF696" i="9" l="1"/>
  <c r="AG695" i="9"/>
  <c r="AH695" i="9" s="1"/>
  <c r="AF697" i="9" l="1"/>
  <c r="AG696" i="9"/>
  <c r="AH696" i="9" s="1"/>
  <c r="AF698" i="9" l="1"/>
  <c r="AG697" i="9"/>
  <c r="AH697" i="9" s="1"/>
  <c r="AF699" i="9" l="1"/>
  <c r="AG698" i="9"/>
  <c r="AH698" i="9" s="1"/>
  <c r="AF700" i="9" l="1"/>
  <c r="AG699" i="9"/>
  <c r="AH699" i="9" s="1"/>
  <c r="AF701" i="9" l="1"/>
  <c r="AG700" i="9"/>
  <c r="AH700" i="9" s="1"/>
  <c r="AF702" i="9" l="1"/>
  <c r="AG701" i="9"/>
  <c r="AH701" i="9" s="1"/>
  <c r="AF703" i="9" l="1"/>
  <c r="AG702" i="9"/>
  <c r="AH702" i="9" s="1"/>
  <c r="AF704" i="9" l="1"/>
  <c r="AG703" i="9"/>
  <c r="AH703" i="9" s="1"/>
  <c r="AF705" i="9" l="1"/>
  <c r="AG704" i="9"/>
  <c r="AH704" i="9" s="1"/>
  <c r="AF706" i="9" l="1"/>
  <c r="AG705" i="9"/>
  <c r="AH705" i="9" s="1"/>
  <c r="AF707" i="9" l="1"/>
  <c r="AG706" i="9"/>
  <c r="AH706" i="9" s="1"/>
  <c r="AF708" i="9" l="1"/>
  <c r="AG707" i="9"/>
  <c r="AH707" i="9" s="1"/>
  <c r="AF709" i="9" l="1"/>
  <c r="AG708" i="9"/>
  <c r="AH708" i="9" s="1"/>
  <c r="AF710" i="9" l="1"/>
  <c r="AG709" i="9"/>
  <c r="AH709" i="9" s="1"/>
  <c r="AF711" i="9" l="1"/>
  <c r="AG710" i="9"/>
  <c r="AH710" i="9" s="1"/>
  <c r="AF712" i="9" l="1"/>
  <c r="AG711" i="9"/>
  <c r="AH711" i="9" s="1"/>
  <c r="AF713" i="9" l="1"/>
  <c r="AG712" i="9"/>
  <c r="AH712" i="9" s="1"/>
  <c r="AF714" i="9" l="1"/>
  <c r="AG713" i="9"/>
  <c r="AH713" i="9" s="1"/>
  <c r="AF715" i="9" l="1"/>
  <c r="AG714" i="9"/>
  <c r="AH714" i="9" s="1"/>
  <c r="AF716" i="9" l="1"/>
  <c r="AG715" i="9"/>
  <c r="AH715" i="9" s="1"/>
  <c r="AF717" i="9" l="1"/>
  <c r="AG716" i="9"/>
  <c r="AH716" i="9" s="1"/>
  <c r="AF718" i="9" l="1"/>
  <c r="AG717" i="9"/>
  <c r="AH717" i="9" s="1"/>
  <c r="AF719" i="9" l="1"/>
  <c r="AG718" i="9"/>
  <c r="AH718" i="9" s="1"/>
  <c r="AF720" i="9" l="1"/>
  <c r="AG719" i="9"/>
  <c r="AH719" i="9" s="1"/>
  <c r="AF721" i="9" l="1"/>
  <c r="AG720" i="9"/>
  <c r="AH720" i="9" s="1"/>
  <c r="AF722" i="9" l="1"/>
  <c r="AG721" i="9"/>
  <c r="AH721" i="9" s="1"/>
  <c r="AF723" i="9" l="1"/>
  <c r="AG722" i="9"/>
  <c r="AH722" i="9" s="1"/>
  <c r="AF724" i="9" l="1"/>
  <c r="AG723" i="9"/>
  <c r="AH723" i="9" s="1"/>
  <c r="AF725" i="9" l="1"/>
  <c r="AG724" i="9"/>
  <c r="AH724" i="9" s="1"/>
  <c r="AF726" i="9" l="1"/>
  <c r="AG725" i="9"/>
  <c r="AH725" i="9" s="1"/>
  <c r="AF727" i="9" l="1"/>
  <c r="AG726" i="9"/>
  <c r="AH726" i="9" s="1"/>
  <c r="AF728" i="9" l="1"/>
  <c r="AG727" i="9"/>
  <c r="AH727" i="9" s="1"/>
  <c r="AF729" i="9" l="1"/>
  <c r="AG728" i="9"/>
  <c r="AH728" i="9" s="1"/>
  <c r="AF730" i="9" l="1"/>
  <c r="AG729" i="9"/>
  <c r="AH729" i="9" s="1"/>
  <c r="AF731" i="9" l="1"/>
  <c r="AG730" i="9"/>
  <c r="AH730" i="9" s="1"/>
  <c r="AF732" i="9" l="1"/>
  <c r="AG731" i="9"/>
  <c r="AH731" i="9" s="1"/>
  <c r="AF733" i="9" l="1"/>
  <c r="AG732" i="9"/>
  <c r="AH732" i="9" s="1"/>
  <c r="AF734" i="9" l="1"/>
  <c r="AG733" i="9"/>
  <c r="AH733" i="9" s="1"/>
  <c r="AF735" i="9" l="1"/>
  <c r="AG734" i="9"/>
  <c r="AH734" i="9" s="1"/>
  <c r="AF736" i="9" l="1"/>
  <c r="AG735" i="9"/>
  <c r="AH735" i="9" s="1"/>
  <c r="AF737" i="9" l="1"/>
  <c r="AG736" i="9"/>
  <c r="AH736" i="9" s="1"/>
  <c r="AF738" i="9" l="1"/>
  <c r="AG737" i="9"/>
  <c r="AH737" i="9" s="1"/>
  <c r="AF739" i="9" l="1"/>
  <c r="AG738" i="9"/>
  <c r="AH738" i="9" s="1"/>
  <c r="AF740" i="9" l="1"/>
  <c r="AG739" i="9"/>
  <c r="AH739" i="9" s="1"/>
  <c r="AF741" i="9" l="1"/>
  <c r="AG740" i="9"/>
  <c r="AH740" i="9" s="1"/>
  <c r="AF742" i="9" l="1"/>
  <c r="AG741" i="9"/>
  <c r="AH741" i="9" s="1"/>
  <c r="AF743" i="9" l="1"/>
  <c r="AG742" i="9"/>
  <c r="AH742" i="9" s="1"/>
  <c r="AF744" i="9" l="1"/>
  <c r="AG743" i="9"/>
  <c r="AH743" i="9" s="1"/>
  <c r="AF745" i="9" l="1"/>
  <c r="AG744" i="9"/>
  <c r="AH744" i="9" s="1"/>
  <c r="AF746" i="9" l="1"/>
  <c r="AG745" i="9"/>
  <c r="AH745" i="9" s="1"/>
  <c r="AF747" i="9" l="1"/>
  <c r="AG746" i="9"/>
  <c r="AH746" i="9" s="1"/>
  <c r="AF748" i="9" l="1"/>
  <c r="AG747" i="9"/>
  <c r="AH747" i="9" s="1"/>
  <c r="AF749" i="9" l="1"/>
  <c r="AG748" i="9"/>
  <c r="AH748" i="9" s="1"/>
  <c r="AF750" i="9" l="1"/>
  <c r="AG749" i="9"/>
  <c r="AH749" i="9" s="1"/>
  <c r="AF751" i="9" l="1"/>
  <c r="AG751" i="9" s="1"/>
  <c r="AH751" i="9" s="1"/>
  <c r="AG750" i="9"/>
  <c r="AH750" i="9" s="1"/>
</calcChain>
</file>

<file path=xl/sharedStrings.xml><?xml version="1.0" encoding="utf-8"?>
<sst xmlns="http://schemas.openxmlformats.org/spreadsheetml/2006/main" count="7582" uniqueCount="778">
  <si>
    <t>Month</t>
  </si>
  <si>
    <t>Channel</t>
  </si>
  <si>
    <t>Product</t>
  </si>
  <si>
    <t>Units_Sold</t>
  </si>
  <si>
    <t>Revenue</t>
  </si>
  <si>
    <t>Marketing_Spend</t>
  </si>
  <si>
    <t>Customer_Returns_Percent</t>
  </si>
  <si>
    <t>Avg_Delivery_Cost_per_Unit</t>
  </si>
  <si>
    <t>New_Customers</t>
  </si>
  <si>
    <t>Repeat_Purchase_Rate_Percent</t>
  </si>
  <si>
    <t>Distributor_Margin_Percent</t>
  </si>
  <si>
    <t>Slotting_Fees</t>
  </si>
  <si>
    <t>Stock_Out_Days</t>
  </si>
  <si>
    <t>Average_Order_Value</t>
  </si>
  <si>
    <t>Discount_Percent</t>
  </si>
  <si>
    <t>Customer_Complaints</t>
  </si>
  <si>
    <t>Warehouse_Holding_Cost</t>
  </si>
  <si>
    <t>Net_Promoter_Score</t>
  </si>
  <si>
    <t>Apr-2024</t>
  </si>
  <si>
    <t>May-2024</t>
  </si>
  <si>
    <t>Mar-2024</t>
  </si>
  <si>
    <t>Feb-2024</t>
  </si>
  <si>
    <t>Jun-2024</t>
  </si>
  <si>
    <t>Jan-2024</t>
  </si>
  <si>
    <t>Modern Retail</t>
  </si>
  <si>
    <t>D2C</t>
  </si>
  <si>
    <t>Kirana Stores</t>
  </si>
  <si>
    <t>E-Commerce</t>
  </si>
  <si>
    <t>Protein Bars</t>
  </si>
  <si>
    <t>Millet Snacks</t>
  </si>
  <si>
    <t>Baked Chips</t>
  </si>
  <si>
    <t>Trail Mix</t>
  </si>
  <si>
    <t>Variable</t>
  </si>
  <si>
    <t>Description</t>
  </si>
  <si>
    <t>Month and year of observation (data from last 6 months).</t>
  </si>
  <si>
    <t>Sales channel through which products were sold (Modern Retail, Kirana Stores, E-Commerce, D2C).</t>
  </si>
  <si>
    <t>Product category (Protein Bars, Trail Mix, Baked Chips, Millet Snacks).</t>
  </si>
  <si>
    <t>Total number of product units sold in that channel/month/product combination.</t>
  </si>
  <si>
    <t>Gross revenue (in INR) generated from the channel/product/month.</t>
  </si>
  <si>
    <t>Marketing expenses (in INR) for promotions, ads, and campaigns allocated to that channel/product/month.</t>
  </si>
  <si>
    <t>Percentage of sold units that were returned by customers.</t>
  </si>
  <si>
    <t>Average logistics/shipping cost per unit sold (mainly for e-commerce and D2C).</t>
  </si>
  <si>
    <t>Count of first-time buyers acquired in that channel/month/product combination.</t>
  </si>
  <si>
    <t>Percentage of customers who made repeat purchases in that channel/product/month.</t>
  </si>
  <si>
    <t>Percentage of revenue paid out to distributors/retailers (more relevant for kirana and modern retail).</t>
  </si>
  <si>
    <t>Fixed placement fees charged by retail chains (only applicable to modern retail entries, otherwise 0).</t>
  </si>
  <si>
    <t>Number of days in the month that product was unavailable due to being out of stock.</t>
  </si>
  <si>
    <t>Average INR value per transaction/order in that channel/product/month.</t>
  </si>
  <si>
    <t>Average discount offered (percentage of list price).</t>
  </si>
  <si>
    <t>Number of complaints raised by customers regarding product or delivery in that channel/month/product.</t>
  </si>
  <si>
    <t>Cost of storing inventory for that channel/product/month.</t>
  </si>
  <si>
    <t>Customer satisfaction/loyalty metric (from -20 to +80) measuring likelihood of recommending the brand.</t>
  </si>
  <si>
    <t>Data Dictionary</t>
  </si>
  <si>
    <t>total delivary cost</t>
  </si>
  <si>
    <t>distrubation margain</t>
  </si>
  <si>
    <t>discount amount</t>
  </si>
  <si>
    <t>returan amount</t>
  </si>
  <si>
    <t>contribution marketing means profit before marketing</t>
  </si>
  <si>
    <t>profit per unit</t>
  </si>
  <si>
    <t>marketing roi</t>
  </si>
  <si>
    <t>estemated customer</t>
  </si>
  <si>
    <t>new customer</t>
  </si>
  <si>
    <t>final profit</t>
  </si>
  <si>
    <t>Row Labels</t>
  </si>
  <si>
    <t>Grand Total</t>
  </si>
  <si>
    <t>Column Labels</t>
  </si>
  <si>
    <t>Sum of Units_Sold</t>
  </si>
  <si>
    <t>Sum of contribution marketing means profit before marketing</t>
  </si>
  <si>
    <t>Sum of Marketing_Spend</t>
  </si>
  <si>
    <t>Sum of New_Customers</t>
  </si>
  <si>
    <t>Sum of estemated customer</t>
  </si>
  <si>
    <t>Sum of Revenue</t>
  </si>
  <si>
    <t>Total Sum of Revenue</t>
  </si>
  <si>
    <t>Total Sum of final profit</t>
  </si>
  <si>
    <t>Sum of final profit</t>
  </si>
  <si>
    <t>correl</t>
  </si>
  <si>
    <t>percent of new customer</t>
  </si>
  <si>
    <t>Average of Stock_Out_Days</t>
  </si>
  <si>
    <t>Average of Net_Promoter_Score</t>
  </si>
  <si>
    <t>Average of marketing roi</t>
  </si>
  <si>
    <t>Average of percent of new customer</t>
  </si>
  <si>
    <t>customer id</t>
  </si>
  <si>
    <t>CUST8</t>
  </si>
  <si>
    <t>CUST33</t>
  </si>
  <si>
    <t>CUST34</t>
  </si>
  <si>
    <t>CUST42</t>
  </si>
  <si>
    <t>CUST46</t>
  </si>
  <si>
    <t>CUST49</t>
  </si>
  <si>
    <t>CUST50</t>
  </si>
  <si>
    <t>CUST58</t>
  </si>
  <si>
    <t>CUST60</t>
  </si>
  <si>
    <t>CUST65</t>
  </si>
  <si>
    <t>CUST66</t>
  </si>
  <si>
    <t>CUST71</t>
  </si>
  <si>
    <t>CUST72</t>
  </si>
  <si>
    <t>CUST73</t>
  </si>
  <si>
    <t>CUST74</t>
  </si>
  <si>
    <t>CUST81</t>
  </si>
  <si>
    <t>CUST82</t>
  </si>
  <si>
    <t>CUST84</t>
  </si>
  <si>
    <t>CUST85</t>
  </si>
  <si>
    <t>CUST88</t>
  </si>
  <si>
    <t>CUST92</t>
  </si>
  <si>
    <t>CUST96</t>
  </si>
  <si>
    <t>CUST100</t>
  </si>
  <si>
    <t>CUST107</t>
  </si>
  <si>
    <t>CUST110</t>
  </si>
  <si>
    <t>CUST112</t>
  </si>
  <si>
    <t>CUST114</t>
  </si>
  <si>
    <t>CUST118</t>
  </si>
  <si>
    <t>CUST123</t>
  </si>
  <si>
    <t>CUST127</t>
  </si>
  <si>
    <t>CUST132</t>
  </si>
  <si>
    <t>CUST133</t>
  </si>
  <si>
    <t>CUST137</t>
  </si>
  <si>
    <t>CUST140</t>
  </si>
  <si>
    <t>CUST143</t>
  </si>
  <si>
    <t>CUST146</t>
  </si>
  <si>
    <t>CUST148</t>
  </si>
  <si>
    <t>CUST149</t>
  </si>
  <si>
    <t>CUST155</t>
  </si>
  <si>
    <t>CUST163</t>
  </si>
  <si>
    <t>CUST171</t>
  </si>
  <si>
    <t>CUST184</t>
  </si>
  <si>
    <t>CUST190</t>
  </si>
  <si>
    <t>CUST193</t>
  </si>
  <si>
    <t>CUST197</t>
  </si>
  <si>
    <t>CUST198</t>
  </si>
  <si>
    <t>CUST202</t>
  </si>
  <si>
    <t>CUST205</t>
  </si>
  <si>
    <t>CUST212</t>
  </si>
  <si>
    <t>CUST213</t>
  </si>
  <si>
    <t>CUST217</t>
  </si>
  <si>
    <t>CUST223</t>
  </si>
  <si>
    <t>CUST224</t>
  </si>
  <si>
    <t>CUST228</t>
  </si>
  <si>
    <t>CUST230</t>
  </si>
  <si>
    <t>CUST231</t>
  </si>
  <si>
    <t>CUST232</t>
  </si>
  <si>
    <t>CUST238</t>
  </si>
  <si>
    <t>CUST240</t>
  </si>
  <si>
    <t>CUST258</t>
  </si>
  <si>
    <t>CUST260</t>
  </si>
  <si>
    <t>CUST266</t>
  </si>
  <si>
    <t>CUST273</t>
  </si>
  <si>
    <t>CUST275</t>
  </si>
  <si>
    <t>CUST276</t>
  </si>
  <si>
    <t>CUST280</t>
  </si>
  <si>
    <t>CUST284</t>
  </si>
  <si>
    <t>CUST286</t>
  </si>
  <si>
    <t>CUST290</t>
  </si>
  <si>
    <t>CUST291</t>
  </si>
  <si>
    <t>CUST292</t>
  </si>
  <si>
    <t>CUST293</t>
  </si>
  <si>
    <t>CUST306</t>
  </si>
  <si>
    <t>CUST318</t>
  </si>
  <si>
    <t>CUST323</t>
  </si>
  <si>
    <t>CUST326</t>
  </si>
  <si>
    <t>CUST333</t>
  </si>
  <si>
    <t>CUST335</t>
  </si>
  <si>
    <t>CUST336</t>
  </si>
  <si>
    <t>CUST338</t>
  </si>
  <si>
    <t>CUST343</t>
  </si>
  <si>
    <t>CUST351</t>
  </si>
  <si>
    <t>CUST352</t>
  </si>
  <si>
    <t>CUST362</t>
  </si>
  <si>
    <t>CUST369</t>
  </si>
  <si>
    <t>CUST371</t>
  </si>
  <si>
    <t>CUST372</t>
  </si>
  <si>
    <t>CUST373</t>
  </si>
  <si>
    <t>CUST375</t>
  </si>
  <si>
    <t>CUST383</t>
  </si>
  <si>
    <t>CUST385</t>
  </si>
  <si>
    <t>CUST387</t>
  </si>
  <si>
    <t>CUST389</t>
  </si>
  <si>
    <t>CUST414</t>
  </si>
  <si>
    <t>CUST415</t>
  </si>
  <si>
    <t>CUST417</t>
  </si>
  <si>
    <t>CUST424</t>
  </si>
  <si>
    <t>CUST426</t>
  </si>
  <si>
    <t>CUST427</t>
  </si>
  <si>
    <t>CUST429</t>
  </si>
  <si>
    <t>CUST443</t>
  </si>
  <si>
    <t>CUST453</t>
  </si>
  <si>
    <t>CUST454</t>
  </si>
  <si>
    <t>CUST462</t>
  </si>
  <si>
    <t>CUST470</t>
  </si>
  <si>
    <t>CUST475</t>
  </si>
  <si>
    <t>CUST485</t>
  </si>
  <si>
    <t>CUST487</t>
  </si>
  <si>
    <t>CUST492</t>
  </si>
  <si>
    <t>CUST494</t>
  </si>
  <si>
    <t>CUST496</t>
  </si>
  <si>
    <t>CUST497</t>
  </si>
  <si>
    <t>CUST499</t>
  </si>
  <si>
    <t>CUST503</t>
  </si>
  <si>
    <t>CUST504</t>
  </si>
  <si>
    <t>CUST513</t>
  </si>
  <si>
    <t>CUST514</t>
  </si>
  <si>
    <t>CUST535</t>
  </si>
  <si>
    <t>CUST538</t>
  </si>
  <si>
    <t>CUST541</t>
  </si>
  <si>
    <t>CUST545</t>
  </si>
  <si>
    <t>CUST550</t>
  </si>
  <si>
    <t>CUST551</t>
  </si>
  <si>
    <t>CUST552</t>
  </si>
  <si>
    <t>CUST553</t>
  </si>
  <si>
    <t>CUST558</t>
  </si>
  <si>
    <t>CUST563</t>
  </si>
  <si>
    <t>CUST566</t>
  </si>
  <si>
    <t>CUST574</t>
  </si>
  <si>
    <t>CUST579</t>
  </si>
  <si>
    <t>CUST585</t>
  </si>
  <si>
    <t>CUST586</t>
  </si>
  <si>
    <t>CUST599</t>
  </si>
  <si>
    <t>CUST600</t>
  </si>
  <si>
    <t>CUST602</t>
  </si>
  <si>
    <t>CUST604</t>
  </si>
  <si>
    <t>CUST610</t>
  </si>
  <si>
    <t>CUST616</t>
  </si>
  <si>
    <t>CUST626</t>
  </si>
  <si>
    <t>CUST629</t>
  </si>
  <si>
    <t>CUST632</t>
  </si>
  <si>
    <t>CUST636</t>
  </si>
  <si>
    <t>CUST639</t>
  </si>
  <si>
    <t>CUST651</t>
  </si>
  <si>
    <t>CUST654</t>
  </si>
  <si>
    <t>CUST661</t>
  </si>
  <si>
    <t>CUST667</t>
  </si>
  <si>
    <t>CUST673</t>
  </si>
  <si>
    <t>CUST688</t>
  </si>
  <si>
    <t>CUST692</t>
  </si>
  <si>
    <t>CUST695</t>
  </si>
  <si>
    <t>CUST708</t>
  </si>
  <si>
    <t>CUST709</t>
  </si>
  <si>
    <t>CUST716</t>
  </si>
  <si>
    <t>CUST719</t>
  </si>
  <si>
    <t>CUST744</t>
  </si>
  <si>
    <t>CUST748</t>
  </si>
  <si>
    <t>CUST749</t>
  </si>
  <si>
    <t>CUST7</t>
  </si>
  <si>
    <t>CUST9</t>
  </si>
  <si>
    <t>CUST10</t>
  </si>
  <si>
    <t>CUST13</t>
  </si>
  <si>
    <t>CUST15</t>
  </si>
  <si>
    <t>CUST25</t>
  </si>
  <si>
    <t>CUST26</t>
  </si>
  <si>
    <t>CUST27</t>
  </si>
  <si>
    <t>CUST28</t>
  </si>
  <si>
    <t>CUST29</t>
  </si>
  <si>
    <t>CUST31</t>
  </si>
  <si>
    <t>CUST36</t>
  </si>
  <si>
    <t>CUST37</t>
  </si>
  <si>
    <t>CUST38</t>
  </si>
  <si>
    <t>CUST40</t>
  </si>
  <si>
    <t>CUST47</t>
  </si>
  <si>
    <t>CUST55</t>
  </si>
  <si>
    <t>CUST56</t>
  </si>
  <si>
    <t>CUST61</t>
  </si>
  <si>
    <t>CUST63</t>
  </si>
  <si>
    <t>CUST67</t>
  </si>
  <si>
    <t>CUST70</t>
  </si>
  <si>
    <t>CUST76</t>
  </si>
  <si>
    <t>CUST83</t>
  </si>
  <si>
    <t>CUST86</t>
  </si>
  <si>
    <t>CUST95</t>
  </si>
  <si>
    <t>CUST97</t>
  </si>
  <si>
    <t>CUST98</t>
  </si>
  <si>
    <t>CUST102</t>
  </si>
  <si>
    <t>CUST108</t>
  </si>
  <si>
    <t>CUST109</t>
  </si>
  <si>
    <t>CUST111</t>
  </si>
  <si>
    <t>CUST113</t>
  </si>
  <si>
    <t>CUST115</t>
  </si>
  <si>
    <t>CUST122</t>
  </si>
  <si>
    <t>CUST125</t>
  </si>
  <si>
    <t>CUST126</t>
  </si>
  <si>
    <t>CUST135</t>
  </si>
  <si>
    <t>CUST139</t>
  </si>
  <si>
    <t>CUST142</t>
  </si>
  <si>
    <t>CUST144</t>
  </si>
  <si>
    <t>CUST147</t>
  </si>
  <si>
    <t>CUST151</t>
  </si>
  <si>
    <t>CUST161</t>
  </si>
  <si>
    <t>CUST175</t>
  </si>
  <si>
    <t>CUST181</t>
  </si>
  <si>
    <t>CUST183</t>
  </si>
  <si>
    <t>CUST185</t>
  </si>
  <si>
    <t>CUST187</t>
  </si>
  <si>
    <t>CUST189</t>
  </si>
  <si>
    <t>CUST196</t>
  </si>
  <si>
    <t>CUST204</t>
  </si>
  <si>
    <t>CUST207</t>
  </si>
  <si>
    <t>CUST210</t>
  </si>
  <si>
    <t>CUST215</t>
  </si>
  <si>
    <t>CUST220</t>
  </si>
  <si>
    <t>CUST221</t>
  </si>
  <si>
    <t>CUST227</t>
  </si>
  <si>
    <t>CUST233</t>
  </si>
  <si>
    <t>CUST235</t>
  </si>
  <si>
    <t>CUST236</t>
  </si>
  <si>
    <t>CUST237</t>
  </si>
  <si>
    <t>CUST239</t>
  </si>
  <si>
    <t>CUST243</t>
  </si>
  <si>
    <t>CUST244</t>
  </si>
  <si>
    <t>CUST245</t>
  </si>
  <si>
    <t>CUST246</t>
  </si>
  <si>
    <t>CUST250</t>
  </si>
  <si>
    <t>CUST253</t>
  </si>
  <si>
    <t>CUST254</t>
  </si>
  <si>
    <t>CUST256</t>
  </si>
  <si>
    <t>CUST259</t>
  </si>
  <si>
    <t>CUST261</t>
  </si>
  <si>
    <t>CUST270</t>
  </si>
  <si>
    <t>CUST271</t>
  </si>
  <si>
    <t>CUST281</t>
  </si>
  <si>
    <t>CUST283</t>
  </si>
  <si>
    <t>CUST285</t>
  </si>
  <si>
    <t>CUST287</t>
  </si>
  <si>
    <t>CUST289</t>
  </si>
  <si>
    <t>CUST294</t>
  </si>
  <si>
    <t>CUST295</t>
  </si>
  <si>
    <t>CUST297</t>
  </si>
  <si>
    <t>CUST305</t>
  </si>
  <si>
    <t>CUST310</t>
  </si>
  <si>
    <t>CUST312</t>
  </si>
  <si>
    <t>CUST315</t>
  </si>
  <si>
    <t>CUST322</t>
  </si>
  <si>
    <t>CUST329</t>
  </si>
  <si>
    <t>CUST330</t>
  </si>
  <si>
    <t>CUST348</t>
  </si>
  <si>
    <t>CUST355</t>
  </si>
  <si>
    <t>CUST360</t>
  </si>
  <si>
    <t>CUST361</t>
  </si>
  <si>
    <t>CUST365</t>
  </si>
  <si>
    <t>CUST366</t>
  </si>
  <si>
    <t>CUST370</t>
  </si>
  <si>
    <t>CUST381</t>
  </si>
  <si>
    <t>CUST388</t>
  </si>
  <si>
    <t>CUST393</t>
  </si>
  <si>
    <t>CUST397</t>
  </si>
  <si>
    <t>CUST399</t>
  </si>
  <si>
    <t>CUST401</t>
  </si>
  <si>
    <t>CUST405</t>
  </si>
  <si>
    <t>CUST408</t>
  </si>
  <si>
    <t>CUST409</t>
  </si>
  <si>
    <t>CUST416</t>
  </si>
  <si>
    <t>CUST419</t>
  </si>
  <si>
    <t>CUST425</t>
  </si>
  <si>
    <t>CUST435</t>
  </si>
  <si>
    <t>CUST437</t>
  </si>
  <si>
    <t>CUST438</t>
  </si>
  <si>
    <t>CUST439</t>
  </si>
  <si>
    <t>CUST440</t>
  </si>
  <si>
    <t>CUST441</t>
  </si>
  <si>
    <t>CUST444</t>
  </si>
  <si>
    <t>CUST445</t>
  </si>
  <si>
    <t>CUST447</t>
  </si>
  <si>
    <t>CUST449</t>
  </si>
  <si>
    <t>CUST452</t>
  </si>
  <si>
    <t>CUST458</t>
  </si>
  <si>
    <t>CUST459</t>
  </si>
  <si>
    <t>CUST465</t>
  </si>
  <si>
    <t>CUST469</t>
  </si>
  <si>
    <t>CUST471</t>
  </si>
  <si>
    <t>CUST474</t>
  </si>
  <si>
    <t>CUST476</t>
  </si>
  <si>
    <t>CUST477</t>
  </si>
  <si>
    <t>CUST480</t>
  </si>
  <si>
    <t>CUST486</t>
  </si>
  <si>
    <t>CUST488</t>
  </si>
  <si>
    <t>CUST490</t>
  </si>
  <si>
    <t>CUST500</t>
  </si>
  <si>
    <t>CUST506</t>
  </si>
  <si>
    <t>CUST507</t>
  </si>
  <si>
    <t>CUST522</t>
  </si>
  <si>
    <t>CUST527</t>
  </si>
  <si>
    <t>CUST528</t>
  </si>
  <si>
    <t>CUST529</t>
  </si>
  <si>
    <t>CUST533</t>
  </si>
  <si>
    <t>CUST536</t>
  </si>
  <si>
    <t>CUST540</t>
  </si>
  <si>
    <t>CUST547</t>
  </si>
  <si>
    <t>CUST555</t>
  </si>
  <si>
    <t>CUST556</t>
  </si>
  <si>
    <t>CUST557</t>
  </si>
  <si>
    <t>CUST559</t>
  </si>
  <si>
    <t>CUST573</t>
  </si>
  <si>
    <t>CUST575</t>
  </si>
  <si>
    <t>CUST577</t>
  </si>
  <si>
    <t>CUST580</t>
  </si>
  <si>
    <t>CUST582</t>
  </si>
  <si>
    <t>CUST590</t>
  </si>
  <si>
    <t>CUST591</t>
  </si>
  <si>
    <t>CUST592</t>
  </si>
  <si>
    <t>CUST607</t>
  </si>
  <si>
    <t>CUST608</t>
  </si>
  <si>
    <t>CUST611</t>
  </si>
  <si>
    <t>CUST614</t>
  </si>
  <si>
    <t>CUST615</t>
  </si>
  <si>
    <t>CUST617</t>
  </si>
  <si>
    <t>CUST620</t>
  </si>
  <si>
    <t>CUST622</t>
  </si>
  <si>
    <t>CUST625</t>
  </si>
  <si>
    <t>CUST630</t>
  </si>
  <si>
    <t>CUST631</t>
  </si>
  <si>
    <t>CUST634</t>
  </si>
  <si>
    <t>CUST637</t>
  </si>
  <si>
    <t>CUST640</t>
  </si>
  <si>
    <t>CUST647</t>
  </si>
  <si>
    <t>CUST656</t>
  </si>
  <si>
    <t>CUST657</t>
  </si>
  <si>
    <t>CUST658</t>
  </si>
  <si>
    <t>CUST669</t>
  </si>
  <si>
    <t>CUST670</t>
  </si>
  <si>
    <t>CUST671</t>
  </si>
  <si>
    <t>CUST676</t>
  </si>
  <si>
    <t>CUST678</t>
  </si>
  <si>
    <t>CUST680</t>
  </si>
  <si>
    <t>CUST682</t>
  </si>
  <si>
    <t>CUST683</t>
  </si>
  <si>
    <t>CUST687</t>
  </si>
  <si>
    <t>CUST693</t>
  </si>
  <si>
    <t>CUST697</t>
  </si>
  <si>
    <t>CUST699</t>
  </si>
  <si>
    <t>CUST700</t>
  </si>
  <si>
    <t>CUST703</t>
  </si>
  <si>
    <t>CUST706</t>
  </si>
  <si>
    <t>CUST713</t>
  </si>
  <si>
    <t>CUST720</t>
  </si>
  <si>
    <t>CUST726</t>
  </si>
  <si>
    <t>CUST730</t>
  </si>
  <si>
    <t>CUST733</t>
  </si>
  <si>
    <t>CUST735</t>
  </si>
  <si>
    <t>CUST742</t>
  </si>
  <si>
    <t>CUST750</t>
  </si>
  <si>
    <t>cannibalization</t>
  </si>
  <si>
    <t>Column1</t>
  </si>
  <si>
    <t>sum of profit</t>
  </si>
  <si>
    <t>Column2</t>
  </si>
  <si>
    <t>Cumm</t>
  </si>
  <si>
    <t>cumm %</t>
  </si>
  <si>
    <t>top 75 %</t>
  </si>
  <si>
    <t>these are the customer who give 75% of profit of total profit</t>
  </si>
  <si>
    <t>high profit less stock out days</t>
  </si>
  <si>
    <t>customers id and product and chhanel which give high profit and have low stock out days</t>
  </si>
  <si>
    <t>CUST3</t>
  </si>
  <si>
    <t>CUST4</t>
  </si>
  <si>
    <t>CUST6</t>
  </si>
  <si>
    <t>CUST11</t>
  </si>
  <si>
    <t>CUST12</t>
  </si>
  <si>
    <t>CUST16</t>
  </si>
  <si>
    <t>CUST20</t>
  </si>
  <si>
    <t>CUST22</t>
  </si>
  <si>
    <t>CUST23</t>
  </si>
  <si>
    <t>CUST24</t>
  </si>
  <si>
    <t>CUST35</t>
  </si>
  <si>
    <t>CUST43</t>
  </si>
  <si>
    <t>CUST44</t>
  </si>
  <si>
    <t>CUST45</t>
  </si>
  <si>
    <t>CUST52</t>
  </si>
  <si>
    <t>CUST53</t>
  </si>
  <si>
    <t>CUST57</t>
  </si>
  <si>
    <t>CUST59</t>
  </si>
  <si>
    <t>CUST64</t>
  </si>
  <si>
    <t>CUST68</t>
  </si>
  <si>
    <t>CUST69</t>
  </si>
  <si>
    <t>CUST77</t>
  </si>
  <si>
    <t>CUST79</t>
  </si>
  <si>
    <t>CUST80</t>
  </si>
  <si>
    <t>CUST87</t>
  </si>
  <si>
    <t>CUST90</t>
  </si>
  <si>
    <t>CUST94</t>
  </si>
  <si>
    <t>CUST99</t>
  </si>
  <si>
    <t>CUST101</t>
  </si>
  <si>
    <t>CUST104</t>
  </si>
  <si>
    <t>CUST105</t>
  </si>
  <si>
    <t>CUST116</t>
  </si>
  <si>
    <t>CUST117</t>
  </si>
  <si>
    <t>CUST129</t>
  </si>
  <si>
    <t>CUST134</t>
  </si>
  <si>
    <t>CUST138</t>
  </si>
  <si>
    <t>CUST145</t>
  </si>
  <si>
    <t>CUST150</t>
  </si>
  <si>
    <t>CUST152</t>
  </si>
  <si>
    <t>CUST153</t>
  </si>
  <si>
    <t>CUST154</t>
  </si>
  <si>
    <t>CUST159</t>
  </si>
  <si>
    <t>CUST162</t>
  </si>
  <si>
    <t>CUST164</t>
  </si>
  <si>
    <t>CUST166</t>
  </si>
  <si>
    <t>CUST170</t>
  </si>
  <si>
    <t>CUST173</t>
  </si>
  <si>
    <t>CUST176</t>
  </si>
  <si>
    <t>CUST177</t>
  </si>
  <si>
    <t>CUST186</t>
  </si>
  <si>
    <t>CUST191</t>
  </si>
  <si>
    <t>CUST199</t>
  </si>
  <si>
    <t>CUST203</t>
  </si>
  <si>
    <t>CUST208</t>
  </si>
  <si>
    <t>CUST214</t>
  </si>
  <si>
    <t>CUST219</t>
  </si>
  <si>
    <t>CUST222</t>
  </si>
  <si>
    <t>CUST225</t>
  </si>
  <si>
    <t>CUST226</t>
  </si>
  <si>
    <t>CUST229</t>
  </si>
  <si>
    <t>CUST234</t>
  </si>
  <si>
    <t>CUST241</t>
  </si>
  <si>
    <t>CUST242</t>
  </si>
  <si>
    <t>CUST247</t>
  </si>
  <si>
    <t>CUST248</t>
  </si>
  <si>
    <t>CUST249</t>
  </si>
  <si>
    <t>CUST264</t>
  </si>
  <si>
    <t>CUST277</t>
  </si>
  <si>
    <t>CUST279</t>
  </si>
  <si>
    <t>CUST296</t>
  </si>
  <si>
    <t>CUST299</t>
  </si>
  <si>
    <t>CUST303</t>
  </si>
  <si>
    <t>CUST304</t>
  </si>
  <si>
    <t>CUST308</t>
  </si>
  <si>
    <t>CUST309</t>
  </si>
  <si>
    <t>CUST311</t>
  </si>
  <si>
    <t>CUST317</t>
  </si>
  <si>
    <t>CUST320</t>
  </si>
  <si>
    <t>CUST321</t>
  </si>
  <si>
    <t>CUST324</t>
  </si>
  <si>
    <t>CUST325</t>
  </si>
  <si>
    <t>CUST328</t>
  </si>
  <si>
    <t>CUST337</t>
  </si>
  <si>
    <t>CUST339</t>
  </si>
  <si>
    <t>CUST342</t>
  </si>
  <si>
    <t>CUST346</t>
  </si>
  <si>
    <t>CUST350</t>
  </si>
  <si>
    <t>CUST353</t>
  </si>
  <si>
    <t>CUST354</t>
  </si>
  <si>
    <t>CUST356</t>
  </si>
  <si>
    <t>CUST357</t>
  </si>
  <si>
    <t>CUST358</t>
  </si>
  <si>
    <t>CUST359</t>
  </si>
  <si>
    <t>CUST364</t>
  </si>
  <si>
    <t>CUST367</t>
  </si>
  <si>
    <t>CUST368</t>
  </si>
  <si>
    <t>CUST374</t>
  </si>
  <si>
    <t>CUST377</t>
  </si>
  <si>
    <t>CUST378</t>
  </si>
  <si>
    <t>CUST380</t>
  </si>
  <si>
    <t>CUST382</t>
  </si>
  <si>
    <t xml:space="preserve">customer id list which have high stock out days thrn average </t>
  </si>
  <si>
    <t>CUST2</t>
  </si>
  <si>
    <t>CUST5</t>
  </si>
  <si>
    <t>CUST14</t>
  </si>
  <si>
    <t>CUST17</t>
  </si>
  <si>
    <t>CUST18</t>
  </si>
  <si>
    <t>CUST19</t>
  </si>
  <si>
    <t>CUST21</t>
  </si>
  <si>
    <t>CUST30</t>
  </si>
  <si>
    <t>CUST32</t>
  </si>
  <si>
    <t>CUST39</t>
  </si>
  <si>
    <t>CUST41</t>
  </si>
  <si>
    <t>CUST48</t>
  </si>
  <si>
    <t>CUST51</t>
  </si>
  <si>
    <t>CUST54</t>
  </si>
  <si>
    <t>CUST62</t>
  </si>
  <si>
    <t>CUST75</t>
  </si>
  <si>
    <t>CUST78</t>
  </si>
  <si>
    <t>CUST89</t>
  </si>
  <si>
    <t>CUST91</t>
  </si>
  <si>
    <t>CUST93</t>
  </si>
  <si>
    <t>CUST103</t>
  </si>
  <si>
    <t>CUST106</t>
  </si>
  <si>
    <t>CUST119</t>
  </si>
  <si>
    <t>CUST120</t>
  </si>
  <si>
    <t>CUST121</t>
  </si>
  <si>
    <t>CUST124</t>
  </si>
  <si>
    <t>CUST128</t>
  </si>
  <si>
    <t>CUST130</t>
  </si>
  <si>
    <t>CUST131</t>
  </si>
  <si>
    <t>CUST136</t>
  </si>
  <si>
    <t>CUST141</t>
  </si>
  <si>
    <t>CUST156</t>
  </si>
  <si>
    <t>CUST157</t>
  </si>
  <si>
    <t>CUST158</t>
  </si>
  <si>
    <t>CUST160</t>
  </si>
  <si>
    <t>CUST165</t>
  </si>
  <si>
    <t>CUST167</t>
  </si>
  <si>
    <t>CUST168</t>
  </si>
  <si>
    <t>CUST169</t>
  </si>
  <si>
    <t>CUST172</t>
  </si>
  <si>
    <t>CUST174</t>
  </si>
  <si>
    <t>CUST178</t>
  </si>
  <si>
    <t>CUST179</t>
  </si>
  <si>
    <t>CUST180</t>
  </si>
  <si>
    <t>CUST182</t>
  </si>
  <si>
    <t>CUST188</t>
  </si>
  <si>
    <t>CUST192</t>
  </si>
  <si>
    <t>CUST194</t>
  </si>
  <si>
    <t>CUST195</t>
  </si>
  <si>
    <t>CUST200</t>
  </si>
  <si>
    <t>CUST201</t>
  </si>
  <si>
    <t>CUST206</t>
  </si>
  <si>
    <t>CUST209</t>
  </si>
  <si>
    <t>CUST211</t>
  </si>
  <si>
    <t>CUST216</t>
  </si>
  <si>
    <t>CUST218</t>
  </si>
  <si>
    <t>CUST251</t>
  </si>
  <si>
    <t>CUST252</t>
  </si>
  <si>
    <t>CUST255</t>
  </si>
  <si>
    <t>CUST257</t>
  </si>
  <si>
    <t>CUST262</t>
  </si>
  <si>
    <t>CUST263</t>
  </si>
  <si>
    <t>CUST265</t>
  </si>
  <si>
    <t>CUST267</t>
  </si>
  <si>
    <t>CUST268</t>
  </si>
  <si>
    <t>CUST269</t>
  </si>
  <si>
    <t>CUST272</t>
  </si>
  <si>
    <t>CUST274</t>
  </si>
  <si>
    <t>CUST278</t>
  </si>
  <si>
    <t>CUST282</t>
  </si>
  <si>
    <t>CUST288</t>
  </si>
  <si>
    <t>CUST298</t>
  </si>
  <si>
    <t>CUST300</t>
  </si>
  <si>
    <t>CUST301</t>
  </si>
  <si>
    <t>CUST302</t>
  </si>
  <si>
    <t>CUST307</t>
  </si>
  <si>
    <t>CUST313</t>
  </si>
  <si>
    <t>CUST314</t>
  </si>
  <si>
    <t>CUST316</t>
  </si>
  <si>
    <t>CUST319</t>
  </si>
  <si>
    <t>CUST327</t>
  </si>
  <si>
    <t>CUST331</t>
  </si>
  <si>
    <t>CUST332</t>
  </si>
  <si>
    <t>CUST334</t>
  </si>
  <si>
    <t>CUST340</t>
  </si>
  <si>
    <t>CUST341</t>
  </si>
  <si>
    <t>CUST344</t>
  </si>
  <si>
    <t>CUST345</t>
  </si>
  <si>
    <t>CUST347</t>
  </si>
  <si>
    <t>CUST349</t>
  </si>
  <si>
    <t>CUST363</t>
  </si>
  <si>
    <t>CUST376</t>
  </si>
  <si>
    <t>CUST379</t>
  </si>
  <si>
    <t>CUST384</t>
  </si>
  <si>
    <t>CUST386</t>
  </si>
  <si>
    <t>CUST391</t>
  </si>
  <si>
    <t>CUST392</t>
  </si>
  <si>
    <t>CUST394</t>
  </si>
  <si>
    <t>CUST396</t>
  </si>
  <si>
    <t>CUST398</t>
  </si>
  <si>
    <t>CUST400</t>
  </si>
  <si>
    <t>CUST402</t>
  </si>
  <si>
    <t>CUST403</t>
  </si>
  <si>
    <t>CUST406</t>
  </si>
  <si>
    <t>CUST407</t>
  </si>
  <si>
    <t>CUST410</t>
  </si>
  <si>
    <t>CUST411</t>
  </si>
  <si>
    <t>CUST413</t>
  </si>
  <si>
    <t>CUST418</t>
  </si>
  <si>
    <t>CUST428</t>
  </si>
  <si>
    <t>CUST430</t>
  </si>
  <si>
    <t>CUST431</t>
  </si>
  <si>
    <t>CUST432</t>
  </si>
  <si>
    <t>CUST436</t>
  </si>
  <si>
    <t>CUST455</t>
  </si>
  <si>
    <t>CUST460</t>
  </si>
  <si>
    <t>CUST461</t>
  </si>
  <si>
    <t>CUST463</t>
  </si>
  <si>
    <t>CUST467</t>
  </si>
  <si>
    <t>CUST472</t>
  </si>
  <si>
    <t>CUST473</t>
  </si>
  <si>
    <t>CUST482</t>
  </si>
  <si>
    <t>CUST484</t>
  </si>
  <si>
    <t>CUST489</t>
  </si>
  <si>
    <t>CUST491</t>
  </si>
  <si>
    <t>CUST493</t>
  </si>
  <si>
    <t>CUST495</t>
  </si>
  <si>
    <t>CUST501</t>
  </si>
  <si>
    <t>CUST509</t>
  </si>
  <si>
    <t>CUST510</t>
  </si>
  <si>
    <t>CUST520</t>
  </si>
  <si>
    <t>CUST525</t>
  </si>
  <si>
    <t>CUST526</t>
  </si>
  <si>
    <t>CUST532</t>
  </si>
  <si>
    <t>CUST534</t>
  </si>
  <si>
    <t>CUST542</t>
  </si>
  <si>
    <t>CUST548</t>
  </si>
  <si>
    <t>CUST554</t>
  </si>
  <si>
    <t>CUST564</t>
  </si>
  <si>
    <t>CUST567</t>
  </si>
  <si>
    <t>CUST571</t>
  </si>
  <si>
    <t>CUST576</t>
  </si>
  <si>
    <t>CUST578</t>
  </si>
  <si>
    <t>CUST583</t>
  </si>
  <si>
    <t>CUST584</t>
  </si>
  <si>
    <t>CUST588</t>
  </si>
  <si>
    <t>CUST594</t>
  </si>
  <si>
    <t>CUST596</t>
  </si>
  <si>
    <t>CUST598</t>
  </si>
  <si>
    <t>CUST603</t>
  </si>
  <si>
    <t>CUST605</t>
  </si>
  <si>
    <t>CUST609</t>
  </si>
  <si>
    <t>CUST619</t>
  </si>
  <si>
    <t>CUST627</t>
  </si>
  <si>
    <t>CUST633</t>
  </si>
  <si>
    <t>CUST638</t>
  </si>
  <si>
    <t>CUST643</t>
  </si>
  <si>
    <t>CUST646</t>
  </si>
  <si>
    <t>CUST649</t>
  </si>
  <si>
    <t>CUST650</t>
  </si>
  <si>
    <t>CUST653</t>
  </si>
  <si>
    <t>CUST659</t>
  </si>
  <si>
    <t>CUST660</t>
  </si>
  <si>
    <t>CUST663</t>
  </si>
  <si>
    <t>CUST665</t>
  </si>
  <si>
    <t>CUST675</t>
  </si>
  <si>
    <t>CUST677</t>
  </si>
  <si>
    <t>CUST681</t>
  </si>
  <si>
    <t>CUST684</t>
  </si>
  <si>
    <t>CUST685</t>
  </si>
  <si>
    <t>CUST690</t>
  </si>
  <si>
    <t>CUST691</t>
  </si>
  <si>
    <t>CUST698</t>
  </si>
  <si>
    <t>CUST701</t>
  </si>
  <si>
    <t>CUST705</t>
  </si>
  <si>
    <t>CUST710</t>
  </si>
  <si>
    <t>CUST711</t>
  </si>
  <si>
    <t>CUST712</t>
  </si>
  <si>
    <t>CUST714</t>
  </si>
  <si>
    <t>CUST717</t>
  </si>
  <si>
    <t>CUST718</t>
  </si>
  <si>
    <t>CUST722</t>
  </si>
  <si>
    <t>CUST724</t>
  </si>
  <si>
    <t>CUST725</t>
  </si>
  <si>
    <t>CUST727</t>
  </si>
  <si>
    <t>CUST728</t>
  </si>
  <si>
    <t>CUST729</t>
  </si>
  <si>
    <t>CUST736</t>
  </si>
  <si>
    <t>CUST737</t>
  </si>
  <si>
    <t>CUST738</t>
  </si>
  <si>
    <t>CUST739</t>
  </si>
  <si>
    <t>CUST741</t>
  </si>
  <si>
    <t>CUST747</t>
  </si>
  <si>
    <t>CUST751</t>
  </si>
  <si>
    <t>high profit less stocks out days high roi</t>
  </si>
  <si>
    <t>customer id and channel and prduct which have high roi ,high profit,less stocks out</t>
  </si>
  <si>
    <t>customer id which have high roi then average</t>
  </si>
  <si>
    <t>roi score</t>
  </si>
  <si>
    <t>CUST390</t>
  </si>
  <si>
    <t>CUST395</t>
  </si>
  <si>
    <t>CUST442</t>
  </si>
  <si>
    <t>CUST464</t>
  </si>
  <si>
    <t>CUST478</t>
  </si>
  <si>
    <t>CUST481</t>
  </si>
  <si>
    <t>CUST498</t>
  </si>
  <si>
    <t>CUST515</t>
  </si>
  <si>
    <t>CUST516</t>
  </si>
  <si>
    <t>CUST561</t>
  </si>
  <si>
    <t>CUST589</t>
  </si>
  <si>
    <t>Average of profit per unit</t>
  </si>
  <si>
    <t>Revenue vs Profitability</t>
  </si>
  <si>
    <t>All channels generate good revenue, but profitability varies. But in revenue purpose e-commerce and modern retail generate high revenue.</t>
  </si>
  <si>
    <t>Modern Retail shows the best marketing ROI (12.66) and strong profit contribution.</t>
  </si>
  <si>
    <t>D2C has the lowest ROI (11.56) → marketing spend is high compared to returns.</t>
  </si>
  <si>
    <t>Profit Contribution</t>
  </si>
  <si>
    <t>Modern Retail and D2C contribute high profits but differ in efficiency.</t>
  </si>
  <si>
    <t>Some SKUs in Modern Retail are extremely profitable, while others underperform.</t>
  </si>
  <si>
    <t>A few top customers (like CUST2–CUST6) generate ~75% of total profits.</t>
  </si>
  <si>
    <t>Marketing Efficiency/roi</t>
  </si>
  <si>
    <t>Modern Retail = most efficient use of marketing budget.</t>
  </si>
  <si>
    <t>Kirana stores = second-best ROI, but profit margins are squeezed by distributor costs.</t>
  </si>
  <si>
    <t>E-commerce ROI is moderate.</t>
  </si>
  <si>
    <t>D2C ROI is lowest, meaning promotions are costing more than the returns.</t>
  </si>
  <si>
    <t>Customer Dynamics</t>
  </si>
  <si>
    <t>Kirana stores = good reach but low repeat purchase rates.</t>
  </si>
  <si>
    <t>Modern Retail = stronger repeat purchases and high NPS (satisfaction).</t>
  </si>
  <si>
    <t>stock out issues</t>
  </si>
  <si>
    <t>Stock-outs occur more in E-commerce and D2C, while Kirana is less over stocked then others.</t>
  </si>
  <si>
    <t>inventory mismatch hurts both sales and customer experience.</t>
  </si>
  <si>
    <t>kirana stores brings the highest percentage of new customers (~90%), with high ROI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</si>
</sst>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ptos"/>
      <family val="2"/>
    </font>
    <font>
      <sz val="11"/>
      <color theme="1"/>
      <name val="Aptos"/>
      <family val="2"/>
    </font>
    <font>
      <sz val="11"/>
      <color theme="1"/>
      <name val="Calibri"/>
      <family val="2"/>
      <scheme val="minor"/>
    </font>
    <font>
      <b/>
      <sz val="11"/>
      <color theme="0"/>
      <name val="Aptos"/>
      <family val="2"/>
    </font>
    <font>
      <sz val="12"/>
      <color theme="1"/>
      <name val="Calibri"/>
      <family val="2"/>
      <scheme val="minor"/>
    </font>
  </fonts>
  <fills count="5">
    <fill>
      <patternFill patternType="none"/>
    </fill>
    <fill>
      <patternFill patternType="gray125"/>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auto="1"/>
      </left>
      <right style="thin">
        <color auto="1"/>
      </right>
      <top/>
      <bottom/>
      <diagonal/>
    </border>
  </borders>
  <cellStyleXfs count="2">
    <xf numFmtId="0" fontId="0" fillId="0" borderId="0"/>
    <xf numFmtId="9" fontId="3" fillId="0" borderId="0" applyFont="0" applyFill="0" applyBorder="0" applyAlignment="0" applyProtection="0"/>
  </cellStyleXfs>
  <cellXfs count="27">
    <xf numFmtId="0" fontId="0" fillId="0" borderId="0" xfId="0"/>
    <xf numFmtId="0" fontId="2" fillId="0" borderId="0" xfId="0" applyFont="1"/>
    <xf numFmtId="0" fontId="1" fillId="0" borderId="1" xfId="0" applyFont="1" applyBorder="1"/>
    <xf numFmtId="0" fontId="2" fillId="0" borderId="1" xfId="0" applyFont="1" applyBorder="1"/>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9" fontId="2" fillId="0" borderId="0" xfId="1" applyFont="1"/>
    <xf numFmtId="0" fontId="0" fillId="0" borderId="0" xfId="1" applyNumberFormat="1" applyFont="1"/>
    <xf numFmtId="0" fontId="2" fillId="0" borderId="0" xfId="1" applyNumberFormat="1" applyFont="1"/>
    <xf numFmtId="0" fontId="0" fillId="0" borderId="0" xfId="0" applyAlignment="1">
      <alignment horizontal="left" indent="1"/>
    </xf>
    <xf numFmtId="9" fontId="0" fillId="0" borderId="0" xfId="0" applyNumberFormat="1"/>
    <xf numFmtId="0" fontId="4" fillId="2" borderId="1" xfId="0" applyFont="1" applyFill="1" applyBorder="1" applyAlignment="1">
      <alignment horizontal="center" vertical="top"/>
    </xf>
    <xf numFmtId="0" fontId="2" fillId="3" borderId="4" xfId="0" applyFont="1" applyFill="1" applyBorder="1"/>
    <xf numFmtId="0" fontId="2" fillId="4" borderId="4" xfId="0" applyFont="1" applyFill="1" applyBorder="1"/>
    <xf numFmtId="0" fontId="2" fillId="4" borderId="6" xfId="0" applyFont="1" applyFill="1" applyBorder="1"/>
    <xf numFmtId="0" fontId="2" fillId="3" borderId="5" xfId="0" applyFont="1" applyFill="1" applyBorder="1"/>
    <xf numFmtId="0" fontId="2" fillId="4" borderId="5" xfId="0" applyFont="1" applyFill="1" applyBorder="1"/>
    <xf numFmtId="0" fontId="2" fillId="4" borderId="7" xfId="0" applyFont="1" applyFill="1" applyBorder="1"/>
    <xf numFmtId="0" fontId="4" fillId="2" borderId="8" xfId="0" applyFont="1" applyFill="1" applyBorder="1" applyAlignment="1">
      <alignment horizontal="center" vertical="top"/>
    </xf>
    <xf numFmtId="0" fontId="2" fillId="3" borderId="6" xfId="0" applyFont="1" applyFill="1" applyBorder="1"/>
    <xf numFmtId="0" fontId="5" fillId="0" borderId="0" xfId="0" applyFont="1" applyAlignment="1">
      <alignment vertical="center"/>
    </xf>
    <xf numFmtId="0" fontId="5" fillId="0" borderId="0" xfId="0" applyFont="1" applyAlignment="1">
      <alignment horizontal="left" vertical="center" indent="8"/>
    </xf>
    <xf numFmtId="0" fontId="5" fillId="0" borderId="0" xfId="0" applyFont="1"/>
    <xf numFmtId="0" fontId="1" fillId="0" borderId="2" xfId="0" applyFont="1" applyBorder="1" applyAlignment="1">
      <alignment horizontal="center"/>
    </xf>
    <xf numFmtId="0" fontId="2" fillId="0" borderId="2" xfId="0" applyFont="1" applyBorder="1" applyAlignment="1">
      <alignment horizontal="center"/>
    </xf>
  </cellXfs>
  <cellStyles count="2">
    <cellStyle name="Normal" xfId="0" builtinId="0"/>
    <cellStyle name="Percent" xfId="1" builtinId="5"/>
  </cellStyles>
  <dxfs count="84">
    <dxf>
      <fill>
        <patternFill>
          <bgColor rgb="FF00B050"/>
        </patternFill>
      </fill>
    </dxf>
    <dxf>
      <fill>
        <patternFill>
          <bgColor theme="6" tint="-0.24994659260841701"/>
        </patternFill>
      </fill>
    </dxf>
    <dxf>
      <fill>
        <patternFill>
          <bgColor rgb="FFC00000"/>
        </patternFill>
      </fill>
    </dxf>
    <dxf>
      <fill>
        <patternFill>
          <bgColor rgb="FF00B050"/>
        </patternFill>
      </fill>
    </dxf>
    <dxf>
      <fill>
        <patternFill>
          <bgColor theme="6" tint="-0.24994659260841701"/>
        </patternFill>
      </fill>
    </dxf>
    <dxf>
      <fill>
        <patternFill>
          <bgColor rgb="FFC00000"/>
        </patternFill>
      </fil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ill>
        <patternFill patternType="none">
          <fgColor indexed="64"/>
          <bgColor indexed="65"/>
        </patternFill>
      </fill>
    </dxf>
    <dxf>
      <border outline="0">
        <top style="thin">
          <color auto="1"/>
        </top>
      </border>
    </dxf>
    <dxf>
      <font>
        <b val="0"/>
        <i val="0"/>
        <strike val="0"/>
        <condense val="0"/>
        <extend val="0"/>
        <outline val="0"/>
        <shadow val="0"/>
        <u val="none"/>
        <vertAlign val="baseline"/>
        <sz val="11"/>
        <color theme="1"/>
        <name val="Aptos"/>
        <family val="2"/>
        <scheme val="none"/>
      </font>
    </dxf>
    <dxf>
      <border outline="0">
        <bottom style="thin">
          <color auto="1"/>
        </bottom>
      </border>
    </dxf>
    <dxf>
      <font>
        <b/>
        <i val="0"/>
        <strike val="0"/>
        <condense val="0"/>
        <extend val="0"/>
        <outline val="0"/>
        <shadow val="0"/>
        <u val="none"/>
        <vertAlign val="baseline"/>
        <sz val="11"/>
        <color theme="1"/>
        <name val="Aptos"/>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border outline="0">
        <top style="thin">
          <color auto="1"/>
        </top>
      </border>
    </dxf>
    <dxf>
      <font>
        <b val="0"/>
        <i val="0"/>
        <strike val="0"/>
        <condense val="0"/>
        <extend val="0"/>
        <outline val="0"/>
        <shadow val="0"/>
        <u val="none"/>
        <vertAlign val="baseline"/>
        <sz val="11"/>
        <color theme="1"/>
        <name val="Aptos"/>
        <family val="2"/>
        <scheme val="none"/>
      </font>
    </dxf>
    <dxf>
      <border outline="0">
        <bottom style="thin">
          <color auto="1"/>
        </bottom>
      </border>
    </dxf>
    <dxf>
      <font>
        <b/>
        <i val="0"/>
        <strike val="0"/>
        <condense val="0"/>
        <extend val="0"/>
        <outline val="0"/>
        <shadow val="0"/>
        <u val="none"/>
        <vertAlign val="baseline"/>
        <sz val="11"/>
        <color theme="1"/>
        <name val="Aptos"/>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[FreshGo_Channel_Analysis_Data(1).xlsx]Revenue_Profit_Trend!PivotTable5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Revenue_Profit_Trend!$B$3:$B$5</c:f>
              <c:strCache>
                <c:ptCount val="1"/>
                <c:pt idx="0">
                  <c:v>D2C - Sum of Revenue</c:v>
                </c:pt>
              </c:strCache>
            </c:strRef>
          </c:tx>
          <c:spPr>
            <a:solidFill>
              <a:schemeClr val="accent1"/>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Revenue_Profit_Trend!$B$6:$B$12</c:f>
              <c:numCache>
                <c:formatCode>General</c:formatCode>
                <c:ptCount val="6"/>
                <c:pt idx="0">
                  <c:v>18027439</c:v>
                </c:pt>
                <c:pt idx="1">
                  <c:v>12855410</c:v>
                </c:pt>
                <c:pt idx="2">
                  <c:v>20930384</c:v>
                </c:pt>
                <c:pt idx="3">
                  <c:v>11662463</c:v>
                </c:pt>
                <c:pt idx="4">
                  <c:v>12328281</c:v>
                </c:pt>
                <c:pt idx="5">
                  <c:v>9723718</c:v>
                </c:pt>
              </c:numCache>
            </c:numRef>
          </c:val>
          <c:extLst>
            <c:ext xmlns:c16="http://schemas.microsoft.com/office/drawing/2014/chart" uri="{C3380CC4-5D6E-409C-BE32-E72D297353CC}">
              <c16:uniqueId val="{00000000-C194-4D97-9B72-230668C40E2A}"/>
            </c:ext>
          </c:extLst>
        </c:ser>
        <c:ser>
          <c:idx val="1"/>
          <c:order val="1"/>
          <c:tx>
            <c:strRef>
              <c:f>Revenue_Profit_Trend!$C$3:$C$5</c:f>
              <c:strCache>
                <c:ptCount val="1"/>
                <c:pt idx="0">
                  <c:v>D2C - Sum of final profit</c:v>
                </c:pt>
              </c:strCache>
            </c:strRef>
          </c:tx>
          <c:spPr>
            <a:solidFill>
              <a:schemeClr val="accent2"/>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Revenue_Profit_Trend!$C$6:$C$12</c:f>
              <c:numCache>
                <c:formatCode>General</c:formatCode>
                <c:ptCount val="6"/>
                <c:pt idx="0">
                  <c:v>9760620.7752000019</c:v>
                </c:pt>
                <c:pt idx="1">
                  <c:v>6903016.9313000012</c:v>
                </c:pt>
                <c:pt idx="2">
                  <c:v>12370287.297999999</c:v>
                </c:pt>
                <c:pt idx="3">
                  <c:v>6097836.4022000013</c:v>
                </c:pt>
                <c:pt idx="4">
                  <c:v>6357598.9076000005</c:v>
                </c:pt>
                <c:pt idx="5">
                  <c:v>5486227.7060000002</c:v>
                </c:pt>
              </c:numCache>
            </c:numRef>
          </c:val>
          <c:extLst>
            <c:ext xmlns:c16="http://schemas.microsoft.com/office/drawing/2014/chart" uri="{C3380CC4-5D6E-409C-BE32-E72D297353CC}">
              <c16:uniqueId val="{00000001-C194-4D97-9B72-230668C40E2A}"/>
            </c:ext>
          </c:extLst>
        </c:ser>
        <c:ser>
          <c:idx val="2"/>
          <c:order val="2"/>
          <c:tx>
            <c:strRef>
              <c:f>Revenue_Profit_Trend!$D$3:$D$5</c:f>
              <c:strCache>
                <c:ptCount val="1"/>
                <c:pt idx="0">
                  <c:v>E-Commerce - Sum of Revenue</c:v>
                </c:pt>
              </c:strCache>
            </c:strRef>
          </c:tx>
          <c:spPr>
            <a:solidFill>
              <a:schemeClr val="accent3"/>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Revenue_Profit_Trend!$D$6:$D$12</c:f>
              <c:numCache>
                <c:formatCode>General</c:formatCode>
                <c:ptCount val="6"/>
                <c:pt idx="0">
                  <c:v>19968999</c:v>
                </c:pt>
                <c:pt idx="1">
                  <c:v>18216606</c:v>
                </c:pt>
                <c:pt idx="2">
                  <c:v>18030354</c:v>
                </c:pt>
                <c:pt idx="3">
                  <c:v>16277761</c:v>
                </c:pt>
                <c:pt idx="4">
                  <c:v>15389763</c:v>
                </c:pt>
                <c:pt idx="5">
                  <c:v>17387790</c:v>
                </c:pt>
              </c:numCache>
            </c:numRef>
          </c:val>
          <c:extLst>
            <c:ext xmlns:c16="http://schemas.microsoft.com/office/drawing/2014/chart" uri="{C3380CC4-5D6E-409C-BE32-E72D297353CC}">
              <c16:uniqueId val="{00000002-C194-4D97-9B72-230668C40E2A}"/>
            </c:ext>
          </c:extLst>
        </c:ser>
        <c:ser>
          <c:idx val="3"/>
          <c:order val="3"/>
          <c:tx>
            <c:strRef>
              <c:f>Revenue_Profit_Trend!$E$3:$E$5</c:f>
              <c:strCache>
                <c:ptCount val="1"/>
                <c:pt idx="0">
                  <c:v>E-Commerce - Sum of final profit</c:v>
                </c:pt>
              </c:strCache>
            </c:strRef>
          </c:tx>
          <c:spPr>
            <a:solidFill>
              <a:schemeClr val="accent4"/>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Revenue_Profit_Trend!$E$6:$E$12</c:f>
              <c:numCache>
                <c:formatCode>General</c:formatCode>
                <c:ptCount val="6"/>
                <c:pt idx="0">
                  <c:v>9908265.7674000002</c:v>
                </c:pt>
                <c:pt idx="1">
                  <c:v>11085453.792699998</c:v>
                </c:pt>
                <c:pt idx="2">
                  <c:v>10473390.553300001</c:v>
                </c:pt>
                <c:pt idx="3">
                  <c:v>7981741.3306000018</c:v>
                </c:pt>
                <c:pt idx="4">
                  <c:v>7977487.3145000003</c:v>
                </c:pt>
                <c:pt idx="5">
                  <c:v>9747055.4195000008</c:v>
                </c:pt>
              </c:numCache>
            </c:numRef>
          </c:val>
          <c:extLst>
            <c:ext xmlns:c16="http://schemas.microsoft.com/office/drawing/2014/chart" uri="{C3380CC4-5D6E-409C-BE32-E72D297353CC}">
              <c16:uniqueId val="{00000003-C194-4D97-9B72-230668C40E2A}"/>
            </c:ext>
          </c:extLst>
        </c:ser>
        <c:ser>
          <c:idx val="4"/>
          <c:order val="4"/>
          <c:tx>
            <c:strRef>
              <c:f>Revenue_Profit_Trend!$F$3:$F$5</c:f>
              <c:strCache>
                <c:ptCount val="1"/>
                <c:pt idx="0">
                  <c:v>Kirana Stores - Sum of Revenue</c:v>
                </c:pt>
              </c:strCache>
            </c:strRef>
          </c:tx>
          <c:spPr>
            <a:solidFill>
              <a:schemeClr val="accent5"/>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Revenue_Profit_Trend!$F$6:$F$12</c:f>
              <c:numCache>
                <c:formatCode>General</c:formatCode>
                <c:ptCount val="6"/>
                <c:pt idx="0">
                  <c:v>14564427</c:v>
                </c:pt>
                <c:pt idx="1">
                  <c:v>20946256</c:v>
                </c:pt>
                <c:pt idx="2">
                  <c:v>22273001</c:v>
                </c:pt>
                <c:pt idx="3">
                  <c:v>8746865</c:v>
                </c:pt>
                <c:pt idx="4">
                  <c:v>12818612</c:v>
                </c:pt>
                <c:pt idx="5">
                  <c:v>13641346</c:v>
                </c:pt>
              </c:numCache>
            </c:numRef>
          </c:val>
          <c:extLst>
            <c:ext xmlns:c16="http://schemas.microsoft.com/office/drawing/2014/chart" uri="{C3380CC4-5D6E-409C-BE32-E72D297353CC}">
              <c16:uniqueId val="{00000004-C194-4D97-9B72-230668C40E2A}"/>
            </c:ext>
          </c:extLst>
        </c:ser>
        <c:ser>
          <c:idx val="5"/>
          <c:order val="5"/>
          <c:tx>
            <c:strRef>
              <c:f>Revenue_Profit_Trend!$G$3:$G$5</c:f>
              <c:strCache>
                <c:ptCount val="1"/>
                <c:pt idx="0">
                  <c:v>Kirana Stores - Sum of final profit</c:v>
                </c:pt>
              </c:strCache>
            </c:strRef>
          </c:tx>
          <c:spPr>
            <a:solidFill>
              <a:schemeClr val="accent6"/>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Revenue_Profit_Trend!$G$6:$G$12</c:f>
              <c:numCache>
                <c:formatCode>General</c:formatCode>
                <c:ptCount val="6"/>
                <c:pt idx="0">
                  <c:v>6764919.9650999987</c:v>
                </c:pt>
                <c:pt idx="1">
                  <c:v>11756128.785699999</c:v>
                </c:pt>
                <c:pt idx="2">
                  <c:v>12016577.507300003</c:v>
                </c:pt>
                <c:pt idx="3">
                  <c:v>3456046.6857999996</c:v>
                </c:pt>
                <c:pt idx="4">
                  <c:v>5627891.1433000006</c:v>
                </c:pt>
                <c:pt idx="5">
                  <c:v>6362713.5819999995</c:v>
                </c:pt>
              </c:numCache>
            </c:numRef>
          </c:val>
          <c:extLst>
            <c:ext xmlns:c16="http://schemas.microsoft.com/office/drawing/2014/chart" uri="{C3380CC4-5D6E-409C-BE32-E72D297353CC}">
              <c16:uniqueId val="{00000005-C194-4D97-9B72-230668C40E2A}"/>
            </c:ext>
          </c:extLst>
        </c:ser>
        <c:ser>
          <c:idx val="6"/>
          <c:order val="6"/>
          <c:tx>
            <c:strRef>
              <c:f>Revenue_Profit_Trend!$H$3:$H$5</c:f>
              <c:strCache>
                <c:ptCount val="1"/>
                <c:pt idx="0">
                  <c:v>Modern Retail - Sum of Revenue</c:v>
                </c:pt>
              </c:strCache>
            </c:strRef>
          </c:tx>
          <c:spPr>
            <a:solidFill>
              <a:schemeClr val="accent1">
                <a:lumMod val="60000"/>
              </a:schemeClr>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Revenue_Profit_Trend!$H$6:$H$12</c:f>
              <c:numCache>
                <c:formatCode>General</c:formatCode>
                <c:ptCount val="6"/>
                <c:pt idx="0">
                  <c:v>19575200</c:v>
                </c:pt>
                <c:pt idx="1">
                  <c:v>11842984</c:v>
                </c:pt>
                <c:pt idx="2">
                  <c:v>17523633</c:v>
                </c:pt>
                <c:pt idx="3">
                  <c:v>18813101</c:v>
                </c:pt>
                <c:pt idx="4">
                  <c:v>15713466</c:v>
                </c:pt>
                <c:pt idx="5">
                  <c:v>19104728</c:v>
                </c:pt>
              </c:numCache>
            </c:numRef>
          </c:val>
          <c:extLst>
            <c:ext xmlns:c16="http://schemas.microsoft.com/office/drawing/2014/chart" uri="{C3380CC4-5D6E-409C-BE32-E72D297353CC}">
              <c16:uniqueId val="{00000006-C194-4D97-9B72-230668C40E2A}"/>
            </c:ext>
          </c:extLst>
        </c:ser>
        <c:ser>
          <c:idx val="7"/>
          <c:order val="7"/>
          <c:tx>
            <c:strRef>
              <c:f>Revenue_Profit_Trend!$I$3:$I$5</c:f>
              <c:strCache>
                <c:ptCount val="1"/>
                <c:pt idx="0">
                  <c:v>Modern Retail - Sum of final profit</c:v>
                </c:pt>
              </c:strCache>
            </c:strRef>
          </c:tx>
          <c:spPr>
            <a:solidFill>
              <a:schemeClr val="accent2">
                <a:lumMod val="60000"/>
              </a:schemeClr>
            </a:solidFill>
            <a:ln>
              <a:noFill/>
            </a:ln>
            <a:effectLst/>
          </c:spPr>
          <c:invertIfNegative val="0"/>
          <c:cat>
            <c:strRef>
              <c:f>Revenue_Profit_Trend!$A$6:$A$12</c:f>
              <c:strCache>
                <c:ptCount val="6"/>
                <c:pt idx="0">
                  <c:v>Apr-2024</c:v>
                </c:pt>
                <c:pt idx="1">
                  <c:v>Feb-2024</c:v>
                </c:pt>
                <c:pt idx="2">
                  <c:v>Jan-2024</c:v>
                </c:pt>
                <c:pt idx="3">
                  <c:v>Jun-2024</c:v>
                </c:pt>
                <c:pt idx="4">
                  <c:v>Mar-2024</c:v>
                </c:pt>
                <c:pt idx="5">
                  <c:v>May-2024</c:v>
                </c:pt>
              </c:strCache>
            </c:strRef>
          </c:cat>
          <c:val>
            <c:numRef>
              <c:f>Revenue_Profit_Trend!$I$6:$I$12</c:f>
              <c:numCache>
                <c:formatCode>General</c:formatCode>
                <c:ptCount val="6"/>
                <c:pt idx="0">
                  <c:v>10610951.3171</c:v>
                </c:pt>
                <c:pt idx="1">
                  <c:v>6081799.0897000004</c:v>
                </c:pt>
                <c:pt idx="2">
                  <c:v>9654223.569600001</c:v>
                </c:pt>
                <c:pt idx="3">
                  <c:v>10767281.8665</c:v>
                </c:pt>
                <c:pt idx="4">
                  <c:v>8440454.1355999988</c:v>
                </c:pt>
                <c:pt idx="5">
                  <c:v>8991719.0891999956</c:v>
                </c:pt>
              </c:numCache>
            </c:numRef>
          </c:val>
          <c:extLst>
            <c:ext xmlns:c16="http://schemas.microsoft.com/office/drawing/2014/chart" uri="{C3380CC4-5D6E-409C-BE32-E72D297353CC}">
              <c16:uniqueId val="{00000007-C194-4D97-9B72-230668C40E2A}"/>
            </c:ext>
          </c:extLst>
        </c:ser>
        <c:dLbls>
          <c:showLegendKey val="0"/>
          <c:showVal val="0"/>
          <c:showCatName val="0"/>
          <c:showSerName val="0"/>
          <c:showPercent val="0"/>
          <c:showBubbleSize val="0"/>
        </c:dLbls>
        <c:gapWidth val="219"/>
        <c:overlap val="-27"/>
        <c:axId val="838893727"/>
        <c:axId val="838900927"/>
      </c:barChart>
      <c:catAx>
        <c:axId val="83889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00927"/>
        <c:crosses val="autoZero"/>
        <c:auto val="1"/>
        <c:lblAlgn val="ctr"/>
        <c:lblOffset val="100"/>
        <c:noMultiLvlLbl val="0"/>
      </c:catAx>
      <c:valAx>
        <c:axId val="83890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89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[FreshGo_Channel_Analysis_Data(1).xlsx]Revenue_Profit_Trend!PivotTable5</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Revenue_Profit_Trend!$B$3:$B$5</c:f>
              <c:strCache>
                <c:ptCount val="1"/>
                <c:pt idx="0">
                  <c:v>D2C - Sum of Revenue</c:v>
                </c:pt>
              </c:strCache>
            </c:strRef>
          </c:tx>
          <c:spPr>
            <a:ln w="28575" cap="rnd">
              <a:solidFill>
                <a:schemeClr val="accent1"/>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Revenue_Profit_Trend!$B$6:$B$12</c:f>
              <c:numCache>
                <c:formatCode>General</c:formatCode>
                <c:ptCount val="6"/>
                <c:pt idx="0">
                  <c:v>18027439</c:v>
                </c:pt>
                <c:pt idx="1">
                  <c:v>12855410</c:v>
                </c:pt>
                <c:pt idx="2">
                  <c:v>20930384</c:v>
                </c:pt>
                <c:pt idx="3">
                  <c:v>11662463</c:v>
                </c:pt>
                <c:pt idx="4">
                  <c:v>12328281</c:v>
                </c:pt>
                <c:pt idx="5">
                  <c:v>9723718</c:v>
                </c:pt>
              </c:numCache>
            </c:numRef>
          </c:val>
          <c:smooth val="0"/>
          <c:extLst>
            <c:ext xmlns:c16="http://schemas.microsoft.com/office/drawing/2014/chart" uri="{C3380CC4-5D6E-409C-BE32-E72D297353CC}">
              <c16:uniqueId val="{00000000-74B0-4C3F-9913-EEC69AC8B5D6}"/>
            </c:ext>
          </c:extLst>
        </c:ser>
        <c:ser>
          <c:idx val="1"/>
          <c:order val="1"/>
          <c:tx>
            <c:strRef>
              <c:f>Revenue_Profit_Trend!$C$3:$C$5</c:f>
              <c:strCache>
                <c:ptCount val="1"/>
                <c:pt idx="0">
                  <c:v>D2C - Sum of final profit</c:v>
                </c:pt>
              </c:strCache>
            </c:strRef>
          </c:tx>
          <c:spPr>
            <a:ln w="28575" cap="rnd">
              <a:solidFill>
                <a:schemeClr val="accent2"/>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Revenue_Profit_Trend!$C$6:$C$12</c:f>
              <c:numCache>
                <c:formatCode>General</c:formatCode>
                <c:ptCount val="6"/>
                <c:pt idx="0">
                  <c:v>9760620.7752000019</c:v>
                </c:pt>
                <c:pt idx="1">
                  <c:v>6903016.9313000012</c:v>
                </c:pt>
                <c:pt idx="2">
                  <c:v>12370287.297999999</c:v>
                </c:pt>
                <c:pt idx="3">
                  <c:v>6097836.4022000013</c:v>
                </c:pt>
                <c:pt idx="4">
                  <c:v>6357598.9076000005</c:v>
                </c:pt>
                <c:pt idx="5">
                  <c:v>5486227.7060000002</c:v>
                </c:pt>
              </c:numCache>
            </c:numRef>
          </c:val>
          <c:smooth val="0"/>
          <c:extLst>
            <c:ext xmlns:c16="http://schemas.microsoft.com/office/drawing/2014/chart" uri="{C3380CC4-5D6E-409C-BE32-E72D297353CC}">
              <c16:uniqueId val="{00000001-74B0-4C3F-9913-EEC69AC8B5D6}"/>
            </c:ext>
          </c:extLst>
        </c:ser>
        <c:ser>
          <c:idx val="2"/>
          <c:order val="2"/>
          <c:tx>
            <c:strRef>
              <c:f>Revenue_Profit_Trend!$D$3:$D$5</c:f>
              <c:strCache>
                <c:ptCount val="1"/>
                <c:pt idx="0">
                  <c:v>E-Commerce - Sum of Revenue</c:v>
                </c:pt>
              </c:strCache>
            </c:strRef>
          </c:tx>
          <c:spPr>
            <a:ln w="28575" cap="rnd">
              <a:solidFill>
                <a:schemeClr val="accent3"/>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Revenue_Profit_Trend!$D$6:$D$12</c:f>
              <c:numCache>
                <c:formatCode>General</c:formatCode>
                <c:ptCount val="6"/>
                <c:pt idx="0">
                  <c:v>19968999</c:v>
                </c:pt>
                <c:pt idx="1">
                  <c:v>18216606</c:v>
                </c:pt>
                <c:pt idx="2">
                  <c:v>18030354</c:v>
                </c:pt>
                <c:pt idx="3">
                  <c:v>16277761</c:v>
                </c:pt>
                <c:pt idx="4">
                  <c:v>15389763</c:v>
                </c:pt>
                <c:pt idx="5">
                  <c:v>17387790</c:v>
                </c:pt>
              </c:numCache>
            </c:numRef>
          </c:val>
          <c:smooth val="0"/>
          <c:extLst>
            <c:ext xmlns:c16="http://schemas.microsoft.com/office/drawing/2014/chart" uri="{C3380CC4-5D6E-409C-BE32-E72D297353CC}">
              <c16:uniqueId val="{00000002-74B0-4C3F-9913-EEC69AC8B5D6}"/>
            </c:ext>
          </c:extLst>
        </c:ser>
        <c:ser>
          <c:idx val="3"/>
          <c:order val="3"/>
          <c:tx>
            <c:strRef>
              <c:f>Revenue_Profit_Trend!$E$3:$E$5</c:f>
              <c:strCache>
                <c:ptCount val="1"/>
                <c:pt idx="0">
                  <c:v>E-Commerce - Sum of final profit</c:v>
                </c:pt>
              </c:strCache>
            </c:strRef>
          </c:tx>
          <c:spPr>
            <a:ln w="28575" cap="rnd">
              <a:solidFill>
                <a:schemeClr val="accent4"/>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Revenue_Profit_Trend!$E$6:$E$12</c:f>
              <c:numCache>
                <c:formatCode>General</c:formatCode>
                <c:ptCount val="6"/>
                <c:pt idx="0">
                  <c:v>9908265.7674000002</c:v>
                </c:pt>
                <c:pt idx="1">
                  <c:v>11085453.792699998</c:v>
                </c:pt>
                <c:pt idx="2">
                  <c:v>10473390.553300001</c:v>
                </c:pt>
                <c:pt idx="3">
                  <c:v>7981741.3306000018</c:v>
                </c:pt>
                <c:pt idx="4">
                  <c:v>7977487.3145000003</c:v>
                </c:pt>
                <c:pt idx="5">
                  <c:v>9747055.4195000008</c:v>
                </c:pt>
              </c:numCache>
            </c:numRef>
          </c:val>
          <c:smooth val="0"/>
          <c:extLst>
            <c:ext xmlns:c16="http://schemas.microsoft.com/office/drawing/2014/chart" uri="{C3380CC4-5D6E-409C-BE32-E72D297353CC}">
              <c16:uniqueId val="{00000003-74B0-4C3F-9913-EEC69AC8B5D6}"/>
            </c:ext>
          </c:extLst>
        </c:ser>
        <c:ser>
          <c:idx val="4"/>
          <c:order val="4"/>
          <c:tx>
            <c:strRef>
              <c:f>Revenue_Profit_Trend!$F$3:$F$5</c:f>
              <c:strCache>
                <c:ptCount val="1"/>
                <c:pt idx="0">
                  <c:v>Kirana Stores - Sum of Revenue</c:v>
                </c:pt>
              </c:strCache>
            </c:strRef>
          </c:tx>
          <c:spPr>
            <a:ln w="28575" cap="rnd">
              <a:solidFill>
                <a:schemeClr val="accent5"/>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Revenue_Profit_Trend!$F$6:$F$12</c:f>
              <c:numCache>
                <c:formatCode>General</c:formatCode>
                <c:ptCount val="6"/>
                <c:pt idx="0">
                  <c:v>14564427</c:v>
                </c:pt>
                <c:pt idx="1">
                  <c:v>20946256</c:v>
                </c:pt>
                <c:pt idx="2">
                  <c:v>22273001</c:v>
                </c:pt>
                <c:pt idx="3">
                  <c:v>8746865</c:v>
                </c:pt>
                <c:pt idx="4">
                  <c:v>12818612</c:v>
                </c:pt>
                <c:pt idx="5">
                  <c:v>13641346</c:v>
                </c:pt>
              </c:numCache>
            </c:numRef>
          </c:val>
          <c:smooth val="0"/>
          <c:extLst>
            <c:ext xmlns:c16="http://schemas.microsoft.com/office/drawing/2014/chart" uri="{C3380CC4-5D6E-409C-BE32-E72D297353CC}">
              <c16:uniqueId val="{00000004-74B0-4C3F-9913-EEC69AC8B5D6}"/>
            </c:ext>
          </c:extLst>
        </c:ser>
        <c:ser>
          <c:idx val="5"/>
          <c:order val="5"/>
          <c:tx>
            <c:strRef>
              <c:f>Revenue_Profit_Trend!$G$3:$G$5</c:f>
              <c:strCache>
                <c:ptCount val="1"/>
                <c:pt idx="0">
                  <c:v>Kirana Stores - Sum of final profit</c:v>
                </c:pt>
              </c:strCache>
            </c:strRef>
          </c:tx>
          <c:spPr>
            <a:ln w="28575" cap="rnd">
              <a:solidFill>
                <a:schemeClr val="accent6"/>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Revenue_Profit_Trend!$G$6:$G$12</c:f>
              <c:numCache>
                <c:formatCode>General</c:formatCode>
                <c:ptCount val="6"/>
                <c:pt idx="0">
                  <c:v>6764919.9650999987</c:v>
                </c:pt>
                <c:pt idx="1">
                  <c:v>11756128.785699999</c:v>
                </c:pt>
                <c:pt idx="2">
                  <c:v>12016577.507300003</c:v>
                </c:pt>
                <c:pt idx="3">
                  <c:v>3456046.6857999996</c:v>
                </c:pt>
                <c:pt idx="4">
                  <c:v>5627891.1433000006</c:v>
                </c:pt>
                <c:pt idx="5">
                  <c:v>6362713.5819999995</c:v>
                </c:pt>
              </c:numCache>
            </c:numRef>
          </c:val>
          <c:smooth val="0"/>
          <c:extLst>
            <c:ext xmlns:c16="http://schemas.microsoft.com/office/drawing/2014/chart" uri="{C3380CC4-5D6E-409C-BE32-E72D297353CC}">
              <c16:uniqueId val="{00000005-74B0-4C3F-9913-EEC69AC8B5D6}"/>
            </c:ext>
          </c:extLst>
        </c:ser>
        <c:ser>
          <c:idx val="6"/>
          <c:order val="6"/>
          <c:tx>
            <c:strRef>
              <c:f>Revenue_Profit_Trend!$H$3:$H$5</c:f>
              <c:strCache>
                <c:ptCount val="1"/>
                <c:pt idx="0">
                  <c:v>Modern Retail - Sum of Revenue</c:v>
                </c:pt>
              </c:strCache>
            </c:strRef>
          </c:tx>
          <c:spPr>
            <a:ln w="28575" cap="rnd">
              <a:solidFill>
                <a:schemeClr val="accent1">
                  <a:lumMod val="60000"/>
                </a:schemeClr>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Revenue_Profit_Trend!$H$6:$H$12</c:f>
              <c:numCache>
                <c:formatCode>General</c:formatCode>
                <c:ptCount val="6"/>
                <c:pt idx="0">
                  <c:v>19575200</c:v>
                </c:pt>
                <c:pt idx="1">
                  <c:v>11842984</c:v>
                </c:pt>
                <c:pt idx="2">
                  <c:v>17523633</c:v>
                </c:pt>
                <c:pt idx="3">
                  <c:v>18813101</c:v>
                </c:pt>
                <c:pt idx="4">
                  <c:v>15713466</c:v>
                </c:pt>
                <c:pt idx="5">
                  <c:v>19104728</c:v>
                </c:pt>
              </c:numCache>
            </c:numRef>
          </c:val>
          <c:smooth val="0"/>
          <c:extLst>
            <c:ext xmlns:c16="http://schemas.microsoft.com/office/drawing/2014/chart" uri="{C3380CC4-5D6E-409C-BE32-E72D297353CC}">
              <c16:uniqueId val="{00000006-74B0-4C3F-9913-EEC69AC8B5D6}"/>
            </c:ext>
          </c:extLst>
        </c:ser>
        <c:ser>
          <c:idx val="7"/>
          <c:order val="7"/>
          <c:tx>
            <c:strRef>
              <c:f>Revenue_Profit_Trend!$I$3:$I$5</c:f>
              <c:strCache>
                <c:ptCount val="1"/>
                <c:pt idx="0">
                  <c:v>Modern Retail - Sum of final profit</c:v>
                </c:pt>
              </c:strCache>
            </c:strRef>
          </c:tx>
          <c:spPr>
            <a:ln w="28575" cap="rnd">
              <a:solidFill>
                <a:schemeClr val="accent2">
                  <a:lumMod val="60000"/>
                </a:schemeClr>
              </a:solidFill>
              <a:round/>
            </a:ln>
            <a:effectLst/>
          </c:spPr>
          <c:marker>
            <c:symbol val="none"/>
          </c:marker>
          <c:cat>
            <c:strRef>
              <c:f>Revenue_Profit_Trend!$A$6:$A$12</c:f>
              <c:strCache>
                <c:ptCount val="6"/>
                <c:pt idx="0">
                  <c:v>Apr-2024</c:v>
                </c:pt>
                <c:pt idx="1">
                  <c:v>Feb-2024</c:v>
                </c:pt>
                <c:pt idx="2">
                  <c:v>Jan-2024</c:v>
                </c:pt>
                <c:pt idx="3">
                  <c:v>Jun-2024</c:v>
                </c:pt>
                <c:pt idx="4">
                  <c:v>Mar-2024</c:v>
                </c:pt>
                <c:pt idx="5">
                  <c:v>May-2024</c:v>
                </c:pt>
              </c:strCache>
            </c:strRef>
          </c:cat>
          <c:val>
            <c:numRef>
              <c:f>Revenue_Profit_Trend!$I$6:$I$12</c:f>
              <c:numCache>
                <c:formatCode>General</c:formatCode>
                <c:ptCount val="6"/>
                <c:pt idx="0">
                  <c:v>10610951.3171</c:v>
                </c:pt>
                <c:pt idx="1">
                  <c:v>6081799.0897000004</c:v>
                </c:pt>
                <c:pt idx="2">
                  <c:v>9654223.569600001</c:v>
                </c:pt>
                <c:pt idx="3">
                  <c:v>10767281.8665</c:v>
                </c:pt>
                <c:pt idx="4">
                  <c:v>8440454.1355999988</c:v>
                </c:pt>
                <c:pt idx="5">
                  <c:v>8991719.0891999956</c:v>
                </c:pt>
              </c:numCache>
            </c:numRef>
          </c:val>
          <c:smooth val="0"/>
          <c:extLst>
            <c:ext xmlns:c16="http://schemas.microsoft.com/office/drawing/2014/chart" uri="{C3380CC4-5D6E-409C-BE32-E72D297353CC}">
              <c16:uniqueId val="{00000007-74B0-4C3F-9913-EEC69AC8B5D6}"/>
            </c:ext>
          </c:extLst>
        </c:ser>
        <c:dLbls>
          <c:showLegendKey val="0"/>
          <c:showVal val="0"/>
          <c:showCatName val="0"/>
          <c:showSerName val="0"/>
          <c:showPercent val="0"/>
          <c:showBubbleSize val="0"/>
        </c:dLbls>
        <c:smooth val="0"/>
        <c:axId val="584328911"/>
        <c:axId val="838904287"/>
      </c:lineChart>
      <c:catAx>
        <c:axId val="58432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04287"/>
        <c:crosses val="autoZero"/>
        <c:auto val="1"/>
        <c:lblAlgn val="ctr"/>
        <c:lblOffset val="100"/>
        <c:noMultiLvlLbl val="0"/>
      </c:catAx>
      <c:valAx>
        <c:axId val="83890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2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[FreshGo_Channel_Analysis_Data(1).xlsx]Marketing_ROI_Analysis!PivotTable2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Marketing_ROI_Analysis!$B$3</c:f>
              <c:strCache>
                <c:ptCount val="1"/>
                <c:pt idx="0">
                  <c:v>Sum of Revenue</c:v>
                </c:pt>
              </c:strCache>
            </c:strRef>
          </c:tx>
          <c:spPr>
            <a:solidFill>
              <a:schemeClr val="accent1"/>
            </a:solidFill>
            <a:ln>
              <a:noFill/>
            </a:ln>
            <a:effectLst/>
            <a:sp3d/>
          </c:spPr>
          <c:invertIfNegative val="0"/>
          <c:cat>
            <c:strRef>
              <c:f>Marketing_ROI_Analysis!$A$4:$A$8</c:f>
              <c:strCache>
                <c:ptCount val="4"/>
                <c:pt idx="0">
                  <c:v>D2C</c:v>
                </c:pt>
                <c:pt idx="1">
                  <c:v>E-Commerce</c:v>
                </c:pt>
                <c:pt idx="2">
                  <c:v>Kirana Stores</c:v>
                </c:pt>
                <c:pt idx="3">
                  <c:v>Modern Retail</c:v>
                </c:pt>
              </c:strCache>
            </c:strRef>
          </c:cat>
          <c:val>
            <c:numRef>
              <c:f>Marketing_ROI_Analysis!$B$4:$B$8</c:f>
              <c:numCache>
                <c:formatCode>General</c:formatCode>
                <c:ptCount val="4"/>
                <c:pt idx="0">
                  <c:v>85527695</c:v>
                </c:pt>
                <c:pt idx="1">
                  <c:v>105271273</c:v>
                </c:pt>
                <c:pt idx="2">
                  <c:v>92990507</c:v>
                </c:pt>
                <c:pt idx="3">
                  <c:v>102573112</c:v>
                </c:pt>
              </c:numCache>
            </c:numRef>
          </c:val>
          <c:extLst>
            <c:ext xmlns:c16="http://schemas.microsoft.com/office/drawing/2014/chart" uri="{C3380CC4-5D6E-409C-BE32-E72D297353CC}">
              <c16:uniqueId val="{00000000-814B-45DA-BE97-F9CB47887466}"/>
            </c:ext>
          </c:extLst>
        </c:ser>
        <c:ser>
          <c:idx val="1"/>
          <c:order val="1"/>
          <c:tx>
            <c:strRef>
              <c:f>Marketing_ROI_Analysis!$C$3</c:f>
              <c:strCache>
                <c:ptCount val="1"/>
                <c:pt idx="0">
                  <c:v>Sum of Marketing_Spend</c:v>
                </c:pt>
              </c:strCache>
            </c:strRef>
          </c:tx>
          <c:spPr>
            <a:solidFill>
              <a:schemeClr val="accent2"/>
            </a:solidFill>
            <a:ln>
              <a:noFill/>
            </a:ln>
            <a:effectLst/>
            <a:sp3d/>
          </c:spPr>
          <c:invertIfNegative val="0"/>
          <c:cat>
            <c:strRef>
              <c:f>Marketing_ROI_Analysis!$A$4:$A$8</c:f>
              <c:strCache>
                <c:ptCount val="4"/>
                <c:pt idx="0">
                  <c:v>D2C</c:v>
                </c:pt>
                <c:pt idx="1">
                  <c:v>E-Commerce</c:v>
                </c:pt>
                <c:pt idx="2">
                  <c:v>Kirana Stores</c:v>
                </c:pt>
                <c:pt idx="3">
                  <c:v>Modern Retail</c:v>
                </c:pt>
              </c:strCache>
            </c:strRef>
          </c:cat>
          <c:val>
            <c:numRef>
              <c:f>Marketing_ROI_Analysis!$C$4:$C$8</c:f>
              <c:numCache>
                <c:formatCode>General</c:formatCode>
                <c:ptCount val="4"/>
                <c:pt idx="0">
                  <c:v>12324683</c:v>
                </c:pt>
                <c:pt idx="1">
                  <c:v>14565863</c:v>
                </c:pt>
                <c:pt idx="2">
                  <c:v>14973983</c:v>
                </c:pt>
                <c:pt idx="3">
                  <c:v>15866501</c:v>
                </c:pt>
              </c:numCache>
            </c:numRef>
          </c:val>
          <c:extLst>
            <c:ext xmlns:c16="http://schemas.microsoft.com/office/drawing/2014/chart" uri="{C3380CC4-5D6E-409C-BE32-E72D297353CC}">
              <c16:uniqueId val="{00000001-814B-45DA-BE97-F9CB47887466}"/>
            </c:ext>
          </c:extLst>
        </c:ser>
        <c:ser>
          <c:idx val="2"/>
          <c:order val="2"/>
          <c:tx>
            <c:strRef>
              <c:f>Marketing_ROI_Analysis!$D$3</c:f>
              <c:strCache>
                <c:ptCount val="1"/>
                <c:pt idx="0">
                  <c:v>Average of marketing roi</c:v>
                </c:pt>
              </c:strCache>
            </c:strRef>
          </c:tx>
          <c:spPr>
            <a:solidFill>
              <a:schemeClr val="accent3"/>
            </a:solidFill>
            <a:ln>
              <a:noFill/>
            </a:ln>
            <a:effectLst/>
            <a:sp3d/>
          </c:spPr>
          <c:invertIfNegative val="0"/>
          <c:cat>
            <c:strRef>
              <c:f>Marketing_ROI_Analysis!$A$4:$A$8</c:f>
              <c:strCache>
                <c:ptCount val="4"/>
                <c:pt idx="0">
                  <c:v>D2C</c:v>
                </c:pt>
                <c:pt idx="1">
                  <c:v>E-Commerce</c:v>
                </c:pt>
                <c:pt idx="2">
                  <c:v>Kirana Stores</c:v>
                </c:pt>
                <c:pt idx="3">
                  <c:v>Modern Retail</c:v>
                </c:pt>
              </c:strCache>
            </c:strRef>
          </c:cat>
          <c:val>
            <c:numRef>
              <c:f>Marketing_ROI_Analysis!$D$4:$D$8</c:f>
              <c:numCache>
                <c:formatCode>General</c:formatCode>
                <c:ptCount val="4"/>
                <c:pt idx="0">
                  <c:v>11.564141732055225</c:v>
                </c:pt>
                <c:pt idx="1">
                  <c:v>11.932262495133665</c:v>
                </c:pt>
                <c:pt idx="2">
                  <c:v>12.45164387596143</c:v>
                </c:pt>
                <c:pt idx="3">
                  <c:v>12.662658580432232</c:v>
                </c:pt>
              </c:numCache>
            </c:numRef>
          </c:val>
          <c:extLst>
            <c:ext xmlns:c16="http://schemas.microsoft.com/office/drawing/2014/chart" uri="{C3380CC4-5D6E-409C-BE32-E72D297353CC}">
              <c16:uniqueId val="{00000002-814B-45DA-BE97-F9CB47887466}"/>
            </c:ext>
          </c:extLst>
        </c:ser>
        <c:dLbls>
          <c:showLegendKey val="0"/>
          <c:showVal val="0"/>
          <c:showCatName val="0"/>
          <c:showSerName val="0"/>
          <c:showPercent val="0"/>
          <c:showBubbleSize val="0"/>
        </c:dLbls>
        <c:gapWidth val="150"/>
        <c:shape val="box"/>
        <c:axId val="1679302111"/>
        <c:axId val="1679285791"/>
        <c:axId val="1526589599"/>
      </c:bar3DChart>
      <c:catAx>
        <c:axId val="167930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85791"/>
        <c:crosses val="autoZero"/>
        <c:auto val="1"/>
        <c:lblAlgn val="ctr"/>
        <c:lblOffset val="100"/>
        <c:noMultiLvlLbl val="0"/>
      </c:catAx>
      <c:valAx>
        <c:axId val="167928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302111"/>
        <c:crosses val="autoZero"/>
        <c:crossBetween val="between"/>
      </c:valAx>
      <c:serAx>
        <c:axId val="15265895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857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[FreshGo_Channel_Analysis_Data(1).xlsx]New_Customer_Acquisition!PivotTable4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New_Customer_Acquisition!$B$3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New_Customer_Acquisition!$A$4:$A$24</c:f>
              <c:multiLvlStrCache>
                <c:ptCount val="16"/>
                <c:lvl>
                  <c:pt idx="0">
                    <c:v>Baked Chips</c:v>
                  </c:pt>
                  <c:pt idx="1">
                    <c:v>Millet Snacks</c:v>
                  </c:pt>
                  <c:pt idx="2">
                    <c:v>Protein Bars</c:v>
                  </c:pt>
                  <c:pt idx="3">
                    <c:v>Trail Mix</c:v>
                  </c:pt>
                  <c:pt idx="4">
                    <c:v>Baked Chips</c:v>
                  </c:pt>
                  <c:pt idx="5">
                    <c:v>Millet Snacks</c:v>
                  </c:pt>
                  <c:pt idx="6">
                    <c:v>Protein Bars</c:v>
                  </c:pt>
                  <c:pt idx="7">
                    <c:v>Trail Mix</c:v>
                  </c:pt>
                  <c:pt idx="8">
                    <c:v>Baked Chips</c:v>
                  </c:pt>
                  <c:pt idx="9">
                    <c:v>Millet Snacks</c:v>
                  </c:pt>
                  <c:pt idx="10">
                    <c:v>Protein Bars</c:v>
                  </c:pt>
                  <c:pt idx="11">
                    <c:v>Trail Mix</c:v>
                  </c:pt>
                  <c:pt idx="12">
                    <c:v>Baked Chips</c:v>
                  </c:pt>
                  <c:pt idx="13">
                    <c:v>Millet Snacks</c:v>
                  </c:pt>
                  <c:pt idx="14">
                    <c:v>Protein Bars</c:v>
                  </c:pt>
                  <c:pt idx="15">
                    <c:v>Trail Mix</c:v>
                  </c:pt>
                </c:lvl>
                <c:lvl>
                  <c:pt idx="0">
                    <c:v>D2C</c:v>
                  </c:pt>
                  <c:pt idx="4">
                    <c:v>E-Commerce</c:v>
                  </c:pt>
                  <c:pt idx="8">
                    <c:v>Kirana Stores</c:v>
                  </c:pt>
                  <c:pt idx="12">
                    <c:v>Modern Retail</c:v>
                  </c:pt>
                </c:lvl>
              </c:multiLvlStrCache>
            </c:multiLvlStrRef>
          </c:cat>
          <c:val>
            <c:numRef>
              <c:f>New_Customer_Acquisition!$B$4:$B$24</c:f>
              <c:numCache>
                <c:formatCode>0%</c:formatCode>
                <c:ptCount val="16"/>
                <c:pt idx="0">
                  <c:v>0.75490091556268846</c:v>
                </c:pt>
                <c:pt idx="1">
                  <c:v>0.80670500537337753</c:v>
                </c:pt>
                <c:pt idx="2">
                  <c:v>0.63657215642508425</c:v>
                </c:pt>
                <c:pt idx="3">
                  <c:v>0.66911718996117764</c:v>
                </c:pt>
                <c:pt idx="4">
                  <c:v>0.68302610641345163</c:v>
                </c:pt>
                <c:pt idx="5">
                  <c:v>0.55043474211143373</c:v>
                </c:pt>
                <c:pt idx="6">
                  <c:v>0.56027682297026993</c:v>
                </c:pt>
                <c:pt idx="7">
                  <c:v>0.69835989173373025</c:v>
                </c:pt>
                <c:pt idx="8">
                  <c:v>0.68588798692089159</c:v>
                </c:pt>
                <c:pt idx="9">
                  <c:v>0.9787242955588239</c:v>
                </c:pt>
                <c:pt idx="10">
                  <c:v>0.96197347308205394</c:v>
                </c:pt>
                <c:pt idx="11">
                  <c:v>0.93949262249012644</c:v>
                </c:pt>
                <c:pt idx="12">
                  <c:v>0.68274509919276738</c:v>
                </c:pt>
                <c:pt idx="13">
                  <c:v>1.0413489352240046</c:v>
                </c:pt>
                <c:pt idx="14">
                  <c:v>0.63645461650237123</c:v>
                </c:pt>
                <c:pt idx="15">
                  <c:v>0.75232913472657004</c:v>
                </c:pt>
              </c:numCache>
            </c:numRef>
          </c:val>
          <c:extLst>
            <c:ext xmlns:c16="http://schemas.microsoft.com/office/drawing/2014/chart" uri="{C3380CC4-5D6E-409C-BE32-E72D297353CC}">
              <c16:uniqueId val="{00000000-959C-4867-8A10-F79F43D3B6F9}"/>
            </c:ext>
          </c:extLst>
        </c:ser>
        <c:dLbls>
          <c:showLegendKey val="0"/>
          <c:showVal val="0"/>
          <c:showCatName val="0"/>
          <c:showSerName val="0"/>
          <c:showPercent val="0"/>
          <c:showBubbleSize val="0"/>
        </c:dLbls>
        <c:gapWidth val="65"/>
        <c:shape val="box"/>
        <c:axId val="1679304991"/>
        <c:axId val="1679305471"/>
        <c:axId val="1756840031"/>
      </c:bar3DChart>
      <c:catAx>
        <c:axId val="1679304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9305471"/>
        <c:crosses val="autoZero"/>
        <c:auto val="1"/>
        <c:lblAlgn val="ctr"/>
        <c:lblOffset val="100"/>
        <c:noMultiLvlLbl val="0"/>
      </c:catAx>
      <c:valAx>
        <c:axId val="1679305471"/>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79304991"/>
        <c:crosses val="autoZero"/>
        <c:crossBetween val="between"/>
      </c:valAx>
      <c:serAx>
        <c:axId val="1756840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79305471"/>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DBE79FAA-30AE-4E5A-9532-A859A8EEE44C}">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182880</xdr:colOff>
      <xdr:row>3</xdr:row>
      <xdr:rowOff>22860</xdr:rowOff>
    </xdr:from>
    <xdr:to>
      <xdr:col>9</xdr:col>
      <xdr:colOff>541020</xdr:colOff>
      <xdr:row>18</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6ADF693-29BD-4658-AE8D-C7B418195E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625840" y="5715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15</xdr:row>
      <xdr:rowOff>45720</xdr:rowOff>
    </xdr:from>
    <xdr:to>
      <xdr:col>4</xdr:col>
      <xdr:colOff>617220</xdr:colOff>
      <xdr:row>30</xdr:row>
      <xdr:rowOff>45720</xdr:rowOff>
    </xdr:to>
    <xdr:graphicFrame macro="">
      <xdr:nvGraphicFramePr>
        <xdr:cNvPr id="2" name="Chart 1">
          <a:extLst>
            <a:ext uri="{FF2B5EF4-FFF2-40B4-BE49-F238E27FC236}">
              <a16:creationId xmlns:a16="http://schemas.microsoft.com/office/drawing/2014/main" id="{984D5540-DB08-281A-FFF6-AF452D817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845820</xdr:colOff>
      <xdr:row>14</xdr:row>
      <xdr:rowOff>179070</xdr:rowOff>
    </xdr:from>
    <xdr:to>
      <xdr:col>9</xdr:col>
      <xdr:colOff>15240</xdr:colOff>
      <xdr:row>29</xdr:row>
      <xdr:rowOff>179070</xdr:rowOff>
    </xdr:to>
    <xdr:graphicFrame macro="">
      <xdr:nvGraphicFramePr>
        <xdr:cNvPr id="3" name="Chart 2">
          <a:extLst>
            <a:ext uri="{FF2B5EF4-FFF2-40B4-BE49-F238E27FC236}">
              <a16:creationId xmlns:a16="http://schemas.microsoft.com/office/drawing/2014/main" id="{CA19B9C7-770A-B258-47BE-A1719A721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22860</xdr:colOff>
      <xdr:row>8</xdr:row>
      <xdr:rowOff>76201</xdr:rowOff>
    </xdr:from>
    <xdr:to>
      <xdr:col>14</xdr:col>
      <xdr:colOff>22860</xdr:colOff>
      <xdr:row>17</xdr:row>
      <xdr:rowOff>30481</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42D84872-6CCC-05F9-8855-3DF48A97C77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291060" y="1539241"/>
              <a:ext cx="18288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0</xdr:row>
      <xdr:rowOff>30481</xdr:rowOff>
    </xdr:from>
    <xdr:to>
      <xdr:col>14</xdr:col>
      <xdr:colOff>30480</xdr:colOff>
      <xdr:row>7</xdr:row>
      <xdr:rowOff>167641</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C2381D01-EEDE-26E2-E725-248D594B6E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298680" y="3048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769620</xdr:colOff>
      <xdr:row>10</xdr:row>
      <xdr:rowOff>167640</xdr:rowOff>
    </xdr:from>
    <xdr:to>
      <xdr:col>4</xdr:col>
      <xdr:colOff>381000</xdr:colOff>
      <xdr:row>25</xdr:row>
      <xdr:rowOff>167640</xdr:rowOff>
    </xdr:to>
    <xdr:graphicFrame macro="">
      <xdr:nvGraphicFramePr>
        <xdr:cNvPr id="2" name="Chart 1">
          <a:extLst>
            <a:ext uri="{FF2B5EF4-FFF2-40B4-BE49-F238E27FC236}">
              <a16:creationId xmlns:a16="http://schemas.microsoft.com/office/drawing/2014/main" id="{86065CD0-B4E3-B723-94C0-5CE8D284E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342900</xdr:colOff>
      <xdr:row>6</xdr:row>
      <xdr:rowOff>152400</xdr:rowOff>
    </xdr:from>
    <xdr:to>
      <xdr:col>12</xdr:col>
      <xdr:colOff>38100</xdr:colOff>
      <xdr:row>21</xdr:row>
      <xdr:rowOff>152400</xdr:rowOff>
    </xdr:to>
    <xdr:graphicFrame macro="">
      <xdr:nvGraphicFramePr>
        <xdr:cNvPr id="2" name="Chart 1">
          <a:extLst>
            <a:ext uri="{FF2B5EF4-FFF2-40B4-BE49-F238E27FC236}">
              <a16:creationId xmlns:a16="http://schemas.microsoft.com/office/drawing/2014/main" id="{293D55DF-475F-45EE-6D32-4B9F39C86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30.655398495372" createdVersion="8" refreshedVersion="8" minRefreshableVersion="3" recordCount="750" xr:uid="{7A67E27C-3E43-4FD0-9E3C-DE78A846997A}">
  <cacheSource type="worksheet">
    <worksheetSource name="Table1"/>
  </cacheSource>
  <cacheFields count="28">
    <cacheField name="Month" numFmtId="0">
      <sharedItems count="6">
        <s v="Apr-2024"/>
        <s v="Feb-2024"/>
        <s v="Jan-2024"/>
        <s v="Jun-2024"/>
        <s v="Mar-2024"/>
        <s v="May-2024"/>
      </sharedItems>
    </cacheField>
    <cacheField name="Channel" numFmtId="0">
      <sharedItems count="4">
        <s v="Modern Retail"/>
        <s v="Kirana Stores"/>
        <s v="E-Commerce"/>
        <s v="D2C"/>
      </sharedItems>
    </cacheField>
    <cacheField name="Product" numFmtId="0">
      <sharedItems/>
    </cacheField>
    <cacheField name="Units_Sold" numFmtId="0">
      <sharedItems containsSemiMixedTypes="0" containsString="0" containsNumber="1" containsInteger="1" minValue="101" maxValue="4995"/>
    </cacheField>
    <cacheField name="Revenue" numFmtId="0">
      <sharedItems containsSemiMixedTypes="0" containsString="0" containsNumber="1" containsInteger="1" minValue="53754" maxValue="998763"/>
    </cacheField>
    <cacheField name="Marketing_Spend" numFmtId="0">
      <sharedItems containsSemiMixedTypes="0" containsString="0" containsNumber="1" containsInteger="1" minValue="5138" maxValue="149941"/>
    </cacheField>
    <cacheField name="Customer_Returns_Percent" numFmtId="0">
      <sharedItems containsSemiMixedTypes="0" containsString="0" containsNumber="1" minValue="0.52" maxValue="9.9700000000000006"/>
    </cacheField>
    <cacheField name="Avg_Delivery_Cost_per_Unit" numFmtId="0">
      <sharedItems containsSemiMixedTypes="0" containsString="0" containsNumber="1" minValue="2" maxValue="19.96"/>
    </cacheField>
    <cacheField name="New_Customers" numFmtId="0">
      <sharedItems containsSemiMixedTypes="0" containsString="0" containsNumber="1" containsInteger="1" minValue="10" maxValue="499"/>
    </cacheField>
    <cacheField name="Repeat_Purchase_Rate_Percent" numFmtId="0">
      <sharedItems containsSemiMixedTypes="0" containsString="0" containsNumber="1" minValue="5.0599999999999996" maxValue="69.92"/>
    </cacheField>
    <cacheField name="Distributor_Margin_Percent" numFmtId="0">
      <sharedItems containsSemiMixedTypes="0" containsString="0" containsNumber="1" minValue="5.0599999999999996" maxValue="19.989999999999998"/>
    </cacheField>
    <cacheField name="Slotting_Fees" numFmtId="0">
      <sharedItems containsSemiMixedTypes="0" containsString="0" containsNumber="1" containsInteger="1" minValue="55" maxValue="99862"/>
    </cacheField>
    <cacheField name="Stock_Out_Days" numFmtId="0">
      <sharedItems containsSemiMixedTypes="0" containsString="0" containsNumber="1" containsInteger="1" minValue="0" maxValue="14"/>
    </cacheField>
    <cacheField name="Average_Order_Value" numFmtId="0">
      <sharedItems containsSemiMixedTypes="0" containsString="0" containsNumber="1" minValue="151.33000000000001" maxValue="1997.97"/>
    </cacheField>
    <cacheField name="Discount_Percent" numFmtId="0">
      <sharedItems containsSemiMixedTypes="0" containsString="0" containsNumber="1" minValue="0.01" maxValue="29.88"/>
    </cacheField>
    <cacheField name="Customer_Complaints" numFmtId="0">
      <sharedItems containsSemiMixedTypes="0" containsString="0" containsNumber="1" containsInteger="1" minValue="0" maxValue="49"/>
    </cacheField>
    <cacheField name="Warehouse_Holding_Cost" numFmtId="0">
      <sharedItems containsSemiMixedTypes="0" containsString="0" containsNumber="1" containsInteger="1" minValue="1015" maxValue="49979"/>
    </cacheField>
    <cacheField name="Net_Promoter_Score" numFmtId="0">
      <sharedItems containsSemiMixedTypes="0" containsString="0" containsNumber="1" containsInteger="1" minValue="-20" maxValue="79"/>
    </cacheField>
    <cacheField name="total delivary cost" numFmtId="0">
      <sharedItems containsSemiMixedTypes="0" containsString="0" containsNumber="1" minValue="367.64" maxValue="97562.75"/>
    </cacheField>
    <cacheField name="distrubation margain" numFmtId="0">
      <sharedItems containsSemiMixedTypes="0" containsString="0" containsNumber="1" minValue="3257.7440000000001" maxValue="188251.40840000001"/>
    </cacheField>
    <cacheField name="discount amount" numFmtId="0">
      <sharedItems containsSemiMixedTypes="0" containsString="0" containsNumber="1" minValue="2.4800000000000003E-2" maxValue="1475.1756"/>
    </cacheField>
    <cacheField name="returan amount" numFmtId="0">
      <sharedItems containsSemiMixedTypes="0" containsString="0" containsNumber="1" minValue="1.0836000000000001" maxValue="458.17199999999997"/>
    </cacheField>
    <cacheField name="contribution marketing means profit before marketing" numFmtId="0">
      <sharedItems containsSemiMixedTypes="0" containsString="0" containsNumber="1" minValue="-97939.354400000011" maxValue="848137.32890000008"/>
    </cacheField>
    <cacheField name="profit per unit" numFmtId="0">
      <sharedItems containsSemiMixedTypes="0" containsString="0" containsNumber="1" minValue="-111.21792543859651" maxValue="5064.7506933884297"/>
    </cacheField>
    <cacheField name="marketing roi" numFmtId="0">
      <sharedItems containsSemiMixedTypes="0" containsString="0" containsNumber="1" minValue="0.44671537784994247" maxValue="174.03904136064941"/>
    </cacheField>
    <cacheField name="estemated customer" numFmtId="0">
      <sharedItems containsSemiMixedTypes="0" containsString="0" containsNumber="1" minValue="37.32681336593317" maxValue="5814.537551316108"/>
    </cacheField>
    <cacheField name="new customer" numFmtId="0">
      <sharedItems containsSemiMixedTypes="0" containsString="0" containsNumber="1" minValue="7.2433593824273185E-3" maxValue="8.89602095955461"/>
    </cacheField>
    <cacheField name="final profit" numFmtId="0">
      <sharedItems containsSemiMixedTypes="0" containsString="0" containsNumber="1" minValue="-215051.77989999999" maxValue="806291.469199999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30.663648032409" createdVersion="8" refreshedVersion="8" minRefreshableVersion="3" recordCount="750" xr:uid="{7FA0C8BF-AD17-480E-81B0-38D7A6766493}">
  <cacheSource type="worksheet">
    <worksheetSource name="Table1"/>
  </cacheSource>
  <cacheFields count="28">
    <cacheField name="Month" numFmtId="0">
      <sharedItems count="6">
        <s v="Apr-2024"/>
        <s v="Feb-2024"/>
        <s v="Jan-2024"/>
        <s v="Jun-2024"/>
        <s v="Mar-2024"/>
        <s v="May-2024"/>
      </sharedItems>
    </cacheField>
    <cacheField name="Channel" numFmtId="0">
      <sharedItems count="4">
        <s v="Modern Retail"/>
        <s v="Kirana Stores"/>
        <s v="E-Commerce"/>
        <s v="D2C"/>
      </sharedItems>
    </cacheField>
    <cacheField name="Product" numFmtId="0">
      <sharedItems count="4">
        <s v="Protein Bars"/>
        <s v="Millet Snacks"/>
        <s v="Trail Mix"/>
        <s v="Baked Chips"/>
      </sharedItems>
    </cacheField>
    <cacheField name="Units_Sold" numFmtId="0">
      <sharedItems containsSemiMixedTypes="0" containsString="0" containsNumber="1" containsInteger="1" minValue="101" maxValue="4995"/>
    </cacheField>
    <cacheField name="Revenue" numFmtId="0">
      <sharedItems containsSemiMixedTypes="0" containsString="0" containsNumber="1" containsInteger="1" minValue="53754" maxValue="998763"/>
    </cacheField>
    <cacheField name="Marketing_Spend" numFmtId="0">
      <sharedItems containsSemiMixedTypes="0" containsString="0" containsNumber="1" containsInteger="1" minValue="5138" maxValue="149941"/>
    </cacheField>
    <cacheField name="Customer_Returns_Percent" numFmtId="0">
      <sharedItems containsSemiMixedTypes="0" containsString="0" containsNumber="1" minValue="0.52" maxValue="9.9700000000000006"/>
    </cacheField>
    <cacheField name="Avg_Delivery_Cost_per_Unit" numFmtId="0">
      <sharedItems containsSemiMixedTypes="0" containsString="0" containsNumber="1" minValue="2" maxValue="19.96"/>
    </cacheField>
    <cacheField name="New_Customers" numFmtId="0">
      <sharedItems containsSemiMixedTypes="0" containsString="0" containsNumber="1" containsInteger="1" minValue="10" maxValue="499"/>
    </cacheField>
    <cacheField name="Repeat_Purchase_Rate_Percent" numFmtId="0">
      <sharedItems containsSemiMixedTypes="0" containsString="0" containsNumber="1" minValue="5.0599999999999996" maxValue="69.92"/>
    </cacheField>
    <cacheField name="Distributor_Margin_Percent" numFmtId="0">
      <sharedItems containsSemiMixedTypes="0" containsString="0" containsNumber="1" minValue="5.0599999999999996" maxValue="19.989999999999998"/>
    </cacheField>
    <cacheField name="Slotting_Fees" numFmtId="0">
      <sharedItems containsSemiMixedTypes="0" containsString="0" containsNumber="1" containsInteger="1" minValue="55" maxValue="99862"/>
    </cacheField>
    <cacheField name="Stock_Out_Days" numFmtId="0">
      <sharedItems containsSemiMixedTypes="0" containsString="0" containsNumber="1" containsInteger="1" minValue="0" maxValue="14"/>
    </cacheField>
    <cacheField name="Average_Order_Value" numFmtId="0">
      <sharedItems containsSemiMixedTypes="0" containsString="0" containsNumber="1" minValue="151.33000000000001" maxValue="1997.97"/>
    </cacheField>
    <cacheField name="Discount_Percent" numFmtId="0">
      <sharedItems containsSemiMixedTypes="0" containsString="0" containsNumber="1" minValue="0.01" maxValue="29.88"/>
    </cacheField>
    <cacheField name="Customer_Complaints" numFmtId="0">
      <sharedItems containsSemiMixedTypes="0" containsString="0" containsNumber="1" containsInteger="1" minValue="0" maxValue="49"/>
    </cacheField>
    <cacheField name="Warehouse_Holding_Cost" numFmtId="0">
      <sharedItems containsSemiMixedTypes="0" containsString="0" containsNumber="1" containsInteger="1" minValue="1015" maxValue="49979"/>
    </cacheField>
    <cacheField name="Net_Promoter_Score" numFmtId="0">
      <sharedItems containsSemiMixedTypes="0" containsString="0" containsNumber="1" containsInteger="1" minValue="-20" maxValue="79"/>
    </cacheField>
    <cacheField name="total delivary cost" numFmtId="0">
      <sharedItems containsSemiMixedTypes="0" containsString="0" containsNumber="1" minValue="367.64" maxValue="97562.75"/>
    </cacheField>
    <cacheField name="distrubation margain" numFmtId="0">
      <sharedItems containsSemiMixedTypes="0" containsString="0" containsNumber="1" minValue="3257.7440000000001" maxValue="188251.40840000001"/>
    </cacheField>
    <cacheField name="discount amount" numFmtId="0">
      <sharedItems containsSemiMixedTypes="0" containsString="0" containsNumber="1" minValue="2.4800000000000003E-2" maxValue="1475.1756"/>
    </cacheField>
    <cacheField name="returan amount" numFmtId="0">
      <sharedItems containsSemiMixedTypes="0" containsString="0" containsNumber="1" minValue="1.0836000000000001" maxValue="458.17199999999997"/>
    </cacheField>
    <cacheField name="contribution marketing means profit before marketing" numFmtId="0">
      <sharedItems containsSemiMixedTypes="0" containsString="0" containsNumber="1" minValue="-97939.354400000011" maxValue="848137.32890000008"/>
    </cacheField>
    <cacheField name="profit per unit" numFmtId="0">
      <sharedItems containsSemiMixedTypes="0" containsString="0" containsNumber="1" minValue="-111.21792543859651" maxValue="5064.7506933884297"/>
    </cacheField>
    <cacheField name="marketing roi" numFmtId="0">
      <sharedItems containsSemiMixedTypes="0" containsString="0" containsNumber="1" minValue="0.44671537784994247" maxValue="174.03904136064941"/>
    </cacheField>
    <cacheField name="estemated customer" numFmtId="0">
      <sharedItems containsSemiMixedTypes="0" containsString="0" containsNumber="1" minValue="37.32681336593317" maxValue="5814.537551316108"/>
    </cacheField>
    <cacheField name="new customer" numFmtId="0">
      <sharedItems containsSemiMixedTypes="0" containsString="0" containsNumber="1" minValue="7.2433593824273185E-3" maxValue="8.89602095955461"/>
    </cacheField>
    <cacheField name="final profit" numFmtId="0">
      <sharedItems containsSemiMixedTypes="0" containsString="0" containsNumber="1" minValue="-215051.77989999999" maxValue="806291.46919999993"/>
    </cacheField>
  </cacheFields>
  <extLst>
    <ext xmlns:x14="http://schemas.microsoft.com/office/spreadsheetml/2009/9/main" uri="{725AE2AE-9491-48be-B2B4-4EB974FC3084}">
      <x14:pivotCacheDefinition pivotCacheId="3968249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30.869749768521" createdVersion="8" refreshedVersion="8" minRefreshableVersion="3" recordCount="750" xr:uid="{2A680DBC-6F1C-4E84-929E-C27995440B67}">
  <cacheSource type="worksheet">
    <worksheetSource name="Table1"/>
  </cacheSource>
  <cacheFields count="29">
    <cacheField name="Month" numFmtId="0">
      <sharedItems/>
    </cacheField>
    <cacheField name="Channel" numFmtId="0">
      <sharedItems count="4">
        <s v="Modern Retail"/>
        <s v="Kirana Stores"/>
        <s v="E-Commerce"/>
        <s v="D2C"/>
      </sharedItems>
    </cacheField>
    <cacheField name="Product" numFmtId="0">
      <sharedItems/>
    </cacheField>
    <cacheField name="Units_Sold" numFmtId="0">
      <sharedItems containsSemiMixedTypes="0" containsString="0" containsNumber="1" containsInteger="1" minValue="101" maxValue="4995"/>
    </cacheField>
    <cacheField name="Revenue" numFmtId="0">
      <sharedItems containsSemiMixedTypes="0" containsString="0" containsNumber="1" containsInteger="1" minValue="53754" maxValue="998763"/>
    </cacheField>
    <cacheField name="Marketing_Spend" numFmtId="0">
      <sharedItems containsSemiMixedTypes="0" containsString="0" containsNumber="1" containsInteger="1" minValue="5138" maxValue="149941"/>
    </cacheField>
    <cacheField name="Customer_Returns_Percent" numFmtId="0">
      <sharedItems containsSemiMixedTypes="0" containsString="0" containsNumber="1" minValue="0.52" maxValue="9.9700000000000006"/>
    </cacheField>
    <cacheField name="Avg_Delivery_Cost_per_Unit" numFmtId="0">
      <sharedItems containsSemiMixedTypes="0" containsString="0" containsNumber="1" minValue="2" maxValue="19.96"/>
    </cacheField>
    <cacheField name="New_Customers" numFmtId="0">
      <sharedItems containsSemiMixedTypes="0" containsString="0" containsNumber="1" containsInteger="1" minValue="10" maxValue="499"/>
    </cacheField>
    <cacheField name="Repeat_Purchase_Rate_Percent" numFmtId="0">
      <sharedItems containsSemiMixedTypes="0" containsString="0" containsNumber="1" minValue="5.0599999999999996" maxValue="69.92"/>
    </cacheField>
    <cacheField name="Distributor_Margin_Percent" numFmtId="0">
      <sharedItems containsSemiMixedTypes="0" containsString="0" containsNumber="1" minValue="5.0599999999999996" maxValue="19.989999999999998"/>
    </cacheField>
    <cacheField name="Slotting_Fees" numFmtId="0">
      <sharedItems containsSemiMixedTypes="0" containsString="0" containsNumber="1" containsInteger="1" minValue="55" maxValue="99862"/>
    </cacheField>
    <cacheField name="Stock_Out_Days" numFmtId="0">
      <sharedItems containsSemiMixedTypes="0" containsString="0" containsNumber="1" containsInteger="1" minValue="0" maxValue="14"/>
    </cacheField>
    <cacheField name="Average_Order_Value" numFmtId="0">
      <sharedItems containsSemiMixedTypes="0" containsString="0" containsNumber="1" minValue="151.33000000000001" maxValue="1997.97"/>
    </cacheField>
    <cacheField name="Discount_Percent" numFmtId="0">
      <sharedItems containsSemiMixedTypes="0" containsString="0" containsNumber="1" minValue="0.01" maxValue="29.88"/>
    </cacheField>
    <cacheField name="Customer_Complaints" numFmtId="0">
      <sharedItems containsSemiMixedTypes="0" containsString="0" containsNumber="1" containsInteger="1" minValue="0" maxValue="49"/>
    </cacheField>
    <cacheField name="Warehouse_Holding_Cost" numFmtId="0">
      <sharedItems containsSemiMixedTypes="0" containsString="0" containsNumber="1" containsInteger="1" minValue="1015" maxValue="49979"/>
    </cacheField>
    <cacheField name="Net_Promoter_Score" numFmtId="0">
      <sharedItems containsSemiMixedTypes="0" containsString="0" containsNumber="1" containsInteger="1" minValue="-20" maxValue="79"/>
    </cacheField>
    <cacheField name="total delivary cost" numFmtId="0">
      <sharedItems containsSemiMixedTypes="0" containsString="0" containsNumber="1" minValue="367.64" maxValue="97562.75"/>
    </cacheField>
    <cacheField name="distrubation margain" numFmtId="0">
      <sharedItems containsSemiMixedTypes="0" containsString="0" containsNumber="1" minValue="3257.7440000000001" maxValue="188251.40840000001"/>
    </cacheField>
    <cacheField name="discount amount" numFmtId="0">
      <sharedItems containsSemiMixedTypes="0" containsString="0" containsNumber="1" minValue="2.4800000000000003E-2" maxValue="1475.1756"/>
    </cacheField>
    <cacheField name="returan amount" numFmtId="0">
      <sharedItems containsSemiMixedTypes="0" containsString="0" containsNumber="1" minValue="1.0836000000000001" maxValue="458.17199999999997"/>
    </cacheField>
    <cacheField name="contribution marketing means profit before marketing" numFmtId="0">
      <sharedItems containsSemiMixedTypes="0" containsString="0" containsNumber="1" minValue="-97939.354400000011" maxValue="848137.32890000008"/>
    </cacheField>
    <cacheField name="profit per unit" numFmtId="0">
      <sharedItems containsSemiMixedTypes="0" containsString="0" containsNumber="1" minValue="-111.21792543859651" maxValue="5064.7506933884297"/>
    </cacheField>
    <cacheField name="marketing roi" numFmtId="0">
      <sharedItems containsSemiMixedTypes="0" containsString="0" containsNumber="1" minValue="0.44671537784994247" maxValue="174.03904136064941"/>
    </cacheField>
    <cacheField name="estemated customer" numFmtId="0">
      <sharedItems containsSemiMixedTypes="0" containsString="0" containsNumber="1" minValue="37.32681336593317" maxValue="5814.537551316108"/>
    </cacheField>
    <cacheField name="new customer" numFmtId="0">
      <sharedItems containsSemiMixedTypes="0" containsString="0" containsNumber="1" minValue="7.2433593824273185E-3" maxValue="8.89602095955461"/>
    </cacheField>
    <cacheField name="final profit" numFmtId="0">
      <sharedItems containsSemiMixedTypes="0" containsString="0" containsNumber="1" minValue="-215051.77989999999" maxValue="806291.46919999993"/>
    </cacheField>
    <cacheField name="percent of new customer" numFmtId="9">
      <sharedItems containsSemiMixedTypes="0" containsString="0" containsNumber="1" minValue="7.2433593824273185E-3" maxValue="8.8960209595546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30.872044791664" createdVersion="8" refreshedVersion="8" minRefreshableVersion="3" recordCount="750" xr:uid="{043518C4-63D8-4FA9-9D27-14C7E9CCC965}">
  <cacheSource type="worksheet">
    <worksheetSource ref="A1:AC751" sheet="Raw_Sales_Data"/>
  </cacheSource>
  <cacheFields count="29">
    <cacheField name="Month" numFmtId="0">
      <sharedItems/>
    </cacheField>
    <cacheField name="Channel" numFmtId="0">
      <sharedItems count="4">
        <s v="Modern Retail"/>
        <s v="Kirana Stores"/>
        <s v="E-Commerce"/>
        <s v="D2C"/>
      </sharedItems>
    </cacheField>
    <cacheField name="Product" numFmtId="0">
      <sharedItems count="4">
        <s v="Protein Bars"/>
        <s v="Millet Snacks"/>
        <s v="Trail Mix"/>
        <s v="Baked Chips"/>
      </sharedItems>
    </cacheField>
    <cacheField name="Units_Sold" numFmtId="0">
      <sharedItems containsSemiMixedTypes="0" containsString="0" containsNumber="1" containsInteger="1" minValue="101" maxValue="4995"/>
    </cacheField>
    <cacheField name="Revenue" numFmtId="0">
      <sharedItems containsSemiMixedTypes="0" containsString="0" containsNumber="1" containsInteger="1" minValue="53754" maxValue="998763"/>
    </cacheField>
    <cacheField name="Marketing_Spend" numFmtId="0">
      <sharedItems containsSemiMixedTypes="0" containsString="0" containsNumber="1" containsInteger="1" minValue="5138" maxValue="149941"/>
    </cacheField>
    <cacheField name="Customer_Returns_Percent" numFmtId="0">
      <sharedItems containsSemiMixedTypes="0" containsString="0" containsNumber="1" minValue="0.52" maxValue="9.9700000000000006"/>
    </cacheField>
    <cacheField name="Avg_Delivery_Cost_per_Unit" numFmtId="0">
      <sharedItems containsSemiMixedTypes="0" containsString="0" containsNumber="1" minValue="2" maxValue="19.96"/>
    </cacheField>
    <cacheField name="New_Customers" numFmtId="0">
      <sharedItems containsSemiMixedTypes="0" containsString="0" containsNumber="1" containsInteger="1" minValue="10" maxValue="499"/>
    </cacheField>
    <cacheField name="Repeat_Purchase_Rate_Percent" numFmtId="0">
      <sharedItems containsSemiMixedTypes="0" containsString="0" containsNumber="1" minValue="5.0599999999999996" maxValue="69.92"/>
    </cacheField>
    <cacheField name="Distributor_Margin_Percent" numFmtId="0">
      <sharedItems containsSemiMixedTypes="0" containsString="0" containsNumber="1" minValue="5.0599999999999996" maxValue="19.989999999999998"/>
    </cacheField>
    <cacheField name="Slotting_Fees" numFmtId="0">
      <sharedItems containsSemiMixedTypes="0" containsString="0" containsNumber="1" containsInteger="1" minValue="55" maxValue="99862"/>
    </cacheField>
    <cacheField name="Stock_Out_Days" numFmtId="0">
      <sharedItems containsSemiMixedTypes="0" containsString="0" containsNumber="1" containsInteger="1" minValue="0" maxValue="14"/>
    </cacheField>
    <cacheField name="Average_Order_Value" numFmtId="0">
      <sharedItems containsSemiMixedTypes="0" containsString="0" containsNumber="1" minValue="151.33000000000001" maxValue="1997.97"/>
    </cacheField>
    <cacheField name="Discount_Percent" numFmtId="0">
      <sharedItems containsSemiMixedTypes="0" containsString="0" containsNumber="1" minValue="0.01" maxValue="29.88"/>
    </cacheField>
    <cacheField name="Customer_Complaints" numFmtId="0">
      <sharedItems containsSemiMixedTypes="0" containsString="0" containsNumber="1" containsInteger="1" minValue="0" maxValue="49"/>
    </cacheField>
    <cacheField name="Warehouse_Holding_Cost" numFmtId="0">
      <sharedItems containsSemiMixedTypes="0" containsString="0" containsNumber="1" containsInteger="1" minValue="1015" maxValue="49979"/>
    </cacheField>
    <cacheField name="Net_Promoter_Score" numFmtId="0">
      <sharedItems containsSemiMixedTypes="0" containsString="0" containsNumber="1" containsInteger="1" minValue="-20" maxValue="79"/>
    </cacheField>
    <cacheField name="total delivary cost" numFmtId="0">
      <sharedItems containsSemiMixedTypes="0" containsString="0" containsNumber="1" minValue="367.64" maxValue="97562.75"/>
    </cacheField>
    <cacheField name="distrubation margain" numFmtId="0">
      <sharedItems containsSemiMixedTypes="0" containsString="0" containsNumber="1" minValue="3257.7440000000001" maxValue="188251.40840000001"/>
    </cacheField>
    <cacheField name="discount amount" numFmtId="0">
      <sharedItems containsSemiMixedTypes="0" containsString="0" containsNumber="1" minValue="2.4800000000000003E-2" maxValue="1475.1756"/>
    </cacheField>
    <cacheField name="returan amount" numFmtId="0">
      <sharedItems containsSemiMixedTypes="0" containsString="0" containsNumber="1" minValue="1.0836000000000001" maxValue="458.17199999999997"/>
    </cacheField>
    <cacheField name="contribution marketing means profit before marketing" numFmtId="0">
      <sharedItems containsSemiMixedTypes="0" containsString="0" containsNumber="1" minValue="-97939.354400000011" maxValue="848137.32890000008"/>
    </cacheField>
    <cacheField name="profit per unit" numFmtId="0">
      <sharedItems containsSemiMixedTypes="0" containsString="0" containsNumber="1" minValue="-111.21792543859651" maxValue="5064.7506933884297"/>
    </cacheField>
    <cacheField name="marketing roi" numFmtId="0">
      <sharedItems containsSemiMixedTypes="0" containsString="0" containsNumber="1" minValue="0.44671537784994247" maxValue="174.03904136064941"/>
    </cacheField>
    <cacheField name="estemated customer" numFmtId="0">
      <sharedItems containsSemiMixedTypes="0" containsString="0" containsNumber="1" minValue="37.32681336593317" maxValue="5814.537551316108"/>
    </cacheField>
    <cacheField name="new customer" numFmtId="0">
      <sharedItems containsSemiMixedTypes="0" containsString="0" containsNumber="1" minValue="7.2433593824273185E-3" maxValue="8.89602095955461"/>
    </cacheField>
    <cacheField name="final profit" numFmtId="0">
      <sharedItems containsSemiMixedTypes="0" containsString="0" containsNumber="1" minValue="-215051.77989999999" maxValue="806291.46919999993"/>
    </cacheField>
    <cacheField name="percent of new customer" numFmtId="9">
      <sharedItems containsSemiMixedTypes="0" containsString="0" containsNumber="1" minValue="7.2433593824273185E-3" maxValue="8.896020959554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x v="0"/>
    <x v="0"/>
    <s v="Protein Bars"/>
    <n v="2353"/>
    <n v="229761"/>
    <n v="67824"/>
    <n v="5.08"/>
    <n v="6.91"/>
    <n v="441"/>
    <n v="58.56"/>
    <n v="6.37"/>
    <n v="20842"/>
    <n v="1"/>
    <n v="945.83"/>
    <n v="6.9"/>
    <n v="5"/>
    <n v="3526"/>
    <n v="23"/>
    <n v="16259.23"/>
    <n v="14635.775700000002"/>
    <n v="162.35700000000003"/>
    <n v="119.5324"/>
    <n v="174216.10490000001"/>
    <n v="74.039993582660429"/>
    <n v="3.3876061571125264"/>
    <n v="242.91997504837019"/>
    <n v="1.8154126679462574"/>
    <n v="106392.10490000001"/>
  </r>
  <r>
    <x v="0"/>
    <x v="0"/>
    <s v="Protein Bars"/>
    <n v="494"/>
    <n v="117260"/>
    <n v="90371"/>
    <n v="3.51"/>
    <n v="17.41"/>
    <n v="30"/>
    <n v="49.85"/>
    <n v="5.74"/>
    <n v="91244"/>
    <n v="4"/>
    <n v="534.47"/>
    <n v="23.83"/>
    <n v="29"/>
    <n v="12802"/>
    <n v="-12"/>
    <n v="8600.5400000000009"/>
    <n v="6730.7240000000002"/>
    <n v="117.72019999999999"/>
    <n v="17.339400000000001"/>
    <n v="-2252.3236000000034"/>
    <n v="-4.5593595141700476"/>
    <n v="1.2975401400891879"/>
    <n v="219.39491458828371"/>
    <n v="0.1367397236909432"/>
    <n v="-92623.323600000003"/>
  </r>
  <r>
    <x v="0"/>
    <x v="0"/>
    <s v="Protein Bars"/>
    <n v="373"/>
    <n v="985541"/>
    <n v="10410"/>
    <n v="9.39"/>
    <n v="3.93"/>
    <n v="86"/>
    <n v="30.14"/>
    <n v="13.95"/>
    <n v="32125"/>
    <n v="6"/>
    <n v="1708.56"/>
    <n v="29.19"/>
    <n v="46"/>
    <n v="47010"/>
    <n v="-9"/>
    <n v="1465.89"/>
    <n v="137482.96949999998"/>
    <n v="108.87869999999999"/>
    <n v="35.024700000000003"/>
    <n v="767313.23710000003"/>
    <n v="2057.1400458445041"/>
    <n v="94.67252641690682"/>
    <n v="576.82551388303602"/>
    <n v="0.14909187948548056"/>
    <n v="756903.23710000003"/>
  </r>
  <r>
    <x v="0"/>
    <x v="1"/>
    <s v="Millet Snacks"/>
    <n v="3666"/>
    <n v="79725"/>
    <n v="91716"/>
    <n v="2.85"/>
    <n v="12.87"/>
    <n v="110"/>
    <n v="10.83"/>
    <n v="14.38"/>
    <n v="47085"/>
    <n v="9"/>
    <n v="1061.6500000000001"/>
    <n v="21.15"/>
    <n v="34"/>
    <n v="23191"/>
    <n v="54"/>
    <n v="47181.42"/>
    <n v="11464.455000000002"/>
    <n v="775.35899999999992"/>
    <n v="104.48100000000001"/>
    <n v="-50076.714999999997"/>
    <n v="-13.659769503546098"/>
    <n v="0.86925945309433472"/>
    <n v="75.09537041397823"/>
    <n v="1.464804013797429"/>
    <n v="-141792.715"/>
  </r>
  <r>
    <x v="0"/>
    <x v="1"/>
    <s v="Trail Mix"/>
    <n v="1667"/>
    <n v="311486"/>
    <n v="63557"/>
    <n v="0.69"/>
    <n v="5.12"/>
    <n v="101"/>
    <n v="36.450000000000003"/>
    <n v="15.13"/>
    <n v="81099"/>
    <n v="13"/>
    <n v="443.26"/>
    <n v="21.23"/>
    <n v="31"/>
    <n v="10721"/>
    <n v="34"/>
    <n v="8535.0400000000009"/>
    <n v="47127.831800000007"/>
    <n v="353.90410000000003"/>
    <n v="11.5023"/>
    <n v="163637.7218"/>
    <n v="98.163000479904014"/>
    <n v="4.9008921125918468"/>
    <n v="702.71623877633897"/>
    <n v="0.14372800061640009"/>
    <n v="100080.7218"/>
  </r>
  <r>
    <x v="0"/>
    <x v="2"/>
    <s v="Trail Mix"/>
    <n v="3596"/>
    <n v="735166"/>
    <n v="121656"/>
    <n v="9.3800000000000008"/>
    <n v="19.100000000000001"/>
    <n v="459"/>
    <n v="15.51"/>
    <n v="6.95"/>
    <n v="6895"/>
    <n v="0"/>
    <n v="388.72"/>
    <n v="3.82"/>
    <n v="31"/>
    <n v="5486"/>
    <n v="-1"/>
    <n v="68683.600000000006"/>
    <n v="51094.037000000004"/>
    <n v="137.3672"/>
    <n v="337.30480000000006"/>
    <n v="602532.69099999999"/>
    <n v="167.55636568409344"/>
    <n v="6.0429900703623334"/>
    <n v="1891.248199217946"/>
    <n v="0.24269686030093884"/>
    <n v="480876.69099999999"/>
  </r>
  <r>
    <x v="0"/>
    <x v="3"/>
    <s v="Millet Snacks"/>
    <n v="3036"/>
    <n v="105147"/>
    <n v="141535"/>
    <n v="1.3"/>
    <n v="8.39"/>
    <n v="258"/>
    <n v="41.01"/>
    <n v="6.58"/>
    <n v="21360"/>
    <n v="2"/>
    <n v="1691.04"/>
    <n v="10.09"/>
    <n v="19"/>
    <n v="3019"/>
    <n v="-2"/>
    <n v="25472.04"/>
    <n v="6918.6725999999999"/>
    <n v="306.33240000000001"/>
    <n v="39.468000000000004"/>
    <n v="48031.487000000001"/>
    <n v="15.820647891963109"/>
    <n v="0.74290458190553577"/>
    <n v="62.178895827419815"/>
    <n v="4.1493178122057692"/>
    <n v="-93503.513000000006"/>
  </r>
  <r>
    <x v="0"/>
    <x v="2"/>
    <s v="Millet Snacks"/>
    <n v="3217"/>
    <n v="665684"/>
    <n v="75448"/>
    <n v="3.67"/>
    <n v="2.81"/>
    <n v="47"/>
    <n v="39.75"/>
    <n v="17.190000000000001"/>
    <n v="54847"/>
    <n v="12"/>
    <n v="700.51"/>
    <n v="7.03"/>
    <n v="46"/>
    <n v="16919"/>
    <n v="50"/>
    <n v="9039.77"/>
    <n v="114431.07960000001"/>
    <n v="226.1551"/>
    <n v="118.06389999999999"/>
    <n v="470102.9314"/>
    <n v="146.13084594342556"/>
    <n v="8.8230834482027358"/>
    <n v="950.28479250831538"/>
    <n v="4.9458857355742361E-2"/>
    <n v="394654.9314"/>
  </r>
  <r>
    <x v="0"/>
    <x v="2"/>
    <s v="Baked Chips"/>
    <n v="4437"/>
    <n v="506162"/>
    <n v="119598"/>
    <n v="9.83"/>
    <n v="17.71"/>
    <n v="331"/>
    <n v="29.19"/>
    <n v="17.52"/>
    <n v="38032"/>
    <n v="1"/>
    <n v="711.07"/>
    <n v="28.46"/>
    <n v="18"/>
    <n v="9015"/>
    <n v="79"/>
    <n v="78579.27"/>
    <n v="88679.582399999999"/>
    <n v="1262.7702000000002"/>
    <n v="436.15710000000001"/>
    <n v="290157.22029999999"/>
    <n v="65.394911043497856"/>
    <n v="4.2321945183029817"/>
    <n v="711.83146525658515"/>
    <n v="0.46499770824360581"/>
    <n v="170559.22029999999"/>
  </r>
  <r>
    <x v="0"/>
    <x v="0"/>
    <s v="Baked Chips"/>
    <n v="101"/>
    <n v="596015"/>
    <n v="54334"/>
    <n v="7.96"/>
    <n v="11.42"/>
    <n v="177"/>
    <n v="54.39"/>
    <n v="5.84"/>
    <n v="81426"/>
    <n v="0"/>
    <n v="820.78"/>
    <n v="5.09"/>
    <n v="43"/>
    <n v="4420"/>
    <n v="60"/>
    <n v="1153.42"/>
    <n v="34807.275999999998"/>
    <n v="5.1409000000000002"/>
    <n v="8.0396000000000001"/>
    <n v="474195.12349999999"/>
    <n v="4695.0012227722773"/>
    <n v="10.96946663231126"/>
    <n v="726.15682643339267"/>
    <n v="0.24374899960571461"/>
    <n v="419861.12349999999"/>
  </r>
  <r>
    <x v="0"/>
    <x v="0"/>
    <s v="Protein Bars"/>
    <n v="1809"/>
    <n v="742095"/>
    <n v="66035"/>
    <n v="9.44"/>
    <n v="3.78"/>
    <n v="457"/>
    <n v="35.229999999999997"/>
    <n v="13.7"/>
    <n v="91737"/>
    <n v="13"/>
    <n v="1134.3599999999999"/>
    <n v="12.45"/>
    <n v="23"/>
    <n v="22507"/>
    <n v="-1"/>
    <n v="6838.0199999999995"/>
    <n v="101667.01499999998"/>
    <n v="225.22049999999999"/>
    <n v="170.7696"/>
    <n v="518949.97490000003"/>
    <n v="286.87118568269761"/>
    <n v="11.237904141743016"/>
    <n v="654.19708029197091"/>
    <n v="0.69856624825662472"/>
    <n v="452914.97490000003"/>
  </r>
  <r>
    <x v="0"/>
    <x v="2"/>
    <s v="Millet Snacks"/>
    <n v="4338"/>
    <n v="130102"/>
    <n v="49363"/>
    <n v="0.61"/>
    <n v="8.51"/>
    <n v="381"/>
    <n v="53.35"/>
    <n v="15.68"/>
    <n v="19787"/>
    <n v="14"/>
    <n v="1450.3"/>
    <n v="20.58"/>
    <n v="13"/>
    <n v="48671"/>
    <n v="6"/>
    <n v="36916.379999999997"/>
    <n v="20399.993599999998"/>
    <n v="892.76039999999989"/>
    <n v="26.461799999999997"/>
    <n v="3408.404200000019"/>
    <n v="0.78570866758875502"/>
    <n v="2.63561777039483"/>
    <n v="89.706957181272841"/>
    <n v="4.2471622265606985"/>
    <n v="-45954.595799999981"/>
  </r>
  <r>
    <x v="0"/>
    <x v="0"/>
    <s v="Protein Bars"/>
    <n v="2025"/>
    <n v="490917"/>
    <n v="72411"/>
    <n v="6.03"/>
    <n v="17.54"/>
    <n v="162"/>
    <n v="64.12"/>
    <n v="12.51"/>
    <n v="17358"/>
    <n v="2"/>
    <n v="1744.01"/>
    <n v="4.26"/>
    <n v="15"/>
    <n v="5597"/>
    <n v="75"/>
    <n v="35518.5"/>
    <n v="61413.716699999997"/>
    <n v="86.265000000000001"/>
    <n v="122.1075"/>
    <n v="370821.41080000001"/>
    <n v="183.12168434567903"/>
    <n v="6.7795914985292294"/>
    <n v="281.48749147080576"/>
    <n v="0.57551402782955163"/>
    <n v="298410.41080000001"/>
  </r>
  <r>
    <x v="0"/>
    <x v="2"/>
    <s v="Baked Chips"/>
    <n v="2156"/>
    <n v="683065"/>
    <n v="28377"/>
    <n v="2.44"/>
    <n v="6.02"/>
    <n v="438"/>
    <n v="41.98"/>
    <n v="18.68"/>
    <n v="82143"/>
    <n v="11"/>
    <n v="1893.04"/>
    <n v="6.41"/>
    <n v="6"/>
    <n v="38304"/>
    <n v="45"/>
    <n v="12979.119999999999"/>
    <n v="127596.542"/>
    <n v="138.1996"/>
    <n v="52.606399999999994"/>
    <n v="421851.53200000001"/>
    <n v="195.66397588126159"/>
    <n v="24.071078690488775"/>
    <n v="360.82967079406671"/>
    <n v="1.2138691339770007"/>
    <n v="393474.53200000001"/>
  </r>
  <r>
    <x v="0"/>
    <x v="0"/>
    <s v="Protein Bars"/>
    <n v="3244"/>
    <n v="69033"/>
    <n v="43211"/>
    <n v="5.44"/>
    <n v="17.72"/>
    <n v="442"/>
    <n v="54.54"/>
    <n v="7.2"/>
    <n v="37381"/>
    <n v="14"/>
    <n v="1109.21"/>
    <n v="3.17"/>
    <n v="26"/>
    <n v="31788"/>
    <n v="11"/>
    <n v="57483.679999999993"/>
    <n v="4970.3760000000002"/>
    <n v="102.8348"/>
    <n v="176.4736"/>
    <n v="-62869.364399999991"/>
    <n v="-19.380198643649813"/>
    <n v="1.597579320080535"/>
    <n v="62.236186114441807"/>
    <n v="7.1019776049135928"/>
    <n v="-106080.36439999999"/>
  </r>
  <r>
    <x v="0"/>
    <x v="1"/>
    <s v="Millet Snacks"/>
    <n v="2370"/>
    <n v="566409"/>
    <n v="8744"/>
    <n v="1.2"/>
    <n v="16.21"/>
    <n v="135"/>
    <n v="57.77"/>
    <n v="14.69"/>
    <n v="90347"/>
    <n v="5"/>
    <n v="801.77"/>
    <n v="20.49"/>
    <n v="13"/>
    <n v="43725"/>
    <n v="24"/>
    <n v="38417.700000000004"/>
    <n v="83205.482100000008"/>
    <n v="485.61299999999994"/>
    <n v="28.44"/>
    <n v="310199.76490000001"/>
    <n v="130.88597675105487"/>
    <n v="64.776875571820682"/>
    <n v="706.44823328385951"/>
    <n v="0.19109680460585901"/>
    <n v="301455.76490000001"/>
  </r>
  <r>
    <x v="0"/>
    <x v="0"/>
    <s v="Baked Chips"/>
    <n v="1813"/>
    <n v="427869"/>
    <n v="83931"/>
    <n v="5.72"/>
    <n v="16.28"/>
    <n v="230"/>
    <n v="56.61"/>
    <n v="16.32"/>
    <n v="26853"/>
    <n v="2"/>
    <n v="1137.19"/>
    <n v="26.53"/>
    <n v="43"/>
    <n v="8715"/>
    <n v="39"/>
    <n v="29515.640000000003"/>
    <n v="69828.22080000001"/>
    <n v="480.98890000000006"/>
    <n v="103.70359999999999"/>
    <n v="292372.44669999997"/>
    <n v="161.2644493656922"/>
    <n v="5.0978661042999605"/>
    <n v="376.25111019266785"/>
    <n v="0.61129387733161322"/>
    <n v="208441.44669999997"/>
  </r>
  <r>
    <x v="0"/>
    <x v="1"/>
    <s v="Baked Chips"/>
    <n v="1207"/>
    <n v="332017"/>
    <n v="21715"/>
    <n v="1.87"/>
    <n v="16.079999999999998"/>
    <n v="416"/>
    <n v="45.51"/>
    <n v="11.72"/>
    <n v="20661"/>
    <n v="13"/>
    <n v="883.11"/>
    <n v="13.3"/>
    <n v="46"/>
    <n v="12226"/>
    <n v="-16"/>
    <n v="19408.559999999998"/>
    <n v="38912.392400000004"/>
    <n v="160.53100000000001"/>
    <n v="22.570900000000002"/>
    <n v="240625.94569999998"/>
    <n v="199.35869569179783"/>
    <n v="15.289753626525444"/>
    <n v="375.9633567732219"/>
    <n v="1.1064908122174466"/>
    <n v="218910.94569999998"/>
  </r>
  <r>
    <x v="0"/>
    <x v="0"/>
    <s v="Millet Snacks"/>
    <n v="307"/>
    <n v="936514"/>
    <n v="79637"/>
    <n v="7.11"/>
    <n v="5.93"/>
    <n v="138"/>
    <n v="31.12"/>
    <n v="13.47"/>
    <n v="29565"/>
    <n v="3"/>
    <n v="1020.95"/>
    <n v="5.73"/>
    <n v="38"/>
    <n v="3369"/>
    <n v="52"/>
    <n v="1820.51"/>
    <n v="126148.43580000001"/>
    <n v="17.591100000000001"/>
    <n v="21.8277"/>
    <n v="775571.63540000003"/>
    <n v="2526.2919719869706"/>
    <n v="11.75978502454889"/>
    <n v="917.29663548655662"/>
    <n v="0.15044206493442705"/>
    <n v="695934.63540000003"/>
  </r>
  <r>
    <x v="0"/>
    <x v="0"/>
    <s v="Millet Snacks"/>
    <n v="509"/>
    <n v="466978"/>
    <n v="111022"/>
    <n v="7.19"/>
    <n v="18.16"/>
    <n v="345"/>
    <n v="46.26"/>
    <n v="6.55"/>
    <n v="55991"/>
    <n v="10"/>
    <n v="1068.1500000000001"/>
    <n v="11.67"/>
    <n v="47"/>
    <n v="31314"/>
    <n v="68"/>
    <n v="9243.44"/>
    <n v="30587.059000000001"/>
    <n v="59.400300000000001"/>
    <n v="36.597100000000005"/>
    <n v="339746.5036"/>
    <n v="667.47839607072694"/>
    <n v="4.2061753526328118"/>
    <n v="437.18391611665027"/>
    <n v="0.78914156555555082"/>
    <n v="228724.5036"/>
  </r>
  <r>
    <x v="0"/>
    <x v="0"/>
    <s v="Trail Mix"/>
    <n v="2234"/>
    <n v="583884"/>
    <n v="142103"/>
    <n v="6.88"/>
    <n v="16.29"/>
    <n v="411"/>
    <n v="18.260000000000002"/>
    <n v="19.52"/>
    <n v="132"/>
    <n v="10"/>
    <n v="1972.12"/>
    <n v="5.96"/>
    <n v="37"/>
    <n v="36109"/>
    <n v="78"/>
    <n v="36391.86"/>
    <n v="113974.1568"/>
    <n v="133.1464"/>
    <n v="153.69919999999999"/>
    <n v="396990.13760000002"/>
    <n v="177.70373213965982"/>
    <n v="4.1088787710322796"/>
    <n v="296.0692047137091"/>
    <n v="1.3881889553404443"/>
    <n v="254887.13760000002"/>
  </r>
  <r>
    <x v="0"/>
    <x v="1"/>
    <s v="Protein Bars"/>
    <n v="1660"/>
    <n v="592601"/>
    <n v="7282"/>
    <n v="2.87"/>
    <n v="12.03"/>
    <n v="390"/>
    <n v="36.369999999999997"/>
    <n v="15.15"/>
    <n v="36538"/>
    <n v="5"/>
    <n v="1769.42"/>
    <n v="23.11"/>
    <n v="10"/>
    <n v="16256"/>
    <n v="47"/>
    <n v="19969.8"/>
    <n v="89779.051500000001"/>
    <n v="383.62599999999998"/>
    <n v="47.642000000000003"/>
    <n v="429626.88049999997"/>
    <n v="258.81137379518071"/>
    <n v="81.378879428728368"/>
    <n v="334.9125702207503"/>
    <n v="1.1644830163972049"/>
    <n v="422344.88049999997"/>
  </r>
  <r>
    <x v="0"/>
    <x v="1"/>
    <s v="Protein Bars"/>
    <n v="3802"/>
    <n v="314167"/>
    <n v="126251"/>
    <n v="7.84"/>
    <n v="15.71"/>
    <n v="48"/>
    <n v="50.97"/>
    <n v="7.12"/>
    <n v="39601"/>
    <n v="3"/>
    <n v="499.79"/>
    <n v="5.15"/>
    <n v="17"/>
    <n v="38895"/>
    <n v="16"/>
    <n v="59729.420000000006"/>
    <n v="22368.690399999999"/>
    <n v="195.80300000000003"/>
    <n v="298.07679999999999"/>
    <n v="153079.0098"/>
    <n v="40.262759021567597"/>
    <n v="2.4884317747978235"/>
    <n v="628.59801116468918"/>
    <n v="7.6360407044660961E-2"/>
    <n v="26828.0098"/>
  </r>
  <r>
    <x v="0"/>
    <x v="2"/>
    <s v="Trail Mix"/>
    <n v="2456"/>
    <n v="693942"/>
    <n v="67493"/>
    <n v="6.44"/>
    <n v="16.07"/>
    <n v="296"/>
    <n v="21.39"/>
    <n v="6.95"/>
    <n v="73889"/>
    <n v="10"/>
    <n v="1816.68"/>
    <n v="15.9"/>
    <n v="44"/>
    <n v="22946"/>
    <n v="66"/>
    <n v="39467.919999999998"/>
    <n v="48228.969000000005"/>
    <n v="390.50400000000002"/>
    <n v="158.16640000000001"/>
    <n v="508861.44059999997"/>
    <n v="207.19114030944624"/>
    <n v="10.281688471397034"/>
    <n v="381.98361846885524"/>
    <n v="0.77490234054142859"/>
    <n v="441368.44059999997"/>
  </r>
  <r>
    <x v="0"/>
    <x v="2"/>
    <s v="Baked Chips"/>
    <n v="4890"/>
    <n v="240868"/>
    <n v="41027"/>
    <n v="4.05"/>
    <n v="6.96"/>
    <n v="499"/>
    <n v="34.04"/>
    <n v="14.65"/>
    <n v="15690"/>
    <n v="12"/>
    <n v="1397.25"/>
    <n v="8.6999999999999993"/>
    <n v="38"/>
    <n v="48020"/>
    <n v="50"/>
    <n v="34034.400000000001"/>
    <n v="35287.161999999997"/>
    <n v="425.42999999999995"/>
    <n v="198.04500000000002"/>
    <n v="107212.96299999999"/>
    <n v="21.924941308793453"/>
    <n v="5.8709630243498188"/>
    <n v="172.38718912148863"/>
    <n v="2.8946466529385391"/>
    <n v="66185.962999999989"/>
  </r>
  <r>
    <x v="0"/>
    <x v="2"/>
    <s v="Protein Bars"/>
    <n v="1182"/>
    <n v="118099"/>
    <n v="80769"/>
    <n v="6.36"/>
    <n v="6.5"/>
    <n v="338"/>
    <n v="40.79"/>
    <n v="15.16"/>
    <n v="10481"/>
    <n v="9"/>
    <n v="315.06"/>
    <n v="7.01"/>
    <n v="29"/>
    <n v="26717"/>
    <n v="72"/>
    <n v="7683"/>
    <n v="17903.808400000002"/>
    <n v="82.858199999999997"/>
    <n v="75.175200000000004"/>
    <n v="55156.158199999998"/>
    <n v="46.663416412859561"/>
    <n v="1.4621822729017322"/>
    <n v="374.8460610677331"/>
    <n v="0.90170348605830708"/>
    <n v="-25612.841800000002"/>
  </r>
  <r>
    <x v="0"/>
    <x v="2"/>
    <s v="Protein Bars"/>
    <n v="503"/>
    <n v="159079"/>
    <n v="125234"/>
    <n v="5.37"/>
    <n v="13.67"/>
    <n v="281"/>
    <n v="12.76"/>
    <n v="15.11"/>
    <n v="59010"/>
    <n v="11"/>
    <n v="195.69"/>
    <n v="21.11"/>
    <n v="36"/>
    <n v="29287"/>
    <n v="-19"/>
    <n v="6876.01"/>
    <n v="24036.836899999998"/>
    <n v="106.18329999999999"/>
    <n v="27.011099999999999"/>
    <n v="39735.958700000003"/>
    <n v="78.997929821073569"/>
    <n v="1.270254084354089"/>
    <n v="812.91328121007712"/>
    <n v="0.34567032732164527"/>
    <n v="-85498.041299999997"/>
  </r>
  <r>
    <x v="0"/>
    <x v="2"/>
    <s v="Trail Mix"/>
    <n v="2879"/>
    <n v="66029"/>
    <n v="147810"/>
    <n v="9.9600000000000009"/>
    <n v="14.26"/>
    <n v="108"/>
    <n v="58.02"/>
    <n v="19.78"/>
    <n v="24485"/>
    <n v="1"/>
    <n v="1142.67"/>
    <n v="11.22"/>
    <n v="21"/>
    <n v="31436"/>
    <n v="58"/>
    <n v="41054.54"/>
    <n v="13060.5362"/>
    <n v="323.02380000000005"/>
    <n v="286.7484"/>
    <n v="-44616.848400000003"/>
    <n v="-15.497342271622092"/>
    <n v="0.44671537784994247"/>
    <n v="57.784837267102482"/>
    <n v="1.8690024080328342"/>
    <n v="-192426.84840000002"/>
  </r>
  <r>
    <x v="0"/>
    <x v="1"/>
    <s v="Protein Bars"/>
    <n v="1373"/>
    <n v="946816"/>
    <n v="137001"/>
    <n v="6.71"/>
    <n v="19.32"/>
    <n v="285"/>
    <n v="61.53"/>
    <n v="18.649999999999999"/>
    <n v="48521"/>
    <n v="8"/>
    <n v="612.32000000000005"/>
    <n v="7.57"/>
    <n v="13"/>
    <n v="26669"/>
    <n v="-8"/>
    <n v="26526.36"/>
    <n v="176581.18400000001"/>
    <n v="103.93610000000001"/>
    <n v="92.128299999999996"/>
    <n v="668322.39159999997"/>
    <n v="486.76066394756009"/>
    <n v="6.9110152480638831"/>
    <n v="1546.276456754638"/>
    <n v="0.18431374205759093"/>
    <n v="531321.39159999997"/>
  </r>
  <r>
    <x v="0"/>
    <x v="2"/>
    <s v="Trail Mix"/>
    <n v="3058"/>
    <n v="317613"/>
    <n v="23800"/>
    <n v="4.1399999999999997"/>
    <n v="19.440000000000001"/>
    <n v="375"/>
    <n v="33.299999999999997"/>
    <n v="15.82"/>
    <n v="82606"/>
    <n v="10"/>
    <n v="713.81"/>
    <n v="1.57"/>
    <n v="7"/>
    <n v="33911"/>
    <n v="34"/>
    <n v="59447.520000000004"/>
    <n v="50246.376600000003"/>
    <n v="48.010600000000004"/>
    <n v="126.60119999999999"/>
    <n v="91227.491600000008"/>
    <n v="29.832404054937872"/>
    <n v="13.345084033613446"/>
    <n v="444.95453972345587"/>
    <n v="0.8427827261478591"/>
    <n v="67427.491600000008"/>
  </r>
  <r>
    <x v="0"/>
    <x v="0"/>
    <s v="Millet Snacks"/>
    <n v="2247"/>
    <n v="126256"/>
    <n v="68918"/>
    <n v="4.28"/>
    <n v="2.9"/>
    <n v="126"/>
    <n v="39.29"/>
    <n v="10.63"/>
    <n v="41831"/>
    <n v="12"/>
    <n v="513.03"/>
    <n v="24.48"/>
    <n v="22"/>
    <n v="23745"/>
    <n v="52"/>
    <n v="6516.3"/>
    <n v="13421.0128"/>
    <n v="550.06560000000002"/>
    <n v="96.171600000000012"/>
    <n v="40096.449999999997"/>
    <n v="17.844437027147308"/>
    <n v="1.8319742302446385"/>
    <n v="246.09866869383859"/>
    <n v="0.51198976682296282"/>
    <n v="-28821.550000000003"/>
  </r>
  <r>
    <x v="0"/>
    <x v="3"/>
    <s v="Protein Bars"/>
    <n v="3469"/>
    <n v="707011"/>
    <n v="64500"/>
    <n v="2.91"/>
    <n v="8.83"/>
    <n v="108"/>
    <n v="8.43"/>
    <n v="7.19"/>
    <n v="47307"/>
    <n v="3"/>
    <n v="872.2"/>
    <n v="14.59"/>
    <n v="34"/>
    <n v="9062"/>
    <n v="5"/>
    <n v="30631.27"/>
    <n v="50834.090900000003"/>
    <n v="506.12709999999998"/>
    <n v="100.9479"/>
    <n v="568569.56410000008"/>
    <n v="163.90013378495246"/>
    <n v="10.961410852713179"/>
    <n v="810.60651226782841"/>
    <n v="0.1332335706233708"/>
    <n v="504069.56410000008"/>
  </r>
  <r>
    <x v="0"/>
    <x v="3"/>
    <s v="Trail Mix"/>
    <n v="4105"/>
    <n v="983688"/>
    <n v="81449"/>
    <n v="8.1"/>
    <n v="16.059999999999999"/>
    <n v="150"/>
    <n v="44.04"/>
    <n v="6.61"/>
    <n v="85311"/>
    <n v="13"/>
    <n v="1377.91"/>
    <n v="1.21"/>
    <n v="38"/>
    <n v="11681"/>
    <n v="17"/>
    <n v="65926.299999999988"/>
    <n v="65021.776800000007"/>
    <n v="49.670499999999997"/>
    <n v="332.505"/>
    <n v="755365.74769999995"/>
    <n v="184.01114438489645"/>
    <n v="12.077349015948631"/>
    <n v="713.8985855389684"/>
    <n v="0.21011387757093714"/>
    <n v="673916.74769999995"/>
  </r>
  <r>
    <x v="0"/>
    <x v="1"/>
    <s v="Trail Mix"/>
    <n v="4576"/>
    <n v="488469"/>
    <n v="117169"/>
    <n v="0.83"/>
    <n v="2.15"/>
    <n v="317"/>
    <n v="52.3"/>
    <n v="19.989999999999998"/>
    <n v="48367"/>
    <n v="0"/>
    <n v="539.19000000000005"/>
    <n v="29.87"/>
    <n v="46"/>
    <n v="28399"/>
    <n v="49"/>
    <n v="9838.4"/>
    <n v="97644.953099999999"/>
    <n v="1366.8512000000001"/>
    <n v="37.980800000000002"/>
    <n v="302814.8149"/>
    <n v="66.174566193181818"/>
    <n v="4.1689269345987423"/>
    <n v="905.93111890057298"/>
    <n v="0.34991622805131956"/>
    <n v="185645.8149"/>
  </r>
  <r>
    <x v="0"/>
    <x v="2"/>
    <s v="Protein Bars"/>
    <n v="3316"/>
    <n v="920477"/>
    <n v="124619"/>
    <n v="1.87"/>
    <n v="11.85"/>
    <n v="305"/>
    <n v="36.840000000000003"/>
    <n v="7.04"/>
    <n v="9964"/>
    <n v="13"/>
    <n v="289.01"/>
    <n v="11.85"/>
    <n v="24"/>
    <n v="33596"/>
    <n v="56"/>
    <n v="39294.6"/>
    <n v="64801.580800000003"/>
    <n v="392.94599999999997"/>
    <n v="62.009200000000007"/>
    <n v="772365.86400000006"/>
    <n v="232.92094813027745"/>
    <n v="7.3863295324148002"/>
    <n v="3184.9313172554585"/>
    <n v="9.5763446560859208E-2"/>
    <n v="647746.86400000006"/>
  </r>
  <r>
    <x v="0"/>
    <x v="2"/>
    <s v="Millet Snacks"/>
    <n v="3038"/>
    <n v="691147"/>
    <n v="90376"/>
    <n v="7.95"/>
    <n v="6.94"/>
    <n v="329"/>
    <n v="39.36"/>
    <n v="19.66"/>
    <n v="27785"/>
    <n v="6"/>
    <n v="398.27"/>
    <n v="10.050000000000001"/>
    <n v="32"/>
    <n v="39551"/>
    <n v="-8"/>
    <n v="21083.72"/>
    <n v="135879.50020000001"/>
    <n v="305.31900000000002"/>
    <n v="241.52100000000002"/>
    <n v="466300.93979999999"/>
    <n v="153.4894469387755"/>
    <n v="7.6474617154996904"/>
    <n v="1735.372988173852"/>
    <n v="0.18958460356479878"/>
    <n v="375924.93979999999"/>
  </r>
  <r>
    <x v="0"/>
    <x v="2"/>
    <s v="Baked Chips"/>
    <n v="4028"/>
    <n v="238490"/>
    <n v="104931"/>
    <n v="4.4800000000000004"/>
    <n v="18.23"/>
    <n v="496"/>
    <n v="26.74"/>
    <n v="19.47"/>
    <n v="95046"/>
    <n v="13"/>
    <n v="1342.8"/>
    <n v="6.22"/>
    <n v="32"/>
    <n v="10751"/>
    <n v="19"/>
    <n v="73430.44"/>
    <n v="46434.002999999997"/>
    <n v="250.54159999999999"/>
    <n v="180.45440000000002"/>
    <n v="12397.560999999987"/>
    <n v="3.0778453326712976"/>
    <n v="2.2728269052996732"/>
    <n v="177.60649389335717"/>
    <n v="2.7926906788544592"/>
    <n v="-92533.439000000013"/>
  </r>
  <r>
    <x v="0"/>
    <x v="0"/>
    <s v="Trail Mix"/>
    <n v="2140"/>
    <n v="457688"/>
    <n v="86532"/>
    <n v="5.25"/>
    <n v="5.87"/>
    <n v="350"/>
    <n v="38.76"/>
    <n v="7.46"/>
    <n v="82797"/>
    <n v="13"/>
    <n v="778.37"/>
    <n v="11.33"/>
    <n v="14"/>
    <n v="7907"/>
    <n v="71"/>
    <n v="12561.800000000001"/>
    <n v="34143.524799999999"/>
    <n v="242.46199999999999"/>
    <n v="112.35"/>
    <n v="319923.86320000002"/>
    <n v="149.4971323364486"/>
    <n v="5.2892340405861411"/>
    <n v="588.00827370016827"/>
    <n v="0.59522971980912764"/>
    <n v="233391.86320000002"/>
  </r>
  <r>
    <x v="0"/>
    <x v="2"/>
    <s v="Protein Bars"/>
    <n v="127"/>
    <n v="554409"/>
    <n v="60778"/>
    <n v="7.96"/>
    <n v="17.920000000000002"/>
    <n v="160"/>
    <n v="17.84"/>
    <n v="9.49"/>
    <n v="84790"/>
    <n v="0"/>
    <n v="1459.7"/>
    <n v="9.5"/>
    <n v="15"/>
    <n v="29114"/>
    <n v="37"/>
    <n v="2275.84"/>
    <n v="52613.414100000002"/>
    <n v="12.065"/>
    <n v="10.109200000000001"/>
    <n v="385593.57169999997"/>
    <n v="3036.1698559055117"/>
    <n v="9.1218697555036368"/>
    <n v="379.81023497979038"/>
    <n v="0.42126300258473437"/>
    <n v="324815.57169999997"/>
  </r>
  <r>
    <x v="0"/>
    <x v="1"/>
    <s v="Millet Snacks"/>
    <n v="4655"/>
    <n v="801164"/>
    <n v="60568"/>
    <n v="4.96"/>
    <n v="7.84"/>
    <n v="206"/>
    <n v="47.79"/>
    <n v="6.33"/>
    <n v="82212"/>
    <n v="14"/>
    <n v="1142.3599999999999"/>
    <n v="5.74"/>
    <n v="24"/>
    <n v="7047"/>
    <n v="11"/>
    <n v="36495.199999999997"/>
    <n v="50713.681199999999"/>
    <n v="267.197"/>
    <n v="230.88800000000001"/>
    <n v="624198.03379999998"/>
    <n v="134.09195140708914"/>
    <n v="13.227512878087438"/>
    <n v="701.3235757554537"/>
    <n v="0.29373032238093572"/>
    <n v="563630.03379999998"/>
  </r>
  <r>
    <x v="0"/>
    <x v="3"/>
    <s v="Baked Chips"/>
    <n v="2739"/>
    <n v="278981"/>
    <n v="95768"/>
    <n v="5.41"/>
    <n v="10.18"/>
    <n v="139"/>
    <n v="52.91"/>
    <n v="6.05"/>
    <n v="27228"/>
    <n v="11"/>
    <n v="625.63"/>
    <n v="4.7300000000000004"/>
    <n v="43"/>
    <n v="31823"/>
    <n v="12"/>
    <n v="27883.02"/>
    <n v="16878.3505"/>
    <n v="129.5547"/>
    <n v="148.1799"/>
    <n v="174890.89489999998"/>
    <n v="63.852097444322737"/>
    <n v="2.9130920558015205"/>
    <n v="445.92011252657323"/>
    <n v="0.31171502718823146"/>
    <n v="79122.894899999985"/>
  </r>
  <r>
    <x v="0"/>
    <x v="1"/>
    <s v="Baked Chips"/>
    <n v="2452"/>
    <n v="787266"/>
    <n v="12684"/>
    <n v="2.92"/>
    <n v="18.5"/>
    <n v="91"/>
    <n v="44.92"/>
    <n v="14.56"/>
    <n v="68827"/>
    <n v="5"/>
    <n v="220.97"/>
    <n v="5.78"/>
    <n v="3"/>
    <n v="1048"/>
    <n v="-8"/>
    <n v="45362"/>
    <n v="114625.9296"/>
    <n v="141.72560000000001"/>
    <n v="71.598399999999998"/>
    <n v="557189.74640000006"/>
    <n v="227.23888515497555"/>
    <n v="62.067644276253546"/>
    <n v="3562.773227134905"/>
    <n v="2.5541900704463296E-2"/>
    <n v="544505.74640000006"/>
  </r>
  <r>
    <x v="0"/>
    <x v="1"/>
    <s v="Protein Bars"/>
    <n v="2303"/>
    <n v="334580"/>
    <n v="71093"/>
    <n v="8.3699999999999992"/>
    <n v="9.9600000000000009"/>
    <n v="201"/>
    <n v="9.8699999999999992"/>
    <n v="19.940000000000001"/>
    <n v="38889"/>
    <n v="8"/>
    <n v="1069.76"/>
    <n v="16.54"/>
    <n v="13"/>
    <n v="33576"/>
    <n v="42"/>
    <n v="22937.88"/>
    <n v="66715.252000000008"/>
    <n v="380.9162"/>
    <n v="192.7611"/>
    <n v="171888.19069999998"/>
    <n v="74.636643812418569"/>
    <n v="4.7062298679194861"/>
    <n v="312.76174095124139"/>
    <n v="0.64266172514794673"/>
    <n v="100795.19069999998"/>
  </r>
  <r>
    <x v="0"/>
    <x v="0"/>
    <s v="Trail Mix"/>
    <n v="1374"/>
    <n v="468495"/>
    <n v="108065"/>
    <n v="4.05"/>
    <n v="16.489999999999998"/>
    <n v="453"/>
    <n v="37.82"/>
    <n v="13.93"/>
    <n v="5409"/>
    <n v="6"/>
    <n v="784.49"/>
    <n v="6.09"/>
    <n v="40"/>
    <n v="41647"/>
    <n v="-9"/>
    <n v="22657.26"/>
    <n v="65261.353500000005"/>
    <n v="83.676599999999993"/>
    <n v="55.646999999999998"/>
    <n v="333381.06290000002"/>
    <n v="242.6354169577875"/>
    <n v="4.3353074538472214"/>
    <n v="597.19690499560227"/>
    <n v="0.75854378381839715"/>
    <n v="225316.06290000002"/>
  </r>
  <r>
    <x v="0"/>
    <x v="3"/>
    <s v="Protein Bars"/>
    <n v="1056"/>
    <n v="302164"/>
    <n v="135351"/>
    <n v="3.08"/>
    <n v="2.94"/>
    <n v="476"/>
    <n v="54.97"/>
    <n v="18.3"/>
    <n v="42438"/>
    <n v="4"/>
    <n v="405.75"/>
    <n v="13.56"/>
    <n v="37"/>
    <n v="22996"/>
    <n v="57"/>
    <n v="3104.64"/>
    <n v="55296.011999999995"/>
    <n v="143.1936"/>
    <n v="32.524799999999999"/>
    <n v="178153.62960000001"/>
    <n v="168.70608863636366"/>
    <n v="2.2324474883820584"/>
    <n v="744.70486752926683"/>
    <n v="0.639179386028779"/>
    <n v="42802.629600000015"/>
  </r>
  <r>
    <x v="0"/>
    <x v="2"/>
    <s v="Millet Snacks"/>
    <n v="3928"/>
    <n v="118920"/>
    <n v="73344"/>
    <n v="4.4400000000000004"/>
    <n v="18.68"/>
    <n v="44"/>
    <n v="32.409999999999997"/>
    <n v="9.8000000000000007"/>
    <n v="81948"/>
    <n v="2"/>
    <n v="1203.54"/>
    <n v="12.35"/>
    <n v="31"/>
    <n v="19790"/>
    <n v="-12"/>
    <n v="73375.039999999994"/>
    <n v="11654.16"/>
    <n v="485.108"/>
    <n v="174.4032"/>
    <n v="-68506.711199999991"/>
    <n v="-17.440608757637474"/>
    <n v="1.6214005235602094"/>
    <n v="98.808514881100763"/>
    <n v="0.44530575176589299"/>
    <n v="-141850.71119999999"/>
  </r>
  <r>
    <x v="0"/>
    <x v="0"/>
    <s v="Millet Snacks"/>
    <n v="225"/>
    <n v="713096"/>
    <n v="130438"/>
    <n v="7.54"/>
    <n v="6.46"/>
    <n v="476"/>
    <n v="11.47"/>
    <n v="5.13"/>
    <n v="36370"/>
    <n v="2"/>
    <n v="381.41"/>
    <n v="0.32"/>
    <n v="36"/>
    <n v="1722"/>
    <n v="55"/>
    <n v="1453.5"/>
    <n v="36581.824800000002"/>
    <n v="0.72000000000000008"/>
    <n v="16.965"/>
    <n v="636950.9902"/>
    <n v="2830.8932897777777"/>
    <n v="5.4669344822827703"/>
    <n v="1869.6311056343566"/>
    <n v="0.25459567856221327"/>
    <n v="506512.9902"/>
  </r>
  <r>
    <x v="0"/>
    <x v="3"/>
    <s v="Trail Mix"/>
    <n v="3968"/>
    <n v="981479"/>
    <n v="87035"/>
    <n v="8"/>
    <n v="12.19"/>
    <n v="153"/>
    <n v="68.05"/>
    <n v="11.83"/>
    <n v="7244"/>
    <n v="6"/>
    <n v="1900.8"/>
    <n v="25.8"/>
    <n v="37"/>
    <n v="11139"/>
    <n v="46"/>
    <n v="48369.919999999998"/>
    <n v="116108.9657"/>
    <n v="1023.744"/>
    <n v="317.44"/>
    <n v="797275.93030000001"/>
    <n v="200.9263937247984"/>
    <n v="11.27683115987821"/>
    <n v="516.35048400673406"/>
    <n v="0.29631036425639262"/>
    <n v="710240.93030000001"/>
  </r>
  <r>
    <x v="0"/>
    <x v="3"/>
    <s v="Baked Chips"/>
    <n v="2069"/>
    <n v="779963"/>
    <n v="45510"/>
    <n v="8.8800000000000008"/>
    <n v="4.38"/>
    <n v="229"/>
    <n v="34.619999999999997"/>
    <n v="15.98"/>
    <n v="13894"/>
    <n v="10"/>
    <n v="1991.64"/>
    <n v="5.5"/>
    <n v="24"/>
    <n v="18533"/>
    <n v="75"/>
    <n v="9062.2199999999993"/>
    <n v="124638.0874"/>
    <n v="113.795"/>
    <n v="183.72720000000001"/>
    <n v="613538.17039999994"/>
    <n v="296.53850671822136"/>
    <n v="17.138277301691936"/>
    <n v="391.61846518447106"/>
    <n v="0.58475281519764399"/>
    <n v="568028.17039999994"/>
  </r>
  <r>
    <x v="0"/>
    <x v="1"/>
    <s v="Baked Chips"/>
    <n v="1114"/>
    <n v="123997"/>
    <n v="104441"/>
    <n v="2.09"/>
    <n v="7.72"/>
    <n v="470"/>
    <n v="36.57"/>
    <n v="17.45"/>
    <n v="38674"/>
    <n v="12"/>
    <n v="1605.91"/>
    <n v="18.34"/>
    <n v="33"/>
    <n v="4952"/>
    <n v="62"/>
    <n v="8600.08"/>
    <n v="21637.476499999997"/>
    <n v="204.30760000000001"/>
    <n v="23.282599999999999"/>
    <n v="49905.853300000002"/>
    <n v="44.798791113105928"/>
    <n v="1.187244472956023"/>
    <n v="77.212919777571585"/>
    <n v="6.0870642031662063"/>
    <n v="-54535.146699999998"/>
  </r>
  <r>
    <x v="0"/>
    <x v="1"/>
    <s v="Millet Snacks"/>
    <n v="1298"/>
    <n v="190905"/>
    <n v="5276"/>
    <n v="5.93"/>
    <n v="2.91"/>
    <n v="45"/>
    <n v="27.31"/>
    <n v="11.72"/>
    <n v="39709"/>
    <n v="6"/>
    <n v="1497.94"/>
    <n v="17.670000000000002"/>
    <n v="7"/>
    <n v="22249"/>
    <n v="1"/>
    <n v="3777.1800000000003"/>
    <n v="22374.066000000003"/>
    <n v="229.35660000000004"/>
    <n v="76.971400000000003"/>
    <n v="102489.42600000001"/>
    <n v="78.959496147919879"/>
    <n v="36.183661865049281"/>
    <n v="127.44502450031376"/>
    <n v="0.3530934234305021"/>
    <n v="97213.426000000007"/>
  </r>
  <r>
    <x v="0"/>
    <x v="0"/>
    <s v="Millet Snacks"/>
    <n v="3973"/>
    <n v="320040"/>
    <n v="56151"/>
    <n v="9.8699999999999992"/>
    <n v="13.28"/>
    <n v="418"/>
    <n v="60.38"/>
    <n v="12.32"/>
    <n v="59846"/>
    <n v="11"/>
    <n v="806.46"/>
    <n v="15.62"/>
    <n v="7"/>
    <n v="1015"/>
    <n v="-4"/>
    <n v="52761.439999999995"/>
    <n v="39428.928"/>
    <n v="620.58260000000007"/>
    <n v="392.13509999999997"/>
    <n v="165975.9143"/>
    <n v="41.775966347847977"/>
    <n v="5.6996313511780734"/>
    <n v="396.84547280708279"/>
    <n v="1.0533067116610424"/>
    <n v="109824.9143"/>
  </r>
  <r>
    <x v="0"/>
    <x v="1"/>
    <s v="Millet Snacks"/>
    <n v="3585"/>
    <n v="361877"/>
    <n v="57887"/>
    <n v="7.66"/>
    <n v="7.04"/>
    <n v="417"/>
    <n v="38.46"/>
    <n v="14.4"/>
    <n v="52960"/>
    <n v="3"/>
    <n v="1232.94"/>
    <n v="15.29"/>
    <n v="32"/>
    <n v="17005"/>
    <n v="27"/>
    <n v="25238.400000000001"/>
    <n v="52110.288000000008"/>
    <n v="548.14649999999995"/>
    <n v="274.61099999999999"/>
    <n v="213740.55449999997"/>
    <n v="59.620796234309616"/>
    <n v="6.2514381467341549"/>
    <n v="293.50738884292826"/>
    <n v="1.4207478784227792"/>
    <n v="155853.55449999997"/>
  </r>
  <r>
    <x v="0"/>
    <x v="2"/>
    <s v="Protein Bars"/>
    <n v="4783"/>
    <n v="764423"/>
    <n v="32810"/>
    <n v="2.4300000000000002"/>
    <n v="15.1"/>
    <n v="135"/>
    <n v="44.21"/>
    <n v="13.49"/>
    <n v="82011"/>
    <n v="8"/>
    <n v="370.65"/>
    <n v="29.28"/>
    <n v="34"/>
    <n v="26470"/>
    <n v="76"/>
    <n v="72223.3"/>
    <n v="103120.6627"/>
    <n v="1400.4624000000001"/>
    <n v="116.22690000000001"/>
    <n v="479081.348"/>
    <n v="100.16335939786745"/>
    <n v="23.298476074367571"/>
    <n v="2062.3849993255094"/>
    <n v="6.5458195266233477E-2"/>
    <n v="446271.348"/>
  </r>
  <r>
    <x v="0"/>
    <x v="2"/>
    <s v="Trail Mix"/>
    <n v="1086"/>
    <n v="539066"/>
    <n v="82842"/>
    <n v="3.61"/>
    <n v="10.72"/>
    <n v="418"/>
    <n v="10.18"/>
    <n v="18.75"/>
    <n v="46412"/>
    <n v="6"/>
    <n v="565.48"/>
    <n v="26.21"/>
    <n v="45"/>
    <n v="10759"/>
    <n v="36"/>
    <n v="11641.92"/>
    <n v="101074.875"/>
    <n v="284.64060000000001"/>
    <n v="39.204599999999999"/>
    <n v="368854.35979999998"/>
    <n v="339.64489852670346"/>
    <n v="6.5071582047753553"/>
    <n v="953.28924099879748"/>
    <n v="0.43848181855283025"/>
    <n v="286012.35979999998"/>
  </r>
  <r>
    <x v="0"/>
    <x v="0"/>
    <s v="Protein Bars"/>
    <n v="2508"/>
    <n v="883731"/>
    <n v="146958"/>
    <n v="5.21"/>
    <n v="18.39"/>
    <n v="35"/>
    <n v="54.81"/>
    <n v="7.88"/>
    <n v="84433"/>
    <n v="4"/>
    <n v="898.61"/>
    <n v="2.2400000000000002"/>
    <n v="4"/>
    <n v="22050"/>
    <n v="77"/>
    <n v="46122.12"/>
    <n v="69638.002800000002"/>
    <n v="56.179200000000009"/>
    <n v="130.66679999999999"/>
    <n v="661301.03119999997"/>
    <n v="263.6766472089314"/>
    <n v="6.0134936512472947"/>
    <n v="983.44220518356121"/>
    <n v="3.5589279995835839E-2"/>
    <n v="514343.03119999997"/>
  </r>
  <r>
    <x v="0"/>
    <x v="3"/>
    <s v="Trail Mix"/>
    <n v="4883"/>
    <n v="457505"/>
    <n v="13068"/>
    <n v="6.95"/>
    <n v="16.89"/>
    <n v="84"/>
    <n v="25.13"/>
    <n v="14.47"/>
    <n v="82524"/>
    <n v="0"/>
    <n v="236.37"/>
    <n v="25.24"/>
    <n v="28"/>
    <n v="46499"/>
    <n v="12"/>
    <n v="82473.87000000001"/>
    <n v="66200.973499999993"/>
    <n v="1232.4691999999998"/>
    <n v="339.36850000000004"/>
    <n v="178235.31880000001"/>
    <n v="36.501191644480855"/>
    <n v="35.009565350474439"/>
    <n v="1935.5459660701442"/>
    <n v="4.3398607665489995E-2"/>
    <n v="165167.31880000001"/>
  </r>
  <r>
    <x v="0"/>
    <x v="0"/>
    <s v="Trail Mix"/>
    <n v="3330"/>
    <n v="116707"/>
    <n v="16390"/>
    <n v="7.88"/>
    <n v="16.45"/>
    <n v="87"/>
    <n v="54.43"/>
    <n v="10.64"/>
    <n v="7065"/>
    <n v="0"/>
    <n v="1684.84"/>
    <n v="0.85"/>
    <n v="33"/>
    <n v="32440"/>
    <n v="39"/>
    <n v="54778.5"/>
    <n v="12417.624800000001"/>
    <n v="28.305000000000003"/>
    <n v="262.404"/>
    <n v="9715.1662000000069"/>
    <n v="2.9174673273273295"/>
    <n v="7.1206223306894447"/>
    <n v="69.268892001614404"/>
    <n v="1.2559750486260464"/>
    <n v="-6674.8337999999931"/>
  </r>
  <r>
    <x v="0"/>
    <x v="3"/>
    <s v="Millet Snacks"/>
    <n v="588"/>
    <n v="301351"/>
    <n v="111752"/>
    <n v="6.31"/>
    <n v="6.44"/>
    <n v="444"/>
    <n v="48.97"/>
    <n v="6.49"/>
    <n v="37684"/>
    <n v="1"/>
    <n v="1452.28"/>
    <n v="24.86"/>
    <n v="6"/>
    <n v="36183"/>
    <n v="66"/>
    <n v="3786.7200000000003"/>
    <n v="19557.679899999999"/>
    <n v="146.17679999999999"/>
    <n v="37.102799999999995"/>
    <n v="203956.3205"/>
    <n v="346.8644906462585"/>
    <n v="2.6966049824611642"/>
    <n v="207.50199686010961"/>
    <n v="2.1397384445380969"/>
    <n v="92204.320500000002"/>
  </r>
  <r>
    <x v="0"/>
    <x v="2"/>
    <s v="Protein Bars"/>
    <n v="1767"/>
    <n v="100601"/>
    <n v="59189"/>
    <n v="2.61"/>
    <n v="4.2"/>
    <n v="193"/>
    <n v="19.68"/>
    <n v="7.47"/>
    <n v="57857"/>
    <n v="7"/>
    <n v="1316.59"/>
    <n v="1.21"/>
    <n v="41"/>
    <n v="24925"/>
    <n v="24"/>
    <n v="7421.4000000000005"/>
    <n v="7514.8946999999998"/>
    <n v="21.380700000000001"/>
    <n v="46.118699999999997"/>
    <n v="2815.2059000000008"/>
    <n v="1.5932121675155635"/>
    <n v="1.6996570308672219"/>
    <n v="76.410271990520968"/>
    <n v="2.5258384111489947"/>
    <n v="-56373.794099999999"/>
  </r>
  <r>
    <x v="0"/>
    <x v="0"/>
    <s v="Baked Chips"/>
    <n v="921"/>
    <n v="833441"/>
    <n v="66388"/>
    <n v="1.71"/>
    <n v="13.81"/>
    <n v="223"/>
    <n v="18.23"/>
    <n v="9.2799999999999994"/>
    <n v="66201"/>
    <n v="7"/>
    <n v="1483.14"/>
    <n v="18.149999999999999"/>
    <n v="42"/>
    <n v="46215"/>
    <n v="35"/>
    <n v="12719.01"/>
    <n v="77343.324799999988"/>
    <n v="167.16149999999999"/>
    <n v="15.7491"/>
    <n v="630779.75459999999"/>
    <n v="684.88572703583066"/>
    <n v="12.554091100801349"/>
    <n v="561.94357916312686"/>
    <n v="0.39683699266054828"/>
    <n v="564391.75459999999"/>
  </r>
  <r>
    <x v="0"/>
    <x v="2"/>
    <s v="Trail Mix"/>
    <n v="2872"/>
    <n v="299430"/>
    <n v="85807"/>
    <n v="5.35"/>
    <n v="2.63"/>
    <n v="402"/>
    <n v="41.75"/>
    <n v="19.489999999999998"/>
    <n v="22995"/>
    <n v="8"/>
    <n v="1851.76"/>
    <n v="26.01"/>
    <n v="48"/>
    <n v="10395"/>
    <n v="-1"/>
    <n v="7553.36"/>
    <n v="58358.906999999999"/>
    <n v="747.00720000000001"/>
    <n v="153.65199999999999"/>
    <n v="199227.07380000001"/>
    <n v="69.368758286908076"/>
    <n v="3.4895754425629613"/>
    <n v="161.7002203309284"/>
    <n v="2.4860819557158602"/>
    <n v="113420.07380000001"/>
  </r>
  <r>
    <x v="0"/>
    <x v="1"/>
    <s v="Protein Bars"/>
    <n v="4189"/>
    <n v="671527"/>
    <n v="148521"/>
    <n v="5.0999999999999996"/>
    <n v="10"/>
    <n v="166"/>
    <n v="33.979999999999997"/>
    <n v="8.68"/>
    <n v="82999"/>
    <n v="3"/>
    <n v="219.74"/>
    <n v="14.85"/>
    <n v="47"/>
    <n v="39055"/>
    <n v="32"/>
    <n v="41890"/>
    <n v="58288.543600000005"/>
    <n v="622.06650000000002"/>
    <n v="213.63899999999998"/>
    <n v="448458.75089999998"/>
    <n v="107.05627856290283"/>
    <n v="4.5214279462163596"/>
    <n v="3056.0070992991718"/>
    <n v="5.4319245540387799E-2"/>
    <n v="299937.75089999998"/>
  </r>
  <r>
    <x v="0"/>
    <x v="3"/>
    <s v="Baked Chips"/>
    <n v="2290"/>
    <n v="330466"/>
    <n v="116041"/>
    <n v="4.3899999999999997"/>
    <n v="4.1100000000000003"/>
    <n v="209"/>
    <n v="62.54"/>
    <n v="16.649999999999999"/>
    <n v="47952"/>
    <n v="8"/>
    <n v="1153.25"/>
    <n v="20.89"/>
    <n v="21"/>
    <n v="27639"/>
    <n v="33"/>
    <n v="9411.9000000000015"/>
    <n v="55022.588999999993"/>
    <n v="478.38100000000003"/>
    <n v="100.53099999999999"/>
    <n v="189861.59899999999"/>
    <n v="82.908995196506538"/>
    <n v="2.8478382640618403"/>
    <n v="286.55191849122048"/>
    <n v="0.72936171951123563"/>
    <n v="73820.598999999987"/>
  </r>
  <r>
    <x v="0"/>
    <x v="3"/>
    <s v="Protein Bars"/>
    <n v="2963"/>
    <n v="738725"/>
    <n v="143262"/>
    <n v="9.4499999999999993"/>
    <n v="7.02"/>
    <n v="181"/>
    <n v="54.75"/>
    <n v="5.29"/>
    <n v="46715"/>
    <n v="10"/>
    <n v="1501.76"/>
    <n v="14.59"/>
    <n v="12"/>
    <n v="18241"/>
    <n v="2"/>
    <n v="20800.259999999998"/>
    <n v="39078.552500000005"/>
    <n v="432.30169999999998"/>
    <n v="280.00349999999997"/>
    <n v="613177.88229999994"/>
    <n v="206.94494846439417"/>
    <n v="5.1564615878600044"/>
    <n v="491.90616343490308"/>
    <n v="0.36795635723713155"/>
    <n v="469915.88229999994"/>
  </r>
  <r>
    <x v="0"/>
    <x v="2"/>
    <s v="Baked Chips"/>
    <n v="2047"/>
    <n v="838768"/>
    <n v="126929"/>
    <n v="4.74"/>
    <n v="3.79"/>
    <n v="50"/>
    <n v="18.309999999999999"/>
    <n v="19.48"/>
    <n v="6256"/>
    <n v="13"/>
    <n v="287.23"/>
    <n v="23.55"/>
    <n v="7"/>
    <n v="9712"/>
    <n v="20"/>
    <n v="7758.13"/>
    <n v="163392.00640000001"/>
    <n v="482.06850000000003"/>
    <n v="97.027800000000013"/>
    <n v="651070.76729999995"/>
    <n v="318.06095129457742"/>
    <n v="6.6081667703991993"/>
    <n v="2920.1963583191168"/>
    <n v="1.7122136276062034E-2"/>
    <n v="524141.76729999995"/>
  </r>
  <r>
    <x v="0"/>
    <x v="1"/>
    <s v="Trail Mix"/>
    <n v="4499"/>
    <n v="542092"/>
    <n v="30235"/>
    <n v="7.21"/>
    <n v="10.48"/>
    <n v="382"/>
    <n v="30.17"/>
    <n v="15.2"/>
    <n v="72090"/>
    <n v="8"/>
    <n v="1805.31"/>
    <n v="14.03"/>
    <n v="8"/>
    <n v="39915"/>
    <n v="28"/>
    <n v="47149.520000000004"/>
    <n v="82397.983999999997"/>
    <n v="631.20969999999988"/>
    <n v="324.37790000000001"/>
    <n v="299583.90839999996"/>
    <n v="66.588999422093792"/>
    <n v="17.929287249875973"/>
    <n v="300.27640682209704"/>
    <n v="1.2721612198667385"/>
    <n v="269348.90839999996"/>
  </r>
  <r>
    <x v="0"/>
    <x v="0"/>
    <s v="Baked Chips"/>
    <n v="2930"/>
    <n v="330618"/>
    <n v="112507"/>
    <n v="3.82"/>
    <n v="16.059999999999999"/>
    <n v="493"/>
    <n v="46.78"/>
    <n v="16.850000000000001"/>
    <n v="70382"/>
    <n v="13"/>
    <n v="171.79"/>
    <n v="0.98"/>
    <n v="10"/>
    <n v="18942"/>
    <n v="45"/>
    <n v="47055.799999999996"/>
    <n v="55709.133000000002"/>
    <n v="28.713999999999999"/>
    <n v="111.92599999999999"/>
    <n v="138388.427"/>
    <n v="47.231545051194537"/>
    <n v="2.9386438177180088"/>
    <n v="1924.5474125385647"/>
    <n v="0.25616412294551416"/>
    <n v="25881.426999999996"/>
  </r>
  <r>
    <x v="0"/>
    <x v="2"/>
    <s v="Baked Chips"/>
    <n v="240"/>
    <n v="380817"/>
    <n v="31917"/>
    <n v="2.4700000000000002"/>
    <n v="10.35"/>
    <n v="456"/>
    <n v="24.5"/>
    <n v="16.87"/>
    <n v="5752"/>
    <n v="13"/>
    <n v="979.55"/>
    <n v="22.91"/>
    <n v="44"/>
    <n v="41087"/>
    <n v="77"/>
    <n v="2484"/>
    <n v="64243.827900000004"/>
    <n v="54.984000000000002"/>
    <n v="5.9280000000000008"/>
    <n v="267189.26010000001"/>
    <n v="1113.28858375"/>
    <n v="11.931478522417521"/>
    <n v="388.76729110305752"/>
    <n v="1.1729381829067504"/>
    <n v="235272.26010000001"/>
  </r>
  <r>
    <x v="0"/>
    <x v="3"/>
    <s v="Trail Mix"/>
    <n v="1063"/>
    <n v="782303"/>
    <n v="85811"/>
    <n v="6.79"/>
    <n v="13.9"/>
    <n v="326"/>
    <n v="28.06"/>
    <n v="17.75"/>
    <n v="1353"/>
    <n v="9"/>
    <n v="1946.76"/>
    <n v="18.55"/>
    <n v="12"/>
    <n v="9520"/>
    <n v="65"/>
    <n v="14775.7"/>
    <n v="138858.7825"/>
    <n v="197.1865"/>
    <n v="72.177700000000002"/>
    <n v="617526.15330000001"/>
    <n v="580.92770771401695"/>
    <n v="9.1165817902133757"/>
    <n v="401.84871273295118"/>
    <n v="0.81125057682253543"/>
    <n v="531715.15330000001"/>
  </r>
  <r>
    <x v="0"/>
    <x v="3"/>
    <s v="Protein Bars"/>
    <n v="2641"/>
    <n v="456140"/>
    <n v="24008"/>
    <n v="2.0099999999999998"/>
    <n v="13.71"/>
    <n v="282"/>
    <n v="42.91"/>
    <n v="5.75"/>
    <n v="14691"/>
    <n v="14"/>
    <n v="1196.8499999999999"/>
    <n v="13.11"/>
    <n v="49"/>
    <n v="20798"/>
    <n v="-2"/>
    <n v="36208.11"/>
    <n v="26228.050000000003"/>
    <n v="346.23509999999999"/>
    <n v="53.084099999999992"/>
    <n v="357815.5208"/>
    <n v="135.48486209769027"/>
    <n v="18.999500166611131"/>
    <n v="381.11709905167737"/>
    <n v="0.7399300653308194"/>
    <n v="333807.5208"/>
  </r>
  <r>
    <x v="0"/>
    <x v="3"/>
    <s v="Millet Snacks"/>
    <n v="1781"/>
    <n v="124071"/>
    <n v="118550"/>
    <n v="7.86"/>
    <n v="4.04"/>
    <n v="160"/>
    <n v="48.21"/>
    <n v="14.68"/>
    <n v="68470"/>
    <n v="13"/>
    <n v="1353.62"/>
    <n v="11.64"/>
    <n v="14"/>
    <n v="44023"/>
    <n v="18"/>
    <n v="7195.24"/>
    <n v="18213.622799999997"/>
    <n v="207.30840000000001"/>
    <n v="139.98660000000001"/>
    <n v="-14178.157799999986"/>
    <n v="-7.9607848399775332"/>
    <n v="1.0465710670603121"/>
    <n v="91.658663435823939"/>
    <n v="1.7456069508587824"/>
    <n v="-132728.15779999999"/>
  </r>
  <r>
    <x v="0"/>
    <x v="3"/>
    <s v="Baked Chips"/>
    <n v="4197"/>
    <n v="500542"/>
    <n v="96218"/>
    <n v="8.6"/>
    <n v="19.940000000000001"/>
    <n v="347"/>
    <n v="32.26"/>
    <n v="5.25"/>
    <n v="16406"/>
    <n v="12"/>
    <n v="1795.92"/>
    <n v="5.12"/>
    <n v="33"/>
    <n v="36326"/>
    <n v="71"/>
    <n v="83688.180000000008"/>
    <n v="26278.454999999998"/>
    <n v="214.88640000000001"/>
    <n v="360.94199999999995"/>
    <n v="337267.53659999999"/>
    <n v="80.359193852751957"/>
    <n v="5.2021659149015775"/>
    <n v="278.71063299033364"/>
    <n v="1.2450188795345845"/>
    <n v="241049.53659999999"/>
  </r>
  <r>
    <x v="0"/>
    <x v="1"/>
    <s v="Protein Bars"/>
    <n v="1386"/>
    <n v="903695"/>
    <n v="49760"/>
    <n v="6.09"/>
    <n v="16.52"/>
    <n v="280"/>
    <n v="7.5"/>
    <n v="14.99"/>
    <n v="21352"/>
    <n v="1"/>
    <n v="1969.66"/>
    <n v="25.58"/>
    <n v="4"/>
    <n v="43749"/>
    <n v="11"/>
    <n v="22896.720000000001"/>
    <n v="135463.8805"/>
    <n v="354.53879999999998"/>
    <n v="84.407399999999996"/>
    <n v="679794.45329999994"/>
    <n v="490.47218852813847"/>
    <n v="18.1610731511254"/>
    <n v="458.80761146593824"/>
    <n v="0.61027758259147169"/>
    <n v="630034.45329999994"/>
  </r>
  <r>
    <x v="0"/>
    <x v="2"/>
    <s v="Millet Snacks"/>
    <n v="1898"/>
    <n v="718179"/>
    <n v="20372"/>
    <n v="6.05"/>
    <n v="16.5"/>
    <n v="56"/>
    <n v="56.86"/>
    <n v="12.55"/>
    <n v="54213"/>
    <n v="11"/>
    <n v="765.48"/>
    <n v="2.69"/>
    <n v="0"/>
    <n v="42553"/>
    <n v="21"/>
    <n v="31317"/>
    <n v="90131.464500000002"/>
    <n v="51.056200000000004"/>
    <n v="114.82899999999999"/>
    <n v="499798.65029999998"/>
    <n v="263.32910974710222"/>
    <n v="35.253239740820732"/>
    <n v="938.20739927888383"/>
    <n v="5.968829497938536E-2"/>
    <n v="479426.65029999998"/>
  </r>
  <r>
    <x v="0"/>
    <x v="1"/>
    <s v="Protein Bars"/>
    <n v="1508"/>
    <n v="638158"/>
    <n v="103826"/>
    <n v="4.72"/>
    <n v="16.510000000000002"/>
    <n v="370"/>
    <n v="34.700000000000003"/>
    <n v="12.28"/>
    <n v="85184"/>
    <n v="3"/>
    <n v="635.98"/>
    <n v="21.47"/>
    <n v="45"/>
    <n v="24279"/>
    <n v="49"/>
    <n v="24897.08"/>
    <n v="78365.8024"/>
    <n v="323.76760000000002"/>
    <n v="71.177599999999998"/>
    <n v="425037.17239999998"/>
    <n v="281.85488885941641"/>
    <n v="6.1464180455762527"/>
    <n v="1003.4246359948426"/>
    <n v="0.36873720928046033"/>
    <n v="321211.17239999998"/>
  </r>
  <r>
    <x v="0"/>
    <x v="1"/>
    <s v="Millet Snacks"/>
    <n v="2952"/>
    <n v="68658"/>
    <n v="123581"/>
    <n v="8.65"/>
    <n v="17.07"/>
    <n v="356"/>
    <n v="27.3"/>
    <n v="6.52"/>
    <n v="95018"/>
    <n v="10"/>
    <n v="1107.6199999999999"/>
    <n v="3.91"/>
    <n v="44"/>
    <n v="5876"/>
    <n v="38"/>
    <n v="50390.64"/>
    <n v="4476.5015999999996"/>
    <n v="115.42320000000001"/>
    <n v="255.34800000000001"/>
    <n v="-87473.912799999991"/>
    <n v="-29.632084281842815"/>
    <n v="0.5555708401776972"/>
    <n v="61.986963037864975"/>
    <n v="5.7431431151504553"/>
    <n v="-211054.91279999999"/>
  </r>
  <r>
    <x v="0"/>
    <x v="0"/>
    <s v="Baked Chips"/>
    <n v="1646"/>
    <n v="229635"/>
    <n v="81396"/>
    <n v="2.41"/>
    <n v="16.64"/>
    <n v="218"/>
    <n v="16.649999999999999"/>
    <n v="16.829999999999998"/>
    <n v="5322"/>
    <n v="3"/>
    <n v="1934.68"/>
    <n v="29.58"/>
    <n v="16"/>
    <n v="36775"/>
    <n v="10"/>
    <n v="27389.440000000002"/>
    <n v="38647.570499999994"/>
    <n v="486.88679999999999"/>
    <n v="39.668599999999998"/>
    <n v="120974.4341"/>
    <n v="73.496010996354798"/>
    <n v="2.8212074303405572"/>
    <n v="118.69404759443422"/>
    <n v="1.8366548653297625"/>
    <n v="39578.434099999999"/>
  </r>
  <r>
    <x v="0"/>
    <x v="1"/>
    <s v="Protein Bars"/>
    <n v="1068"/>
    <n v="400808"/>
    <n v="62505"/>
    <n v="7.49"/>
    <n v="10.29"/>
    <n v="471"/>
    <n v="34.92"/>
    <n v="14.59"/>
    <n v="79468"/>
    <n v="0"/>
    <n v="248.85"/>
    <n v="3.91"/>
    <n v="12"/>
    <n v="15325"/>
    <n v="35"/>
    <n v="10989.72"/>
    <n v="58477.887199999997"/>
    <n v="41.758800000000001"/>
    <n v="79.993200000000016"/>
    <n v="236425.64079999999"/>
    <n v="221.37232284644193"/>
    <n v="6.4124150067994563"/>
    <n v="1610.6409483624675"/>
    <n v="0.29243016606454958"/>
    <n v="173920.64079999999"/>
  </r>
  <r>
    <x v="0"/>
    <x v="3"/>
    <s v="Millet Snacks"/>
    <n v="869"/>
    <n v="712212"/>
    <n v="127118"/>
    <n v="7.61"/>
    <n v="13.61"/>
    <n v="102"/>
    <n v="11.29"/>
    <n v="6.9"/>
    <n v="46501"/>
    <n v="9"/>
    <n v="1042.48"/>
    <n v="25.87"/>
    <n v="31"/>
    <n v="18996"/>
    <n v="-11"/>
    <n v="11827.09"/>
    <n v="49142.628000000004"/>
    <n v="224.81029999999998"/>
    <n v="66.130899999999997"/>
    <n v="585454.34080000001"/>
    <n v="673.71040368239358"/>
    <n v="5.6027627873314554"/>
    <n v="683.1900851814903"/>
    <n v="0.14929959057134673"/>
    <n v="458336.34080000001"/>
  </r>
  <r>
    <x v="0"/>
    <x v="3"/>
    <s v="Baked Chips"/>
    <n v="4458"/>
    <n v="276058"/>
    <n v="67491"/>
    <n v="7.21"/>
    <n v="7.38"/>
    <n v="94"/>
    <n v="23.32"/>
    <n v="13.9"/>
    <n v="9777"/>
    <n v="4"/>
    <n v="1570.97"/>
    <n v="7.4"/>
    <n v="7"/>
    <n v="9747"/>
    <n v="70"/>
    <n v="32900.04"/>
    <n v="38372.062000000005"/>
    <n v="329.89200000000005"/>
    <n v="321.42179999999996"/>
    <n v="184610.58419999998"/>
    <n v="41.411077658142659"/>
    <n v="4.0902935206175641"/>
    <n v="175.72455234663934"/>
    <n v="0.53492809482065362"/>
    <n v="117119.58419999998"/>
  </r>
  <r>
    <x v="0"/>
    <x v="2"/>
    <s v="Millet Snacks"/>
    <n v="4939"/>
    <n v="988542"/>
    <n v="33172"/>
    <n v="8.57"/>
    <n v="13.99"/>
    <n v="451"/>
    <n v="33.130000000000003"/>
    <n v="17.72"/>
    <n v="78113"/>
    <n v="6"/>
    <n v="662.93"/>
    <n v="23.57"/>
    <n v="25"/>
    <n v="10982"/>
    <n v="43"/>
    <n v="69096.61"/>
    <n v="175169.64239999998"/>
    <n v="1164.1223"/>
    <n v="423.27229999999997"/>
    <n v="653593.353"/>
    <n v="132.33313484511035"/>
    <n v="29.800494392861449"/>
    <n v="1491.1710135308406"/>
    <n v="0.3024468661928375"/>
    <n v="620421.353"/>
  </r>
  <r>
    <x v="0"/>
    <x v="3"/>
    <s v="Protein Bars"/>
    <n v="3146"/>
    <n v="450187"/>
    <n v="36881"/>
    <n v="0.65"/>
    <n v="4.4800000000000004"/>
    <n v="491"/>
    <n v="63.11"/>
    <n v="17.48"/>
    <n v="97427"/>
    <n v="14"/>
    <n v="240.95"/>
    <n v="28.35"/>
    <n v="42"/>
    <n v="5316"/>
    <n v="62"/>
    <n v="14094.080000000002"/>
    <n v="78692.687600000005"/>
    <n v="891.89100000000008"/>
    <n v="20.449000000000002"/>
    <n v="253744.89240000001"/>
    <n v="80.656354863318498"/>
    <n v="12.20647487866381"/>
    <n v="1868.3834820502179"/>
    <n v="0.26279401670861219"/>
    <n v="216863.89240000001"/>
  </r>
  <r>
    <x v="0"/>
    <x v="3"/>
    <s v="Trail Mix"/>
    <n v="2664"/>
    <n v="130257"/>
    <n v="101664"/>
    <n v="3.44"/>
    <n v="9.2899999999999991"/>
    <n v="496"/>
    <n v="67.53"/>
    <n v="13.59"/>
    <n v="61527"/>
    <n v="9"/>
    <n v="1144.1500000000001"/>
    <n v="28.7"/>
    <n v="14"/>
    <n v="32094"/>
    <n v="9"/>
    <n v="24748.559999999998"/>
    <n v="17701.926299999999"/>
    <n v="764.56799999999998"/>
    <n v="91.641599999999997"/>
    <n v="-6670.6958999999915"/>
    <n v="-2.5040149774774743"/>
    <n v="1.28125"/>
    <n v="113.84608661451732"/>
    <n v="4.3567593296329568"/>
    <n v="-108334.69589999999"/>
  </r>
  <r>
    <x v="0"/>
    <x v="2"/>
    <s v="Baked Chips"/>
    <n v="2575"/>
    <n v="527958"/>
    <n v="137473"/>
    <n v="1.76"/>
    <n v="3.58"/>
    <n v="482"/>
    <n v="38.08"/>
    <n v="8.58"/>
    <n v="96651"/>
    <n v="9"/>
    <n v="1705.45"/>
    <n v="9.9"/>
    <n v="16"/>
    <n v="23187"/>
    <n v="-13"/>
    <n v="9218.5"/>
    <n v="45298.796399999999"/>
    <n v="254.92500000000001"/>
    <n v="45.32"/>
    <n v="353302.45860000001"/>
    <n v="137.20483829126215"/>
    <n v="3.8404486699206388"/>
    <n v="309.57108094637778"/>
    <n v="1.5569929805022369"/>
    <n v="215829.45860000001"/>
  </r>
  <r>
    <x v="0"/>
    <x v="0"/>
    <s v="Trail Mix"/>
    <n v="3710"/>
    <n v="874143"/>
    <n v="20193"/>
    <n v="5.36"/>
    <n v="3.18"/>
    <n v="334"/>
    <n v="34.43"/>
    <n v="16.91"/>
    <n v="85395"/>
    <n v="12"/>
    <n v="211.84"/>
    <n v="28.87"/>
    <n v="17"/>
    <n v="42147"/>
    <n v="17"/>
    <n v="11797.800000000001"/>
    <n v="147817.58129999999"/>
    <n v="1071.077"/>
    <n v="198.85599999999999"/>
    <n v="585715.68570000003"/>
    <n v="157.87484789757414"/>
    <n v="43.289407220323874"/>
    <n v="4126.4303247734142"/>
    <n v="8.0941630831568745E-2"/>
    <n v="565522.68570000003"/>
  </r>
  <r>
    <x v="0"/>
    <x v="3"/>
    <s v="Trail Mix"/>
    <n v="2923"/>
    <n v="323260"/>
    <n v="24611"/>
    <n v="9.41"/>
    <n v="10.35"/>
    <n v="157"/>
    <n v="67.33"/>
    <n v="10.01"/>
    <n v="34077"/>
    <n v="11"/>
    <n v="588.58000000000004"/>
    <n v="8.11"/>
    <n v="37"/>
    <n v="24940"/>
    <n v="60"/>
    <n v="30253.05"/>
    <n v="32358.325999999997"/>
    <n v="237.05529999999999"/>
    <n v="275.05430000000001"/>
    <n v="201119.51439999999"/>
    <n v="68.805855080396853"/>
    <n v="13.134777132176669"/>
    <n v="549.22015698800499"/>
    <n v="0.28585986512404876"/>
    <n v="176508.51439999999"/>
  </r>
  <r>
    <x v="0"/>
    <x v="0"/>
    <s v="Trail Mix"/>
    <n v="166"/>
    <n v="260545"/>
    <n v="7745"/>
    <n v="4.21"/>
    <n v="7.73"/>
    <n v="316"/>
    <n v="23.37"/>
    <n v="19.239999999999998"/>
    <n v="85283"/>
    <n v="6"/>
    <n v="1915.14"/>
    <n v="7.58"/>
    <n v="22"/>
    <n v="44481"/>
    <n v="25"/>
    <n v="1283.18"/>
    <n v="50128.858"/>
    <n v="12.582800000000001"/>
    <n v="6.9885999999999999"/>
    <n v="79349.390600000013"/>
    <n v="478.00837710843382"/>
    <n v="33.64041316978696"/>
    <n v="136.04488444709003"/>
    <n v="2.3227628240802933"/>
    <n v="71604.390600000013"/>
  </r>
  <r>
    <x v="0"/>
    <x v="1"/>
    <s v="Trail Mix"/>
    <n v="4253"/>
    <n v="974133"/>
    <n v="133681"/>
    <n v="7.46"/>
    <n v="12.66"/>
    <n v="497"/>
    <n v="69.92"/>
    <n v="11.91"/>
    <n v="90135"/>
    <n v="10"/>
    <n v="937.9"/>
    <n v="8.85"/>
    <n v="14"/>
    <n v="36904"/>
    <n v="51"/>
    <n v="53842.98"/>
    <n v="116019.24029999999"/>
    <n v="376.39049999999997"/>
    <n v="317.27379999999999"/>
    <n v="676538.11540000001"/>
    <n v="159.07315198683281"/>
    <n v="7.2869966562189088"/>
    <n v="1038.6320503251945"/>
    <n v="0.47851402221257261"/>
    <n v="542857.11540000001"/>
  </r>
  <r>
    <x v="0"/>
    <x v="0"/>
    <s v="Trail Mix"/>
    <n v="2917"/>
    <n v="528336"/>
    <n v="119397"/>
    <n v="6"/>
    <n v="15.29"/>
    <n v="435"/>
    <n v="10.37"/>
    <n v="9.85"/>
    <n v="46540"/>
    <n v="3"/>
    <n v="1872.04"/>
    <n v="8.4600000000000009"/>
    <n v="15"/>
    <n v="39033"/>
    <n v="25"/>
    <n v="44600.93"/>
    <n v="52041.095999999998"/>
    <n v="246.77820000000003"/>
    <n v="175.01999999999998"/>
    <n v="345699.17579999997"/>
    <n v="118.51188748714432"/>
    <n v="4.4250358049197214"/>
    <n v="282.22473878763276"/>
    <n v="1.5413248387389842"/>
    <n v="226302.17579999997"/>
  </r>
  <r>
    <x v="0"/>
    <x v="3"/>
    <s v="Millet Snacks"/>
    <n v="4311"/>
    <n v="329215"/>
    <n v="45992"/>
    <n v="6.51"/>
    <n v="9.67"/>
    <n v="351"/>
    <n v="10.65"/>
    <n v="10.66"/>
    <n v="11760"/>
    <n v="8"/>
    <n v="935.46"/>
    <n v="19.5"/>
    <n v="12"/>
    <n v="38981"/>
    <n v="-17"/>
    <n v="41687.370000000003"/>
    <n v="35094.319000000003"/>
    <n v="840.64499999999998"/>
    <n v="280.64609999999999"/>
    <n v="200571.01989999998"/>
    <n v="46.525404755277194"/>
    <n v="7.1580927117759607"/>
    <n v="351.92846300215933"/>
    <n v="0.99736178485184468"/>
    <n v="154579.01989999998"/>
  </r>
  <r>
    <x v="0"/>
    <x v="1"/>
    <s v="Trail Mix"/>
    <n v="4506"/>
    <n v="445807"/>
    <n v="69110"/>
    <n v="9.52"/>
    <n v="16.34"/>
    <n v="260"/>
    <n v="57.69"/>
    <n v="11.28"/>
    <n v="13877"/>
    <n v="12"/>
    <n v="1322.62"/>
    <n v="22.97"/>
    <n v="36"/>
    <n v="3708"/>
    <n v="3"/>
    <n v="73628.039999999994"/>
    <n v="50287.029600000002"/>
    <n v="1035.0282"/>
    <n v="428.97119999999995"/>
    <n v="302842.93099999998"/>
    <n v="67.208817354638256"/>
    <n v="6.450687310085371"/>
    <n v="337.06355566980693"/>
    <n v="0.77136787892518499"/>
    <n v="233732.93099999998"/>
  </r>
  <r>
    <x v="0"/>
    <x v="0"/>
    <s v="Baked Chips"/>
    <n v="463"/>
    <n v="600458"/>
    <n v="147980"/>
    <n v="4.8"/>
    <n v="6.89"/>
    <n v="170"/>
    <n v="60.47"/>
    <n v="7.94"/>
    <n v="32873"/>
    <n v="1"/>
    <n v="936.91"/>
    <n v="29.17"/>
    <n v="0"/>
    <n v="42643"/>
    <n v="-5"/>
    <n v="3190.0699999999997"/>
    <n v="47676.3652"/>
    <n v="135.05710000000002"/>
    <n v="22.224"/>
    <n v="473918.28370000003"/>
    <n v="1023.581606263499"/>
    <n v="4.0576969860791996"/>
    <n v="640.89186794889588"/>
    <n v="0.26525535507895637"/>
    <n v="325938.28370000003"/>
  </r>
  <r>
    <x v="0"/>
    <x v="2"/>
    <s v="Baked Chips"/>
    <n v="1112"/>
    <n v="338963"/>
    <n v="118688"/>
    <n v="7.01"/>
    <n v="18.09"/>
    <n v="327"/>
    <n v="44.74"/>
    <n v="14.88"/>
    <n v="11656"/>
    <n v="9"/>
    <n v="312.27999999999997"/>
    <n v="19.55"/>
    <n v="23"/>
    <n v="47365"/>
    <n v="-2"/>
    <n v="20116.079999999998"/>
    <n v="50437.694400000008"/>
    <n v="217.39600000000002"/>
    <n v="77.9512"/>
    <n v="209092.87839999999"/>
    <n v="188.03316402877698"/>
    <n v="2.8559163521164734"/>
    <n v="1085.4457538106828"/>
    <n v="0.30125872145337396"/>
    <n v="90404.878399999987"/>
  </r>
  <r>
    <x v="0"/>
    <x v="3"/>
    <s v="Baked Chips"/>
    <n v="3825"/>
    <n v="569165"/>
    <n v="12006"/>
    <n v="8.42"/>
    <n v="8.07"/>
    <n v="481"/>
    <n v="33.07"/>
    <n v="5.0599999999999996"/>
    <n v="61779"/>
    <n v="6"/>
    <n v="849.35"/>
    <n v="27.7"/>
    <n v="46"/>
    <n v="3882"/>
    <n v="-17"/>
    <n v="30867.75"/>
    <n v="28799.749"/>
    <n v="1059.5249999999999"/>
    <n v="322.065"/>
    <n v="442454.91099999996"/>
    <n v="115.67448653594771"/>
    <n v="47.406713310011661"/>
    <n v="670.11832577853647"/>
    <n v="0.71778368311473828"/>
    <n v="430448.91099999996"/>
  </r>
  <r>
    <x v="0"/>
    <x v="2"/>
    <s v="Protein Bars"/>
    <n v="1701"/>
    <n v="345138"/>
    <n v="37430"/>
    <n v="1.25"/>
    <n v="11.53"/>
    <n v="122"/>
    <n v="36.47"/>
    <n v="17.03"/>
    <n v="13266"/>
    <n v="12"/>
    <n v="1480.19"/>
    <n v="25.39"/>
    <n v="24"/>
    <n v="10745"/>
    <n v="34"/>
    <n v="19612.53"/>
    <n v="58777.001400000001"/>
    <n v="431.88390000000004"/>
    <n v="21.262500000000003"/>
    <n v="242284.3222"/>
    <n v="142.43640340975895"/>
    <n v="9.2208923323537277"/>
    <n v="233.17141718292922"/>
    <n v="0.52322021915871331"/>
    <n v="204854.3222"/>
  </r>
  <r>
    <x v="0"/>
    <x v="2"/>
    <s v="Trail Mix"/>
    <n v="2596"/>
    <n v="492632"/>
    <n v="23990"/>
    <n v="7.18"/>
    <n v="17"/>
    <n v="191"/>
    <n v="57.65"/>
    <n v="7.27"/>
    <n v="98408"/>
    <n v="0"/>
    <n v="750.21"/>
    <n v="12.79"/>
    <n v="33"/>
    <n v="27199"/>
    <n v="-14"/>
    <n v="44132"/>
    <n v="35814.346400000002"/>
    <n v="332.02839999999998"/>
    <n v="186.39279999999999"/>
    <n v="286560.23239999998"/>
    <n v="110.38529753466871"/>
    <n v="20.534889537307212"/>
    <n v="656.65880220205008"/>
    <n v="0.29086642767826693"/>
    <n v="262570.23239999998"/>
  </r>
  <r>
    <x v="0"/>
    <x v="0"/>
    <s v="Trail Mix"/>
    <n v="4537"/>
    <n v="792849"/>
    <n v="118000"/>
    <n v="9.77"/>
    <n v="16.22"/>
    <n v="88"/>
    <n v="67.849999999999994"/>
    <n v="19"/>
    <n v="8837"/>
    <n v="5"/>
    <n v="1776.53"/>
    <n v="16.71"/>
    <n v="15"/>
    <n v="30520"/>
    <n v="3"/>
    <n v="73590.14"/>
    <n v="150641.31"/>
    <n v="758.1327"/>
    <n v="443.26489999999995"/>
    <n v="528059.15240000002"/>
    <n v="116.38949799426935"/>
    <n v="6.7190593220338979"/>
    <n v="446.29080285725547"/>
    <n v="0.19718085032585017"/>
    <n v="410059.15240000002"/>
  </r>
  <r>
    <x v="0"/>
    <x v="3"/>
    <s v="Trail Mix"/>
    <n v="4685"/>
    <n v="293051"/>
    <n v="52118"/>
    <n v="4.07"/>
    <n v="12.44"/>
    <n v="416"/>
    <n v="61.12"/>
    <n v="17.03"/>
    <n v="15407"/>
    <n v="12"/>
    <n v="1897.79"/>
    <n v="16.239999999999998"/>
    <n v="23"/>
    <n v="1236"/>
    <n v="74"/>
    <n v="58281.399999999994"/>
    <n v="49906.585299999999"/>
    <n v="760.84399999999994"/>
    <n v="190.67949999999999"/>
    <n v="167268.49119999999"/>
    <n v="35.702986382070435"/>
    <n v="5.6228366399324612"/>
    <n v="154.41697975013042"/>
    <n v="2.6940042518196492"/>
    <n v="115150.49119999999"/>
  </r>
  <r>
    <x v="0"/>
    <x v="0"/>
    <s v="Protein Bars"/>
    <n v="3387"/>
    <n v="837019"/>
    <n v="48309"/>
    <n v="6.38"/>
    <n v="3.91"/>
    <n v="80"/>
    <n v="34.76"/>
    <n v="12.31"/>
    <n v="486"/>
    <n v="4"/>
    <n v="943.44"/>
    <n v="24.13"/>
    <n v="28"/>
    <n v="28723"/>
    <n v="-1"/>
    <n v="13243.17"/>
    <n v="103037.0389"/>
    <n v="817.28309999999999"/>
    <n v="216.09059999999999"/>
    <n v="690496.41740000003"/>
    <n v="203.86667180395631"/>
    <n v="17.326357407522408"/>
    <n v="887.1989739676078"/>
    <n v="9.017142980027934E-2"/>
    <n v="642187.41740000003"/>
  </r>
  <r>
    <x v="0"/>
    <x v="2"/>
    <s v="Protein Bars"/>
    <n v="3238"/>
    <n v="812841"/>
    <n v="101258"/>
    <n v="1.72"/>
    <n v="17.71"/>
    <n v="115"/>
    <n v="20.86"/>
    <n v="13.7"/>
    <n v="3196"/>
    <n v="14"/>
    <n v="151.33000000000001"/>
    <n v="15.41"/>
    <n v="46"/>
    <n v="28430"/>
    <n v="59"/>
    <n v="57344.98"/>
    <n v="111359.21699999999"/>
    <n v="498.97580000000005"/>
    <n v="55.693600000000004"/>
    <n v="611956.13360000006"/>
    <n v="188.99201161210627"/>
    <n v="8.0274249935807536"/>
    <n v="5371.3143461309719"/>
    <n v="2.1410029759817727E-2"/>
    <n v="510698.13360000006"/>
  </r>
  <r>
    <x v="0"/>
    <x v="0"/>
    <s v="Trail Mix"/>
    <n v="172"/>
    <n v="479332"/>
    <n v="48527"/>
    <n v="4.6399999999999997"/>
    <n v="19.739999999999998"/>
    <n v="305"/>
    <n v="67.28"/>
    <n v="5.75"/>
    <n v="76349"/>
    <n v="2"/>
    <n v="454.37"/>
    <n v="11.21"/>
    <n v="47"/>
    <n v="3940"/>
    <n v="18"/>
    <n v="3395.2799999999997"/>
    <n v="27561.59"/>
    <n v="19.281200000000002"/>
    <n v="7.9807999999999995"/>
    <n v="368058.86800000002"/>
    <n v="2139.877139534884"/>
    <n v="9.8776351309580228"/>
    <n v="1054.9376059158835"/>
    <n v="0.28911662480285066"/>
    <n v="319531.86800000002"/>
  </r>
  <r>
    <x v="0"/>
    <x v="1"/>
    <s v="Protein Bars"/>
    <n v="4594"/>
    <n v="695275"/>
    <n v="82227"/>
    <n v="4.26"/>
    <n v="2"/>
    <n v="79"/>
    <n v="21.1"/>
    <n v="5.94"/>
    <n v="64839"/>
    <n v="10"/>
    <n v="582.12"/>
    <n v="11.64"/>
    <n v="0"/>
    <n v="22793"/>
    <n v="31"/>
    <n v="9188"/>
    <n v="41299.334999999999"/>
    <n v="534.74160000000006"/>
    <n v="195.70439999999999"/>
    <n v="556425.21900000004"/>
    <n v="121.11998672181106"/>
    <n v="8.4555559609374047"/>
    <n v="1194.3843193843193"/>
    <n v="6.6142864334256229E-2"/>
    <n v="474198.21900000004"/>
  </r>
  <r>
    <x v="0"/>
    <x v="1"/>
    <s v="Baked Chips"/>
    <n v="4461"/>
    <n v="271373"/>
    <n v="98344"/>
    <n v="3.41"/>
    <n v="10.23"/>
    <n v="77"/>
    <n v="67.83"/>
    <n v="16.149999999999999"/>
    <n v="28225"/>
    <n v="5"/>
    <n v="377.65"/>
    <n v="2.73"/>
    <n v="23"/>
    <n v="38710"/>
    <n v="6"/>
    <n v="45636.03"/>
    <n v="43826.739499999996"/>
    <n v="121.78530000000001"/>
    <n v="152.12009999999998"/>
    <n v="114701.32510000002"/>
    <n v="25.712020869760146"/>
    <n v="2.7594260961522816"/>
    <n v="718.58334436647692"/>
    <n v="0.10715528073905657"/>
    <n v="16357.325100000016"/>
  </r>
  <r>
    <x v="0"/>
    <x v="1"/>
    <s v="Protein Bars"/>
    <n v="3046"/>
    <n v="777346"/>
    <n v="64234"/>
    <n v="9.4499999999999993"/>
    <n v="5.25"/>
    <n v="483"/>
    <n v="8.36"/>
    <n v="10.58"/>
    <n v="43209"/>
    <n v="9"/>
    <n v="625.36"/>
    <n v="23.16"/>
    <n v="29"/>
    <n v="26968"/>
    <n v="28"/>
    <n v="15991.5"/>
    <n v="82243.2068"/>
    <n v="705.45360000000005"/>
    <n v="287.84699999999998"/>
    <n v="607940.9926"/>
    <n v="199.5866686145765"/>
    <n v="12.101784101877511"/>
    <n v="1243.0376103364463"/>
    <n v="0.38856426867829769"/>
    <n v="543706.9926"/>
  </r>
  <r>
    <x v="0"/>
    <x v="3"/>
    <s v="Millet Snacks"/>
    <n v="1063"/>
    <n v="920678"/>
    <n v="94080"/>
    <n v="1.59"/>
    <n v="4.93"/>
    <n v="307"/>
    <n v="25.85"/>
    <n v="7.13"/>
    <n v="66961"/>
    <n v="8"/>
    <n v="575.35"/>
    <n v="14.56"/>
    <n v="0"/>
    <n v="30888"/>
    <n v="51"/>
    <n v="5240.59"/>
    <n v="65644.341400000005"/>
    <n v="154.77280000000002"/>
    <n v="16.901700000000002"/>
    <n v="751772.39409999992"/>
    <n v="707.21768024459072"/>
    <n v="9.7861181972789115"/>
    <n v="1600.2050925523595"/>
    <n v="0.19185040806883621"/>
    <n v="657692.39409999992"/>
  </r>
  <r>
    <x v="0"/>
    <x v="2"/>
    <s v="Baked Chips"/>
    <n v="3779"/>
    <n v="393701"/>
    <n v="68761"/>
    <n v="2.4700000000000002"/>
    <n v="13.16"/>
    <n v="188"/>
    <n v="68.37"/>
    <n v="5.82"/>
    <n v="6849"/>
    <n v="7"/>
    <n v="1889.99"/>
    <n v="27"/>
    <n v="10"/>
    <n v="39244"/>
    <n v="36"/>
    <n v="49731.64"/>
    <n v="22913.3982"/>
    <n v="1020.33"/>
    <n v="93.341300000000018"/>
    <n v="273849.2905"/>
    <n v="72.466073167504632"/>
    <n v="5.725643896976484"/>
    <n v="208.3085095688337"/>
    <n v="0.90250753744592982"/>
    <n v="205088.2905"/>
  </r>
  <r>
    <x v="0"/>
    <x v="2"/>
    <s v="Baked Chips"/>
    <n v="3950"/>
    <n v="173950"/>
    <n v="41191"/>
    <n v="7.21"/>
    <n v="8.69"/>
    <n v="479"/>
    <n v="59.85"/>
    <n v="7.18"/>
    <n v="72232"/>
    <n v="7"/>
    <n v="442.83"/>
    <n v="13.91"/>
    <n v="49"/>
    <n v="26936"/>
    <n v="-6"/>
    <n v="34325.5"/>
    <n v="12489.61"/>
    <n v="549.44500000000005"/>
    <n v="284.79500000000002"/>
    <n v="27132.649999999994"/>
    <n v="6.8690253164556951"/>
    <n v="4.2230098807992036"/>
    <n v="392.81439830183143"/>
    <n v="1.2194054038516815"/>
    <n v="-14058.350000000006"/>
  </r>
  <r>
    <x v="0"/>
    <x v="3"/>
    <s v="Trail Mix"/>
    <n v="1279"/>
    <n v="595735"/>
    <n v="82960"/>
    <n v="0.53"/>
    <n v="7.67"/>
    <n v="295"/>
    <n v="27.61"/>
    <n v="8.65"/>
    <n v="28549"/>
    <n v="11"/>
    <n v="963.09"/>
    <n v="0.28999999999999998"/>
    <n v="41"/>
    <n v="18729"/>
    <n v="11"/>
    <n v="9809.93"/>
    <n v="51531.077500000007"/>
    <n v="3.7090999999999998"/>
    <n v="6.7786999999999997"/>
    <n v="487105.50469999999"/>
    <n v="380.84871360437842"/>
    <n v="7.1809908389585342"/>
    <n v="618.56628144825504"/>
    <n v="0.47690928013294503"/>
    <n v="404145.50469999999"/>
  </r>
  <r>
    <x v="0"/>
    <x v="2"/>
    <s v="Trail Mix"/>
    <n v="708"/>
    <n v="302419"/>
    <n v="113714"/>
    <n v="4.26"/>
    <n v="5.51"/>
    <n v="135"/>
    <n v="20.52"/>
    <n v="11.04"/>
    <n v="72572"/>
    <n v="3"/>
    <n v="1689.5"/>
    <n v="15.89"/>
    <n v="23"/>
    <n v="2740"/>
    <n v="-19"/>
    <n v="3901.08"/>
    <n v="33387.0576"/>
    <n v="112.50120000000001"/>
    <n v="30.160799999999998"/>
    <n v="189676.2004"/>
    <n v="267.90423785310736"/>
    <n v="2.6594702499252509"/>
    <n v="178.99911216336193"/>
    <n v="0.75419368492059036"/>
    <n v="75962.200400000002"/>
  </r>
  <r>
    <x v="0"/>
    <x v="3"/>
    <s v="Protein Bars"/>
    <n v="919"/>
    <n v="977032"/>
    <n v="88596"/>
    <n v="9.92"/>
    <n v="16.43"/>
    <n v="167"/>
    <n v="68.47"/>
    <n v="11.03"/>
    <n v="50617"/>
    <n v="9"/>
    <n v="697.14"/>
    <n v="4.6399999999999997"/>
    <n v="1"/>
    <n v="7439"/>
    <n v="35"/>
    <n v="15099.17"/>
    <n v="107766.6296"/>
    <n v="42.641599999999997"/>
    <n v="91.1648"/>
    <n v="795976.39399999997"/>
    <n v="866.13318171926005"/>
    <n v="11.027947085647208"/>
    <n v="1401.4860716642281"/>
    <n v="0.11915922917570765"/>
    <n v="707380.39399999997"/>
  </r>
  <r>
    <x v="0"/>
    <x v="2"/>
    <s v="Millet Snacks"/>
    <n v="1608"/>
    <n v="236339"/>
    <n v="45695"/>
    <n v="5.84"/>
    <n v="18.11"/>
    <n v="282"/>
    <n v="25.6"/>
    <n v="10.26"/>
    <n v="46926"/>
    <n v="1"/>
    <n v="402.29"/>
    <n v="19.21"/>
    <n v="43"/>
    <n v="18601"/>
    <n v="43"/>
    <n v="29120.879999999997"/>
    <n v="24248.381399999998"/>
    <n v="308.89680000000004"/>
    <n v="93.907200000000003"/>
    <n v="117039.93460000001"/>
    <n v="72.786028980099502"/>
    <n v="5.1720976036765514"/>
    <n v="587.48415322279948"/>
    <n v="0.48001294750337437"/>
    <n v="71344.934600000008"/>
  </r>
  <r>
    <x v="0"/>
    <x v="3"/>
    <s v="Millet Snacks"/>
    <n v="4581"/>
    <n v="624578"/>
    <n v="135722"/>
    <n v="1.61"/>
    <n v="12.99"/>
    <n v="65"/>
    <n v="50.6"/>
    <n v="10.5"/>
    <n v="37289"/>
    <n v="1"/>
    <n v="812.01"/>
    <n v="0.45"/>
    <n v="46"/>
    <n v="29000"/>
    <n v="36"/>
    <n v="59507.19"/>
    <n v="65580.69"/>
    <n v="20.614500000000003"/>
    <n v="73.754099999999994"/>
    <n v="433106.75140000001"/>
    <n v="94.544150054573237"/>
    <n v="4.6018921029751994"/>
    <n v="769.1752564623589"/>
    <n v="8.4506098517719161E-2"/>
    <n v="297384.75140000001"/>
  </r>
  <r>
    <x v="0"/>
    <x v="2"/>
    <s v="Baked Chips"/>
    <n v="341"/>
    <n v="692650"/>
    <n v="50740"/>
    <n v="8.9499999999999993"/>
    <n v="18.3"/>
    <n v="123"/>
    <n v="57.76"/>
    <n v="13.68"/>
    <n v="23296"/>
    <n v="3"/>
    <n v="1155.6500000000001"/>
    <n v="18.13"/>
    <n v="5"/>
    <n v="25281"/>
    <n v="67"/>
    <n v="6240.3"/>
    <n v="94754.52"/>
    <n v="61.823299999999996"/>
    <n v="30.519499999999997"/>
    <n v="542985.83719999995"/>
    <n v="1592.3338334310849"/>
    <n v="13.650965707528577"/>
    <n v="599.35966771946516"/>
    <n v="0.20521901393200032"/>
    <n v="492245.83719999995"/>
  </r>
  <r>
    <x v="0"/>
    <x v="1"/>
    <s v="Trail Mix"/>
    <n v="2485"/>
    <n v="526513"/>
    <n v="111611"/>
    <n v="8.27"/>
    <n v="17.04"/>
    <n v="390"/>
    <n v="24.1"/>
    <n v="18.670000000000002"/>
    <n v="61716"/>
    <n v="8"/>
    <n v="1359.49"/>
    <n v="8.31"/>
    <n v="17"/>
    <n v="49302"/>
    <n v="-14"/>
    <n v="42344.4"/>
    <n v="98299.977100000004"/>
    <n v="206.50350000000003"/>
    <n v="205.5095"/>
    <n v="274438.60990000004"/>
    <n v="110.43807239436622"/>
    <n v="4.7173934468824754"/>
    <n v="387.28714444387231"/>
    <n v="1.0070047653144367"/>
    <n v="162827.60990000004"/>
  </r>
  <r>
    <x v="0"/>
    <x v="0"/>
    <s v="Millet Snacks"/>
    <n v="564"/>
    <n v="771037"/>
    <n v="68232"/>
    <n v="8.76"/>
    <n v="6.76"/>
    <n v="486"/>
    <n v="69.180000000000007"/>
    <n v="17.649999999999999"/>
    <n v="97596"/>
    <n v="7"/>
    <n v="249.99"/>
    <n v="20.23"/>
    <n v="39"/>
    <n v="47152"/>
    <n v="-13"/>
    <n v="3812.64"/>
    <n v="136088.03049999999"/>
    <n v="114.0972"/>
    <n v="49.406399999999998"/>
    <n v="486224.8259"/>
    <n v="862.10075514184393"/>
    <n v="11.300225700551062"/>
    <n v="3084.271370854834"/>
    <n v="0.15757368323439733"/>
    <n v="417992.8259"/>
  </r>
  <r>
    <x v="0"/>
    <x v="3"/>
    <s v="Baked Chips"/>
    <n v="4692"/>
    <n v="136516"/>
    <n v="117492"/>
    <n v="9.7200000000000006"/>
    <n v="3.23"/>
    <n v="430"/>
    <n v="48.05"/>
    <n v="14.76"/>
    <n v="93321"/>
    <n v="1"/>
    <n v="1166.8"/>
    <n v="1.04"/>
    <n v="34"/>
    <n v="33250"/>
    <n v="48"/>
    <n v="15155.16"/>
    <n v="20149.761600000002"/>
    <n v="48.796799999999998"/>
    <n v="456.06240000000003"/>
    <n v="-25864.780800000008"/>
    <n v="-5.5125278772378534"/>
    <n v="1.1619174071426139"/>
    <n v="117.00034281796367"/>
    <n v="3.675202906619004"/>
    <n v="-143356.78080000001"/>
  </r>
  <r>
    <x v="0"/>
    <x v="1"/>
    <s v="Millet Snacks"/>
    <n v="2542"/>
    <n v="851469"/>
    <n v="148674"/>
    <n v="7.55"/>
    <n v="18.84"/>
    <n v="188"/>
    <n v="64.48"/>
    <n v="18.41"/>
    <n v="94753"/>
    <n v="7"/>
    <n v="343.62"/>
    <n v="8.68"/>
    <n v="41"/>
    <n v="32976"/>
    <n v="-8"/>
    <n v="47891.28"/>
    <n v="156755.44290000002"/>
    <n v="220.6456"/>
    <n v="191.92099999999999"/>
    <n v="518680.71049999999"/>
    <n v="204.04433929976395"/>
    <n v="5.7270874530852742"/>
    <n v="2477.9378383097605"/>
    <n v="7.5869538409501711E-2"/>
    <n v="370006.71049999999"/>
  </r>
  <r>
    <x v="0"/>
    <x v="0"/>
    <s v="Millet Snacks"/>
    <n v="645"/>
    <n v="845219"/>
    <n v="39540"/>
    <n v="5.16"/>
    <n v="4.96"/>
    <n v="388"/>
    <n v="26.7"/>
    <n v="14.1"/>
    <n v="92476"/>
    <n v="13"/>
    <n v="428.42"/>
    <n v="24.81"/>
    <n v="35"/>
    <n v="29715"/>
    <n v="29"/>
    <n v="3199.2"/>
    <n v="119175.87899999999"/>
    <n v="160.02449999999999"/>
    <n v="33.281999999999996"/>
    <n v="600459.61450000003"/>
    <n v="930.94513875968994"/>
    <n v="21.376302478502783"/>
    <n v="1972.8747490780074"/>
    <n v="0.19666732527309491"/>
    <n v="560919.61450000003"/>
  </r>
  <r>
    <x v="0"/>
    <x v="1"/>
    <s v="Millet Snacks"/>
    <n v="3935"/>
    <n v="189544"/>
    <n v="83532"/>
    <n v="9.08"/>
    <n v="2.2599999999999998"/>
    <n v="63"/>
    <n v="62.79"/>
    <n v="16.96"/>
    <n v="28341"/>
    <n v="8"/>
    <n v="1633.04"/>
    <n v="8.26"/>
    <n v="45"/>
    <n v="43811"/>
    <n v="4"/>
    <n v="8893.0999999999985"/>
    <n v="32146.662400000001"/>
    <n v="325.03099999999995"/>
    <n v="357.298"/>
    <n v="75669.908599999995"/>
    <n v="19.229964066073695"/>
    <n v="2.2691184216827085"/>
    <n v="116.06819183853428"/>
    <n v="0.54278436669058372"/>
    <n v="-7862.0914000000048"/>
  </r>
  <r>
    <x v="0"/>
    <x v="2"/>
    <s v="Millet Snacks"/>
    <n v="3904"/>
    <n v="373853"/>
    <n v="51002"/>
    <n v="5.81"/>
    <n v="16.75"/>
    <n v="345"/>
    <n v="38.72"/>
    <n v="11.96"/>
    <n v="61772"/>
    <n v="4"/>
    <n v="1720.22"/>
    <n v="13.47"/>
    <n v="27"/>
    <n v="38317"/>
    <n v="0"/>
    <n v="65392"/>
    <n v="44712.818800000001"/>
    <n v="525.86880000000008"/>
    <n v="226.82239999999999"/>
    <n v="162906.49"/>
    <n v="41.728096823770493"/>
    <n v="7.330163522999098"/>
    <n v="217.3285975049703"/>
    <n v="1.5874579045774675"/>
    <n v="111904.48999999999"/>
  </r>
  <r>
    <x v="0"/>
    <x v="3"/>
    <s v="Trail Mix"/>
    <n v="3997"/>
    <n v="519164"/>
    <n v="98330"/>
    <n v="6.09"/>
    <n v="19.14"/>
    <n v="117"/>
    <n v="55.43"/>
    <n v="12.51"/>
    <n v="36159"/>
    <n v="5"/>
    <n v="1779.2"/>
    <n v="13.01"/>
    <n v="8"/>
    <n v="47870"/>
    <n v="-4"/>
    <n v="76502.58"/>
    <n v="64947.416399999995"/>
    <n v="520.00969999999995"/>
    <n v="243.41729999999998"/>
    <n v="292921.57660000003"/>
    <n v="73.285358168626473"/>
    <n v="5.2798128750127127"/>
    <n v="291.79631294964025"/>
    <n v="0.40096462774768671"/>
    <n v="194591.57660000003"/>
  </r>
  <r>
    <x v="0"/>
    <x v="0"/>
    <s v="Protein Bars"/>
    <n v="814"/>
    <n v="491416"/>
    <n v="96502"/>
    <n v="1.01"/>
    <n v="10.54"/>
    <n v="461"/>
    <n v="46.85"/>
    <n v="14.57"/>
    <n v="78345"/>
    <n v="10"/>
    <n v="154.34"/>
    <n v="16.63"/>
    <n v="16"/>
    <n v="9204"/>
    <n v="72"/>
    <n v="8579.56"/>
    <n v="71599.311199999996"/>
    <n v="135.3682"/>
    <n v="8.2213999999999992"/>
    <n v="323544.5392"/>
    <n v="397.47486388206386"/>
    <n v="5.0922882427307208"/>
    <n v="3183.9834132434885"/>
    <n v="0.14478718641639671"/>
    <n v="227042.5392"/>
  </r>
  <r>
    <x v="0"/>
    <x v="2"/>
    <s v="Trail Mix"/>
    <n v="247"/>
    <n v="638595"/>
    <n v="95453"/>
    <n v="7.19"/>
    <n v="19.71"/>
    <n v="447"/>
    <n v="35.369999999999997"/>
    <n v="11.78"/>
    <n v="77186"/>
    <n v="12"/>
    <n v="635.64"/>
    <n v="10.11"/>
    <n v="32"/>
    <n v="26322"/>
    <n v="73"/>
    <n v="4868.37"/>
    <n v="75226.490999999995"/>
    <n v="24.971699999999998"/>
    <n v="17.7593"/>
    <n v="454949.408"/>
    <n v="1841.9004372469635"/>
    <n v="6.6901511738761483"/>
    <n v="1004.6488578440627"/>
    <n v="0.4449315763512085"/>
    <n v="359496.408"/>
  </r>
  <r>
    <x v="0"/>
    <x v="2"/>
    <s v="Protein Bars"/>
    <n v="465"/>
    <n v="559666"/>
    <n v="50475"/>
    <n v="5.0199999999999996"/>
    <n v="4.99"/>
    <n v="220"/>
    <n v="58.83"/>
    <n v="9.8000000000000007"/>
    <n v="52683"/>
    <n v="0"/>
    <n v="814.78"/>
    <n v="6.69"/>
    <n v="6"/>
    <n v="37212"/>
    <n v="-6"/>
    <n v="2320.35"/>
    <n v="54847.268000000004"/>
    <n v="31.108499999999999"/>
    <n v="23.342999999999996"/>
    <n v="412548.93050000002"/>
    <n v="887.20200107526887"/>
    <n v="11.087984150569589"/>
    <n v="686.89216721078083"/>
    <n v="0.32028316889001657"/>
    <n v="362073.93050000002"/>
  </r>
  <r>
    <x v="0"/>
    <x v="3"/>
    <s v="Millet Snacks"/>
    <n v="1774"/>
    <n v="192312"/>
    <n v="65142"/>
    <n v="6.91"/>
    <n v="3.06"/>
    <n v="411"/>
    <n v="45.69"/>
    <n v="18.02"/>
    <n v="801"/>
    <n v="13"/>
    <n v="1029.4100000000001"/>
    <n v="5.64"/>
    <n v="35"/>
    <n v="30299"/>
    <n v="29"/>
    <n v="5428.4400000000005"/>
    <n v="34654.6224"/>
    <n v="100.0536"/>
    <n v="122.5834"/>
    <n v="120906.30059999999"/>
    <n v="68.154622660653885"/>
    <n v="2.9521967394307822"/>
    <n v="186.81769168747144"/>
    <n v="2.2000057718707104"/>
    <n v="55764.300599999988"/>
  </r>
  <r>
    <x v="0"/>
    <x v="0"/>
    <s v="Baked Chips"/>
    <n v="4594"/>
    <n v="142493"/>
    <n v="56001"/>
    <n v="0.93"/>
    <n v="15.12"/>
    <n v="54"/>
    <n v="12.31"/>
    <n v="10.25"/>
    <n v="85269"/>
    <n v="1"/>
    <n v="1335.86"/>
    <n v="19.75"/>
    <n v="47"/>
    <n v="24946"/>
    <n v="54"/>
    <n v="69461.279999999999"/>
    <n v="14605.532499999999"/>
    <n v="907.31500000000005"/>
    <n v="42.724200000000003"/>
    <n v="-52738.851699999999"/>
    <n v="-11.479941597736177"/>
    <n v="2.5444724201353548"/>
    <n v="106.66761486982169"/>
    <n v="0.50624549977893651"/>
    <n v="-108739.8517"/>
  </r>
  <r>
    <x v="0"/>
    <x v="0"/>
    <s v="Baked Chips"/>
    <n v="3662"/>
    <n v="252435"/>
    <n v="30711"/>
    <n v="6.87"/>
    <n v="3.64"/>
    <n v="32"/>
    <n v="13.82"/>
    <n v="9.67"/>
    <n v="82269"/>
    <n v="12"/>
    <n v="855.61"/>
    <n v="15.57"/>
    <n v="48"/>
    <n v="8253"/>
    <n v="45"/>
    <n v="13329.68"/>
    <n v="24410.464499999998"/>
    <n v="570.17340000000002"/>
    <n v="251.57939999999999"/>
    <n v="123351.1027"/>
    <n v="33.684080475150189"/>
    <n v="8.2196932695125522"/>
    <n v="295.03512114164164"/>
    <n v="0.10846166339849862"/>
    <n v="92640.102700000003"/>
  </r>
  <r>
    <x v="0"/>
    <x v="0"/>
    <s v="Millet Snacks"/>
    <n v="3939"/>
    <n v="113095"/>
    <n v="20088"/>
    <n v="2.5499999999999998"/>
    <n v="19.79"/>
    <n v="118"/>
    <n v="27.16"/>
    <n v="10.43"/>
    <n v="89614"/>
    <n v="5"/>
    <n v="1130.1500000000001"/>
    <n v="15.13"/>
    <n v="32"/>
    <n v="3696"/>
    <n v="43"/>
    <n v="77952.81"/>
    <n v="11795.808500000001"/>
    <n v="595.97070000000008"/>
    <n v="100.44449999999999"/>
    <n v="-70660.0337"/>
    <n v="-17.938571642548869"/>
    <n v="5.6299780963759458"/>
    <n v="100.07078706366411"/>
    <n v="1.1791653035059022"/>
    <n v="-90748.0337"/>
  </r>
  <r>
    <x v="0"/>
    <x v="0"/>
    <s v="Baked Chips"/>
    <n v="3109"/>
    <n v="529926"/>
    <n v="15014"/>
    <n v="7.85"/>
    <n v="11.9"/>
    <n v="228"/>
    <n v="23.14"/>
    <n v="9.0399999999999991"/>
    <n v="14855"/>
    <n v="9"/>
    <n v="428.07"/>
    <n v="2.0299999999999998"/>
    <n v="31"/>
    <n v="9831"/>
    <n v="-8"/>
    <n v="36997.1"/>
    <n v="47905.310399999995"/>
    <n v="63.112699999999997"/>
    <n v="244.0565"/>
    <n v="420030.4204"/>
    <n v="135.10145397233836"/>
    <n v="35.29545757293193"/>
    <n v="1237.9423925993412"/>
    <n v="0.18417658314557125"/>
    <n v="405016.4204"/>
  </r>
  <r>
    <x v="0"/>
    <x v="3"/>
    <s v="Baked Chips"/>
    <n v="3093"/>
    <n v="335711"/>
    <n v="139345"/>
    <n v="9.19"/>
    <n v="19.34"/>
    <n v="194"/>
    <n v="65.489999999999995"/>
    <n v="9.16"/>
    <n v="36169"/>
    <n v="8"/>
    <n v="221.39"/>
    <n v="21.71"/>
    <n v="10"/>
    <n v="20047"/>
    <n v="-3"/>
    <n v="59818.62"/>
    <n v="30751.1276"/>
    <n v="671.49030000000005"/>
    <n v="284.24669999999998"/>
    <n v="187969.51539999997"/>
    <n v="60.772555900420294"/>
    <n v="2.409207363019843"/>
    <n v="1516.3783368715842"/>
    <n v="0.12793640959039174"/>
    <n v="48624.515399999975"/>
  </r>
  <r>
    <x v="0"/>
    <x v="3"/>
    <s v="Protein Bars"/>
    <n v="2316"/>
    <n v="235378"/>
    <n v="17297"/>
    <n v="1.03"/>
    <n v="5.74"/>
    <n v="106"/>
    <n v="68.41"/>
    <n v="14.27"/>
    <n v="6772"/>
    <n v="3"/>
    <n v="207.3"/>
    <n v="25.36"/>
    <n v="5"/>
    <n v="44555"/>
    <n v="64"/>
    <n v="13293.84"/>
    <n v="33588.440600000002"/>
    <n v="587.33759999999995"/>
    <n v="23.854800000000001"/>
    <n v="136557.527"/>
    <n v="58.962662780656302"/>
    <n v="13.608024512921316"/>
    <n v="1135.446213217559"/>
    <n v="9.3355368811018871E-2"/>
    <n v="119260.527"/>
  </r>
  <r>
    <x v="0"/>
    <x v="0"/>
    <s v="Millet Snacks"/>
    <n v="4314"/>
    <n v="472381"/>
    <n v="83958"/>
    <n v="2.5"/>
    <n v="7.98"/>
    <n v="303"/>
    <n v="47.01"/>
    <n v="10.39"/>
    <n v="10131"/>
    <n v="10"/>
    <n v="927.62"/>
    <n v="26.5"/>
    <n v="43"/>
    <n v="1394"/>
    <n v="64"/>
    <n v="34425.72"/>
    <n v="49080.385900000001"/>
    <n v="1143.21"/>
    <n v="107.85000000000001"/>
    <n v="376098.83409999998"/>
    <n v="87.181000023180331"/>
    <n v="5.6263965315991333"/>
    <n v="509.23977490782863"/>
    <n v="0.5950045831648606"/>
    <n v="292140.83409999998"/>
  </r>
  <r>
    <x v="0"/>
    <x v="2"/>
    <s v="Baked Chips"/>
    <n v="880"/>
    <n v="486162"/>
    <n v="15728"/>
    <n v="4.5999999999999996"/>
    <n v="19.309999999999999"/>
    <n v="76"/>
    <n v="28.55"/>
    <n v="15.76"/>
    <n v="75677"/>
    <n v="9"/>
    <n v="1855.19"/>
    <n v="12.11"/>
    <n v="18"/>
    <n v="30049"/>
    <n v="30"/>
    <n v="16992.8"/>
    <n v="76619.131199999989"/>
    <n v="106.568"/>
    <n v="40.479999999999997"/>
    <n v="286677.0208"/>
    <n v="325.76934181818183"/>
    <n v="30.910605289928789"/>
    <n v="262.05509947768155"/>
    <n v="0.29001534467934553"/>
    <n v="270949.0208"/>
  </r>
  <r>
    <x v="0"/>
    <x v="1"/>
    <s v="Protein Bars"/>
    <n v="2420"/>
    <n v="96403"/>
    <n v="70942"/>
    <n v="6.55"/>
    <n v="16.59"/>
    <n v="80"/>
    <n v="46.67"/>
    <n v="9.2899999999999991"/>
    <n v="81741"/>
    <n v="1"/>
    <n v="961.54"/>
    <n v="11.58"/>
    <n v="24"/>
    <n v="10290"/>
    <n v="31"/>
    <n v="40147.800000000003"/>
    <n v="8955.8387000000002"/>
    <n v="280.23599999999999"/>
    <n v="158.51000000000002"/>
    <n v="-45170.384699999995"/>
    <n v="-18.665448223140494"/>
    <n v="1.3588988187533477"/>
    <n v="100.25895958566467"/>
    <n v="0.79793367426324902"/>
    <n v="-116112.3847"/>
  </r>
  <r>
    <x v="0"/>
    <x v="3"/>
    <s v="Millet Snacks"/>
    <n v="2330"/>
    <n v="845600"/>
    <n v="38276"/>
    <n v="6.71"/>
    <n v="15.17"/>
    <n v="323"/>
    <n v="39.15"/>
    <n v="14.68"/>
    <n v="55897"/>
    <n v="5"/>
    <n v="1600.31"/>
    <n v="11.73"/>
    <n v="2"/>
    <n v="18131"/>
    <n v="28"/>
    <n v="35346.1"/>
    <n v="124134.07999999999"/>
    <n v="273.30900000000003"/>
    <n v="156.34299999999999"/>
    <n v="611662.16800000006"/>
    <n v="262.51595193133051"/>
    <n v="22.092172640819314"/>
    <n v="528.39762296055142"/>
    <n v="0.61128208372753068"/>
    <n v="573386.16800000006"/>
  </r>
  <r>
    <x v="0"/>
    <x v="0"/>
    <s v="Millet Snacks"/>
    <n v="3797"/>
    <n v="532604"/>
    <n v="71216"/>
    <n v="6.39"/>
    <n v="3.22"/>
    <n v="91"/>
    <n v="28.4"/>
    <n v="11.27"/>
    <n v="91494"/>
    <n v="10"/>
    <n v="1701.45"/>
    <n v="17.72"/>
    <n v="27"/>
    <n v="23244"/>
    <n v="51"/>
    <n v="12226.34"/>
    <n v="60024.470799999996"/>
    <n v="672.82839999999999"/>
    <n v="242.6283"/>
    <n v="344699.73250000004"/>
    <n v="90.782126020542549"/>
    <n v="7.4787126488429569"/>
    <n v="313.02947485967849"/>
    <n v="0.29070744868607823"/>
    <n v="273483.73250000004"/>
  </r>
  <r>
    <x v="0"/>
    <x v="2"/>
    <s v="Protein Bars"/>
    <n v="4975"/>
    <n v="138668"/>
    <n v="80225"/>
    <n v="1.85"/>
    <n v="2.2000000000000002"/>
    <n v="99"/>
    <n v="62.9"/>
    <n v="11.87"/>
    <n v="70199"/>
    <n v="0"/>
    <n v="327.14999999999998"/>
    <n v="7.54"/>
    <n v="20"/>
    <n v="14515"/>
    <n v="2"/>
    <n v="10945"/>
    <n v="16459.891599999999"/>
    <n v="375.11499999999995"/>
    <n v="92.037500000000009"/>
    <n v="26081.955900000001"/>
    <n v="5.2426042010050251"/>
    <n v="1.728488625740106"/>
    <n v="423.86672780070307"/>
    <n v="0.23356398015403695"/>
    <n v="-54143.044099999999"/>
  </r>
  <r>
    <x v="0"/>
    <x v="3"/>
    <s v="Baked Chips"/>
    <n v="2296"/>
    <n v="523620"/>
    <n v="55719"/>
    <n v="1.35"/>
    <n v="9.81"/>
    <n v="237"/>
    <n v="10"/>
    <n v="5.97"/>
    <n v="88222"/>
    <n v="12"/>
    <n v="822.89"/>
    <n v="25.64"/>
    <n v="49"/>
    <n v="17600"/>
    <n v="24"/>
    <n v="22523.760000000002"/>
    <n v="31260.113999999998"/>
    <n v="588.69440000000009"/>
    <n v="30.996000000000002"/>
    <n v="363394.43559999997"/>
    <n v="158.27283780487804"/>
    <n v="9.3975125181715402"/>
    <n v="636.3183414551155"/>
    <n v="0.37245508192964366"/>
    <n v="307675.43559999997"/>
  </r>
  <r>
    <x v="0"/>
    <x v="0"/>
    <s v="Trail Mix"/>
    <n v="3568"/>
    <n v="926338"/>
    <n v="134887"/>
    <n v="9.92"/>
    <n v="4.3"/>
    <n v="414"/>
    <n v="48.6"/>
    <n v="11.99"/>
    <n v="63001"/>
    <n v="5"/>
    <n v="1549.6"/>
    <n v="6.91"/>
    <n v="12"/>
    <n v="28892"/>
    <n v="-13"/>
    <n v="15342.4"/>
    <n v="111067.9262"/>
    <n v="246.54879999999997"/>
    <n v="353.94560000000001"/>
    <n v="707434.17940000002"/>
    <n v="198.27191126681615"/>
    <n v="6.8675113242936678"/>
    <n v="597.79168817759421"/>
    <n v="0.69254894001973366"/>
    <n v="572547.17940000002"/>
  </r>
  <r>
    <x v="0"/>
    <x v="2"/>
    <s v="Baked Chips"/>
    <n v="746"/>
    <n v="914434"/>
    <n v="76569"/>
    <n v="9.42"/>
    <n v="7.45"/>
    <n v="218"/>
    <n v="32.380000000000003"/>
    <n v="11.83"/>
    <n v="40931"/>
    <n v="5"/>
    <n v="223.47"/>
    <n v="14.76"/>
    <n v="46"/>
    <n v="22801"/>
    <n v="-19"/>
    <n v="5557.7"/>
    <n v="108177.5422"/>
    <n v="110.1096"/>
    <n v="70.273200000000003"/>
    <n v="736786.375"/>
    <n v="987.64929624664876"/>
    <n v="11.942613851558725"/>
    <n v="4091.9765516624157"/>
    <n v="5.327498758795058E-2"/>
    <n v="660217.375"/>
  </r>
  <r>
    <x v="0"/>
    <x v="3"/>
    <s v="Baked Chips"/>
    <n v="4858"/>
    <n v="603091"/>
    <n v="46328"/>
    <n v="4.8"/>
    <n v="15.16"/>
    <n v="106"/>
    <n v="59.52"/>
    <n v="13.73"/>
    <n v="83990"/>
    <n v="4"/>
    <n v="1702.9"/>
    <n v="0.59"/>
    <n v="21"/>
    <n v="38695"/>
    <n v="29"/>
    <n v="73647.28"/>
    <n v="82804.3943"/>
    <n v="28.662199999999999"/>
    <n v="233.184"/>
    <n v="323692.47950000002"/>
    <n v="66.630810930424047"/>
    <n v="13.017850975651873"/>
    <n v="354.15526454871099"/>
    <n v="0.29930375349657018"/>
    <n v="277364.47950000002"/>
  </r>
  <r>
    <x v="0"/>
    <x v="2"/>
    <s v="Millet Snacks"/>
    <n v="697"/>
    <n v="486571"/>
    <n v="23919"/>
    <n v="2.78"/>
    <n v="18.899999999999999"/>
    <n v="200"/>
    <n v="40.79"/>
    <n v="12.56"/>
    <n v="45784"/>
    <n v="1"/>
    <n v="559.29"/>
    <n v="26.96"/>
    <n v="45"/>
    <n v="5606"/>
    <n v="31"/>
    <n v="13173.3"/>
    <n v="61113.317600000009"/>
    <n v="187.91120000000001"/>
    <n v="19.3766"/>
    <n v="360687.09459999995"/>
    <n v="517.48507116212329"/>
    <n v="20.342447426731887"/>
    <n v="869.9797958125481"/>
    <n v="0.22989039626282701"/>
    <n v="336768.09459999995"/>
  </r>
  <r>
    <x v="0"/>
    <x v="1"/>
    <s v="Millet Snacks"/>
    <n v="4430"/>
    <n v="280147"/>
    <n v="114369"/>
    <n v="3.09"/>
    <n v="6.39"/>
    <n v="316"/>
    <n v="11.62"/>
    <n v="14.96"/>
    <n v="34959"/>
    <n v="13"/>
    <n v="1578.64"/>
    <n v="24.12"/>
    <n v="30"/>
    <n v="49844"/>
    <n v="16"/>
    <n v="28307.699999999997"/>
    <n v="41909.991200000004"/>
    <n v="1068.5160000000001"/>
    <n v="136.887"/>
    <n v="123920.90580000001"/>
    <n v="27.973116433408581"/>
    <n v="2.4495011760179768"/>
    <n v="177.4609790705924"/>
    <n v="1.7806731465980361"/>
    <n v="9551.9058000000077"/>
  </r>
  <r>
    <x v="0"/>
    <x v="3"/>
    <s v="Millet Snacks"/>
    <n v="1468"/>
    <n v="605083"/>
    <n v="31400"/>
    <n v="3.74"/>
    <n v="13.81"/>
    <n v="457"/>
    <n v="64.22"/>
    <n v="10.08"/>
    <n v="32328"/>
    <n v="14"/>
    <n v="1025.44"/>
    <n v="23.76"/>
    <n v="45"/>
    <n v="19280"/>
    <n v="51"/>
    <n v="20273.080000000002"/>
    <n v="60992.366399999999"/>
    <n v="348.79680000000002"/>
    <n v="54.903200000000005"/>
    <n v="471805.85360000003"/>
    <n v="321.39363324250684"/>
    <n v="19.270159235668789"/>
    <n v="590.07157902948973"/>
    <n v="0.77448231069126061"/>
    <n v="440405.85360000003"/>
  </r>
  <r>
    <x v="0"/>
    <x v="2"/>
    <s v="Millet Snacks"/>
    <n v="3637"/>
    <n v="585381"/>
    <n v="75533"/>
    <n v="2.2999999999999998"/>
    <n v="6.04"/>
    <n v="217"/>
    <n v="8.17"/>
    <n v="8.14"/>
    <n v="74408"/>
    <n v="9"/>
    <n v="1804.07"/>
    <n v="5.0999999999999996"/>
    <n v="13"/>
    <n v="47244"/>
    <n v="78"/>
    <n v="21967.48"/>
    <n v="47650.013400000003"/>
    <n v="185.48699999999999"/>
    <n v="83.650999999999996"/>
    <n v="393842.36859999999"/>
    <n v="108.28770101732196"/>
    <n v="7.7500033098116052"/>
    <n v="324.47798588746559"/>
    <n v="0.66876647858403326"/>
    <n v="318309.36859999999"/>
  </r>
  <r>
    <x v="1"/>
    <x v="3"/>
    <s v="Baked Chips"/>
    <n v="620"/>
    <n v="472955"/>
    <n v="91795"/>
    <n v="2.65"/>
    <n v="16.12"/>
    <n v="146"/>
    <n v="12.14"/>
    <n v="7.76"/>
    <n v="38744"/>
    <n v="5"/>
    <n v="1271.1300000000001"/>
    <n v="24.18"/>
    <n v="45"/>
    <n v="9733"/>
    <n v="53"/>
    <n v="9994.4000000000015"/>
    <n v="36701.308000000005"/>
    <n v="149.916"/>
    <n v="16.43"/>
    <n v="377615.946"/>
    <n v="609.05797741935487"/>
    <n v="5.1522958766817366"/>
    <n v="372.07445343906602"/>
    <n v="0.39239458299415381"/>
    <n v="285820.946"/>
  </r>
  <r>
    <x v="1"/>
    <x v="3"/>
    <s v="Baked Chips"/>
    <n v="3960"/>
    <n v="845326"/>
    <n v="78869"/>
    <n v="3.47"/>
    <n v="7.38"/>
    <n v="310"/>
    <n v="20.65"/>
    <n v="10.24"/>
    <n v="8789"/>
    <n v="9"/>
    <n v="1904.59"/>
    <n v="10.39"/>
    <n v="18"/>
    <n v="12278"/>
    <n v="-12"/>
    <n v="29224.799999999999"/>
    <n v="86561.382400000002"/>
    <n v="411.44400000000002"/>
    <n v="137.41200000000001"/>
    <n v="707923.96160000004"/>
    <n v="178.76867717171717"/>
    <n v="10.718102169420177"/>
    <n v="443.83620621761116"/>
    <n v="0.69845586199880283"/>
    <n v="629054.96160000004"/>
  </r>
  <r>
    <x v="1"/>
    <x v="1"/>
    <s v="Protein Bars"/>
    <n v="1489"/>
    <n v="756972"/>
    <n v="142868"/>
    <n v="6.47"/>
    <n v="18.920000000000002"/>
    <n v="157"/>
    <n v="24.37"/>
    <n v="16.03"/>
    <n v="35418"/>
    <n v="13"/>
    <n v="346.34"/>
    <n v="1.23"/>
    <n v="41"/>
    <n v="36338"/>
    <n v="45"/>
    <n v="28171.88"/>
    <n v="121342.6116"/>
    <n v="18.314700000000002"/>
    <n v="96.33829999999999"/>
    <n v="535586.8554"/>
    <n v="359.69567186030895"/>
    <n v="5.2984013214995658"/>
    <n v="2185.6326153490791"/>
    <n v="7.1832749427984122E-2"/>
    <n v="392718.8554"/>
  </r>
  <r>
    <x v="1"/>
    <x v="2"/>
    <s v="Baked Chips"/>
    <n v="828"/>
    <n v="845928"/>
    <n v="22543"/>
    <n v="4.21"/>
    <n v="10.74"/>
    <n v="410"/>
    <n v="13.01"/>
    <n v="8.09"/>
    <n v="27885"/>
    <n v="5"/>
    <n v="1051.82"/>
    <n v="0.94"/>
    <n v="4"/>
    <n v="39413"/>
    <n v="75"/>
    <n v="8892.7199999999993"/>
    <n v="68435.575200000007"/>
    <n v="7.783199999999999"/>
    <n v="34.858800000000002"/>
    <n v="701259.06279999996"/>
    <n v="846.93123526570048"/>
    <n v="37.525085392361262"/>
    <n v="804.25167804377179"/>
    <n v="0.50979066776368676"/>
    <n v="678716.06279999996"/>
  </r>
  <r>
    <x v="1"/>
    <x v="1"/>
    <s v="Millet Snacks"/>
    <n v="2548"/>
    <n v="465872"/>
    <n v="70333"/>
    <n v="3.88"/>
    <n v="9.02"/>
    <n v="340"/>
    <n v="62.49"/>
    <n v="7.76"/>
    <n v="23932"/>
    <n v="8"/>
    <n v="1840.4"/>
    <n v="11.93"/>
    <n v="1"/>
    <n v="3179"/>
    <n v="36"/>
    <n v="22982.959999999999"/>
    <n v="36151.667200000004"/>
    <n v="303.97640000000001"/>
    <n v="98.862400000000008"/>
    <n v="379223.53399999999"/>
    <n v="148.83184222919937"/>
    <n v="6.623803904283907"/>
    <n v="253.13627472288633"/>
    <n v="1.3431500497990865"/>
    <n v="308890.53399999999"/>
  </r>
  <r>
    <x v="1"/>
    <x v="1"/>
    <s v="Baked Chips"/>
    <n v="189"/>
    <n v="739556"/>
    <n v="57781"/>
    <n v="3.59"/>
    <n v="16.04"/>
    <n v="155"/>
    <n v="21.71"/>
    <n v="5.5"/>
    <n v="70248"/>
    <n v="1"/>
    <n v="605.1"/>
    <n v="13.07"/>
    <n v="7"/>
    <n v="11652"/>
    <n v="29"/>
    <n v="3031.56"/>
    <n v="40675.58"/>
    <n v="24.702300000000001"/>
    <n v="6.7850999999999999"/>
    <n v="613917.3726"/>
    <n v="3248.2400666666667"/>
    <n v="12.799293885533308"/>
    <n v="1222.2045942819368"/>
    <n v="0.12682001092547421"/>
    <n v="556136.3726"/>
  </r>
  <r>
    <x v="1"/>
    <x v="0"/>
    <s v="Baked Chips"/>
    <n v="205"/>
    <n v="651153"/>
    <n v="139393"/>
    <n v="9.7799999999999994"/>
    <n v="12.53"/>
    <n v="353"/>
    <n v="32.549999999999997"/>
    <n v="8.5299999999999994"/>
    <n v="22606"/>
    <n v="2"/>
    <n v="508.51"/>
    <n v="7.5"/>
    <n v="40"/>
    <n v="24806"/>
    <n v="11"/>
    <n v="2568.65"/>
    <n v="55543.35089999999"/>
    <n v="15.375"/>
    <n v="20.048999999999999"/>
    <n v="545593.57510000002"/>
    <n v="2661.4320736585369"/>
    <n v="4.6713464808132406"/>
    <n v="1280.511691018859"/>
    <n v="0.27567104812540216"/>
    <n v="406200.57510000002"/>
  </r>
  <r>
    <x v="1"/>
    <x v="3"/>
    <s v="Millet Snacks"/>
    <n v="986"/>
    <n v="737016"/>
    <n v="86348"/>
    <n v="1.48"/>
    <n v="6.07"/>
    <n v="246"/>
    <n v="27.24"/>
    <n v="12.42"/>
    <n v="10150"/>
    <n v="7"/>
    <n v="546.94000000000005"/>
    <n v="18.29"/>
    <n v="39"/>
    <n v="20171"/>
    <n v="-20"/>
    <n v="5985.02"/>
    <n v="91537.387199999997"/>
    <n v="180.33939999999998"/>
    <n v="14.5928"/>
    <n v="608977.66060000006"/>
    <n v="617.62440223123735"/>
    <n v="8.5354148330013437"/>
    <n v="1347.526236881559"/>
    <n v="0.18255674232309749"/>
    <n v="522629.66060000006"/>
  </r>
  <r>
    <x v="1"/>
    <x v="1"/>
    <s v="Millet Snacks"/>
    <n v="1995"/>
    <n v="481116"/>
    <n v="128053"/>
    <n v="9.8000000000000007"/>
    <n v="16.100000000000001"/>
    <n v="199"/>
    <n v="33.92"/>
    <n v="8.18"/>
    <n v="46936"/>
    <n v="7"/>
    <n v="499.91"/>
    <n v="11.09"/>
    <n v="15"/>
    <n v="10470"/>
    <n v="-12"/>
    <n v="32119.500000000004"/>
    <n v="39355.288800000002"/>
    <n v="221.24549999999999"/>
    <n v="195.51000000000002"/>
    <n v="351818.45569999999"/>
    <n v="176.35010310776943"/>
    <n v="3.7571630496747441"/>
    <n v="962.40523294192951"/>
    <n v="0.20677360553380059"/>
    <n v="223765.45569999999"/>
  </r>
  <r>
    <x v="1"/>
    <x v="0"/>
    <s v="Trail Mix"/>
    <n v="734"/>
    <n v="167235"/>
    <n v="139832"/>
    <n v="2.2999999999999998"/>
    <n v="13.1"/>
    <n v="493"/>
    <n v="27.86"/>
    <n v="16.38"/>
    <n v="8593"/>
    <n v="2"/>
    <n v="548.20000000000005"/>
    <n v="9.41"/>
    <n v="6"/>
    <n v="22326"/>
    <n v="24"/>
    <n v="9615.4"/>
    <n v="27393.093000000001"/>
    <n v="69.069400000000002"/>
    <n v="16.882000000000001"/>
    <n v="99221.555599999992"/>
    <n v="135.17923106267028"/>
    <n v="1.1959708793409234"/>
    <n v="305.0620211601605"/>
    <n v="1.6160648189673217"/>
    <n v="-40610.444400000008"/>
  </r>
  <r>
    <x v="1"/>
    <x v="0"/>
    <s v="Baked Chips"/>
    <n v="3489"/>
    <n v="195016"/>
    <n v="107112"/>
    <n v="7.05"/>
    <n v="2.57"/>
    <n v="412"/>
    <n v="66.16"/>
    <n v="9.64"/>
    <n v="73719"/>
    <n v="8"/>
    <n v="1896.48"/>
    <n v="25.88"/>
    <n v="19"/>
    <n v="32770"/>
    <n v="-20"/>
    <n v="8966.73"/>
    <n v="18799.542399999998"/>
    <n v="902.95319999999992"/>
    <n v="245.97449999999998"/>
    <n v="59611.799899999984"/>
    <n v="17.085640556033244"/>
    <n v="1.8206736873552916"/>
    <n v="102.83050704463005"/>
    <n v="4.0065931000533288"/>
    <n v="-47500.200100000016"/>
  </r>
  <r>
    <x v="1"/>
    <x v="1"/>
    <s v="Millet Snacks"/>
    <n v="4306"/>
    <n v="614660"/>
    <n v="66350"/>
    <n v="6.16"/>
    <n v="6.32"/>
    <n v="220"/>
    <n v="53.21"/>
    <n v="11.08"/>
    <n v="50493"/>
    <n v="13"/>
    <n v="1433.65"/>
    <n v="17.579999999999998"/>
    <n v="35"/>
    <n v="36399"/>
    <n v="42"/>
    <n v="27213.920000000002"/>
    <n v="68104.327999999994"/>
    <n v="756.99479999999994"/>
    <n v="265.24959999999999"/>
    <n v="431427.50760000001"/>
    <n v="100.1921754760799"/>
    <n v="9.2639035418236624"/>
    <n v="428.73783698950228"/>
    <n v="0.51313409039143598"/>
    <n v="365077.50760000001"/>
  </r>
  <r>
    <x v="1"/>
    <x v="1"/>
    <s v="Trail Mix"/>
    <n v="558"/>
    <n v="742111"/>
    <n v="146130"/>
    <n v="4.59"/>
    <n v="11.42"/>
    <n v="338"/>
    <n v="8.33"/>
    <n v="10.32"/>
    <n v="30815"/>
    <n v="10"/>
    <n v="991.66"/>
    <n v="2.4900000000000002"/>
    <n v="2"/>
    <n v="13569"/>
    <n v="57"/>
    <n v="6372.36"/>
    <n v="76585.855200000005"/>
    <n v="13.894200000000001"/>
    <n v="25.612199999999998"/>
    <n v="614729.27839999995"/>
    <n v="1101.6653734767024"/>
    <n v="5.0784301649216452"/>
    <n v="748.35225783030478"/>
    <n v="0.45165895667898737"/>
    <n v="468599.27839999995"/>
  </r>
  <r>
    <x v="1"/>
    <x v="2"/>
    <s v="Trail Mix"/>
    <n v="3485"/>
    <n v="497557"/>
    <n v="69200"/>
    <n v="5.76"/>
    <n v="4.4800000000000004"/>
    <n v="490"/>
    <n v="53.68"/>
    <n v="8.99"/>
    <n v="88478"/>
    <n v="14"/>
    <n v="759.24"/>
    <n v="24.49"/>
    <n v="21"/>
    <n v="1528"/>
    <n v="-17"/>
    <n v="15612.800000000001"/>
    <n v="44730.374300000003"/>
    <n v="853.47649999999987"/>
    <n v="200.73599999999999"/>
    <n v="346153.61320000002"/>
    <n v="99.326718278335733"/>
    <n v="7.1901300578034686"/>
    <n v="655.33559875665139"/>
    <n v="0.74770850374931919"/>
    <n v="276953.61320000002"/>
  </r>
  <r>
    <x v="1"/>
    <x v="0"/>
    <s v="Protein Bars"/>
    <n v="121"/>
    <n v="848519"/>
    <n v="110848"/>
    <n v="6.6"/>
    <n v="14.4"/>
    <n v="427"/>
    <n v="28.2"/>
    <n v="18.440000000000001"/>
    <n v="33161"/>
    <n v="13"/>
    <n v="228.07"/>
    <n v="29.65"/>
    <n v="5"/>
    <n v="44270"/>
    <n v="57"/>
    <n v="1742.4"/>
    <n v="156466.90360000002"/>
    <n v="35.8765"/>
    <n v="7.9860000000000007"/>
    <n v="612834.83389999997"/>
    <n v="5064.7506933884297"/>
    <n v="7.6547975606235568"/>
    <n v="3720.4323234094795"/>
    <n v="0.11477160794278031"/>
    <n v="501986.83389999997"/>
  </r>
  <r>
    <x v="1"/>
    <x v="3"/>
    <s v="Baked Chips"/>
    <n v="994"/>
    <n v="919049"/>
    <n v="65058"/>
    <n v="4.05"/>
    <n v="15.41"/>
    <n v="245"/>
    <n v="17.12"/>
    <n v="14.85"/>
    <n v="9716"/>
    <n v="3"/>
    <n v="1157.25"/>
    <n v="1.42"/>
    <n v="23"/>
    <n v="38443"/>
    <n v="47"/>
    <n v="15317.54"/>
    <n v="136478.77650000001"/>
    <n v="14.114799999999999"/>
    <n v="40.256999999999998"/>
    <n v="719039.31169999996"/>
    <n v="723.37958923541248"/>
    <n v="14.126610101755357"/>
    <n v="794.16634262259663"/>
    <n v="0.30849960121821579"/>
    <n v="653981.31169999996"/>
  </r>
  <r>
    <x v="1"/>
    <x v="1"/>
    <s v="Millet Snacks"/>
    <n v="614"/>
    <n v="674771"/>
    <n v="67068"/>
    <n v="5.85"/>
    <n v="3.38"/>
    <n v="369"/>
    <n v="53.71"/>
    <n v="18.600000000000001"/>
    <n v="33349"/>
    <n v="7"/>
    <n v="461.62"/>
    <n v="24.04"/>
    <n v="39"/>
    <n v="19047"/>
    <n v="4"/>
    <n v="2075.3199999999997"/>
    <n v="125507.40600000002"/>
    <n v="147.60560000000001"/>
    <n v="35.918999999999997"/>
    <n v="494608.74939999997"/>
    <n v="805.55170912052108"/>
    <n v="10.060997793284427"/>
    <n v="1461.7455916121485"/>
    <n v="0.25243790856453524"/>
    <n v="427540.74939999997"/>
  </r>
  <r>
    <x v="1"/>
    <x v="1"/>
    <s v="Trail Mix"/>
    <n v="3527"/>
    <n v="772724"/>
    <n v="43392"/>
    <n v="6.32"/>
    <n v="12.18"/>
    <n v="79"/>
    <n v="32.76"/>
    <n v="7.16"/>
    <n v="68371"/>
    <n v="4"/>
    <n v="1038.25"/>
    <n v="12.25"/>
    <n v="32"/>
    <n v="29906"/>
    <n v="61"/>
    <n v="42958.86"/>
    <n v="55327.038399999998"/>
    <n v="432.0575"/>
    <n v="222.90640000000002"/>
    <n v="575506.13769999996"/>
    <n v="163.17157292316415"/>
    <n v="17.807983038348084"/>
    <n v="744.25620033710572"/>
    <n v="0.10614624367820852"/>
    <n v="532114.13769999996"/>
  </r>
  <r>
    <x v="1"/>
    <x v="1"/>
    <s v="Millet Snacks"/>
    <n v="2027"/>
    <n v="153892"/>
    <n v="105123"/>
    <n v="9.42"/>
    <n v="4.51"/>
    <n v="370"/>
    <n v="63.37"/>
    <n v="11.34"/>
    <n v="4134"/>
    <n v="3"/>
    <n v="1062.51"/>
    <n v="21.93"/>
    <n v="26"/>
    <n v="6950"/>
    <n v="75"/>
    <n v="9141.77"/>
    <n v="17451.352800000001"/>
    <n v="444.52109999999999"/>
    <n v="190.94340000000003"/>
    <n v="115579.4127"/>
    <n v="57.019937197829307"/>
    <n v="1.4639232137591203"/>
    <n v="144.83816622902373"/>
    <n v="2.5545752865646039"/>
    <n v="10456.412700000001"/>
  </r>
  <r>
    <x v="1"/>
    <x v="0"/>
    <s v="Protein Bars"/>
    <n v="2077"/>
    <n v="536275"/>
    <n v="45379"/>
    <n v="8.17"/>
    <n v="15.92"/>
    <n v="163"/>
    <n v="47.15"/>
    <n v="19.87"/>
    <n v="44149"/>
    <n v="12"/>
    <n v="679.58"/>
    <n v="16.170000000000002"/>
    <n v="31"/>
    <n v="18824"/>
    <n v="23"/>
    <n v="33065.839999999997"/>
    <n v="106557.84250000001"/>
    <n v="335.85090000000002"/>
    <n v="169.6909"/>
    <n v="333172.7757"/>
    <n v="160.4105805007222"/>
    <n v="11.817691002446065"/>
    <n v="789.12710791959739"/>
    <n v="0.20655734464593725"/>
    <n v="287793.7757"/>
  </r>
  <r>
    <x v="1"/>
    <x v="1"/>
    <s v="Trail Mix"/>
    <n v="1056"/>
    <n v="348871"/>
    <n v="22297"/>
    <n v="8.68"/>
    <n v="2.79"/>
    <n v="397"/>
    <n v="9.4499999999999993"/>
    <n v="7.45"/>
    <n v="49112"/>
    <n v="12"/>
    <n v="934.05"/>
    <n v="8.64"/>
    <n v="20"/>
    <n v="37394"/>
    <n v="-5"/>
    <n v="2946.2400000000002"/>
    <n v="25990.889499999997"/>
    <n v="91.238399999999999"/>
    <n v="91.660800000000009"/>
    <n v="233244.9713"/>
    <n v="220.87591979166666"/>
    <n v="15.646544378167466"/>
    <n v="373.50355976660779"/>
    <n v="1.0629082096247611"/>
    <n v="210947.9713"/>
  </r>
  <r>
    <x v="1"/>
    <x v="1"/>
    <s v="Trail Mix"/>
    <n v="1487"/>
    <n v="296353"/>
    <n v="99333"/>
    <n v="2.68"/>
    <n v="18.920000000000002"/>
    <n v="386"/>
    <n v="43.83"/>
    <n v="15.3"/>
    <n v="89299"/>
    <n v="9"/>
    <n v="664.7"/>
    <n v="28.53"/>
    <n v="12"/>
    <n v="22380"/>
    <n v="7"/>
    <n v="28134.04"/>
    <n v="45342.008999999998"/>
    <n v="424.24110000000002"/>
    <n v="39.851600000000005"/>
    <n v="110733.85830000002"/>
    <n v="74.467961197041035"/>
    <n v="2.9834294745955523"/>
    <n v="445.8447419888671"/>
    <n v="0.86577223783798385"/>
    <n v="11400.858300000022"/>
  </r>
  <r>
    <x v="1"/>
    <x v="1"/>
    <s v="Trail Mix"/>
    <n v="4381"/>
    <n v="225006"/>
    <n v="125956"/>
    <n v="2.5499999999999998"/>
    <n v="4.8099999999999996"/>
    <n v="198"/>
    <n v="18.760000000000002"/>
    <n v="16.059999999999999"/>
    <n v="71327"/>
    <n v="12"/>
    <n v="934.74"/>
    <n v="28.88"/>
    <n v="39"/>
    <n v="38081"/>
    <n v="31"/>
    <n v="21072.609999999997"/>
    <n v="36135.963599999995"/>
    <n v="1265.2328"/>
    <n v="111.71549999999999"/>
    <n v="57012.478100000008"/>
    <n v="13.013576375256793"/>
    <n v="1.786385721998158"/>
    <n v="240.71506515180693"/>
    <n v="0.82254926535292394"/>
    <n v="-68943.521899999992"/>
  </r>
  <r>
    <x v="1"/>
    <x v="3"/>
    <s v="Protein Bars"/>
    <n v="629"/>
    <n v="107775"/>
    <n v="36778"/>
    <n v="3.66"/>
    <n v="3.72"/>
    <n v="76"/>
    <n v="60.77"/>
    <n v="18.68"/>
    <n v="48506"/>
    <n v="1"/>
    <n v="1047.72"/>
    <n v="11.29"/>
    <n v="13"/>
    <n v="1056"/>
    <n v="44"/>
    <n v="2339.88"/>
    <n v="20132.37"/>
    <n v="71.014099999999985"/>
    <n v="23.0214"/>
    <n v="35646.714500000002"/>
    <n v="56.672042130365661"/>
    <n v="2.9304203599978247"/>
    <n v="102.86622380025197"/>
    <n v="0.73882366040361869"/>
    <n v="-1131.2854999999981"/>
  </r>
  <r>
    <x v="1"/>
    <x v="1"/>
    <s v="Baked Chips"/>
    <n v="3723"/>
    <n v="786940"/>
    <n v="142416"/>
    <n v="8.91"/>
    <n v="7.72"/>
    <n v="200"/>
    <n v="48.35"/>
    <n v="14.5"/>
    <n v="20968"/>
    <n v="0"/>
    <n v="1155.3"/>
    <n v="10.9"/>
    <n v="20"/>
    <n v="46301"/>
    <n v="60"/>
    <n v="28741.559999999998"/>
    <n v="114106.29999999999"/>
    <n v="405.80700000000002"/>
    <n v="331.71929999999998"/>
    <n v="576085.61369999999"/>
    <n v="154.73693626107976"/>
    <n v="5.5256431861588586"/>
    <n v="681.1564095905826"/>
    <n v="0.29361831905863212"/>
    <n v="433669.61369999999"/>
  </r>
  <r>
    <x v="1"/>
    <x v="0"/>
    <s v="Millet Snacks"/>
    <n v="1746"/>
    <n v="870483"/>
    <n v="145641"/>
    <n v="7.98"/>
    <n v="18.98"/>
    <n v="208"/>
    <n v="64.97"/>
    <n v="8.17"/>
    <n v="13201"/>
    <n v="13"/>
    <n v="192.64"/>
    <n v="8.66"/>
    <n v="30"/>
    <n v="32481"/>
    <n v="12"/>
    <n v="33139.08"/>
    <n v="71118.4611"/>
    <n v="151.20359999999999"/>
    <n v="139.33080000000001"/>
    <n v="720252.92449999996"/>
    <n v="412.51599341351658"/>
    <n v="5.9769089748079178"/>
    <n v="4518.7032807308969"/>
    <n v="4.6030904681653752E-2"/>
    <n v="574611.92449999996"/>
  </r>
  <r>
    <x v="1"/>
    <x v="1"/>
    <s v="Trail Mix"/>
    <n v="113"/>
    <n v="361955"/>
    <n v="131060"/>
    <n v="4.41"/>
    <n v="6.27"/>
    <n v="139"/>
    <n v="54.54"/>
    <n v="8.98"/>
    <n v="2739"/>
    <n v="10"/>
    <n v="1808.98"/>
    <n v="4.4800000000000004"/>
    <n v="30"/>
    <n v="1944"/>
    <n v="-15"/>
    <n v="708.51"/>
    <n v="32503.559000000001"/>
    <n v="5.0624000000000011"/>
    <n v="4.9832999999999998"/>
    <n v="324049.88529999997"/>
    <n v="2867.6980999999996"/>
    <n v="2.7617503433541888"/>
    <n v="200.08789483576379"/>
    <n v="0.69469469961735575"/>
    <n v="192989.88529999997"/>
  </r>
  <r>
    <x v="1"/>
    <x v="2"/>
    <s v="Baked Chips"/>
    <n v="2146"/>
    <n v="566595"/>
    <n v="149355"/>
    <n v="4.37"/>
    <n v="14.54"/>
    <n v="188"/>
    <n v="33.36"/>
    <n v="10.67"/>
    <n v="27412"/>
    <n v="6"/>
    <n v="365.11"/>
    <n v="1.98"/>
    <n v="43"/>
    <n v="19996"/>
    <n v="17"/>
    <n v="31202.839999999997"/>
    <n v="60455.686500000003"/>
    <n v="42.490799999999993"/>
    <n v="93.780200000000008"/>
    <n v="427392.20250000001"/>
    <n v="199.1575966915191"/>
    <n v="3.7936125338957516"/>
    <n v="1551.8473884582727"/>
    <n v="0.12114593316213522"/>
    <n v="278037.20250000001"/>
  </r>
  <r>
    <x v="1"/>
    <x v="0"/>
    <s v="Millet Snacks"/>
    <n v="2312"/>
    <n v="906985"/>
    <n v="21859"/>
    <n v="5.76"/>
    <n v="10.94"/>
    <n v="108"/>
    <n v="38.67"/>
    <n v="10.42"/>
    <n v="83683"/>
    <n v="1"/>
    <n v="1663.12"/>
    <n v="26.14"/>
    <n v="12"/>
    <n v="27467"/>
    <n v="59"/>
    <n v="25293.279999999999"/>
    <n v="94507.837"/>
    <n v="604.35680000000002"/>
    <n v="133.1712"/>
    <n v="675296.35499999998"/>
    <n v="292.08319852941173"/>
    <n v="41.492520243378017"/>
    <n v="545.3515080090433"/>
    <n v="0.19803740965947617"/>
    <n v="653437.35499999998"/>
  </r>
  <r>
    <x v="1"/>
    <x v="0"/>
    <s v="Baked Chips"/>
    <n v="719"/>
    <n v="819097"/>
    <n v="130074"/>
    <n v="6.51"/>
    <n v="8.1300000000000008"/>
    <n v="324"/>
    <n v="17.670000000000002"/>
    <n v="16.95"/>
    <n v="91531"/>
    <n v="8"/>
    <n v="976.47"/>
    <n v="15.75"/>
    <n v="11"/>
    <n v="25070"/>
    <n v="40"/>
    <n v="5845.47"/>
    <n v="138836.94149999999"/>
    <n v="113.24250000000001"/>
    <n v="46.806899999999992"/>
    <n v="557653.53910000005"/>
    <n v="775.59602100139091"/>
    <n v="6.2971616156956811"/>
    <n v="838.83478243059176"/>
    <n v="0.38625007782960996"/>
    <n v="427579.53910000005"/>
  </r>
  <r>
    <x v="1"/>
    <x v="1"/>
    <s v="Trail Mix"/>
    <n v="4053"/>
    <n v="819605"/>
    <n v="100071"/>
    <n v="3.53"/>
    <n v="8.0399999999999991"/>
    <n v="376"/>
    <n v="42.49"/>
    <n v="14.06"/>
    <n v="7869"/>
    <n v="12"/>
    <n v="1068.2"/>
    <n v="17.71"/>
    <n v="49"/>
    <n v="47022"/>
    <n v="-3"/>
    <n v="32586.119999999995"/>
    <n v="115236.463"/>
    <n v="717.78629999999998"/>
    <n v="143.07089999999999"/>
    <n v="616030.55980000005"/>
    <n v="151.99372311867754"/>
    <n v="8.1902349331974307"/>
    <n v="767.27672720464329"/>
    <n v="0.49004483867228726"/>
    <n v="515959.55980000005"/>
  </r>
  <r>
    <x v="1"/>
    <x v="1"/>
    <s v="Protein Bars"/>
    <n v="4393"/>
    <n v="406992"/>
    <n v="25878"/>
    <n v="3.78"/>
    <n v="7"/>
    <n v="226"/>
    <n v="59.86"/>
    <n v="8.17"/>
    <n v="75622"/>
    <n v="0"/>
    <n v="884.99"/>
    <n v="20.32"/>
    <n v="16"/>
    <n v="40159"/>
    <n v="37"/>
    <n v="30751"/>
    <n v="33251.246399999996"/>
    <n v="892.6576"/>
    <n v="166.05539999999999"/>
    <n v="226150.04060000001"/>
    <n v="51.479635920783068"/>
    <n v="15.727335961047995"/>
    <n v="459.88316252161042"/>
    <n v="0.4914291681408971"/>
    <n v="200272.04060000001"/>
  </r>
  <r>
    <x v="1"/>
    <x v="0"/>
    <s v="Baked Chips"/>
    <n v="2632"/>
    <n v="839271"/>
    <n v="149063"/>
    <n v="4.8899999999999997"/>
    <n v="2.65"/>
    <n v="448"/>
    <n v="22.06"/>
    <n v="16.04"/>
    <n v="26442"/>
    <n v="5"/>
    <n v="773.17"/>
    <n v="0.73"/>
    <n v="24"/>
    <n v="43197"/>
    <n v="72"/>
    <n v="6974.8"/>
    <n v="134619.06839999999"/>
    <n v="19.2136"/>
    <n v="128.70480000000001"/>
    <n v="627890.2132"/>
    <n v="238.5601113981763"/>
    <n v="5.6303106740103175"/>
    <n v="1085.4934878487268"/>
    <n v="0.41271551143790264"/>
    <n v="478827.2132"/>
  </r>
  <r>
    <x v="1"/>
    <x v="2"/>
    <s v="Protein Bars"/>
    <n v="2389"/>
    <n v="57531"/>
    <n v="11142"/>
    <n v="5.15"/>
    <n v="16.07"/>
    <n v="16"/>
    <n v="11.93"/>
    <n v="16.440000000000001"/>
    <n v="27563"/>
    <n v="8"/>
    <n v="1154.32"/>
    <n v="27.64"/>
    <n v="24"/>
    <n v="34879"/>
    <n v="57"/>
    <n v="38391.230000000003"/>
    <n v="9458.0964000000004"/>
    <n v="660.31959999999992"/>
    <n v="123.0335"/>
    <n v="-53543.679499999998"/>
    <n v="-22.412590832984513"/>
    <n v="5.1634356488960691"/>
    <n v="49.839732483193572"/>
    <n v="0.32102901044654186"/>
    <n v="-64685.679499999998"/>
  </r>
  <r>
    <x v="1"/>
    <x v="0"/>
    <s v="Baked Chips"/>
    <n v="4165"/>
    <n v="713070"/>
    <n v="53456"/>
    <n v="8.6999999999999993"/>
    <n v="14.56"/>
    <n v="314"/>
    <n v="54.83"/>
    <n v="5.3"/>
    <n v="5062"/>
    <n v="9"/>
    <n v="390.1"/>
    <n v="18.68"/>
    <n v="24"/>
    <n v="32145"/>
    <n v="36"/>
    <n v="60642.400000000001"/>
    <n v="37792.71"/>
    <n v="778.02199999999993"/>
    <n v="362.35499999999996"/>
    <n v="576287.51300000004"/>
    <n v="138.36434885954384"/>
    <n v="13.339381921580365"/>
    <n v="1827.9159189951295"/>
    <n v="0.17178033012186741"/>
    <n v="522831.51300000004"/>
  </r>
  <r>
    <x v="1"/>
    <x v="2"/>
    <s v="Baked Chips"/>
    <n v="2893"/>
    <n v="742841"/>
    <n v="26826"/>
    <n v="1.65"/>
    <n v="11.24"/>
    <n v="89"/>
    <n v="36.33"/>
    <n v="8.5"/>
    <n v="98918"/>
    <n v="0"/>
    <n v="191.75"/>
    <n v="22.75"/>
    <n v="22"/>
    <n v="33624"/>
    <n v="35"/>
    <n v="32517.32"/>
    <n v="63141.485000000008"/>
    <n v="658.15750000000003"/>
    <n v="47.734500000000004"/>
    <n v="513934.30299999996"/>
    <n v="177.64752955409608"/>
    <n v="27.69108327741743"/>
    <n v="3874.0078226857886"/>
    <n v="2.2973624234526636E-2"/>
    <n v="487108.30299999996"/>
  </r>
  <r>
    <x v="1"/>
    <x v="3"/>
    <s v="Protein Bars"/>
    <n v="3819"/>
    <n v="616088"/>
    <n v="54847"/>
    <n v="6.95"/>
    <n v="13.93"/>
    <n v="224"/>
    <n v="6.04"/>
    <n v="19.93"/>
    <n v="27250"/>
    <n v="2"/>
    <n v="1334.89"/>
    <n v="11.94"/>
    <n v="43"/>
    <n v="32876"/>
    <n v="56"/>
    <n v="53198.67"/>
    <n v="122786.33840000001"/>
    <n v="455.98859999999996"/>
    <n v="265.4205"/>
    <n v="379255.58250000002"/>
    <n v="99.307562843676365"/>
    <n v="11.232847740076942"/>
    <n v="461.52716703248956"/>
    <n v="0.48534521042448481"/>
    <n v="324408.58250000002"/>
  </r>
  <r>
    <x v="1"/>
    <x v="2"/>
    <s v="Millet Snacks"/>
    <n v="3172"/>
    <n v="855113"/>
    <n v="89761"/>
    <n v="0.71"/>
    <n v="5.89"/>
    <n v="183"/>
    <n v="42.42"/>
    <n v="15.78"/>
    <n v="73664"/>
    <n v="6"/>
    <n v="1447.39"/>
    <n v="25.42"/>
    <n v="39"/>
    <n v="21504"/>
    <n v="78"/>
    <n v="18683.079999999998"/>
    <n v="134936.8314"/>
    <n v="806.32240000000013"/>
    <n v="22.521199999999997"/>
    <n v="605496.245"/>
    <n v="190.88784520807062"/>
    <n v="9.5265538485533803"/>
    <n v="590.79653721526324"/>
    <n v="0.30975130772190346"/>
    <n v="515735.245"/>
  </r>
  <r>
    <x v="1"/>
    <x v="1"/>
    <s v="Baked Chips"/>
    <n v="4133"/>
    <n v="604970"/>
    <n v="145836"/>
    <n v="9.81"/>
    <n v="8.24"/>
    <n v="391"/>
    <n v="47.16"/>
    <n v="18.72"/>
    <n v="61914"/>
    <n v="11"/>
    <n v="263.25"/>
    <n v="20.8"/>
    <n v="27"/>
    <n v="28631"/>
    <n v="27"/>
    <n v="34055.919999999998"/>
    <n v="113250.38399999999"/>
    <n v="859.6640000000001"/>
    <n v="405.44730000000004"/>
    <n v="365853.58470000001"/>
    <n v="88.520102758286967"/>
    <n v="4.1482898598425626"/>
    <n v="2298.0816714150046"/>
    <n v="0.17014190786319983"/>
    <n v="220017.58470000001"/>
  </r>
  <r>
    <x v="1"/>
    <x v="2"/>
    <s v="Protein Bars"/>
    <n v="674"/>
    <n v="802254"/>
    <n v="47727"/>
    <n v="1.59"/>
    <n v="4.26"/>
    <n v="293"/>
    <n v="45.53"/>
    <n v="19.28"/>
    <n v="79286"/>
    <n v="2"/>
    <n v="1980.05"/>
    <n v="5.68"/>
    <n v="32"/>
    <n v="14587"/>
    <n v="15"/>
    <n v="2871.24"/>
    <n v="154674.57120000001"/>
    <n v="38.283200000000001"/>
    <n v="10.716600000000001"/>
    <n v="550786.18900000001"/>
    <n v="817.19019139465877"/>
    <n v="16.809227481299892"/>
    <n v="405.16855634958716"/>
    <n v="0.72315582097440456"/>
    <n v="503059.18900000001"/>
  </r>
  <r>
    <x v="1"/>
    <x v="0"/>
    <s v="Baked Chips"/>
    <n v="2732"/>
    <n v="165359"/>
    <n v="121923"/>
    <n v="7.84"/>
    <n v="12.53"/>
    <n v="175"/>
    <n v="18.12"/>
    <n v="13.14"/>
    <n v="68515"/>
    <n v="5"/>
    <n v="1592.13"/>
    <n v="18.53"/>
    <n v="22"/>
    <n v="7840"/>
    <n v="61"/>
    <n v="34231.96"/>
    <n v="21728.172600000002"/>
    <n v="506.23960000000005"/>
    <n v="214.18879999999999"/>
    <n v="32323.439000000013"/>
    <n v="11.831419838945832"/>
    <n v="1.3562576380174372"/>
    <n v="103.86023754341667"/>
    <n v="1.6849566700330796"/>
    <n v="-89599.560999999987"/>
  </r>
  <r>
    <x v="1"/>
    <x v="2"/>
    <s v="Protein Bars"/>
    <n v="3781"/>
    <n v="288511"/>
    <n v="80969"/>
    <n v="6.9"/>
    <n v="8.2100000000000009"/>
    <n v="185"/>
    <n v="16.96"/>
    <n v="11.7"/>
    <n v="33365"/>
    <n v="2"/>
    <n v="906.52"/>
    <n v="7.77"/>
    <n v="36"/>
    <n v="3389"/>
    <n v="69"/>
    <n v="31042.010000000002"/>
    <n v="33755.786999999997"/>
    <n v="293.78369999999995"/>
    <n v="260.88900000000001"/>
    <n v="186404.53029999998"/>
    <n v="49.300325390108434"/>
    <n v="3.5632279020365818"/>
    <n v="318.26214534704144"/>
    <n v="0.58128182287677077"/>
    <n v="105435.53029999998"/>
  </r>
  <r>
    <x v="1"/>
    <x v="3"/>
    <s v="Baked Chips"/>
    <n v="3438"/>
    <n v="402680"/>
    <n v="28782"/>
    <n v="7.56"/>
    <n v="9.82"/>
    <n v="113"/>
    <n v="53.84"/>
    <n v="10.84"/>
    <n v="66055"/>
    <n v="11"/>
    <n v="1455.17"/>
    <n v="13.94"/>
    <n v="29"/>
    <n v="11528"/>
    <n v="26"/>
    <n v="33761.160000000003"/>
    <n v="43650.511999999995"/>
    <n v="479.25720000000001"/>
    <n v="259.9128"/>
    <n v="246946.158"/>
    <n v="71.828434554973825"/>
    <n v="13.990688624834966"/>
    <n v="276.72368176914034"/>
    <n v="0.40834958279527173"/>
    <n v="218164.158"/>
  </r>
  <r>
    <x v="1"/>
    <x v="1"/>
    <s v="Trail Mix"/>
    <n v="2989"/>
    <n v="581633"/>
    <n v="72904"/>
    <n v="5.68"/>
    <n v="13.14"/>
    <n v="292"/>
    <n v="48.98"/>
    <n v="15.27"/>
    <n v="96642"/>
    <n v="14"/>
    <n v="879.53"/>
    <n v="18.579999999999998"/>
    <n v="19"/>
    <n v="1497"/>
    <n v="63"/>
    <n v="39275.46"/>
    <n v="88815.359100000001"/>
    <n v="555.35619999999994"/>
    <n v="169.77519999999998"/>
    <n v="354678.04950000002"/>
    <n v="118.66110722649717"/>
    <n v="7.9780670470756059"/>
    <n v="661.29978511250329"/>
    <n v="0.44155465731827459"/>
    <n v="281774.04950000002"/>
  </r>
  <r>
    <x v="1"/>
    <x v="0"/>
    <s v="Baked Chips"/>
    <n v="1061"/>
    <n v="210372"/>
    <n v="134936"/>
    <n v="9.83"/>
    <n v="13.98"/>
    <n v="10"/>
    <n v="28.62"/>
    <n v="8.18"/>
    <n v="10514"/>
    <n v="3"/>
    <n v="152.38"/>
    <n v="24.09"/>
    <n v="32"/>
    <n v="8641"/>
    <n v="71"/>
    <n v="14832.78"/>
    <n v="17208.429599999999"/>
    <n v="255.5949"/>
    <n v="104.2963"/>
    <n v="158815.89919999999"/>
    <n v="149.68510763430723"/>
    <n v="1.5590502163988853"/>
    <n v="1380.5748785929914"/>
    <n v="7.2433593824273185E-3"/>
    <n v="23879.899199999985"/>
  </r>
  <r>
    <x v="1"/>
    <x v="3"/>
    <s v="Millet Snacks"/>
    <n v="4246"/>
    <n v="657745"/>
    <n v="59238"/>
    <n v="3.83"/>
    <n v="2.02"/>
    <n v="455"/>
    <n v="33.9"/>
    <n v="18.62"/>
    <n v="81976"/>
    <n v="13"/>
    <n v="480.86"/>
    <n v="3.98"/>
    <n v="27"/>
    <n v="18472"/>
    <n v="-6"/>
    <n v="8576.92"/>
    <n v="122472.11900000001"/>
    <n v="168.99080000000001"/>
    <n v="162.62180000000001"/>
    <n v="425916.34840000002"/>
    <n v="100.31002081959491"/>
    <n v="11.103430230595226"/>
    <n v="1367.8513496651831"/>
    <n v="0.33263848451907657"/>
    <n v="366678.34840000002"/>
  </r>
  <r>
    <x v="1"/>
    <x v="1"/>
    <s v="Baked Chips"/>
    <n v="4076"/>
    <n v="580062"/>
    <n v="80357"/>
    <n v="5.57"/>
    <n v="11.84"/>
    <n v="198"/>
    <n v="10.41"/>
    <n v="14.2"/>
    <n v="2763"/>
    <n v="12"/>
    <n v="741.24"/>
    <n v="25.75"/>
    <n v="29"/>
    <n v="48981"/>
    <n v="36"/>
    <n v="48259.839999999997"/>
    <n v="82368.803999999989"/>
    <n v="1049.57"/>
    <n v="227.03319999999999"/>
    <n v="396412.75280000002"/>
    <n v="97.255336800785088"/>
    <n v="7.2185621663327399"/>
    <n v="782.55625708272623"/>
    <n v="0.25301695336015806"/>
    <n v="316055.75280000002"/>
  </r>
  <r>
    <x v="1"/>
    <x v="1"/>
    <s v="Protein Bars"/>
    <n v="4716"/>
    <n v="192055"/>
    <n v="21211"/>
    <n v="7.61"/>
    <n v="4.29"/>
    <n v="265"/>
    <n v="36.24"/>
    <n v="19.440000000000001"/>
    <n v="31498"/>
    <n v="3"/>
    <n v="283.62"/>
    <n v="14.97"/>
    <n v="34"/>
    <n v="9078"/>
    <n v="36"/>
    <n v="20231.64"/>
    <n v="37335.492000000006"/>
    <n v="705.98519999999996"/>
    <n v="358.88760000000002"/>
    <n v="92846.99519999999"/>
    <n v="19.687658015267175"/>
    <n v="9.0545000235726754"/>
    <n v="677.15605387490302"/>
    <n v="0.39134258415558043"/>
    <n v="71635.99519999999"/>
  </r>
  <r>
    <x v="1"/>
    <x v="2"/>
    <s v="Trail Mix"/>
    <n v="2525"/>
    <n v="932766"/>
    <n v="10842"/>
    <n v="5.52"/>
    <n v="17.53"/>
    <n v="381"/>
    <n v="40.729999999999997"/>
    <n v="6.09"/>
    <n v="35825"/>
    <n v="0"/>
    <n v="285.5"/>
    <n v="17.5"/>
    <n v="9"/>
    <n v="24985"/>
    <n v="18"/>
    <n v="44263.25"/>
    <n v="56805.449399999998"/>
    <n v="441.875"/>
    <n v="139.38"/>
    <n v="770306.04560000007"/>
    <n v="305.07170122772283"/>
    <n v="86.032650802434972"/>
    <n v="3267.1313485113837"/>
    <n v="0.11661606447919413"/>
    <n v="759464.04560000007"/>
  </r>
  <r>
    <x v="1"/>
    <x v="3"/>
    <s v="Protein Bars"/>
    <n v="4915"/>
    <n v="575069"/>
    <n v="50968"/>
    <n v="3.15"/>
    <n v="19.850000000000001"/>
    <n v="10"/>
    <n v="18.260000000000002"/>
    <n v="17.059999999999999"/>
    <n v="38179"/>
    <n v="0"/>
    <n v="1543.63"/>
    <n v="6.28"/>
    <n v="22"/>
    <n v="15274"/>
    <n v="15"/>
    <n v="97562.75"/>
    <n v="98106.771399999983"/>
    <n v="308.66200000000003"/>
    <n v="154.82249999999999"/>
    <n v="325482.99410000001"/>
    <n v="66.22237926754832"/>
    <n v="11.282942238267148"/>
    <n v="372.54329081450862"/>
    <n v="2.6842518028271391E-2"/>
    <n v="274514.99410000001"/>
  </r>
  <r>
    <x v="1"/>
    <x v="3"/>
    <s v="Millet Snacks"/>
    <n v="3325"/>
    <n v="499916"/>
    <n v="59575"/>
    <n v="8.33"/>
    <n v="16.13"/>
    <n v="455"/>
    <n v="41.25"/>
    <n v="19.68"/>
    <n v="42782"/>
    <n v="6"/>
    <n v="1388.36"/>
    <n v="7.25"/>
    <n v="19"/>
    <n v="27398"/>
    <n v="-7"/>
    <n v="53632.25"/>
    <n v="98383.468800000002"/>
    <n v="241.06249999999997"/>
    <n v="276.97250000000003"/>
    <n v="277202.24619999999"/>
    <n v="83.369096601503756"/>
    <n v="8.3913722198908935"/>
    <n v="360.07663718343946"/>
    <n v="1.2636198881412077"/>
    <n v="217627.24619999999"/>
  </r>
  <r>
    <x v="1"/>
    <x v="0"/>
    <s v="Trail Mix"/>
    <n v="4245"/>
    <n v="581111"/>
    <n v="72055"/>
    <n v="7.88"/>
    <n v="12.9"/>
    <n v="245"/>
    <n v="68.17"/>
    <n v="11.82"/>
    <n v="60561"/>
    <n v="14"/>
    <n v="1338.21"/>
    <n v="11.4"/>
    <n v="41"/>
    <n v="32820"/>
    <n v="62"/>
    <n v="54760.5"/>
    <n v="68687.320200000002"/>
    <n v="483.93"/>
    <n v="334.50599999999997"/>
    <n v="363463.7438"/>
    <n v="85.62161220259128"/>
    <n v="8.0648254805357027"/>
    <n v="434.24499891646303"/>
    <n v="0.56419763177774984"/>
    <n v="291408.7438"/>
  </r>
  <r>
    <x v="1"/>
    <x v="1"/>
    <s v="Millet Snacks"/>
    <n v="3783"/>
    <n v="592777"/>
    <n v="92697"/>
    <n v="8.31"/>
    <n v="7.54"/>
    <n v="343"/>
    <n v="38.32"/>
    <n v="16.3"/>
    <n v="77224"/>
    <n v="12"/>
    <n v="220.97"/>
    <n v="13.45"/>
    <n v="26"/>
    <n v="49175"/>
    <n v="10"/>
    <n v="28523.82"/>
    <n v="96622.650999999998"/>
    <n v="508.81349999999992"/>
    <n v="314.3673"/>
    <n v="340408.34820000001"/>
    <n v="89.98370293417922"/>
    <n v="6.394780845119044"/>
    <n v="2682.6130243924513"/>
    <n v="0.12786040956379888"/>
    <n v="247711.34820000001"/>
  </r>
  <r>
    <x v="1"/>
    <x v="1"/>
    <s v="Trail Mix"/>
    <n v="3373"/>
    <n v="221033"/>
    <n v="111239"/>
    <n v="4.88"/>
    <n v="17.079999999999998"/>
    <n v="386"/>
    <n v="23.91"/>
    <n v="6.99"/>
    <n v="4409"/>
    <n v="11"/>
    <n v="1299.71"/>
    <n v="29.42"/>
    <n v="33"/>
    <n v="22246"/>
    <n v="52"/>
    <n v="57610.84"/>
    <n v="15450.206700000001"/>
    <n v="992.33660000000009"/>
    <n v="164.60239999999999"/>
    <n v="120160.01430000001"/>
    <n v="35.624077764601246"/>
    <n v="1.9870099515457709"/>
    <n v="170.063321817944"/>
    <n v="2.2697427985866363"/>
    <n v="8921.0143000000098"/>
  </r>
  <r>
    <x v="1"/>
    <x v="3"/>
    <s v="Trail Mix"/>
    <n v="3279"/>
    <n v="725714"/>
    <n v="116715"/>
    <n v="4.91"/>
    <n v="7.86"/>
    <n v="201"/>
    <n v="55.7"/>
    <n v="6.49"/>
    <n v="12041"/>
    <n v="10"/>
    <n v="1761.29"/>
    <n v="22.82"/>
    <n v="25"/>
    <n v="12859"/>
    <n v="54"/>
    <n v="25772.940000000002"/>
    <n v="47098.838600000003"/>
    <n v="748.26780000000008"/>
    <n v="160.99890000000002"/>
    <n v="627032.9547"/>
    <n v="191.22688462946022"/>
    <n v="6.2178297562438418"/>
    <n v="412.03549670979794"/>
    <n v="0.48782204835513715"/>
    <n v="510317.9547"/>
  </r>
  <r>
    <x v="1"/>
    <x v="0"/>
    <s v="Baked Chips"/>
    <n v="1349"/>
    <n v="224023"/>
    <n v="31654"/>
    <n v="3.01"/>
    <n v="4.3"/>
    <n v="262"/>
    <n v="35.659999999999997"/>
    <n v="6.36"/>
    <n v="23227"/>
    <n v="10"/>
    <n v="783.32"/>
    <n v="4.5"/>
    <n v="25"/>
    <n v="24580"/>
    <n v="1"/>
    <n v="5800.7"/>
    <n v="14247.862800000001"/>
    <n v="60.704999999999998"/>
    <n v="40.604900000000001"/>
    <n v="156066.12729999999"/>
    <n v="115.69023521126761"/>
    <n v="7.0772414228849438"/>
    <n v="285.99167645406726"/>
    <n v="0.91611057793173034"/>
    <n v="124412.12729999999"/>
  </r>
  <r>
    <x v="1"/>
    <x v="2"/>
    <s v="Baked Chips"/>
    <n v="730"/>
    <n v="597936"/>
    <n v="34320"/>
    <n v="8.94"/>
    <n v="2.76"/>
    <n v="47"/>
    <n v="15.8"/>
    <n v="18.12"/>
    <n v="36069"/>
    <n v="14"/>
    <n v="1188.51"/>
    <n v="7.61"/>
    <n v="8"/>
    <n v="38857"/>
    <n v="60"/>
    <n v="2014.8"/>
    <n v="108346.00320000001"/>
    <n v="55.552999999999997"/>
    <n v="65.262"/>
    <n v="412528.38179999997"/>
    <n v="565.10737232876704"/>
    <n v="17.422377622377624"/>
    <n v="503.09715526163012"/>
    <n v="9.3421319338524517E-2"/>
    <n v="378208.38179999997"/>
  </r>
  <r>
    <x v="1"/>
    <x v="3"/>
    <s v="Millet Snacks"/>
    <n v="2566"/>
    <n v="71253"/>
    <n v="132927"/>
    <n v="7.95"/>
    <n v="4.29"/>
    <n v="319"/>
    <n v="69.23"/>
    <n v="14.35"/>
    <n v="11586"/>
    <n v="11"/>
    <n v="1219.07"/>
    <n v="9.2799999999999994"/>
    <n v="49"/>
    <n v="22038"/>
    <n v="13"/>
    <n v="11008.14"/>
    <n v="10224.805499999999"/>
    <n v="238.12479999999999"/>
    <n v="203.99700000000001"/>
    <n v="15953.932700000005"/>
    <n v="6.2174328526890124"/>
    <n v="0.53603105463901235"/>
    <n v="58.448653481752487"/>
    <n v="5.4577818477818472"/>
    <n v="-116973.0673"/>
  </r>
  <r>
    <x v="1"/>
    <x v="0"/>
    <s v="Millet Snacks"/>
    <n v="3829"/>
    <n v="707911"/>
    <n v="63283"/>
    <n v="9.69"/>
    <n v="18.04"/>
    <n v="454"/>
    <n v="16.98"/>
    <n v="6.91"/>
    <n v="11249"/>
    <n v="13"/>
    <n v="1532.37"/>
    <n v="13.5"/>
    <n v="20"/>
    <n v="46211"/>
    <n v="-13"/>
    <n v="69075.16"/>
    <n v="48916.650099999999"/>
    <n v="516.91500000000008"/>
    <n v="371.0301"/>
    <n v="531571.24479999999"/>
    <n v="138.8276951684513"/>
    <n v="11.18643237520345"/>
    <n v="461.97132546317147"/>
    <n v="0.98274497782913384"/>
    <n v="468288.24479999999"/>
  </r>
  <r>
    <x v="1"/>
    <x v="2"/>
    <s v="Baked Chips"/>
    <n v="4006"/>
    <n v="908379"/>
    <n v="21923"/>
    <n v="8.35"/>
    <n v="2.25"/>
    <n v="254"/>
    <n v="7.56"/>
    <n v="11.41"/>
    <n v="21390"/>
    <n v="12"/>
    <n v="726.65"/>
    <n v="0.66"/>
    <n v="21"/>
    <n v="1824"/>
    <n v="-13"/>
    <n v="9013.5"/>
    <n v="103646.0439"/>
    <n v="26.439599999999999"/>
    <n v="334.50099999999998"/>
    <n v="772144.51549999998"/>
    <n v="192.74700836245631"/>
    <n v="41.434976964831456"/>
    <n v="1250.0915158604555"/>
    <n v="0.20318512427081648"/>
    <n v="750221.51549999998"/>
  </r>
  <r>
    <x v="1"/>
    <x v="0"/>
    <s v="Trail Mix"/>
    <n v="4895"/>
    <n v="607531"/>
    <n v="79083"/>
    <n v="6.91"/>
    <n v="3.66"/>
    <n v="281"/>
    <n v="35.4"/>
    <n v="6.59"/>
    <n v="93800"/>
    <n v="6"/>
    <n v="1780.04"/>
    <n v="6.21"/>
    <n v="43"/>
    <n v="12517"/>
    <n v="-5"/>
    <n v="17915.7"/>
    <n v="40036.2929"/>
    <n v="303.97950000000003"/>
    <n v="338.24449999999996"/>
    <n v="442619.7831"/>
    <n v="90.422836179775274"/>
    <n v="7.6821946562472343"/>
    <n v="341.30188085660996"/>
    <n v="0.82331805290594229"/>
    <n v="363536.7831"/>
  </r>
  <r>
    <x v="1"/>
    <x v="1"/>
    <s v="Baked Chips"/>
    <n v="1225"/>
    <n v="311716"/>
    <n v="146365"/>
    <n v="3.39"/>
    <n v="18.18"/>
    <n v="122"/>
    <n v="55.93"/>
    <n v="12.7"/>
    <n v="7833"/>
    <n v="11"/>
    <n v="1404.53"/>
    <n v="20.67"/>
    <n v="20"/>
    <n v="9266"/>
    <n v="70"/>
    <n v="22270.5"/>
    <n v="39587.932000000001"/>
    <n v="253.20750000000004"/>
    <n v="41.527499999999996"/>
    <n v="232463.83300000001"/>
    <n v="189.76639428571428"/>
    <n v="2.1297168038807093"/>
    <n v="221.93616369888861"/>
    <n v="0.54970761847322558"/>
    <n v="86098.833000000013"/>
  </r>
  <r>
    <x v="1"/>
    <x v="2"/>
    <s v="Millet Snacks"/>
    <n v="2701"/>
    <n v="450455"/>
    <n v="67507"/>
    <n v="3.52"/>
    <n v="11.96"/>
    <n v="436"/>
    <n v="5.68"/>
    <n v="19.25"/>
    <n v="47013"/>
    <n v="4"/>
    <n v="916.7"/>
    <n v="16.95"/>
    <n v="29"/>
    <n v="12183"/>
    <n v="1"/>
    <n v="32303.960000000003"/>
    <n v="86712.587500000009"/>
    <n v="457.81949999999995"/>
    <n v="95.075200000000009"/>
    <n v="271689.55779999995"/>
    <n v="100.58850714550165"/>
    <n v="6.6727154221043747"/>
    <n v="491.38758590596706"/>
    <n v="0.88728330243864539"/>
    <n v="204182.55779999995"/>
  </r>
  <r>
    <x v="1"/>
    <x v="0"/>
    <s v="Millet Snacks"/>
    <n v="4548"/>
    <n v="221918"/>
    <n v="25132"/>
    <n v="4.3600000000000003"/>
    <n v="19.8"/>
    <n v="139"/>
    <n v="39.81"/>
    <n v="12.39"/>
    <n v="96631"/>
    <n v="9"/>
    <n v="1993.86"/>
    <n v="20.21"/>
    <n v="33"/>
    <n v="9968"/>
    <n v="-19"/>
    <n v="90050.400000000009"/>
    <n v="27495.640200000002"/>
    <n v="919.1508"/>
    <n v="198.2928"/>
    <n v="-3344.4838000000163"/>
    <n v="-0.73537462620932637"/>
    <n v="8.8300970873786415"/>
    <n v="111.30069312790266"/>
    <n v="1.2488691318414911"/>
    <n v="-28476.483800000016"/>
  </r>
  <r>
    <x v="1"/>
    <x v="3"/>
    <s v="Protein Bars"/>
    <n v="2874"/>
    <n v="961579"/>
    <n v="56374"/>
    <n v="1.82"/>
    <n v="8.56"/>
    <n v="206"/>
    <n v="42.61"/>
    <n v="5.53"/>
    <n v="57654"/>
    <n v="4"/>
    <n v="1175.01"/>
    <n v="6.6"/>
    <n v="27"/>
    <n v="40386"/>
    <n v="38"/>
    <n v="24601.440000000002"/>
    <n v="53175.318700000003"/>
    <n v="189.684"/>
    <n v="52.306800000000003"/>
    <n v="785520.25049999997"/>
    <n v="273.31950260960332"/>
    <n v="17.057136268492567"/>
    <n v="818.35814163283715"/>
    <n v="0.25172352973598633"/>
    <n v="729146.25049999997"/>
  </r>
  <r>
    <x v="1"/>
    <x v="3"/>
    <s v="Baked Chips"/>
    <n v="2761"/>
    <n v="825158"/>
    <n v="129577"/>
    <n v="5.91"/>
    <n v="14"/>
    <n v="194"/>
    <n v="15.04"/>
    <n v="13.16"/>
    <n v="83151"/>
    <n v="4"/>
    <n v="159.9"/>
    <n v="13.31"/>
    <n v="15"/>
    <n v="8965"/>
    <n v="51"/>
    <n v="38654"/>
    <n v="108590.7928"/>
    <n v="367.48910000000001"/>
    <n v="163.17509999999999"/>
    <n v="585266.54300000006"/>
    <n v="211.97629228540387"/>
    <n v="6.3680900159750573"/>
    <n v="5160.4627892432773"/>
    <n v="3.7593527542603963E-2"/>
    <n v="455689.54300000006"/>
  </r>
  <r>
    <x v="1"/>
    <x v="1"/>
    <s v="Trail Mix"/>
    <n v="761"/>
    <n v="70074"/>
    <n v="60350"/>
    <n v="4.96"/>
    <n v="19.899999999999999"/>
    <n v="329"/>
    <n v="24.71"/>
    <n v="8.8699999999999992"/>
    <n v="99250"/>
    <n v="6"/>
    <n v="1877.31"/>
    <n v="19.61"/>
    <n v="43"/>
    <n v="12881"/>
    <n v="59"/>
    <n v="15143.9"/>
    <n v="6215.563799999999"/>
    <n v="149.2321"/>
    <n v="37.745599999999996"/>
    <n v="-63603.441500000015"/>
    <n v="-83.578766754270717"/>
    <n v="1.1611267605633804"/>
    <n v="37.32681336593317"/>
    <n v="8.8140393013100446"/>
    <n v="-123953.44150000002"/>
  </r>
  <r>
    <x v="1"/>
    <x v="2"/>
    <s v="Protein Bars"/>
    <n v="3983"/>
    <n v="796084"/>
    <n v="74561"/>
    <n v="4.71"/>
    <n v="3.67"/>
    <n v="223"/>
    <n v="67.83"/>
    <n v="8.65"/>
    <n v="25762"/>
    <n v="9"/>
    <n v="1153.42"/>
    <n v="28.69"/>
    <n v="46"/>
    <n v="37996"/>
    <n v="56"/>
    <n v="14617.61"/>
    <n v="68861.266000000003"/>
    <n v="1142.7227"/>
    <n v="187.5993"/>
    <n v="647516.80200000003"/>
    <n v="162.57012352498117"/>
    <n v="10.67694907525382"/>
    <n v="690.19437845711013"/>
    <n v="0.32309738670793536"/>
    <n v="572955.80200000003"/>
  </r>
  <r>
    <x v="1"/>
    <x v="0"/>
    <s v="Baked Chips"/>
    <n v="1968"/>
    <n v="89901"/>
    <n v="66240"/>
    <n v="8.68"/>
    <n v="14.13"/>
    <n v="171"/>
    <n v="26.77"/>
    <n v="16.39"/>
    <n v="34332"/>
    <n v="11"/>
    <n v="411.08"/>
    <n v="7.44"/>
    <n v="33"/>
    <n v="38177"/>
    <n v="30"/>
    <n v="27807.84"/>
    <n v="14734.773900000002"/>
    <n v="146.41920000000002"/>
    <n v="170.82240000000002"/>
    <n v="-25467.855500000005"/>
    <n v="-12.94098348577236"/>
    <n v="1.3572010869565216"/>
    <n v="218.69465797411698"/>
    <n v="0.78191210331364491"/>
    <n v="-91707.855500000005"/>
  </r>
  <r>
    <x v="1"/>
    <x v="3"/>
    <s v="Millet Snacks"/>
    <n v="2593"/>
    <n v="392829"/>
    <n v="32606"/>
    <n v="8.6999999999999993"/>
    <n v="11.92"/>
    <n v="27"/>
    <n v="15.49"/>
    <n v="13.46"/>
    <n v="55283"/>
    <n v="5"/>
    <n v="1380.75"/>
    <n v="6.95"/>
    <n v="23"/>
    <n v="23106"/>
    <n v="33"/>
    <n v="30908.560000000001"/>
    <n v="52874.7834"/>
    <n v="180.21350000000001"/>
    <n v="225.59099999999998"/>
    <n v="230250.85210000002"/>
    <n v="88.797089124566142"/>
    <n v="12.047751947494326"/>
    <n v="284.50407387289516"/>
    <n v="9.4901980250948884E-2"/>
    <n v="197644.85210000002"/>
  </r>
  <r>
    <x v="1"/>
    <x v="0"/>
    <s v="Baked Chips"/>
    <n v="732"/>
    <n v="422598"/>
    <n v="33151"/>
    <n v="1.55"/>
    <n v="11.42"/>
    <n v="336"/>
    <n v="67.45"/>
    <n v="8.07"/>
    <n v="3258"/>
    <n v="7"/>
    <n v="295.58999999999997"/>
    <n v="5.44"/>
    <n v="6"/>
    <n v="18131"/>
    <n v="13"/>
    <n v="8359.44"/>
    <n v="34103.658600000002"/>
    <n v="39.820800000000006"/>
    <n v="11.346"/>
    <n v="358694.73459999997"/>
    <n v="490.02012923497261"/>
    <n v="12.747669753551929"/>
    <n v="1429.6762407388615"/>
    <n v="0.23501824428889864"/>
    <n v="325543.73459999997"/>
  </r>
  <r>
    <x v="1"/>
    <x v="1"/>
    <s v="Baked Chips"/>
    <n v="3059"/>
    <n v="628688"/>
    <n v="95306"/>
    <n v="6.5"/>
    <n v="7.37"/>
    <n v="392"/>
    <n v="5.92"/>
    <n v="5.78"/>
    <n v="37579"/>
    <n v="9"/>
    <n v="453.27"/>
    <n v="4.05"/>
    <n v="47"/>
    <n v="7553"/>
    <n v="-4"/>
    <n v="22544.83"/>
    <n v="36338.166400000002"/>
    <n v="123.8895"/>
    <n v="198.83500000000001"/>
    <n v="524350.27910000004"/>
    <n v="171.4123174566852"/>
    <n v="6.5965206807546224"/>
    <n v="1387.0055375383326"/>
    <n v="0.28262324078080064"/>
    <n v="429044.27910000004"/>
  </r>
  <r>
    <x v="1"/>
    <x v="2"/>
    <s v="Protein Bars"/>
    <n v="2468"/>
    <n v="582726"/>
    <n v="79707"/>
    <n v="9.51"/>
    <n v="9.19"/>
    <n v="293"/>
    <n v="37.39"/>
    <n v="19.16"/>
    <n v="80720"/>
    <n v="9"/>
    <n v="607.33000000000004"/>
    <n v="4.5999999999999996"/>
    <n v="46"/>
    <n v="35063"/>
    <n v="65"/>
    <n v="22680.92"/>
    <n v="111650.30159999999"/>
    <n v="113.52799999999999"/>
    <n v="234.70680000000002"/>
    <n v="332263.54359999998"/>
    <n v="134.62866434359805"/>
    <n v="7.3108509917573112"/>
    <n v="959.4882518564865"/>
    <n v="0.30537111781523396"/>
    <n v="252556.54359999998"/>
  </r>
  <r>
    <x v="1"/>
    <x v="2"/>
    <s v="Protein Bars"/>
    <n v="2508"/>
    <n v="720396"/>
    <n v="28091"/>
    <n v="7.54"/>
    <n v="15.18"/>
    <n v="22"/>
    <n v="56.61"/>
    <n v="16.8"/>
    <n v="61607"/>
    <n v="9"/>
    <n v="1082.19"/>
    <n v="13.57"/>
    <n v="22"/>
    <n v="37665"/>
    <n v="79"/>
    <n v="38071.440000000002"/>
    <n v="121026.52800000001"/>
    <n v="340.33560000000006"/>
    <n v="189.10319999999999"/>
    <n v="461496.5932"/>
    <n v="184.00980590111644"/>
    <n v="25.645082054750631"/>
    <n v="665.68347517533891"/>
    <n v="3.3048739859743805E-2"/>
    <n v="433405.5932"/>
  </r>
  <r>
    <x v="1"/>
    <x v="1"/>
    <s v="Baked Chips"/>
    <n v="440"/>
    <n v="782635"/>
    <n v="28989"/>
    <n v="1.4"/>
    <n v="18.63"/>
    <n v="449"/>
    <n v="42.47"/>
    <n v="12.65"/>
    <n v="16940"/>
    <n v="2"/>
    <n v="1461.22"/>
    <n v="12.73"/>
    <n v="21"/>
    <n v="16861"/>
    <n v="13"/>
    <n v="8197.1999999999989"/>
    <n v="99003.327499999999"/>
    <n v="56.012"/>
    <n v="6.1599999999999993"/>
    <n v="641571.30050000001"/>
    <n v="1458.1165920454546"/>
    <n v="26.997654282658939"/>
    <n v="535.60381051450156"/>
    <n v="0.83830620915241461"/>
    <n v="612582.30050000001"/>
  </r>
  <r>
    <x v="1"/>
    <x v="3"/>
    <s v="Millet Snacks"/>
    <n v="361"/>
    <n v="311691"/>
    <n v="113272"/>
    <n v="2.84"/>
    <n v="14.17"/>
    <n v="304"/>
    <n v="5.59"/>
    <n v="6.16"/>
    <n v="82793"/>
    <n v="8"/>
    <n v="1810"/>
    <n v="20.399999999999999"/>
    <n v="38"/>
    <n v="40489"/>
    <n v="59"/>
    <n v="5115.37"/>
    <n v="19200.1656"/>
    <n v="73.643999999999991"/>
    <n v="10.2524"/>
    <n v="164009.568"/>
    <n v="454.3201329639889"/>
    <n v="2.75170386326718"/>
    <n v="172.2049723756906"/>
    <n v="1.7653381072921579"/>
    <n v="50737.567999999999"/>
  </r>
  <r>
    <x v="1"/>
    <x v="3"/>
    <s v="Baked Chips"/>
    <n v="1542"/>
    <n v="656123"/>
    <n v="21241"/>
    <n v="7.06"/>
    <n v="7.53"/>
    <n v="198"/>
    <n v="47.14"/>
    <n v="5.27"/>
    <n v="16682"/>
    <n v="2"/>
    <n v="1108.7"/>
    <n v="19.05"/>
    <n v="41"/>
    <n v="24813"/>
    <n v="4"/>
    <n v="11611.26"/>
    <n v="34577.682099999998"/>
    <n v="293.75099999999998"/>
    <n v="108.86519999999999"/>
    <n v="568036.44169999997"/>
    <n v="368.37642133592732"/>
    <n v="30.889459065015771"/>
    <n v="591.7948949219807"/>
    <n v="0.33457537687293387"/>
    <n v="546795.44169999997"/>
  </r>
  <r>
    <x v="1"/>
    <x v="0"/>
    <s v="Trail Mix"/>
    <n v="343"/>
    <n v="495358"/>
    <n v="40063"/>
    <n v="6.99"/>
    <n v="7.72"/>
    <n v="155"/>
    <n v="42.13"/>
    <n v="14.56"/>
    <n v="64210"/>
    <n v="13"/>
    <n v="174.07"/>
    <n v="23.62"/>
    <n v="1"/>
    <n v="30541"/>
    <n v="-6"/>
    <n v="2647.96"/>
    <n v="72124.124800000005"/>
    <n v="81.016600000000011"/>
    <n v="23.9757"/>
    <n v="325729.92290000001"/>
    <n v="949.64992099125368"/>
    <n v="12.364475950378154"/>
    <n v="2845.7402194519445"/>
    <n v="5.4467375110526128E-2"/>
    <n v="285666.92290000001"/>
  </r>
  <r>
    <x v="1"/>
    <x v="1"/>
    <s v="Protein Bars"/>
    <n v="4207"/>
    <n v="207547"/>
    <n v="89703"/>
    <n v="8.1"/>
    <n v="8.2200000000000006"/>
    <n v="191"/>
    <n v="14.06"/>
    <n v="12"/>
    <n v="29309"/>
    <n v="4"/>
    <n v="1055.05"/>
    <n v="9.7200000000000006"/>
    <n v="16"/>
    <n v="28350"/>
    <n v="-7"/>
    <n v="34581.54"/>
    <n v="24905.64"/>
    <n v="408.92040000000003"/>
    <n v="340.767"/>
    <n v="89651.132599999997"/>
    <n v="21.309991110054671"/>
    <n v="2.3137130307793496"/>
    <n v="196.71769110468699"/>
    <n v="0.97093453531007434"/>
    <n v="-51.867400000002817"/>
  </r>
  <r>
    <x v="1"/>
    <x v="2"/>
    <s v="Millet Snacks"/>
    <n v="660"/>
    <n v="462104"/>
    <n v="133557"/>
    <n v="8.9"/>
    <n v="16.68"/>
    <n v="295"/>
    <n v="42"/>
    <n v="10.42"/>
    <n v="71918"/>
    <n v="0"/>
    <n v="782.58"/>
    <n v="4.09"/>
    <n v="44"/>
    <n v="45397"/>
    <n v="33"/>
    <n v="11008.8"/>
    <n v="48151.236799999999"/>
    <n v="26.994"/>
    <n v="58.740000000000009"/>
    <n v="285543.2292"/>
    <n v="432.64125636363639"/>
    <n v="3.4599758904437805"/>
    <n v="590.48787344424852"/>
    <n v="0.49958688953136088"/>
    <n v="151986.2292"/>
  </r>
  <r>
    <x v="1"/>
    <x v="3"/>
    <s v="Protein Bars"/>
    <n v="2825"/>
    <n v="786983"/>
    <n v="49605"/>
    <n v="2.41"/>
    <n v="3.38"/>
    <n v="363"/>
    <n v="42.9"/>
    <n v="18.14"/>
    <n v="18895"/>
    <n v="2"/>
    <n v="195.12"/>
    <n v="14.12"/>
    <n v="5"/>
    <n v="28453"/>
    <n v="-15"/>
    <n v="9548.5"/>
    <n v="142758.7162"/>
    <n v="398.89"/>
    <n v="68.082499999999996"/>
    <n v="586860.81129999994"/>
    <n v="207.73834028318581"/>
    <n v="15.864993448241105"/>
    <n v="4033.3282082820829"/>
    <n v="9.0000114360793054E-2"/>
    <n v="537255.81129999994"/>
  </r>
  <r>
    <x v="1"/>
    <x v="0"/>
    <s v="Trail Mix"/>
    <n v="4173"/>
    <n v="62763"/>
    <n v="72468"/>
    <n v="9.44"/>
    <n v="4.05"/>
    <n v="257"/>
    <n v="30.64"/>
    <n v="14.38"/>
    <n v="23762"/>
    <n v="5"/>
    <n v="1356.69"/>
    <n v="19.77"/>
    <n v="11"/>
    <n v="34800"/>
    <n v="41"/>
    <n v="16900.649999999998"/>
    <n v="9025.3194000000003"/>
    <n v="825.00209999999993"/>
    <n v="393.93119999999999"/>
    <n v="-22943.902700000006"/>
    <n v="-5.4981794152887629"/>
    <n v="0.86607882099685374"/>
    <n v="46.261857904163811"/>
    <n v="5.5553324410879021"/>
    <n v="-95411.902700000006"/>
  </r>
  <r>
    <x v="1"/>
    <x v="3"/>
    <s v="Baked Chips"/>
    <n v="4325"/>
    <n v="266823"/>
    <n v="136564"/>
    <n v="6.86"/>
    <n v="13.05"/>
    <n v="479"/>
    <n v="27.62"/>
    <n v="7.81"/>
    <n v="41916"/>
    <n v="13"/>
    <n v="637.42999999999995"/>
    <n v="2.87"/>
    <n v="26"/>
    <n v="13262"/>
    <n v="11"/>
    <n v="56441.25"/>
    <n v="20838.8763"/>
    <n v="124.1275"/>
    <n v="296.69500000000005"/>
    <n v="133944.05119999999"/>
    <n v="30.969722820809245"/>
    <n v="1.9538311707331362"/>
    <n v="418.5918453791005"/>
    <n v="1.1443127841303034"/>
    <n v="-2619.9488000000129"/>
  </r>
  <r>
    <x v="1"/>
    <x v="3"/>
    <s v="Baked Chips"/>
    <n v="2629"/>
    <n v="83866"/>
    <n v="20449"/>
    <n v="9.86"/>
    <n v="17.63"/>
    <n v="440"/>
    <n v="25.52"/>
    <n v="19.8"/>
    <n v="94244"/>
    <n v="6"/>
    <n v="341.28"/>
    <n v="19.68"/>
    <n v="44"/>
    <n v="6738"/>
    <n v="2"/>
    <n v="46349.27"/>
    <n v="16605.468000000001"/>
    <n v="517.38720000000001"/>
    <n v="259.21940000000001"/>
    <n v="-80847.344600000011"/>
    <n v="-30.752128033472808"/>
    <n v="4.1012274438847864"/>
    <n v="245.73956868260669"/>
    <n v="1.7905134381036414"/>
    <n v="-101296.34460000001"/>
  </r>
  <r>
    <x v="1"/>
    <x v="3"/>
    <s v="Millet Snacks"/>
    <n v="3824"/>
    <n v="646804"/>
    <n v="101566"/>
    <n v="2.59"/>
    <n v="5.87"/>
    <n v="137"/>
    <n v="33.909999999999997"/>
    <n v="12.68"/>
    <n v="99794"/>
    <n v="5"/>
    <n v="1198.5899999999999"/>
    <n v="8.23"/>
    <n v="47"/>
    <n v="26208"/>
    <n v="33"/>
    <n v="22446.880000000001"/>
    <n v="82014.747199999998"/>
    <n v="314.71519999999998"/>
    <n v="99.041600000000003"/>
    <n v="415926.61599999998"/>
    <n v="108.76742050209205"/>
    <n v="6.3683122304708268"/>
    <n v="539.6374072868955"/>
    <n v="0.25387417208304214"/>
    <n v="314360.61599999998"/>
  </r>
  <r>
    <x v="1"/>
    <x v="2"/>
    <s v="Baked Chips"/>
    <n v="3703"/>
    <n v="483934"/>
    <n v="129881"/>
    <n v="3.97"/>
    <n v="3.77"/>
    <n v="420"/>
    <n v="20.7"/>
    <n v="7.56"/>
    <n v="31113"/>
    <n v="9"/>
    <n v="911.93"/>
    <n v="8.61"/>
    <n v="16"/>
    <n v="10492"/>
    <n v="31"/>
    <n v="13960.31"/>
    <n v="36585.410400000001"/>
    <n v="318.82830000000001"/>
    <n v="147.00909999999999"/>
    <n v="391317.44219999999"/>
    <n v="105.6757877936808"/>
    <n v="3.7259799354794003"/>
    <n v="530.67011722390976"/>
    <n v="0.79145214016787413"/>
    <n v="261436.44219999999"/>
  </r>
  <r>
    <x v="1"/>
    <x v="0"/>
    <s v="Protein Bars"/>
    <n v="4585"/>
    <n v="521328"/>
    <n v="8642"/>
    <n v="9.77"/>
    <n v="7.32"/>
    <n v="74"/>
    <n v="44.48"/>
    <n v="13.9"/>
    <n v="84360"/>
    <n v="12"/>
    <n v="1734.95"/>
    <n v="2.1"/>
    <n v="4"/>
    <n v="18522"/>
    <n v="46"/>
    <n v="33562.200000000004"/>
    <n v="72464.592000000004"/>
    <n v="96.285000000000011"/>
    <n v="447.9545"/>
    <n v="311874.96849999996"/>
    <n v="68.02071286804798"/>
    <n v="60.324924785929184"/>
    <n v="300.4858929652151"/>
    <n v="0.24626780069361326"/>
    <n v="303232.96849999996"/>
  </r>
  <r>
    <x v="1"/>
    <x v="2"/>
    <s v="Millet Snacks"/>
    <n v="1984"/>
    <n v="208588"/>
    <n v="19122"/>
    <n v="9.0299999999999994"/>
    <n v="14.21"/>
    <n v="250"/>
    <n v="49"/>
    <n v="6.74"/>
    <n v="34414"/>
    <n v="11"/>
    <n v="771.5"/>
    <n v="5.18"/>
    <n v="45"/>
    <n v="4192"/>
    <n v="12"/>
    <n v="28192.640000000003"/>
    <n v="14058.831200000001"/>
    <n v="102.77119999999999"/>
    <n v="179.15519999999998"/>
    <n v="127448.6024"/>
    <n v="64.238206854838708"/>
    <n v="10.90827319318063"/>
    <n v="270.36681788723268"/>
    <n v="0.92466968377854908"/>
    <n v="108326.6024"/>
  </r>
  <r>
    <x v="1"/>
    <x v="2"/>
    <s v="Baked Chips"/>
    <n v="4238"/>
    <n v="703583"/>
    <n v="73431"/>
    <n v="7.88"/>
    <n v="12.67"/>
    <n v="378"/>
    <n v="9.17"/>
    <n v="19.55"/>
    <n v="16142"/>
    <n v="2"/>
    <n v="1187.28"/>
    <n v="10.34"/>
    <n v="9"/>
    <n v="46580"/>
    <n v="25"/>
    <n v="53695.46"/>
    <n v="137550.47650000002"/>
    <n v="438.20919999999995"/>
    <n v="333.95439999999996"/>
    <n v="448842.89989999996"/>
    <n v="105.90913164228408"/>
    <n v="9.5815527502008688"/>
    <n v="592.6007344518564"/>
    <n v="0.63786623610860405"/>
    <n v="375411.89989999996"/>
  </r>
  <r>
    <x v="1"/>
    <x v="2"/>
    <s v="Baked Chips"/>
    <n v="4449"/>
    <n v="662257"/>
    <n v="60745"/>
    <n v="1.23"/>
    <n v="4.67"/>
    <n v="33"/>
    <n v="43.75"/>
    <n v="5.33"/>
    <n v="71492"/>
    <n v="2"/>
    <n v="325.85000000000002"/>
    <n v="1.85"/>
    <n v="45"/>
    <n v="16775"/>
    <n v="60"/>
    <n v="20776.829999999998"/>
    <n v="35298.2981"/>
    <n v="82.306500000000014"/>
    <n v="54.722700000000003"/>
    <n v="517777.84270000004"/>
    <n v="116.38072436502586"/>
    <n v="10.902247098526628"/>
    <n v="2032.3983427957648"/>
    <n v="1.6236974467616048E-2"/>
    <n v="457032.84270000004"/>
  </r>
  <r>
    <x v="1"/>
    <x v="3"/>
    <s v="Millet Snacks"/>
    <n v="2810"/>
    <n v="255735"/>
    <n v="144783"/>
    <n v="3.08"/>
    <n v="17.82"/>
    <n v="440"/>
    <n v="18.71"/>
    <n v="16.82"/>
    <n v="75257"/>
    <n v="10"/>
    <n v="914.91"/>
    <n v="23.05"/>
    <n v="32"/>
    <n v="14074"/>
    <n v="-2"/>
    <n v="50074.200000000004"/>
    <n v="43014.627000000008"/>
    <n v="647.70500000000004"/>
    <n v="86.548000000000002"/>
    <n v="72580.919999999984"/>
    <n v="25.829508896797147"/>
    <n v="1.7663330639646919"/>
    <n v="279.51929698003084"/>
    <n v="1.5741310340782448"/>
    <n v="-72202.080000000016"/>
  </r>
  <r>
    <x v="1"/>
    <x v="2"/>
    <s v="Protein Bars"/>
    <n v="789"/>
    <n v="379638"/>
    <n v="15211"/>
    <n v="6.36"/>
    <n v="13.06"/>
    <n v="328"/>
    <n v="34.92"/>
    <n v="15.46"/>
    <n v="27862"/>
    <n v="9"/>
    <n v="992.97"/>
    <n v="14.11"/>
    <n v="47"/>
    <n v="28002"/>
    <n v="57"/>
    <n v="10304.34"/>
    <n v="58692.034800000009"/>
    <n v="111.3279"/>
    <n v="50.180400000000006"/>
    <n v="254616.11689999999"/>
    <n v="322.7073724968314"/>
    <n v="24.958122411412795"/>
    <n v="382.32575002265929"/>
    <n v="0.85790716419325774"/>
    <n v="239405.11689999999"/>
  </r>
  <r>
    <x v="1"/>
    <x v="3"/>
    <s v="Protein Bars"/>
    <n v="556"/>
    <n v="154648"/>
    <n v="106971"/>
    <n v="5.05"/>
    <n v="7.74"/>
    <n v="448"/>
    <n v="13.7"/>
    <n v="16.739999999999998"/>
    <n v="70199"/>
    <n v="11"/>
    <n v="1429.95"/>
    <n v="22.88"/>
    <n v="26"/>
    <n v="13460"/>
    <n v="18"/>
    <n v="4303.4400000000005"/>
    <n v="25888.075199999999"/>
    <n v="127.2128"/>
    <n v="28.077999999999999"/>
    <n v="40642.193999999989"/>
    <n v="73.097471223021557"/>
    <n v="1.4457002365126996"/>
    <n v="108.14923598727228"/>
    <n v="4.1424240856655112"/>
    <n v="-66328.806000000011"/>
  </r>
  <r>
    <x v="1"/>
    <x v="1"/>
    <s v="Baked Chips"/>
    <n v="1738"/>
    <n v="804105"/>
    <n v="133727"/>
    <n v="7.29"/>
    <n v="14.21"/>
    <n v="422"/>
    <n v="18.88"/>
    <n v="18.8"/>
    <n v="53472"/>
    <n v="11"/>
    <n v="1063.92"/>
    <n v="10.43"/>
    <n v="37"/>
    <n v="31121"/>
    <n v="76"/>
    <n v="24696.980000000003"/>
    <n v="151171.74"/>
    <n v="181.27340000000001"/>
    <n v="126.70020000000001"/>
    <n v="543335.3064"/>
    <n v="312.62100483314157"/>
    <n v="6.0130340170646166"/>
    <n v="755.79460861718917"/>
    <n v="0.55835275243904725"/>
    <n v="409608.3064"/>
  </r>
  <r>
    <x v="1"/>
    <x v="1"/>
    <s v="Protein Bars"/>
    <n v="519"/>
    <n v="493316"/>
    <n v="71732"/>
    <n v="6.81"/>
    <n v="10.45"/>
    <n v="121"/>
    <n v="67.05"/>
    <n v="5.77"/>
    <n v="86029"/>
    <n v="8"/>
    <n v="1066.96"/>
    <n v="13.55"/>
    <n v="1"/>
    <n v="31921"/>
    <n v="45"/>
    <n v="5423.5499999999993"/>
    <n v="28464.333199999997"/>
    <n v="70.3245"/>
    <n v="35.343899999999998"/>
    <n v="341372.44839999999"/>
    <n v="657.75038227360312"/>
    <n v="6.8772096135615906"/>
    <n v="462.35660193446802"/>
    <n v="0.26170276252949426"/>
    <n v="269640.44839999999"/>
  </r>
  <r>
    <x v="1"/>
    <x v="2"/>
    <s v="Trail Mix"/>
    <n v="2455"/>
    <n v="752098"/>
    <n v="14256"/>
    <n v="1.75"/>
    <n v="10.02"/>
    <n v="228"/>
    <n v="53.87"/>
    <n v="6.42"/>
    <n v="12397"/>
    <n v="9"/>
    <n v="538.59"/>
    <n v="24.01"/>
    <n v="42"/>
    <n v="39869"/>
    <n v="-1"/>
    <n v="24599.1"/>
    <n v="48284.691599999998"/>
    <n v="589.44550000000004"/>
    <n v="42.962500000000006"/>
    <n v="626315.80040000007"/>
    <n v="255.11845230142569"/>
    <n v="52.75659371492705"/>
    <n v="1396.420282589725"/>
    <n v="0.16327462644495797"/>
    <n v="612059.80040000007"/>
  </r>
  <r>
    <x v="1"/>
    <x v="2"/>
    <s v="Trail Mix"/>
    <n v="2772"/>
    <n v="854783"/>
    <n v="47998"/>
    <n v="8.99"/>
    <n v="11.77"/>
    <n v="201"/>
    <n v="16.809999999999999"/>
    <n v="13.25"/>
    <n v="10974"/>
    <n v="14"/>
    <n v="1217.49"/>
    <n v="5.91"/>
    <n v="2"/>
    <n v="32971"/>
    <n v="17"/>
    <n v="32626.44"/>
    <n v="113258.74750000001"/>
    <n v="163.8252"/>
    <n v="249.20280000000002"/>
    <n v="664539.78450000007"/>
    <n v="239.73296699134201"/>
    <n v="17.80872119671653"/>
    <n v="702.08625943539573"/>
    <n v="0.28628960800577458"/>
    <n v="616541.78450000007"/>
  </r>
  <r>
    <x v="1"/>
    <x v="2"/>
    <s v="Protein Bars"/>
    <n v="4300"/>
    <n v="774984"/>
    <n v="109601"/>
    <n v="3.71"/>
    <n v="8.73"/>
    <n v="180"/>
    <n v="37.770000000000003"/>
    <n v="14.29"/>
    <n v="38383"/>
    <n v="3"/>
    <n v="559.12"/>
    <n v="12.38"/>
    <n v="36"/>
    <n v="4201"/>
    <n v="27"/>
    <n v="37539"/>
    <n v="110745.2136"/>
    <n v="532.34"/>
    <n v="159.53"/>
    <n v="583423.91639999999"/>
    <n v="135.67998055813953"/>
    <n v="7.0709573817757141"/>
    <n v="1386.078122764344"/>
    <n v="0.1298628100709176"/>
    <n v="473822.91639999999"/>
  </r>
  <r>
    <x v="1"/>
    <x v="2"/>
    <s v="Trail Mix"/>
    <n v="3291"/>
    <n v="589570"/>
    <n v="66844"/>
    <n v="5.95"/>
    <n v="2.2200000000000002"/>
    <n v="386"/>
    <n v="21.78"/>
    <n v="17.54"/>
    <n v="81552"/>
    <n v="6"/>
    <n v="1635.8"/>
    <n v="17.52"/>
    <n v="14"/>
    <n v="40531"/>
    <n v="67"/>
    <n v="7306.02"/>
    <n v="103410.57799999999"/>
    <n v="576.58320000000003"/>
    <n v="195.81450000000001"/>
    <n v="355998.00430000003"/>
    <n v="108.17320094196293"/>
    <n v="8.8200885644186471"/>
    <n v="360.41692138403226"/>
    <n v="1.0709819020642164"/>
    <n v="289154.00430000003"/>
  </r>
  <r>
    <x v="1"/>
    <x v="1"/>
    <s v="Trail Mix"/>
    <n v="341"/>
    <n v="841507"/>
    <n v="25700"/>
    <n v="5.46"/>
    <n v="17.39"/>
    <n v="336"/>
    <n v="11.9"/>
    <n v="17.64"/>
    <n v="55612"/>
    <n v="7"/>
    <n v="1060.5999999999999"/>
    <n v="26.41"/>
    <n v="0"/>
    <n v="37446"/>
    <n v="14"/>
    <n v="5929.99"/>
    <n v="148441.83480000001"/>
    <n v="90.058099999999996"/>
    <n v="18.618600000000001"/>
    <n v="593968.49849999999"/>
    <n v="1741.8431041055719"/>
    <n v="32.743463035019452"/>
    <n v="793.42541957382616"/>
    <n v="0.42348025625455282"/>
    <n v="568268.49849999999"/>
  </r>
  <r>
    <x v="1"/>
    <x v="0"/>
    <s v="Millet Snacks"/>
    <n v="2379"/>
    <n v="78365"/>
    <n v="68353"/>
    <n v="6.42"/>
    <n v="6.87"/>
    <n v="171"/>
    <n v="54.9"/>
    <n v="6.46"/>
    <n v="83536"/>
    <n v="8"/>
    <n v="1144.3599999999999"/>
    <n v="1.07"/>
    <n v="40"/>
    <n v="2667"/>
    <n v="78"/>
    <n v="16343.73"/>
    <n v="5062.3790000000008"/>
    <n v="25.455300000000001"/>
    <n v="152.73179999999999"/>
    <n v="-29422.296100000007"/>
    <n v="-12.367505716687687"/>
    <n v="1.1464749169751145"/>
    <n v="68.479324688035234"/>
    <n v="2.497104064314426"/>
    <n v="-97775.296100000007"/>
  </r>
  <r>
    <x v="1"/>
    <x v="1"/>
    <s v="Baked Chips"/>
    <n v="888"/>
    <n v="515982"/>
    <n v="105772"/>
    <n v="6.2"/>
    <n v="5.49"/>
    <n v="311"/>
    <n v="12.41"/>
    <n v="9.5500000000000007"/>
    <n v="13806"/>
    <n v="3"/>
    <n v="241.2"/>
    <n v="14.94"/>
    <n v="25"/>
    <n v="29152"/>
    <n v="31"/>
    <n v="4875.12"/>
    <n v="49276.281000000003"/>
    <n v="132.66720000000001"/>
    <n v="55.055999999999997"/>
    <n v="418684.87579999998"/>
    <n v="471.49197725225224"/>
    <n v="4.8782475513368375"/>
    <n v="2139.2288557213933"/>
    <n v="0.14537948998220868"/>
    <n v="312912.87579999998"/>
  </r>
  <r>
    <x v="1"/>
    <x v="2"/>
    <s v="Protein Bars"/>
    <n v="178"/>
    <n v="390754"/>
    <n v="24991"/>
    <n v="3.29"/>
    <n v="5.63"/>
    <n v="156"/>
    <n v="7.23"/>
    <n v="14.79"/>
    <n v="40477"/>
    <n v="6"/>
    <n v="1348.5"/>
    <n v="28.42"/>
    <n v="12"/>
    <n v="21654"/>
    <n v="28"/>
    <n v="1002.14"/>
    <n v="57792.516600000003"/>
    <n v="50.587600000000002"/>
    <n v="5.8561999999999994"/>
    <n v="269771.8996"/>
    <n v="1515.5724696629213"/>
    <n v="15.63578888399824"/>
    <n v="289.76937337782721"/>
    <n v="0.53835917226695063"/>
    <n v="244780.8996"/>
  </r>
  <r>
    <x v="1"/>
    <x v="1"/>
    <s v="Baked Chips"/>
    <n v="955"/>
    <n v="630595"/>
    <n v="89995"/>
    <n v="9.51"/>
    <n v="4.04"/>
    <n v="19"/>
    <n v="10.29"/>
    <n v="10.47"/>
    <n v="18320"/>
    <n v="14"/>
    <n v="480.13"/>
    <n v="14.93"/>
    <n v="24"/>
    <n v="43903"/>
    <n v="58"/>
    <n v="3858.2"/>
    <n v="66023.296499999997"/>
    <n v="142.58149999999998"/>
    <n v="90.82050000000001"/>
    <n v="498257.10149999999"/>
    <n v="521.73518481675387"/>
    <n v="7.0070003889104946"/>
    <n v="1313.3838752004665"/>
    <n v="1.446644835433202E-2"/>
    <n v="408262.10149999999"/>
  </r>
  <r>
    <x v="1"/>
    <x v="1"/>
    <s v="Baked Chips"/>
    <n v="1131"/>
    <n v="829383"/>
    <n v="142686"/>
    <n v="6.29"/>
    <n v="16"/>
    <n v="134"/>
    <n v="24.02"/>
    <n v="7.92"/>
    <n v="52243"/>
    <n v="14"/>
    <n v="1889.73"/>
    <n v="1.8"/>
    <n v="3"/>
    <n v="42506"/>
    <n v="45"/>
    <n v="18096"/>
    <n v="65687.133600000001"/>
    <n v="20.358000000000004"/>
    <n v="71.139899999999997"/>
    <n v="650759.36849999998"/>
    <n v="575.38405702917771"/>
    <n v="5.8126445481687057"/>
    <n v="438.88968265307744"/>
    <n v="0.30531590350899401"/>
    <n v="508073.36849999998"/>
  </r>
  <r>
    <x v="1"/>
    <x v="2"/>
    <s v="Protein Bars"/>
    <n v="3371"/>
    <n v="362229"/>
    <n v="12415"/>
    <n v="9.2799999999999994"/>
    <n v="16.8"/>
    <n v="90"/>
    <n v="40.450000000000003"/>
    <n v="17.399999999999999"/>
    <n v="45615"/>
    <n v="13"/>
    <n v="632.23"/>
    <n v="9.77"/>
    <n v="35"/>
    <n v="48117"/>
    <n v="43"/>
    <n v="56632.800000000003"/>
    <n v="63027.845999999998"/>
    <n v="329.3467"/>
    <n v="312.8288"/>
    <n v="148194.17849999998"/>
    <n v="43.961488727380591"/>
    <n v="29.176721707611758"/>
    <n v="572.93864574601014"/>
    <n v="0.15708488276753105"/>
    <n v="135779.17849999998"/>
  </r>
  <r>
    <x v="1"/>
    <x v="2"/>
    <s v="Protein Bars"/>
    <n v="2137"/>
    <n v="231211"/>
    <n v="135429"/>
    <n v="1.67"/>
    <n v="5.0599999999999996"/>
    <n v="400"/>
    <n v="66.290000000000006"/>
    <n v="12.28"/>
    <n v="25705"/>
    <n v="9"/>
    <n v="1498.41"/>
    <n v="17.68"/>
    <n v="2"/>
    <n v="28632"/>
    <n v="-4"/>
    <n v="10813.22"/>
    <n v="28392.710799999997"/>
    <n v="377.82159999999999"/>
    <n v="35.687899999999999"/>
    <n v="137254.55970000001"/>
    <n v="64.22768352831072"/>
    <n v="1.7072488167231539"/>
    <n v="154.3042291495652"/>
    <n v="2.5922815090977505"/>
    <n v="1825.5597000000125"/>
  </r>
  <r>
    <x v="1"/>
    <x v="1"/>
    <s v="Protein Bars"/>
    <n v="3523"/>
    <n v="965207"/>
    <n v="106754"/>
    <n v="6.45"/>
    <n v="3"/>
    <n v="344"/>
    <n v="44.67"/>
    <n v="16.670000000000002"/>
    <n v="60303"/>
    <n v="8"/>
    <n v="1874.04"/>
    <n v="14.14"/>
    <n v="21"/>
    <n v="49365"/>
    <n v="-14"/>
    <n v="10569"/>
    <n v="160900.00690000001"/>
    <n v="498.15219999999999"/>
    <n v="227.23349999999999"/>
    <n v="683344.60739999998"/>
    <n v="193.96667822878229"/>
    <n v="9.0414129681323416"/>
    <n v="515.04076753964694"/>
    <n v="0.6679082932469409"/>
    <n v="576590.60739999998"/>
  </r>
  <r>
    <x v="1"/>
    <x v="2"/>
    <s v="Trail Mix"/>
    <n v="3819"/>
    <n v="963320"/>
    <n v="23375"/>
    <n v="7.66"/>
    <n v="2.4"/>
    <n v="45"/>
    <n v="46.54"/>
    <n v="17.13"/>
    <n v="87948"/>
    <n v="2"/>
    <n v="1803.48"/>
    <n v="7.88"/>
    <n v="40"/>
    <n v="39485"/>
    <n v="15"/>
    <n v="9165.6"/>
    <n v="165016.71599999999"/>
    <n v="300.93719999999996"/>
    <n v="292.53539999999998"/>
    <n v="661111.21140000003"/>
    <n v="173.11107918303222"/>
    <n v="41.211550802139037"/>
    <n v="534.1450972564154"/>
    <n v="8.4246771581613589E-2"/>
    <n v="637736.21140000003"/>
  </r>
  <r>
    <x v="1"/>
    <x v="0"/>
    <s v="Baked Chips"/>
    <n v="2476"/>
    <n v="907342"/>
    <n v="115138"/>
    <n v="4.92"/>
    <n v="19.420000000000002"/>
    <n v="201"/>
    <n v="22.13"/>
    <n v="15.06"/>
    <n v="56235"/>
    <n v="13"/>
    <n v="1688.41"/>
    <n v="15.1"/>
    <n v="34"/>
    <n v="17101"/>
    <n v="68"/>
    <n v="48083.920000000006"/>
    <n v="136645.7052"/>
    <n v="373.87599999999998"/>
    <n v="121.8192"/>
    <n v="648780.67960000003"/>
    <n v="262.02773812600969"/>
    <n v="7.8804738661432365"/>
    <n v="537.39435326727505"/>
    <n v="0.37402700415058493"/>
    <n v="533642.67960000003"/>
  </r>
  <r>
    <x v="1"/>
    <x v="3"/>
    <s v="Protein Bars"/>
    <n v="2521"/>
    <n v="94900"/>
    <n v="38872"/>
    <n v="7.62"/>
    <n v="14.37"/>
    <n v="88"/>
    <n v="7.6"/>
    <n v="5.56"/>
    <n v="87193"/>
    <n v="14"/>
    <n v="434.44"/>
    <n v="21.73"/>
    <n v="42"/>
    <n v="2645"/>
    <n v="78"/>
    <n v="36226.769999999997"/>
    <n v="5276.44"/>
    <n v="547.81330000000003"/>
    <n v="192.1002"/>
    <n v="-37181.123499999987"/>
    <n v="-14.748561483538273"/>
    <n v="2.441345955958016"/>
    <n v="218.44213240033147"/>
    <n v="0.40285268703898841"/>
    <n v="-76053.123499999987"/>
  </r>
  <r>
    <x v="1"/>
    <x v="2"/>
    <s v="Trail Mix"/>
    <n v="4183"/>
    <n v="82174"/>
    <n v="26644"/>
    <n v="5.31"/>
    <n v="19.23"/>
    <n v="400"/>
    <n v="28.09"/>
    <n v="9.1"/>
    <n v="43516"/>
    <n v="0"/>
    <n v="572.59"/>
    <n v="12.56"/>
    <n v="47"/>
    <n v="27898"/>
    <n v="45"/>
    <n v="80439.09"/>
    <n v="7477.8339999999998"/>
    <n v="525.38480000000004"/>
    <n v="222.11729999999997"/>
    <n v="-77904.426099999982"/>
    <n v="-18.624055964618691"/>
    <n v="3.0841465245458641"/>
    <n v="143.51281021324158"/>
    <n v="2.7872076325845159"/>
    <n v="-104548.42609999998"/>
  </r>
  <r>
    <x v="1"/>
    <x v="3"/>
    <s v="Millet Snacks"/>
    <n v="1356"/>
    <n v="787685"/>
    <n v="49814"/>
    <n v="3.48"/>
    <n v="15.14"/>
    <n v="235"/>
    <n v="34.19"/>
    <n v="19.18"/>
    <n v="38677"/>
    <n v="5"/>
    <n v="1856.76"/>
    <n v="5.21"/>
    <n v="43"/>
    <n v="22675"/>
    <n v="-18"/>
    <n v="20529.84"/>
    <n v="151077.98300000001"/>
    <n v="70.647599999999997"/>
    <n v="47.188799999999993"/>
    <n v="554607.3406"/>
    <n v="409.00246356932155"/>
    <n v="15.812522584012527"/>
    <n v="424.22553264826905"/>
    <n v="0.55395062747164159"/>
    <n v="504793.3406"/>
  </r>
  <r>
    <x v="1"/>
    <x v="2"/>
    <s v="Millet Snacks"/>
    <n v="401"/>
    <n v="670307"/>
    <n v="78155"/>
    <n v="9.86"/>
    <n v="8.3800000000000008"/>
    <n v="453"/>
    <n v="20.9"/>
    <n v="12.05"/>
    <n v="49832"/>
    <n v="14"/>
    <n v="1432.99"/>
    <n v="6.3"/>
    <n v="34"/>
    <n v="4774"/>
    <n v="8"/>
    <n v="3360.38"/>
    <n v="80771.993500000011"/>
    <n v="25.263000000000002"/>
    <n v="39.538599999999995"/>
    <n v="531503.82490000001"/>
    <n v="1325.4459473815461"/>
    <n v="8.5766361717100636"/>
    <n v="467.76809328746185"/>
    <n v="0.96842860062628022"/>
    <n v="453348.82490000001"/>
  </r>
  <r>
    <x v="1"/>
    <x v="1"/>
    <s v="Protein Bars"/>
    <n v="1859"/>
    <n v="723590"/>
    <n v="29618"/>
    <n v="2.39"/>
    <n v="14.61"/>
    <n v="83"/>
    <n v="62.01"/>
    <n v="10.35"/>
    <n v="78894"/>
    <n v="14"/>
    <n v="979.12"/>
    <n v="20.14"/>
    <n v="27"/>
    <n v="29853"/>
    <n v="44"/>
    <n v="27159.989999999998"/>
    <n v="74891.565000000002"/>
    <n v="374.40260000000001"/>
    <n v="44.430100000000003"/>
    <n v="512372.61230000004"/>
    <n v="275.61732775685857"/>
    <n v="24.430751569991223"/>
    <n v="739.0207533295204"/>
    <n v="0.11231078373111845"/>
    <n v="482754.61230000004"/>
  </r>
  <r>
    <x v="1"/>
    <x v="1"/>
    <s v="Millet Snacks"/>
    <n v="4451"/>
    <n v="723222"/>
    <n v="39675"/>
    <n v="2.0699999999999998"/>
    <n v="12.6"/>
    <n v="124"/>
    <n v="20.81"/>
    <n v="7.46"/>
    <n v="72204"/>
    <n v="10"/>
    <n v="1327.88"/>
    <n v="15.69"/>
    <n v="20"/>
    <n v="5429"/>
    <n v="-1"/>
    <n v="56082.6"/>
    <n v="53952.361199999999"/>
    <n v="698.36189999999988"/>
    <n v="92.1357"/>
    <n v="534763.54119999998"/>
    <n v="120.14458350932374"/>
    <n v="18.228657844990547"/>
    <n v="544.64409434587458"/>
    <n v="0.22767161397192012"/>
    <n v="495088.54119999998"/>
  </r>
  <r>
    <x v="1"/>
    <x v="1"/>
    <s v="Protein Bars"/>
    <n v="761"/>
    <n v="998763"/>
    <n v="9173"/>
    <n v="7.25"/>
    <n v="8.3000000000000007"/>
    <n v="179"/>
    <n v="17.510000000000002"/>
    <n v="17.45"/>
    <n v="9921"/>
    <n v="3"/>
    <n v="1402.59"/>
    <n v="4.93"/>
    <n v="17"/>
    <n v="5478"/>
    <n v="64"/>
    <n v="6316.3"/>
    <n v="174284.14349999998"/>
    <n v="37.517299999999999"/>
    <n v="55.172499999999999"/>
    <n v="802670.86670000001"/>
    <n v="1054.7580377135348"/>
    <n v="108.88073694538319"/>
    <n v="712.08478600303727"/>
    <n v="0.25137456033112959"/>
    <n v="793497.86670000001"/>
  </r>
  <r>
    <x v="2"/>
    <x v="1"/>
    <s v="Millet Snacks"/>
    <n v="265"/>
    <n v="154555"/>
    <n v="48056"/>
    <n v="2.2799999999999998"/>
    <n v="16.8"/>
    <n v="126"/>
    <n v="5.39"/>
    <n v="16.13"/>
    <n v="49961"/>
    <n v="10"/>
    <n v="1959.79"/>
    <n v="3.02"/>
    <n v="34"/>
    <n v="24871"/>
    <n v="-13"/>
    <n v="4452"/>
    <n v="24929.7215"/>
    <n v="8.0030000000000001"/>
    <n v="6.0419999999999989"/>
    <n v="50327.233500000002"/>
    <n v="189.91408867924528"/>
    <n v="3.2161436657233229"/>
    <n v="78.863041448318441"/>
    <n v="1.597706576946718"/>
    <n v="2271.2335000000021"/>
  </r>
  <r>
    <x v="2"/>
    <x v="3"/>
    <s v="Millet Snacks"/>
    <n v="878"/>
    <n v="924631"/>
    <n v="22087"/>
    <n v="4.59"/>
    <n v="4.47"/>
    <n v="34"/>
    <n v="67.78"/>
    <n v="15.14"/>
    <n v="50311"/>
    <n v="2"/>
    <n v="946.09"/>
    <n v="5.27"/>
    <n v="37"/>
    <n v="36198"/>
    <n v="18"/>
    <n v="3924.66"/>
    <n v="139989.13340000002"/>
    <n v="46.270599999999995"/>
    <n v="40.300199999999997"/>
    <n v="694121.63580000005"/>
    <n v="790.57133917995452"/>
    <n v="41.863132159188666"/>
    <n v="977.31822553879647"/>
    <n v="3.4789078021394484E-2"/>
    <n v="672034.63580000005"/>
  </r>
  <r>
    <x v="2"/>
    <x v="0"/>
    <s v="Millet Snacks"/>
    <n v="313"/>
    <n v="615609"/>
    <n v="148677"/>
    <n v="8.84"/>
    <n v="15.21"/>
    <n v="67"/>
    <n v="18.38"/>
    <n v="17.88"/>
    <n v="89494"/>
    <n v="1"/>
    <n v="658.2"/>
    <n v="28.81"/>
    <n v="31"/>
    <n v="29687"/>
    <n v="78"/>
    <n v="4760.7300000000005"/>
    <n v="110070.88919999999"/>
    <n v="90.175299999999993"/>
    <n v="27.669199999999996"/>
    <n v="381478.53630000004"/>
    <n v="1218.7812661341854"/>
    <n v="4.1405799148489679"/>
    <n v="935.2917046490428"/>
    <n v="7.1635404940473588E-2"/>
    <n v="232801.53630000004"/>
  </r>
  <r>
    <x v="2"/>
    <x v="1"/>
    <s v="Millet Snacks"/>
    <n v="2948"/>
    <n v="813711"/>
    <n v="73648"/>
    <n v="7.47"/>
    <n v="14.59"/>
    <n v="268"/>
    <n v="27.02"/>
    <n v="16.21"/>
    <n v="18807"/>
    <n v="5"/>
    <n v="272.85000000000002"/>
    <n v="28.97"/>
    <n v="39"/>
    <n v="48653"/>
    <n v="16"/>
    <n v="43011.32"/>
    <n v="131902.55310000002"/>
    <n v="854.03560000000004"/>
    <n v="220.21559999999999"/>
    <n v="570262.87569999998"/>
    <n v="193.44059555630935"/>
    <n v="11.048650336736911"/>
    <n v="2982.2649807586586"/>
    <n v="8.9864583371737639E-2"/>
    <n v="496614.87569999998"/>
  </r>
  <r>
    <x v="2"/>
    <x v="0"/>
    <s v="Protein Bars"/>
    <n v="2341"/>
    <n v="708441"/>
    <n v="88276"/>
    <n v="9.91"/>
    <n v="6.57"/>
    <n v="28"/>
    <n v="8.2200000000000006"/>
    <n v="19.37"/>
    <n v="15540"/>
    <n v="9"/>
    <n v="1905.5"/>
    <n v="17.12"/>
    <n v="45"/>
    <n v="5131"/>
    <n v="71"/>
    <n v="15380.37"/>
    <n v="137225.02170000001"/>
    <n v="400.77920000000006"/>
    <n v="231.99310000000003"/>
    <n v="534531.83600000001"/>
    <n v="228.33482956001708"/>
    <n v="8.0252956636005255"/>
    <n v="371.78745736027287"/>
    <n v="7.5311846716946088E-2"/>
    <n v="446255.83600000001"/>
  </r>
  <r>
    <x v="2"/>
    <x v="2"/>
    <s v="Baked Chips"/>
    <n v="2269"/>
    <n v="810109"/>
    <n v="13210"/>
    <n v="9.19"/>
    <n v="3.36"/>
    <n v="250"/>
    <n v="19.75"/>
    <n v="7.5"/>
    <n v="85435"/>
    <n v="8"/>
    <n v="1042.3599999999999"/>
    <n v="21.98"/>
    <n v="19"/>
    <n v="48147"/>
    <n v="15"/>
    <n v="7623.84"/>
    <n v="60758.174999999996"/>
    <n v="498.72620000000001"/>
    <n v="208.52109999999999"/>
    <n v="607437.73769999994"/>
    <n v="267.71165169678272"/>
    <n v="61.325435276305832"/>
    <n v="777.18734410376464"/>
    <n v="0.32167276255417476"/>
    <n v="594227.73769999994"/>
  </r>
  <r>
    <x v="2"/>
    <x v="2"/>
    <s v="Protein Bars"/>
    <n v="527"/>
    <n v="117695"/>
    <n v="118816"/>
    <n v="5.7"/>
    <n v="18.12"/>
    <n v="44"/>
    <n v="67.5"/>
    <n v="18.72"/>
    <n v="85929"/>
    <n v="11"/>
    <n v="1515.58"/>
    <n v="17.559999999999999"/>
    <n v="33"/>
    <n v="21593"/>
    <n v="-4"/>
    <n v="9549.24"/>
    <n v="22032.503999999997"/>
    <n v="92.541199999999989"/>
    <n v="30.039000000000001"/>
    <n v="-21531.324200000003"/>
    <n v="-40.856402656546493"/>
    <n v="0.99056524373821708"/>
    <n v="77.656738674302915"/>
    <n v="0.56659603211691234"/>
    <n v="-140347.3242"/>
  </r>
  <r>
    <x v="2"/>
    <x v="0"/>
    <s v="Trail Mix"/>
    <n v="4011"/>
    <n v="244509"/>
    <n v="104239"/>
    <n v="6.49"/>
    <n v="9.6199999999999992"/>
    <n v="235"/>
    <n v="28.61"/>
    <n v="13.91"/>
    <n v="49377"/>
    <n v="13"/>
    <n v="1360.34"/>
    <n v="1.56"/>
    <n v="32"/>
    <n v="6024"/>
    <n v="17"/>
    <n v="38585.82"/>
    <n v="34011.2019"/>
    <n v="62.571600000000004"/>
    <n v="260.31389999999999"/>
    <n v="116188.09260000002"/>
    <n v="28.967362902019453"/>
    <n v="2.3456575753796565"/>
    <n v="179.74109413823015"/>
    <n v="1.3074361270955261"/>
    <n v="11949.092600000018"/>
  </r>
  <r>
    <x v="2"/>
    <x v="3"/>
    <s v="Trail Mix"/>
    <n v="1366"/>
    <n v="949607"/>
    <n v="72534"/>
    <n v="0.52"/>
    <n v="4.8099999999999996"/>
    <n v="54"/>
    <n v="19.04"/>
    <n v="9.52"/>
    <n v="99279"/>
    <n v="14"/>
    <n v="1453.31"/>
    <n v="14.99"/>
    <n v="31"/>
    <n v="5905"/>
    <n v="22"/>
    <n v="6570.4599999999991"/>
    <n v="90402.5864"/>
    <n v="204.76340000000002"/>
    <n v="7.1031999999999993"/>
    <n v="747238.08700000006"/>
    <n v="547.02641800878484"/>
    <n v="13.091887942206414"/>
    <n v="653.40980245095682"/>
    <n v="8.2643388264829545E-2"/>
    <n v="674704.08700000006"/>
  </r>
  <r>
    <x v="2"/>
    <x v="1"/>
    <s v="Millet Snacks"/>
    <n v="3904"/>
    <n v="784005"/>
    <n v="15516"/>
    <n v="0.56000000000000005"/>
    <n v="12.38"/>
    <n v="57"/>
    <n v="39.130000000000003"/>
    <n v="16.93"/>
    <n v="91428"/>
    <n v="11"/>
    <n v="1221.3900000000001"/>
    <n v="7.27"/>
    <n v="37"/>
    <n v="2360"/>
    <n v="6"/>
    <n v="48331.520000000004"/>
    <n v="132732.0465"/>
    <n v="283.82080000000002"/>
    <n v="21.862400000000004"/>
    <n v="508847.75029999996"/>
    <n v="130.34009997438523"/>
    <n v="50.528808971384379"/>
    <n v="641.8957089873013"/>
    <n v="8.8799471942143229E-2"/>
    <n v="493331.75029999996"/>
  </r>
  <r>
    <x v="2"/>
    <x v="3"/>
    <s v="Trail Mix"/>
    <n v="406"/>
    <n v="928629"/>
    <n v="105127"/>
    <n v="6.46"/>
    <n v="2.2999999999999998"/>
    <n v="39"/>
    <n v="18.39"/>
    <n v="6.46"/>
    <n v="91239"/>
    <n v="8"/>
    <n v="334.07"/>
    <n v="3.54"/>
    <n v="39"/>
    <n v="23161"/>
    <n v="4"/>
    <n v="933.8"/>
    <n v="59989.433400000002"/>
    <n v="14.372400000000001"/>
    <n v="26.227600000000002"/>
    <n v="753265.1666"/>
    <n v="1855.3329226600986"/>
    <n v="8.8334015048465186"/>
    <n v="2779.7437662765287"/>
    <n v="1.4030070135651591E-2"/>
    <n v="648138.1666"/>
  </r>
  <r>
    <x v="2"/>
    <x v="3"/>
    <s v="Trail Mix"/>
    <n v="761"/>
    <n v="766987"/>
    <n v="59312"/>
    <n v="5.65"/>
    <n v="9.57"/>
    <n v="453"/>
    <n v="68.52"/>
    <n v="17.32"/>
    <n v="75386"/>
    <n v="8"/>
    <n v="295.58999999999997"/>
    <n v="0.01"/>
    <n v="40"/>
    <n v="9463"/>
    <n v="-17"/>
    <n v="7282.77"/>
    <n v="132842.14840000001"/>
    <n v="7.6100000000000001E-2"/>
    <n v="42.996500000000005"/>
    <n v="541970.00899999996"/>
    <n v="712.18135216819974"/>
    <n v="12.931396681953062"/>
    <n v="2594.7663994045811"/>
    <n v="0.17458218978939666"/>
    <n v="482658.00899999996"/>
  </r>
  <r>
    <x v="2"/>
    <x v="0"/>
    <s v="Protein Bars"/>
    <n v="4744"/>
    <n v="83848"/>
    <n v="73670"/>
    <n v="9.43"/>
    <n v="12.83"/>
    <n v="97"/>
    <n v="20.75"/>
    <n v="10.31"/>
    <n v="93237"/>
    <n v="12"/>
    <n v="1125.53"/>
    <n v="3.81"/>
    <n v="12"/>
    <n v="18412"/>
    <n v="79"/>
    <n v="60865.52"/>
    <n v="8644.7288000000008"/>
    <n v="180.74640000000002"/>
    <n v="447.35919999999999"/>
    <n v="-97939.354400000011"/>
    <n v="-20.644889207419901"/>
    <n v="1.1381566444957241"/>
    <n v="74.496459445772217"/>
    <n v="1.3020753029291097"/>
    <n v="-171609.35440000001"/>
  </r>
  <r>
    <x v="2"/>
    <x v="1"/>
    <s v="Protein Bars"/>
    <n v="411"/>
    <n v="982883"/>
    <n v="87279"/>
    <n v="2.59"/>
    <n v="18.87"/>
    <n v="253"/>
    <n v="48.12"/>
    <n v="14.84"/>
    <n v="34731"/>
    <n v="9"/>
    <n v="895.15"/>
    <n v="28.01"/>
    <n v="33"/>
    <n v="23402"/>
    <n v="58"/>
    <n v="7755.5700000000006"/>
    <n v="145859.83720000001"/>
    <n v="115.12110000000001"/>
    <n v="10.6449"/>
    <n v="771008.82679999992"/>
    <n v="1875.9338851581506"/>
    <n v="11.261391629143322"/>
    <n v="1098.0092721890187"/>
    <n v="0.23041699775049521"/>
    <n v="683729.82679999992"/>
  </r>
  <r>
    <x v="2"/>
    <x v="1"/>
    <s v="Baked Chips"/>
    <n v="3020"/>
    <n v="339910"/>
    <n v="20434"/>
    <n v="7.39"/>
    <n v="7.61"/>
    <n v="390"/>
    <n v="59.54"/>
    <n v="13.06"/>
    <n v="5153"/>
    <n v="5"/>
    <n v="1239.3"/>
    <n v="26.02"/>
    <n v="35"/>
    <n v="35010"/>
    <n v="75"/>
    <n v="22982.2"/>
    <n v="44392.245999999999"/>
    <n v="785.80399999999997"/>
    <n v="223.17799999999997"/>
    <n v="231363.57199999999"/>
    <n v="76.610454304635752"/>
    <n v="16.634530684153862"/>
    <n v="274.27580085532156"/>
    <n v="1.4219263922803094"/>
    <n v="210929.57199999999"/>
  </r>
  <r>
    <x v="2"/>
    <x v="3"/>
    <s v="Baked Chips"/>
    <n v="4230"/>
    <n v="721447"/>
    <n v="133379"/>
    <n v="6.82"/>
    <n v="7.98"/>
    <n v="13"/>
    <n v="44.02"/>
    <n v="8.99"/>
    <n v="63600"/>
    <n v="11"/>
    <n v="1976.14"/>
    <n v="29.13"/>
    <n v="35"/>
    <n v="21594"/>
    <n v="-5"/>
    <n v="33755.4"/>
    <n v="64858.085300000006"/>
    <n v="1232.1990000000001"/>
    <n v="288.48599999999999"/>
    <n v="536118.8297"/>
    <n v="126.74204011820331"/>
    <n v="5.4089999175282468"/>
    <n v="365.07889117167809"/>
    <n v="3.5608741875702586E-2"/>
    <n v="402739.8297"/>
  </r>
  <r>
    <x v="2"/>
    <x v="2"/>
    <s v="Trail Mix"/>
    <n v="1002"/>
    <n v="466441"/>
    <n v="96703"/>
    <n v="3.61"/>
    <n v="6.03"/>
    <n v="18"/>
    <n v="68.400000000000006"/>
    <n v="18.36"/>
    <n v="28205"/>
    <n v="7"/>
    <n v="752.02"/>
    <n v="1.91"/>
    <n v="18"/>
    <n v="14733"/>
    <n v="30"/>
    <n v="6042.06"/>
    <n v="85638.567599999995"/>
    <n v="19.138199999999998"/>
    <n v="36.172200000000004"/>
    <n v="331767.06200000003"/>
    <n v="331.10485229540922"/>
    <n v="4.8234387764598825"/>
    <n v="620.25079120236171"/>
    <n v="2.9020519208217112E-2"/>
    <n v="235064.06200000003"/>
  </r>
  <r>
    <x v="2"/>
    <x v="1"/>
    <s v="Baked Chips"/>
    <n v="2171"/>
    <n v="978509"/>
    <n v="7011"/>
    <n v="8.26"/>
    <n v="14.48"/>
    <n v="218"/>
    <n v="63.33"/>
    <n v="15.38"/>
    <n v="10940"/>
    <n v="9"/>
    <n v="1352.25"/>
    <n v="3.61"/>
    <n v="9"/>
    <n v="43842"/>
    <n v="44"/>
    <n v="31436.080000000002"/>
    <n v="150494.68420000002"/>
    <n v="78.373099999999994"/>
    <n v="179.32459999999998"/>
    <n v="741538.53810000001"/>
    <n v="341.56542519576232"/>
    <n v="139.56767936100414"/>
    <n v="723.61545572194495"/>
    <n v="0.30126498581004363"/>
    <n v="734527.53810000001"/>
  </r>
  <r>
    <x v="2"/>
    <x v="2"/>
    <s v="Baked Chips"/>
    <n v="4711"/>
    <n v="902129"/>
    <n v="49014"/>
    <n v="4.66"/>
    <n v="6.17"/>
    <n v="152"/>
    <n v="26.31"/>
    <n v="19.7"/>
    <n v="76794"/>
    <n v="4"/>
    <n v="1648.98"/>
    <n v="19.350000000000001"/>
    <n v="48"/>
    <n v="17568"/>
    <n v="35"/>
    <n v="29066.87"/>
    <n v="177719.41299999997"/>
    <n v="911.57850000000008"/>
    <n v="219.5326"/>
    <n v="599849.60590000008"/>
    <n v="127.32957034599875"/>
    <n v="18.405537193454933"/>
    <n v="547.08304527647397"/>
    <n v="0.27783716076082243"/>
    <n v="550835.60590000008"/>
  </r>
  <r>
    <x v="2"/>
    <x v="3"/>
    <s v="Millet Snacks"/>
    <n v="3553"/>
    <n v="457442"/>
    <n v="16120"/>
    <n v="5.7"/>
    <n v="2.84"/>
    <n v="317"/>
    <n v="30.59"/>
    <n v="8.65"/>
    <n v="1067"/>
    <n v="13"/>
    <n v="263.97000000000003"/>
    <n v="0.67"/>
    <n v="16"/>
    <n v="25796"/>
    <n v="44"/>
    <n v="10090.519999999999"/>
    <n v="39568.733"/>
    <n v="23.805099999999999"/>
    <n v="202.52100000000002"/>
    <n v="380693.42090000003"/>
    <n v="107.14703656065298"/>
    <n v="28.3772952853598"/>
    <n v="1732.9317725499109"/>
    <n v="0.18292699402328602"/>
    <n v="364573.42090000003"/>
  </r>
  <r>
    <x v="2"/>
    <x v="2"/>
    <s v="Protein Bars"/>
    <n v="1541"/>
    <n v="914661"/>
    <n v="143141"/>
    <n v="0.78"/>
    <n v="11.68"/>
    <n v="267"/>
    <n v="16.82"/>
    <n v="11.57"/>
    <n v="19563"/>
    <n v="3"/>
    <n v="898.36"/>
    <n v="28.29"/>
    <n v="18"/>
    <n v="24171"/>
    <n v="43"/>
    <n v="17998.88"/>
    <n v="105826.27769999999"/>
    <n v="435.94889999999998"/>
    <n v="12.0198"/>
    <n v="746653.87360000005"/>
    <n v="484.52555068137576"/>
    <n v="6.389930208675362"/>
    <n v="1018.1452869673627"/>
    <n v="0.26224155178803948"/>
    <n v="603512.87360000005"/>
  </r>
  <r>
    <x v="2"/>
    <x v="3"/>
    <s v="Baked Chips"/>
    <n v="4950"/>
    <n v="743221"/>
    <n v="52093"/>
    <n v="3.87"/>
    <n v="2.52"/>
    <n v="118"/>
    <n v="46.3"/>
    <n v="7.62"/>
    <n v="67262"/>
    <n v="13"/>
    <n v="475.07"/>
    <n v="12.07"/>
    <n v="6"/>
    <n v="38367"/>
    <n v="37"/>
    <n v="12474"/>
    <n v="56633.440200000005"/>
    <n v="597.46500000000003"/>
    <n v="191.565"/>
    <n v="567695.52980000002"/>
    <n v="114.68596561616162"/>
    <n v="14.267195208569289"/>
    <n v="1564.4452396488939"/>
    <n v="7.5426098024679061E-2"/>
    <n v="515602.52980000002"/>
  </r>
  <r>
    <x v="2"/>
    <x v="2"/>
    <s v="Baked Chips"/>
    <n v="3814"/>
    <n v="191330"/>
    <n v="13036"/>
    <n v="4.04"/>
    <n v="14.78"/>
    <n v="17"/>
    <n v="41.38"/>
    <n v="9.02"/>
    <n v="17221"/>
    <n v="14"/>
    <n v="1676.5"/>
    <n v="14.43"/>
    <n v="10"/>
    <n v="30283"/>
    <n v="39"/>
    <n v="56370.92"/>
    <n v="17257.966"/>
    <n v="550.36019999999996"/>
    <n v="154.0856"/>
    <n v="69492.6682"/>
    <n v="18.220416413214473"/>
    <n v="14.677048174286591"/>
    <n v="114.12466447957054"/>
    <n v="0.14895991219359223"/>
    <n v="56456.6682"/>
  </r>
  <r>
    <x v="2"/>
    <x v="0"/>
    <s v="Trail Mix"/>
    <n v="3691"/>
    <n v="829446"/>
    <n v="25538"/>
    <n v="7.97"/>
    <n v="17.059999999999999"/>
    <n v="487"/>
    <n v="65.459999999999994"/>
    <n v="5.42"/>
    <n v="49508"/>
    <n v="2"/>
    <n v="1471.12"/>
    <n v="5.84"/>
    <n v="28"/>
    <n v="27058"/>
    <n v="50"/>
    <n v="62968.459999999992"/>
    <n v="44955.9732"/>
    <n v="215.55440000000002"/>
    <n v="294.17269999999996"/>
    <n v="644445.83970000001"/>
    <n v="174.59925215388785"/>
    <n v="32.478894196883076"/>
    <n v="563.81940290391003"/>
    <n v="0.86375175719697228"/>
    <n v="618907.83970000001"/>
  </r>
  <r>
    <x v="2"/>
    <x v="2"/>
    <s v="Baked Chips"/>
    <n v="3255"/>
    <n v="789290"/>
    <n v="87302"/>
    <n v="8.42"/>
    <n v="11.01"/>
    <n v="69"/>
    <n v="48.33"/>
    <n v="18.739999999999998"/>
    <n v="21168"/>
    <n v="1"/>
    <n v="667.26"/>
    <n v="15.6"/>
    <n v="48"/>
    <n v="40846"/>
    <n v="-7"/>
    <n v="35837.550000000003"/>
    <n v="147912.946"/>
    <n v="507.78"/>
    <n v="274.07099999999997"/>
    <n v="542743.65300000005"/>
    <n v="166.74152165898619"/>
    <n v="9.0409154429451792"/>
    <n v="1182.8822348110182"/>
    <n v="5.8332095934320718E-2"/>
    <n v="455441.65300000005"/>
  </r>
  <r>
    <x v="2"/>
    <x v="3"/>
    <s v="Millet Snacks"/>
    <n v="4123"/>
    <n v="713689"/>
    <n v="90090"/>
    <n v="0.77"/>
    <n v="6.21"/>
    <n v="232"/>
    <n v="33.450000000000003"/>
    <n v="10.130000000000001"/>
    <n v="75379"/>
    <n v="3"/>
    <n v="958.72"/>
    <n v="12.22"/>
    <n v="14"/>
    <n v="40017"/>
    <n v="65"/>
    <n v="25603.829999999998"/>
    <n v="72296.695699999997"/>
    <n v="503.8306"/>
    <n v="31.7471"/>
    <n v="499856.89659999998"/>
    <n v="121.23621067184089"/>
    <n v="7.9219558219558222"/>
    <n v="744.41859979973299"/>
    <n v="0.31165261059088761"/>
    <n v="409766.89659999998"/>
  </r>
  <r>
    <x v="2"/>
    <x v="3"/>
    <s v="Baked Chips"/>
    <n v="3474"/>
    <n v="96850"/>
    <n v="62169"/>
    <n v="3.17"/>
    <n v="17.43"/>
    <n v="296"/>
    <n v="41.28"/>
    <n v="14.45"/>
    <n v="61750"/>
    <n v="13"/>
    <n v="1267.4100000000001"/>
    <n v="11.32"/>
    <n v="3"/>
    <n v="17347"/>
    <n v="56"/>
    <n v="60551.82"/>
    <n v="13994.824999999999"/>
    <n v="393.25680000000006"/>
    <n v="110.1258"/>
    <n v="-57297.027600000001"/>
    <n v="-16.493099481865286"/>
    <n v="1.55785037558912"/>
    <n v="76.415682375868897"/>
    <n v="3.8735504388229223"/>
    <n v="-119466.0276"/>
  </r>
  <r>
    <x v="2"/>
    <x v="3"/>
    <s v="Baked Chips"/>
    <n v="3566"/>
    <n v="366364"/>
    <n v="79965"/>
    <n v="7.27"/>
    <n v="16.77"/>
    <n v="443"/>
    <n v="27.56"/>
    <n v="11.24"/>
    <n v="90648"/>
    <n v="5"/>
    <n v="1761.97"/>
    <n v="19.920000000000002"/>
    <n v="29"/>
    <n v="37527"/>
    <n v="66"/>
    <n v="59801.82"/>
    <n v="41179.313600000001"/>
    <n v="710.34720000000004"/>
    <n v="259.2482"/>
    <n v="136238.27100000001"/>
    <n v="38.204787156477849"/>
    <n v="4.5815544300631528"/>
    <n v="207.92862534549397"/>
    <n v="2.1305387811029468"/>
    <n v="56273.271000000008"/>
  </r>
  <r>
    <x v="2"/>
    <x v="3"/>
    <s v="Millet Snacks"/>
    <n v="3181"/>
    <n v="293306"/>
    <n v="89754"/>
    <n v="0.61"/>
    <n v="9.93"/>
    <n v="285"/>
    <n v="65.64"/>
    <n v="7.5"/>
    <n v="96134"/>
    <n v="13"/>
    <n v="1997.97"/>
    <n v="7.65"/>
    <n v="33"/>
    <n v="25102"/>
    <n v="4"/>
    <n v="31587.329999999998"/>
    <n v="21997.95"/>
    <n v="243.34649999999999"/>
    <n v="19.4041"/>
    <n v="118221.9694"/>
    <n v="37.165032819867967"/>
    <n v="3.2678877821601264"/>
    <n v="146.80200403409461"/>
    <n v="1.9413903909227905"/>
    <n v="28467.969400000002"/>
  </r>
  <r>
    <x v="2"/>
    <x v="2"/>
    <s v="Trail Mix"/>
    <n v="369"/>
    <n v="711757"/>
    <n v="85388"/>
    <n v="1.56"/>
    <n v="13.15"/>
    <n v="218"/>
    <n v="26.31"/>
    <n v="9.2200000000000006"/>
    <n v="62672"/>
    <n v="5"/>
    <n v="566.63"/>
    <n v="9.16"/>
    <n v="31"/>
    <n v="2902"/>
    <n v="54"/>
    <n v="4852.3500000000004"/>
    <n v="65623.9954"/>
    <n v="33.800400000000003"/>
    <n v="5.7564000000000002"/>
    <n v="575667.09779999999"/>
    <n v="1560.0734357723577"/>
    <n v="8.3355623741040894"/>
    <n v="1256.1230432557402"/>
    <n v="0.17354987727553081"/>
    <n v="490279.09779999999"/>
  </r>
  <r>
    <x v="2"/>
    <x v="2"/>
    <s v="Millet Snacks"/>
    <n v="2991"/>
    <n v="740885"/>
    <n v="97021"/>
    <n v="9.4499999999999993"/>
    <n v="19.96"/>
    <n v="22"/>
    <n v="35.86"/>
    <n v="6.81"/>
    <n v="84294"/>
    <n v="12"/>
    <n v="829.46"/>
    <n v="22.82"/>
    <n v="8"/>
    <n v="36335"/>
    <n v="45"/>
    <n v="59700.36"/>
    <n v="50454.268499999998"/>
    <n v="682.5462"/>
    <n v="282.64949999999993"/>
    <n v="509136.17580000003"/>
    <n v="170.22272678034102"/>
    <n v="7.6363364632399175"/>
    <n v="893.213657078099"/>
    <n v="2.4630165275312633E-2"/>
    <n v="412115.17580000003"/>
  </r>
  <r>
    <x v="2"/>
    <x v="0"/>
    <s v="Millet Snacks"/>
    <n v="675"/>
    <n v="527746"/>
    <n v="6708"/>
    <n v="4.74"/>
    <n v="7.48"/>
    <n v="115"/>
    <n v="40.93"/>
    <n v="17.64"/>
    <n v="88074"/>
    <n v="3"/>
    <n v="859.54"/>
    <n v="15.2"/>
    <n v="32"/>
    <n v="3994"/>
    <n v="65"/>
    <n v="5049"/>
    <n v="93094.394400000005"/>
    <n v="102.6"/>
    <n v="31.995000000000005"/>
    <n v="337400.01059999998"/>
    <n v="499.85186755555554"/>
    <n v="78.674120453190227"/>
    <n v="613.98655094585479"/>
    <n v="0.18730051956812557"/>
    <n v="330692.01059999998"/>
  </r>
  <r>
    <x v="2"/>
    <x v="2"/>
    <s v="Millet Snacks"/>
    <n v="3278"/>
    <n v="861554"/>
    <n v="49789"/>
    <n v="9.2799999999999994"/>
    <n v="17.97"/>
    <n v="204"/>
    <n v="10.55"/>
    <n v="15.98"/>
    <n v="57378"/>
    <n v="8"/>
    <n v="1286.21"/>
    <n v="8.85"/>
    <n v="11"/>
    <n v="8377"/>
    <n v="19"/>
    <n v="58905.659999999996"/>
    <n v="137676.32920000001"/>
    <n v="290.10300000000001"/>
    <n v="304.19839999999999"/>
    <n v="598622.70940000005"/>
    <n v="182.61827620500307"/>
    <n v="17.304103315993494"/>
    <n v="669.8392952939256"/>
    <n v="0.30455066078272514"/>
    <n v="548833.70940000005"/>
  </r>
  <r>
    <x v="2"/>
    <x v="0"/>
    <s v="Baked Chips"/>
    <n v="1679"/>
    <n v="320143"/>
    <n v="51099"/>
    <n v="8.7899999999999991"/>
    <n v="12.18"/>
    <n v="349"/>
    <n v="32.89"/>
    <n v="13.02"/>
    <n v="99862"/>
    <n v="7"/>
    <n v="886.76"/>
    <n v="10.5"/>
    <n v="47"/>
    <n v="17038"/>
    <n v="18"/>
    <n v="20450.22"/>
    <n v="41682.618599999994"/>
    <n v="176.29499999999999"/>
    <n v="147.58409999999998"/>
    <n v="140786.28230000002"/>
    <n v="83.851269982132237"/>
    <n v="6.2651519599209378"/>
    <n v="361.0255311470973"/>
    <n v="0.9666906351224297"/>
    <n v="89687.282300000021"/>
  </r>
  <r>
    <x v="2"/>
    <x v="0"/>
    <s v="Trail Mix"/>
    <n v="1490"/>
    <n v="879395"/>
    <n v="53651"/>
    <n v="2.5499999999999998"/>
    <n v="16.350000000000001"/>
    <n v="334"/>
    <n v="11.9"/>
    <n v="12.12"/>
    <n v="51428"/>
    <n v="13"/>
    <n v="1384.72"/>
    <n v="10.79"/>
    <n v="29"/>
    <n v="8878"/>
    <n v="27"/>
    <n v="24361.500000000004"/>
    <n v="106582.67399999998"/>
    <n v="160.77099999999999"/>
    <n v="37.994999999999997"/>
    <n v="687946.06"/>
    <n v="461.7087651006712"/>
    <n v="16.391027194274105"/>
    <n v="635.07062799699577"/>
    <n v="0.52592575577527734"/>
    <n v="634295.06000000006"/>
  </r>
  <r>
    <x v="2"/>
    <x v="0"/>
    <s v="Protein Bars"/>
    <n v="2025"/>
    <n v="573156"/>
    <n v="71418"/>
    <n v="7.97"/>
    <n v="14.43"/>
    <n v="223"/>
    <n v="20.59"/>
    <n v="11.48"/>
    <n v="50255"/>
    <n v="1"/>
    <n v="1762.37"/>
    <n v="17.68"/>
    <n v="7"/>
    <n v="49115"/>
    <n v="27"/>
    <n v="29220.75"/>
    <n v="65798.308799999999"/>
    <n v="358.02"/>
    <n v="161.39249999999998"/>
    <n v="378247.52870000002"/>
    <n v="186.7889030617284"/>
    <n v="8.0253717550197425"/>
    <n v="325.21888139267014"/>
    <n v="0.68569204544661477"/>
    <n v="306829.52870000002"/>
  </r>
  <r>
    <x v="2"/>
    <x v="0"/>
    <s v="Protein Bars"/>
    <n v="1068"/>
    <n v="200787"/>
    <n v="111233"/>
    <n v="1.24"/>
    <n v="6.23"/>
    <n v="153"/>
    <n v="7.37"/>
    <n v="11.26"/>
    <n v="87937"/>
    <n v="7"/>
    <n v="1405.52"/>
    <n v="16.440000000000001"/>
    <n v="39"/>
    <n v="3228"/>
    <n v="7"/>
    <n v="6653.64"/>
    <n v="22608.616199999997"/>
    <n v="175.57920000000001"/>
    <n v="13.2432"/>
    <n v="80170.921400000007"/>
    <n v="75.066405805243448"/>
    <n v="1.8051028022259581"/>
    <n v="142.85602481643804"/>
    <n v="1.0710083820167642"/>
    <n v="-31062.078599999993"/>
  </r>
  <r>
    <x v="2"/>
    <x v="1"/>
    <s v="Millet Snacks"/>
    <n v="1143"/>
    <n v="720438"/>
    <n v="77805"/>
    <n v="3.81"/>
    <n v="19.07"/>
    <n v="225"/>
    <n v="59.22"/>
    <n v="6.4"/>
    <n v="76302"/>
    <n v="12"/>
    <n v="1928.62"/>
    <n v="23.78"/>
    <n v="5"/>
    <n v="26188"/>
    <n v="59"/>
    <n v="21797.010000000002"/>
    <n v="46108.031999999999"/>
    <n v="271.80540000000002"/>
    <n v="43.548300000000005"/>
    <n v="549727.60430000001"/>
    <n v="480.95153482064745"/>
    <n v="9.259533449007133"/>
    <n v="373.55103649241431"/>
    <n v="0.60232733420502516"/>
    <n v="471922.60430000001"/>
  </r>
  <r>
    <x v="2"/>
    <x v="0"/>
    <s v="Protein Bars"/>
    <n v="381"/>
    <n v="499830"/>
    <n v="127813"/>
    <n v="5.46"/>
    <n v="7.48"/>
    <n v="370"/>
    <n v="12.67"/>
    <n v="5.25"/>
    <n v="19768"/>
    <n v="3"/>
    <n v="1258.6600000000001"/>
    <n v="18.87"/>
    <n v="41"/>
    <n v="43582"/>
    <n v="31"/>
    <n v="2849.88"/>
    <n v="26241.075000000001"/>
    <n v="71.8947"/>
    <n v="20.802600000000002"/>
    <n v="407296.34769999998"/>
    <n v="1069.0192853018373"/>
    <n v="3.9106350684202704"/>
    <n v="397.11280250425051"/>
    <n v="0.93172518656343162"/>
    <n v="279483.34769999998"/>
  </r>
  <r>
    <x v="2"/>
    <x v="0"/>
    <s v="Protein Bars"/>
    <n v="1158"/>
    <n v="954098"/>
    <n v="7454"/>
    <n v="8.9"/>
    <n v="7.04"/>
    <n v="24"/>
    <n v="33.46"/>
    <n v="8.5500000000000007"/>
    <n v="26145"/>
    <n v="14"/>
    <n v="352.31"/>
    <n v="21.31"/>
    <n v="30"/>
    <n v="24130"/>
    <n v="56"/>
    <n v="8152.32"/>
    <n v="81575.379000000001"/>
    <n v="246.76979999999998"/>
    <n v="103.06200000000001"/>
    <n v="813745.46919999993"/>
    <n v="702.71629464594128"/>
    <n v="127.99812181379126"/>
    <n v="2708.1206891657916"/>
    <n v="8.8622342778205167E-3"/>
    <n v="806291.46919999993"/>
  </r>
  <r>
    <x v="2"/>
    <x v="2"/>
    <s v="Baked Chips"/>
    <n v="1135"/>
    <n v="700024"/>
    <n v="41304"/>
    <n v="4.8600000000000003"/>
    <n v="2.17"/>
    <n v="442"/>
    <n v="42.54"/>
    <n v="19.399999999999999"/>
    <n v="42406"/>
    <n v="13"/>
    <n v="284.26"/>
    <n v="6.48"/>
    <n v="12"/>
    <n v="25474"/>
    <n v="56"/>
    <n v="2462.9499999999998"/>
    <n v="135804.65599999999"/>
    <n v="73.548000000000016"/>
    <n v="55.161000000000001"/>
    <n v="493747.685"/>
    <n v="435.01998678414094"/>
    <n v="16.948092194460585"/>
    <n v="2462.6187293323014"/>
    <n v="0.17948373198633188"/>
    <n v="452443.685"/>
  </r>
  <r>
    <x v="2"/>
    <x v="3"/>
    <s v="Baked Chips"/>
    <n v="4685"/>
    <n v="980997"/>
    <n v="118613"/>
    <n v="4.41"/>
    <n v="17.440000000000001"/>
    <n v="476"/>
    <n v="42.11"/>
    <n v="17.77"/>
    <n v="40524"/>
    <n v="3"/>
    <n v="1723.09"/>
    <n v="17.73"/>
    <n v="18"/>
    <n v="18333"/>
    <n v="15"/>
    <n v="81706.400000000009"/>
    <n v="174323.16690000001"/>
    <n v="830.65050000000008"/>
    <n v="206.60849999999999"/>
    <n v="665073.17409999995"/>
    <n v="141.95798806830308"/>
    <n v="8.2705689932806692"/>
    <n v="569.32429530668742"/>
    <n v="0.83607884631655349"/>
    <n v="546460.17409999995"/>
  </r>
  <r>
    <x v="2"/>
    <x v="0"/>
    <s v="Baked Chips"/>
    <n v="1018"/>
    <n v="990756"/>
    <n v="107239"/>
    <n v="3.78"/>
    <n v="11.64"/>
    <n v="188"/>
    <n v="50.56"/>
    <n v="11.34"/>
    <n v="64471"/>
    <n v="10"/>
    <n v="1272.3800000000001"/>
    <n v="18.41"/>
    <n v="22"/>
    <n v="21617"/>
    <n v="-5"/>
    <n v="11849.52"/>
    <n v="112351.7304"/>
    <n v="187.41380000000001"/>
    <n v="38.480400000000003"/>
    <n v="780240.8554"/>
    <n v="766.44484813359531"/>
    <n v="9.2387657475358775"/>
    <n v="778.66360678413673"/>
    <n v="0.24143930493481747"/>
    <n v="673001.8554"/>
  </r>
  <r>
    <x v="2"/>
    <x v="1"/>
    <s v="Trail Mix"/>
    <n v="1464"/>
    <n v="705522"/>
    <n v="95102"/>
    <n v="2.5099999999999998"/>
    <n v="4.9400000000000004"/>
    <n v="200"/>
    <n v="65.099999999999994"/>
    <n v="8.5500000000000007"/>
    <n v="15210"/>
    <n v="8"/>
    <n v="677.7"/>
    <n v="19.71"/>
    <n v="35"/>
    <n v="43443"/>
    <n v="17"/>
    <n v="7232.1600000000008"/>
    <n v="60322.131000000001"/>
    <n v="288.55439999999999"/>
    <n v="36.746399999999994"/>
    <n v="578989.40819999995"/>
    <n v="395.4845684426229"/>
    <n v="7.41858215389792"/>
    <n v="1041.0535635236829"/>
    <n v="0.19211307372413619"/>
    <n v="483887.40819999995"/>
  </r>
  <r>
    <x v="2"/>
    <x v="1"/>
    <s v="Protein Bars"/>
    <n v="228"/>
    <n v="69675"/>
    <n v="56919"/>
    <n v="3.45"/>
    <n v="5.99"/>
    <n v="182"/>
    <n v="8.65"/>
    <n v="14.42"/>
    <n v="49510"/>
    <n v="7"/>
    <n v="592.54"/>
    <n v="10.95"/>
    <n v="38"/>
    <n v="34077"/>
    <n v="51"/>
    <n v="1365.72"/>
    <n v="10047.135"/>
    <n v="24.965999999999998"/>
    <n v="7.8660000000000005"/>
    <n v="-25357.687000000005"/>
    <n v="-111.21792543859651"/>
    <n v="1.2241079428661783"/>
    <n v="117.58699834610323"/>
    <n v="1.5477901686401148"/>
    <n v="-82276.687000000005"/>
  </r>
  <r>
    <x v="2"/>
    <x v="2"/>
    <s v="Millet Snacks"/>
    <n v="1963"/>
    <n v="708003"/>
    <n v="127225"/>
    <n v="5.69"/>
    <n v="14.49"/>
    <n v="448"/>
    <n v="49.4"/>
    <n v="17.010000000000002"/>
    <n v="43876"/>
    <n v="9"/>
    <n v="1075.3699999999999"/>
    <n v="9.8800000000000008"/>
    <n v="21"/>
    <n v="49432"/>
    <n v="37"/>
    <n v="28443.87"/>
    <n v="120431.31030000003"/>
    <n v="193.94440000000003"/>
    <n v="111.69470000000001"/>
    <n v="465514.18059999996"/>
    <n v="237.14425909322463"/>
    <n v="5.5649675771271365"/>
    <n v="658.38083636329827"/>
    <n v="0.68045722970100408"/>
    <n v="338289.18059999996"/>
  </r>
  <r>
    <x v="2"/>
    <x v="1"/>
    <s v="Trail Mix"/>
    <n v="4540"/>
    <n v="352929"/>
    <n v="15503"/>
    <n v="5.97"/>
    <n v="11.95"/>
    <n v="346"/>
    <n v="65.62"/>
    <n v="11.77"/>
    <n v="94547"/>
    <n v="1"/>
    <n v="1704.82"/>
    <n v="17.63"/>
    <n v="22"/>
    <n v="7412"/>
    <n v="70"/>
    <n v="54253"/>
    <n v="41539.743300000002"/>
    <n v="800.40199999999993"/>
    <n v="271.03799999999995"/>
    <n v="154105.8167"/>
    <n v="33.944012488986786"/>
    <n v="22.765206734180481"/>
    <n v="207.01833624664189"/>
    <n v="1.6713495348922869"/>
    <n v="138602.8167"/>
  </r>
  <r>
    <x v="2"/>
    <x v="2"/>
    <s v="Protein Bars"/>
    <n v="3224"/>
    <n v="416008"/>
    <n v="131439"/>
    <n v="9.48"/>
    <n v="5.75"/>
    <n v="161"/>
    <n v="13.2"/>
    <n v="13.79"/>
    <n v="50227"/>
    <n v="6"/>
    <n v="1609.73"/>
    <n v="13.24"/>
    <n v="44"/>
    <n v="43964"/>
    <n v="-5"/>
    <n v="18538"/>
    <n v="57367.503199999999"/>
    <n v="426.85759999999999"/>
    <n v="305.63520000000005"/>
    <n v="245179.00399999999"/>
    <n v="76.048078163771706"/>
    <n v="3.165027122847861"/>
    <n v="258.43340187484858"/>
    <n v="0.62298448587527167"/>
    <n v="113740.00399999999"/>
  </r>
  <r>
    <x v="2"/>
    <x v="1"/>
    <s v="Millet Snacks"/>
    <n v="3773"/>
    <n v="67073"/>
    <n v="148938"/>
    <n v="9.36"/>
    <n v="11.85"/>
    <n v="392"/>
    <n v="31.42"/>
    <n v="11.96"/>
    <n v="73704"/>
    <n v="8"/>
    <n v="878.31"/>
    <n v="15.31"/>
    <n v="30"/>
    <n v="5820"/>
    <n v="-20"/>
    <n v="44710.049999999996"/>
    <n v="8021.930800000001"/>
    <n v="577.6463"/>
    <n v="353.15279999999996"/>
    <n v="-66113.779899999994"/>
    <n v="-17.522867717996288"/>
    <n v="0.45034175294417811"/>
    <n v="76.365975566713345"/>
    <n v="5.1331760917209612"/>
    <n v="-215051.77989999999"/>
  </r>
  <r>
    <x v="2"/>
    <x v="1"/>
    <s v="Baked Chips"/>
    <n v="3391"/>
    <n v="938736"/>
    <n v="71624"/>
    <n v="4.67"/>
    <n v="15.21"/>
    <n v="124"/>
    <n v="62.19"/>
    <n v="8.69"/>
    <n v="6861"/>
    <n v="12"/>
    <n v="504.97"/>
    <n v="29.08"/>
    <n v="12"/>
    <n v="8835"/>
    <n v="20"/>
    <n v="51577.11"/>
    <n v="81576.158399999986"/>
    <n v="986.1028"/>
    <n v="158.3597"/>
    <n v="788742.26910000003"/>
    <n v="232.59872282512535"/>
    <n v="13.106444767117168"/>
    <n v="1858.9936035804105"/>
    <n v="6.6702757750847955E-2"/>
    <n v="717118.26910000003"/>
  </r>
  <r>
    <x v="2"/>
    <x v="2"/>
    <s v="Millet Snacks"/>
    <n v="3928"/>
    <n v="975431"/>
    <n v="143367"/>
    <n v="9.5399999999999991"/>
    <n v="8.08"/>
    <n v="198"/>
    <n v="64.069999999999993"/>
    <n v="6.94"/>
    <n v="23524"/>
    <n v="3"/>
    <n v="617.28"/>
    <n v="19.329999999999998"/>
    <n v="23"/>
    <n v="38834"/>
    <n v="2"/>
    <n v="31738.240000000002"/>
    <n v="67694.911399999997"/>
    <n v="759.28239999999994"/>
    <n v="374.73119999999994"/>
    <n v="812505.83499999996"/>
    <n v="206.84975432790222"/>
    <n v="6.8037344716706079"/>
    <n v="1580.2083333333335"/>
    <n v="0.12529993408042187"/>
    <n v="669138.83499999996"/>
  </r>
  <r>
    <x v="2"/>
    <x v="1"/>
    <s v="Baked Chips"/>
    <n v="1447"/>
    <n v="520670"/>
    <n v="99754"/>
    <n v="8.64"/>
    <n v="19.57"/>
    <n v="99"/>
    <n v="24.56"/>
    <n v="14.34"/>
    <n v="88720"/>
    <n v="14"/>
    <n v="1899.5"/>
    <n v="23.65"/>
    <n v="37"/>
    <n v="31636"/>
    <n v="58"/>
    <n v="28317.79"/>
    <n v="74664.077999999994"/>
    <n v="342.21549999999996"/>
    <n v="125.02080000000001"/>
    <n v="296864.89569999999"/>
    <n v="205.15887747062888"/>
    <n v="5.219540068568679"/>
    <n v="274.108976046328"/>
    <n v="0.36117022298192714"/>
    <n v="197110.89569999999"/>
  </r>
  <r>
    <x v="2"/>
    <x v="0"/>
    <s v="Baked Chips"/>
    <n v="3273"/>
    <n v="285718"/>
    <n v="82064"/>
    <n v="4.38"/>
    <n v="8.07"/>
    <n v="30"/>
    <n v="54.17"/>
    <n v="16.670000000000002"/>
    <n v="58876"/>
    <n v="8"/>
    <n v="1374.64"/>
    <n v="21.26"/>
    <n v="3"/>
    <n v="49979"/>
    <n v="9"/>
    <n v="26413.11"/>
    <n v="47629.190600000002"/>
    <n v="695.83980000000008"/>
    <n v="143.35739999999998"/>
    <n v="101981.50219999999"/>
    <n v="31.158418026275584"/>
    <n v="3.4816484694872294"/>
    <n v="207.84932782401208"/>
    <n v="0.14433532364079268"/>
    <n v="19917.502199999988"/>
  </r>
  <r>
    <x v="2"/>
    <x v="3"/>
    <s v="Trail Mix"/>
    <n v="1100"/>
    <n v="728029"/>
    <n v="105318"/>
    <n v="7.12"/>
    <n v="16.23"/>
    <n v="337"/>
    <n v="35.46"/>
    <n v="11.28"/>
    <n v="91141"/>
    <n v="10"/>
    <n v="1127.8800000000001"/>
    <n v="12.55"/>
    <n v="41"/>
    <n v="24457"/>
    <n v="57"/>
    <n v="17853"/>
    <n v="82121.671199999997"/>
    <n v="138.05000000000001"/>
    <n v="78.319999999999993"/>
    <n v="512239.95880000002"/>
    <n v="465.67268981818182"/>
    <n v="6.9126739968476425"/>
    <n v="645.48444870021626"/>
    <n v="0.52208848823329845"/>
    <n v="406921.95880000002"/>
  </r>
  <r>
    <x v="2"/>
    <x v="0"/>
    <s v="Baked Chips"/>
    <n v="950"/>
    <n v="514184"/>
    <n v="137453"/>
    <n v="7.65"/>
    <n v="4.54"/>
    <n v="188"/>
    <n v="14.62"/>
    <n v="12.76"/>
    <n v="94707"/>
    <n v="11"/>
    <n v="1649.62"/>
    <n v="15.26"/>
    <n v="22"/>
    <n v="22423"/>
    <n v="60"/>
    <n v="4313"/>
    <n v="65609.878400000001"/>
    <n v="144.97"/>
    <n v="72.674999999999997"/>
    <n v="326913.47659999999"/>
    <n v="344.11944905263158"/>
    <n v="3.740798673000953"/>
    <n v="311.69845176464884"/>
    <n v="0.60314704463771718"/>
    <n v="189460.47659999999"/>
  </r>
  <r>
    <x v="2"/>
    <x v="1"/>
    <s v="Millet Snacks"/>
    <n v="1724"/>
    <n v="573394"/>
    <n v="27031"/>
    <n v="5.55"/>
    <n v="3.48"/>
    <n v="336"/>
    <n v="32.659999999999997"/>
    <n v="6.64"/>
    <n v="89766"/>
    <n v="2"/>
    <n v="1804.08"/>
    <n v="8.9600000000000009"/>
    <n v="24"/>
    <n v="29173"/>
    <n v="-8"/>
    <n v="5999.5199999999995"/>
    <n v="38073.361600000004"/>
    <n v="154.47040000000001"/>
    <n v="95.682000000000002"/>
    <n v="410131.96600000001"/>
    <n v="237.89557192575407"/>
    <n v="21.212459768414043"/>
    <n v="317.83180346769547"/>
    <n v="1.0571629281087698"/>
    <n v="383100.96600000001"/>
  </r>
  <r>
    <x v="2"/>
    <x v="0"/>
    <s v="Baked Chips"/>
    <n v="3247"/>
    <n v="172788"/>
    <n v="64766"/>
    <n v="4.34"/>
    <n v="2.54"/>
    <n v="394"/>
    <n v="7.24"/>
    <n v="14.72"/>
    <n v="80141"/>
    <n v="3"/>
    <n v="1668.19"/>
    <n v="25.73"/>
    <n v="8"/>
    <n v="20207"/>
    <n v="35"/>
    <n v="8247.380000000001"/>
    <n v="25434.393599999999"/>
    <n v="835.45310000000006"/>
    <n v="140.91980000000001"/>
    <n v="37781.853499999997"/>
    <n v="11.635926547582383"/>
    <n v="2.6678812957415929"/>
    <n v="103.57812958955515"/>
    <n v="3.8038918211912862"/>
    <n v="-26984.146500000003"/>
  </r>
  <r>
    <x v="2"/>
    <x v="2"/>
    <s v="Baked Chips"/>
    <n v="1540"/>
    <n v="603343"/>
    <n v="73487"/>
    <n v="2.48"/>
    <n v="11.13"/>
    <n v="388"/>
    <n v="30.22"/>
    <n v="6.18"/>
    <n v="45687"/>
    <n v="11"/>
    <n v="461.91"/>
    <n v="24.76"/>
    <n v="3"/>
    <n v="31104"/>
    <n v="-19"/>
    <n v="17140.2"/>
    <n v="37286.597399999999"/>
    <n v="381.30400000000003"/>
    <n v="38.192"/>
    <n v="471705.70660000003"/>
    <n v="306.30240688311693"/>
    <n v="8.2102004436158769"/>
    <n v="1306.1916823623649"/>
    <n v="0.29704675449951357"/>
    <n v="398218.70660000003"/>
  </r>
  <r>
    <x v="2"/>
    <x v="3"/>
    <s v="Baked Chips"/>
    <n v="835"/>
    <n v="656200"/>
    <n v="58117"/>
    <n v="5.05"/>
    <n v="19.73"/>
    <n v="255"/>
    <n v="13.69"/>
    <n v="8.7200000000000006"/>
    <n v="37276"/>
    <n v="1"/>
    <n v="1471.62"/>
    <n v="27.09"/>
    <n v="14"/>
    <n v="38594"/>
    <n v="5"/>
    <n v="16474.55"/>
    <n v="57220.639999999999"/>
    <n v="226.20149999999998"/>
    <n v="42.167499999999997"/>
    <n v="506366.44099999999"/>
    <n v="606.42687544910177"/>
    <n v="11.291016397955847"/>
    <n v="445.90315434691024"/>
    <n v="0.57187305699481861"/>
    <n v="448249.44099999999"/>
  </r>
  <r>
    <x v="2"/>
    <x v="1"/>
    <s v="Millet Snacks"/>
    <n v="3965"/>
    <n v="179350"/>
    <n v="21566"/>
    <n v="2.7"/>
    <n v="9.73"/>
    <n v="464"/>
    <n v="50.55"/>
    <n v="8.51"/>
    <n v="66133"/>
    <n v="8"/>
    <n v="922.28"/>
    <n v="28.23"/>
    <n v="21"/>
    <n v="6443"/>
    <n v="40"/>
    <n v="38579.450000000004"/>
    <n v="15262.684999999999"/>
    <n v="1119.3195000000001"/>
    <n v="107.05500000000001"/>
    <n v="51705.4905"/>
    <n v="13.040476796973518"/>
    <n v="8.3163312621719374"/>
    <n v="194.46372034523139"/>
    <n v="2.386049177585726"/>
    <n v="30139.4905"/>
  </r>
  <r>
    <x v="2"/>
    <x v="1"/>
    <s v="Trail Mix"/>
    <n v="2601"/>
    <n v="855878"/>
    <n v="43333"/>
    <n v="0.91"/>
    <n v="4.33"/>
    <n v="96"/>
    <n v="65.41"/>
    <n v="18.190000000000001"/>
    <n v="85193"/>
    <n v="8"/>
    <n v="1115.45"/>
    <n v="13.88"/>
    <n v="6"/>
    <n v="47211"/>
    <n v="16"/>
    <n v="11262.33"/>
    <n v="155684.20819999999"/>
    <n v="361.0188"/>
    <n v="23.6691"/>
    <n v="556142.77390000003"/>
    <n v="213.8188288735102"/>
    <n v="19.751182701405394"/>
    <n v="767.29391725312655"/>
    <n v="0.12511502807643146"/>
    <n v="512809.77390000003"/>
  </r>
  <r>
    <x v="2"/>
    <x v="3"/>
    <s v="Protein Bars"/>
    <n v="1277"/>
    <n v="898464"/>
    <n v="94571"/>
    <n v="1.17"/>
    <n v="12.86"/>
    <n v="132"/>
    <n v="56.87"/>
    <n v="10.119999999999999"/>
    <n v="64800"/>
    <n v="1"/>
    <n v="505.23"/>
    <n v="24.65"/>
    <n v="27"/>
    <n v="9221"/>
    <n v="31"/>
    <n v="16422.219999999998"/>
    <n v="90924.556799999991"/>
    <n v="314.78050000000002"/>
    <n v="14.940899999999997"/>
    <n v="716766.50179999997"/>
    <n v="561.28935144870786"/>
    <n v="9.5004176756088015"/>
    <n v="1778.3267026898639"/>
    <n v="7.4227080884709917E-2"/>
    <n v="622195.50179999997"/>
  </r>
  <r>
    <x v="2"/>
    <x v="0"/>
    <s v="Baked Chips"/>
    <n v="3122"/>
    <n v="777067"/>
    <n v="148217"/>
    <n v="4.01"/>
    <n v="5.51"/>
    <n v="187"/>
    <n v="24.79"/>
    <n v="7.2"/>
    <n v="42367"/>
    <n v="3"/>
    <n v="1981.91"/>
    <n v="22.59"/>
    <n v="15"/>
    <n v="38372"/>
    <n v="-15"/>
    <n v="17202.219999999998"/>
    <n v="55948.824000000008"/>
    <n v="705.25979999999993"/>
    <n v="125.19219999999999"/>
    <n v="622346.50399999996"/>
    <n v="199.34224983984623"/>
    <n v="5.2427656746527056"/>
    <n v="392.07986235500096"/>
    <n v="0.47694364835979397"/>
    <n v="474129.50399999996"/>
  </r>
  <r>
    <x v="2"/>
    <x v="0"/>
    <s v="Millet Snacks"/>
    <n v="3471"/>
    <n v="728841"/>
    <n v="109859"/>
    <n v="0.93"/>
    <n v="13.74"/>
    <n v="72"/>
    <n v="68.89"/>
    <n v="7.39"/>
    <n v="89922"/>
    <n v="0"/>
    <n v="537.4"/>
    <n v="24.33"/>
    <n v="9"/>
    <n v="43220"/>
    <n v="53"/>
    <n v="47691.54"/>
    <n v="53861.349899999994"/>
    <n v="844.49429999999995"/>
    <n v="32.280300000000004"/>
    <n v="493269.33549999999"/>
    <n v="142.11159190435032"/>
    <n v="6.6343312791851377"/>
    <n v="1356.2355787123186"/>
    <n v="5.3088122100705092E-2"/>
    <n v="383410.33549999999"/>
  </r>
  <r>
    <x v="2"/>
    <x v="2"/>
    <s v="Baked Chips"/>
    <n v="4984"/>
    <n v="161672"/>
    <n v="55961"/>
    <n v="0.64"/>
    <n v="2.33"/>
    <n v="279"/>
    <n v="8.8000000000000007"/>
    <n v="17.38"/>
    <n v="37066"/>
    <n v="1"/>
    <n v="603.77"/>
    <n v="15.51"/>
    <n v="20"/>
    <n v="24490"/>
    <n v="-1"/>
    <n v="11612.720000000001"/>
    <n v="28098.593599999997"/>
    <n v="773.01839999999993"/>
    <n v="31.897600000000001"/>
    <n v="59599.770400000009"/>
    <n v="11.958220385232746"/>
    <n v="2.8890119904933793"/>
    <n v="267.77083988936187"/>
    <n v="1.0419357093374237"/>
    <n v="3638.7704000000085"/>
  </r>
  <r>
    <x v="2"/>
    <x v="2"/>
    <s v="Trail Mix"/>
    <n v="4665"/>
    <n v="695961"/>
    <n v="32990"/>
    <n v="7.28"/>
    <n v="18.98"/>
    <n v="377"/>
    <n v="35.83"/>
    <n v="8.01"/>
    <n v="86753"/>
    <n v="13"/>
    <n v="742.99"/>
    <n v="13.42"/>
    <n v="16"/>
    <n v="42435"/>
    <n v="14"/>
    <n v="88541.7"/>
    <n v="55746.4761"/>
    <n v="626.04299999999989"/>
    <n v="339.61200000000002"/>
    <n v="421519.16890000005"/>
    <n v="90.357806838156492"/>
    <n v="21.096120036374661"/>
    <n v="936.70305118507645"/>
    <n v="0.40247546917140475"/>
    <n v="388529.16890000005"/>
  </r>
  <r>
    <x v="2"/>
    <x v="1"/>
    <s v="Trail Mix"/>
    <n v="1792"/>
    <n v="143269"/>
    <n v="141865"/>
    <n v="6.25"/>
    <n v="4.2"/>
    <n v="33"/>
    <n v="14.86"/>
    <n v="13.06"/>
    <n v="48075"/>
    <n v="14"/>
    <n v="1427.65"/>
    <n v="22.31"/>
    <n v="11"/>
    <n v="2773"/>
    <n v="3"/>
    <n v="7526.4000000000005"/>
    <n v="18710.931399999998"/>
    <n v="399.79519999999997"/>
    <n v="112"/>
    <n v="65671.873399999997"/>
    <n v="36.647250781250001"/>
    <n v="1.0098967328093611"/>
    <n v="100.35302770286835"/>
    <n v="0.32883910685493722"/>
    <n v="-76193.126600000003"/>
  </r>
  <r>
    <x v="2"/>
    <x v="1"/>
    <s v="Millet Snacks"/>
    <n v="205"/>
    <n v="308635"/>
    <n v="141643"/>
    <n v="4.62"/>
    <n v="14.62"/>
    <n v="125"/>
    <n v="43.86"/>
    <n v="13.64"/>
    <n v="10794"/>
    <n v="11"/>
    <n v="1099.8499999999999"/>
    <n v="17.420000000000002"/>
    <n v="48"/>
    <n v="30894"/>
    <n v="63"/>
    <n v="2997.1"/>
    <n v="42097.813999999998"/>
    <n v="35.711000000000006"/>
    <n v="9.4710000000000001"/>
    <n v="221806.90400000001"/>
    <n v="1081.9848975609757"/>
    <n v="2.1789640151648864"/>
    <n v="280.61553848252038"/>
    <n v="0.44544931715456765"/>
    <n v="80163.90400000001"/>
  </r>
  <r>
    <x v="2"/>
    <x v="3"/>
    <s v="Protein Bars"/>
    <n v="3279"/>
    <n v="240706"/>
    <n v="28478"/>
    <n v="2.2599999999999998"/>
    <n v="17.16"/>
    <n v="59"/>
    <n v="28.94"/>
    <n v="17.34"/>
    <n v="93848"/>
    <n v="1"/>
    <n v="1384.6"/>
    <n v="7.74"/>
    <n v="22"/>
    <n v="37292"/>
    <n v="26"/>
    <n v="56267.64"/>
    <n v="41738.420400000003"/>
    <n v="253.7946"/>
    <n v="74.105399999999989"/>
    <n v="11232.039600000018"/>
    <n v="3.4254466605672516"/>
    <n v="8.452349181824566"/>
    <n v="173.84515383504262"/>
    <n v="0.33938248319526726"/>
    <n v="-17245.960399999982"/>
  </r>
  <r>
    <x v="2"/>
    <x v="1"/>
    <s v="Millet Snacks"/>
    <n v="544"/>
    <n v="874255"/>
    <n v="99230"/>
    <n v="8.75"/>
    <n v="14.11"/>
    <n v="273"/>
    <n v="37.630000000000003"/>
    <n v="11.89"/>
    <n v="44999"/>
    <n v="2"/>
    <n v="1303.1300000000001"/>
    <n v="10"/>
    <n v="13"/>
    <n v="47374"/>
    <n v="25"/>
    <n v="7675.84"/>
    <n v="103948.9195"/>
    <n v="54.400000000000006"/>
    <n v="47.599999999999994"/>
    <n v="670155.24050000007"/>
    <n v="1231.9030156250001"/>
    <n v="8.8103900030232793"/>
    <n v="670.88855294560017"/>
    <n v="0.40692302589061546"/>
    <n v="570925.24050000007"/>
  </r>
  <r>
    <x v="2"/>
    <x v="3"/>
    <s v="Baked Chips"/>
    <n v="1945"/>
    <n v="780265"/>
    <n v="34796"/>
    <n v="1.77"/>
    <n v="9.16"/>
    <n v="470"/>
    <n v="61.18"/>
    <n v="16.48"/>
    <n v="13026"/>
    <n v="6"/>
    <n v="960.85"/>
    <n v="28.78"/>
    <n v="12"/>
    <n v="15901"/>
    <n v="8"/>
    <n v="17816.2"/>
    <n v="128587.67200000001"/>
    <n v="559.77099999999996"/>
    <n v="34.426500000000004"/>
    <n v="604339.93050000002"/>
    <n v="310.71461722365041"/>
    <n v="22.423985515576504"/>
    <n v="812.0570328355102"/>
    <n v="0.57877708214516865"/>
    <n v="569543.93050000002"/>
  </r>
  <r>
    <x v="2"/>
    <x v="3"/>
    <s v="Protein Bars"/>
    <n v="1400"/>
    <n v="915139"/>
    <n v="116022"/>
    <n v="4.5999999999999996"/>
    <n v="2.44"/>
    <n v="497"/>
    <n v="67.84"/>
    <n v="7.59"/>
    <n v="72227"/>
    <n v="4"/>
    <n v="1101.96"/>
    <n v="17.690000000000001"/>
    <n v="5"/>
    <n v="4280"/>
    <n v="-7"/>
    <n v="3416"/>
    <n v="69459.050099999993"/>
    <n v="247.66"/>
    <n v="64.400000000000006"/>
    <n v="765444.88990000007"/>
    <n v="546.74634992857148"/>
    <n v="7.8876333798762301"/>
    <n v="830.46480816000576"/>
    <n v="0.59846003721838981"/>
    <n v="649422.88990000007"/>
  </r>
  <r>
    <x v="2"/>
    <x v="1"/>
    <s v="Millet Snacks"/>
    <n v="3197"/>
    <n v="253127"/>
    <n v="83356"/>
    <n v="6.55"/>
    <n v="17.12"/>
    <n v="425"/>
    <n v="61.09"/>
    <n v="7.36"/>
    <n v="20389"/>
    <n v="0"/>
    <n v="1244.8399999999999"/>
    <n v="28.71"/>
    <n v="45"/>
    <n v="30989"/>
    <n v="29"/>
    <n v="54732.640000000007"/>
    <n v="18630.147199999999"/>
    <n v="917.85870000000011"/>
    <n v="209.40350000000001"/>
    <n v="127258.9506"/>
    <n v="39.805739943697212"/>
    <n v="3.0366980181390661"/>
    <n v="203.34099161338006"/>
    <n v="2.0900852141415176"/>
    <n v="43902.950599999996"/>
  </r>
  <r>
    <x v="2"/>
    <x v="3"/>
    <s v="Trail Mix"/>
    <n v="245"/>
    <n v="562880"/>
    <n v="128106"/>
    <n v="9.84"/>
    <n v="13.06"/>
    <n v="358"/>
    <n v="35.51"/>
    <n v="13.2"/>
    <n v="71319"/>
    <n v="1"/>
    <n v="1589.07"/>
    <n v="10.51"/>
    <n v="3"/>
    <n v="21561"/>
    <n v="60"/>
    <n v="3199.7000000000003"/>
    <n v="74300.160000000003"/>
    <n v="25.749500000000001"/>
    <n v="24.108000000000001"/>
    <n v="392450.28249999997"/>
    <n v="1601.837887755102"/>
    <n v="4.3938613335831267"/>
    <n v="354.21976376119369"/>
    <n v="1.01067200824332"/>
    <n v="264344.28249999997"/>
  </r>
  <r>
    <x v="2"/>
    <x v="1"/>
    <s v="Protein Bars"/>
    <n v="3140"/>
    <n v="341262"/>
    <n v="10355"/>
    <n v="7.97"/>
    <n v="12.46"/>
    <n v="107"/>
    <n v="60.76"/>
    <n v="13.19"/>
    <n v="99016"/>
    <n v="11"/>
    <n v="1075.6600000000001"/>
    <n v="13.57"/>
    <n v="37"/>
    <n v="17254"/>
    <n v="62"/>
    <n v="39124.400000000001"/>
    <n v="45012.457799999996"/>
    <n v="426.09800000000007"/>
    <n v="250.25799999999998"/>
    <n v="140178.7862"/>
    <n v="44.642925541401276"/>
    <n v="32.956253017865762"/>
    <n v="317.25824145175983"/>
    <n v="0.33726468226758327"/>
    <n v="129823.7862"/>
  </r>
  <r>
    <x v="2"/>
    <x v="0"/>
    <s v="Protein Bars"/>
    <n v="1562"/>
    <n v="150417"/>
    <n v="59120"/>
    <n v="7.85"/>
    <n v="6.57"/>
    <n v="91"/>
    <n v="24.82"/>
    <n v="6.34"/>
    <n v="26751"/>
    <n v="2"/>
    <n v="811.4"/>
    <n v="4.01"/>
    <n v="6"/>
    <n v="35512"/>
    <n v="23"/>
    <n v="10262.34"/>
    <n v="9536.4377999999997"/>
    <n v="62.636199999999995"/>
    <n v="122.617"/>
    <n v="68169.968999999997"/>
    <n v="43.642745838668375"/>
    <n v="2.5442658998646821"/>
    <n v="185.37959083066306"/>
    <n v="0.49088467393978069"/>
    <n v="9049.9689999999973"/>
  </r>
  <r>
    <x v="2"/>
    <x v="0"/>
    <s v="Protein Bars"/>
    <n v="761"/>
    <n v="493945"/>
    <n v="25808"/>
    <n v="8.33"/>
    <n v="14.32"/>
    <n v="23"/>
    <n v="26.63"/>
    <n v="6.93"/>
    <n v="82190"/>
    <n v="9"/>
    <n v="1783.25"/>
    <n v="6.84"/>
    <n v="19"/>
    <n v="7608"/>
    <n v="51"/>
    <n v="10897.52"/>
    <n v="34230.388500000001"/>
    <n v="52.052399999999999"/>
    <n v="63.391300000000001"/>
    <n v="358903.64779999998"/>
    <n v="471.62108777923783"/>
    <n v="19.139220396776192"/>
    <n v="276.99144819851392"/>
    <n v="8.3035054510117529E-2"/>
    <n v="333095.64779999998"/>
  </r>
  <r>
    <x v="2"/>
    <x v="1"/>
    <s v="Millet Snacks"/>
    <n v="1087"/>
    <n v="507382"/>
    <n v="39773"/>
    <n v="4.58"/>
    <n v="4.2699999999999996"/>
    <n v="395"/>
    <n v="36.54"/>
    <n v="10.34"/>
    <n v="50231"/>
    <n v="8"/>
    <n v="1536.23"/>
    <n v="3.51"/>
    <n v="15"/>
    <n v="29006"/>
    <n v="-10"/>
    <n v="4641.49"/>
    <n v="52463.298799999997"/>
    <n v="38.153700000000001"/>
    <n v="49.784599999999998"/>
    <n v="370952.27289999998"/>
    <n v="341.26244057037718"/>
    <n v="12.756945666658286"/>
    <n v="330.27736732129955"/>
    <n v="1.1959644804112088"/>
    <n v="331179.27289999998"/>
  </r>
  <r>
    <x v="2"/>
    <x v="3"/>
    <s v="Protein Bars"/>
    <n v="2737"/>
    <n v="756938"/>
    <n v="90896"/>
    <n v="4.6500000000000004"/>
    <n v="10.98"/>
    <n v="98"/>
    <n v="51.13"/>
    <n v="8.5399999999999991"/>
    <n v="29299"/>
    <n v="0"/>
    <n v="1884.47"/>
    <n v="5.97"/>
    <n v="11"/>
    <n v="36892"/>
    <n v="17"/>
    <n v="30052.260000000002"/>
    <n v="64642.505199999992"/>
    <n v="163.3989"/>
    <n v="127.27050000000001"/>
    <n v="595761.56539999996"/>
    <n v="217.66955257581293"/>
    <n v="8.3275171624713966"/>
    <n v="401.67155752015157"/>
    <n v="0.24398043168661104"/>
    <n v="504865.56539999996"/>
  </r>
  <r>
    <x v="2"/>
    <x v="0"/>
    <s v="Baked Chips"/>
    <n v="3451"/>
    <n v="172775"/>
    <n v="59336"/>
    <n v="8.11"/>
    <n v="4.67"/>
    <n v="494"/>
    <n v="13.74"/>
    <n v="16.38"/>
    <n v="9587"/>
    <n v="5"/>
    <n v="283.86"/>
    <n v="8.1"/>
    <n v="47"/>
    <n v="2081"/>
    <n v="13"/>
    <n v="16116.17"/>
    <n v="28300.545000000002"/>
    <n v="279.53100000000001"/>
    <n v="279.87609999999995"/>
    <n v="116130.87789999999"/>
    <n v="33.651370008693128"/>
    <n v="2.9118073345018201"/>
    <n v="608.66272105967732"/>
    <n v="0.81161533786716822"/>
    <n v="56794.877899999992"/>
  </r>
  <r>
    <x v="2"/>
    <x v="1"/>
    <s v="Baked Chips"/>
    <n v="4231"/>
    <n v="464600"/>
    <n v="138172"/>
    <n v="8.9700000000000006"/>
    <n v="8.91"/>
    <n v="345"/>
    <n v="63.06"/>
    <n v="10.91"/>
    <n v="15754"/>
    <n v="11"/>
    <n v="786.36"/>
    <n v="3.52"/>
    <n v="35"/>
    <n v="13877"/>
    <n v="6"/>
    <n v="37698.21"/>
    <n v="50687.86"/>
    <n v="148.93120000000002"/>
    <n v="379.52070000000003"/>
    <n v="346054.47810000001"/>
    <n v="81.790233538170654"/>
    <n v="3.3624757548562663"/>
    <n v="590.82354138053813"/>
    <n v="0.58393069306930701"/>
    <n v="207882.47810000001"/>
  </r>
  <r>
    <x v="2"/>
    <x v="1"/>
    <s v="Protein Bars"/>
    <n v="1904"/>
    <n v="921877"/>
    <n v="59131"/>
    <n v="9.2100000000000009"/>
    <n v="16.940000000000001"/>
    <n v="399"/>
    <n v="44.98"/>
    <n v="10"/>
    <n v="70102"/>
    <n v="9"/>
    <n v="1175.24"/>
    <n v="19.29"/>
    <n v="13"/>
    <n v="10695"/>
    <n v="76"/>
    <n v="32253.760000000002"/>
    <n v="92187.700000000012"/>
    <n v="367.28159999999997"/>
    <n v="175.35840000000002"/>
    <n v="716095.89999999991"/>
    <n v="376.10078781512601"/>
    <n v="15.590417885711387"/>
    <n v="784.41594908274055"/>
    <n v="0.50865870392687962"/>
    <n v="656964.89999999991"/>
  </r>
  <r>
    <x v="2"/>
    <x v="0"/>
    <s v="Protein Bars"/>
    <n v="2501"/>
    <n v="869812"/>
    <n v="35431"/>
    <n v="4.03"/>
    <n v="6.62"/>
    <n v="372"/>
    <n v="21.82"/>
    <n v="11.71"/>
    <n v="49573"/>
    <n v="3"/>
    <n v="408.48"/>
    <n v="21.15"/>
    <n v="5"/>
    <n v="28740"/>
    <n v="71"/>
    <n v="16556.62"/>
    <n v="101854.98520000001"/>
    <n v="528.9615"/>
    <n v="100.7903"/>
    <n v="672457.64299999992"/>
    <n v="268.87550699720111"/>
    <n v="24.549462335243149"/>
    <n v="2129.3869956913436"/>
    <n v="0.17469816466086924"/>
    <n v="637026.64299999992"/>
  </r>
  <r>
    <x v="2"/>
    <x v="2"/>
    <s v="Trail Mix"/>
    <n v="1116"/>
    <n v="842338"/>
    <n v="57870"/>
    <n v="5.29"/>
    <n v="10.86"/>
    <n v="431"/>
    <n v="5.4"/>
    <n v="5.32"/>
    <n v="48825"/>
    <n v="12"/>
    <n v="312.01"/>
    <n v="21.62"/>
    <n v="28"/>
    <n v="28915"/>
    <n v="-1"/>
    <n v="12119.76"/>
    <n v="44812.381600000001"/>
    <n v="241.2792"/>
    <n v="59.0364"/>
    <n v="707365.54279999994"/>
    <n v="633.84009211469527"/>
    <n v="14.555693796440297"/>
    <n v="2699.7147527322845"/>
    <n v="0.15964649582471643"/>
    <n v="649495.54279999994"/>
  </r>
  <r>
    <x v="2"/>
    <x v="1"/>
    <s v="Protein Bars"/>
    <n v="2765"/>
    <n v="637275"/>
    <n v="9426"/>
    <n v="3.94"/>
    <n v="6.07"/>
    <n v="106"/>
    <n v="10.94"/>
    <n v="10.08"/>
    <n v="99612"/>
    <n v="11"/>
    <n v="536.01"/>
    <n v="15.42"/>
    <n v="21"/>
    <n v="45989"/>
    <n v="13"/>
    <n v="16783.55"/>
    <n v="64237.32"/>
    <n v="426.363"/>
    <n v="108.94099999999999"/>
    <n v="410117.826"/>
    <n v="148.32471103074141"/>
    <n v="67.60821133036282"/>
    <n v="1188.9237141098115"/>
    <n v="8.9156266917735663E-2"/>
    <n v="400691.826"/>
  </r>
  <r>
    <x v="2"/>
    <x v="0"/>
    <s v="Millet Snacks"/>
    <n v="2202"/>
    <n v="417631"/>
    <n v="16308"/>
    <n v="9.2899999999999991"/>
    <n v="7.08"/>
    <n v="458"/>
    <n v="39.94"/>
    <n v="16.13"/>
    <n v="31629"/>
    <n v="2"/>
    <n v="1266.95"/>
    <n v="24.31"/>
    <n v="33"/>
    <n v="47553"/>
    <n v="62"/>
    <n v="15590.16"/>
    <n v="67363.880300000004"/>
    <n v="535.30619999999999"/>
    <n v="204.5658"/>
    <n v="254755.08769999997"/>
    <n v="115.69259205267937"/>
    <n v="25.60896492519009"/>
    <n v="329.63495007695644"/>
    <n v="1.3894157761277302"/>
    <n v="238447.08769999997"/>
  </r>
  <r>
    <x v="2"/>
    <x v="3"/>
    <s v="Millet Snacks"/>
    <n v="2031"/>
    <n v="563012"/>
    <n v="97769"/>
    <n v="9.76"/>
    <n v="13.73"/>
    <n v="225"/>
    <n v="50.04"/>
    <n v="18.12"/>
    <n v="85853"/>
    <n v="0"/>
    <n v="1007.27"/>
    <n v="5.57"/>
    <n v="14"/>
    <n v="26255"/>
    <n v="-3"/>
    <n v="27885.63"/>
    <n v="102017.77439999999"/>
    <n v="113.1267"/>
    <n v="198.22559999999999"/>
    <n v="320689.24329999997"/>
    <n v="157.89721482028557"/>
    <n v="5.7585942374372241"/>
    <n v="558.94844480625852"/>
    <n v="0.40254159769241149"/>
    <n v="222920.24329999997"/>
  </r>
  <r>
    <x v="2"/>
    <x v="3"/>
    <s v="Protein Bars"/>
    <n v="1779"/>
    <n v="693340"/>
    <n v="57428"/>
    <n v="7.6"/>
    <n v="10.53"/>
    <n v="134"/>
    <n v="23.69"/>
    <n v="9.7899999999999991"/>
    <n v="94633"/>
    <n v="8"/>
    <n v="1522.03"/>
    <n v="16.670000000000002"/>
    <n v="22"/>
    <n v="20726"/>
    <n v="29"/>
    <n v="18732.87"/>
    <n v="67877.98599999999"/>
    <n v="296.55930000000001"/>
    <n v="135.20400000000001"/>
    <n v="490938.38070000004"/>
    <n v="275.96311450252955"/>
    <n v="12.073204708504562"/>
    <n v="455.53635605080058"/>
    <n v="0.2941587388582802"/>
    <n v="433510.38070000004"/>
  </r>
  <r>
    <x v="2"/>
    <x v="0"/>
    <s v="Millet Snacks"/>
    <n v="4651"/>
    <n v="846184"/>
    <n v="113048"/>
    <n v="2.13"/>
    <n v="19.59"/>
    <n v="237"/>
    <n v="50.17"/>
    <n v="13.17"/>
    <n v="33734"/>
    <n v="6"/>
    <n v="1799.87"/>
    <n v="27.48"/>
    <n v="4"/>
    <n v="48249"/>
    <n v="45"/>
    <n v="91113.09"/>
    <n v="111442.43280000001"/>
    <n v="1278.0947999999999"/>
    <n v="99.066299999999998"/>
    <n v="560268.31609999994"/>
    <n v="120.46190412814447"/>
    <n v="7.4851744391762791"/>
    <n v="470.13617650163627"/>
    <n v="0.50410925992455535"/>
    <n v="447220.31609999994"/>
  </r>
  <r>
    <x v="2"/>
    <x v="1"/>
    <s v="Trail Mix"/>
    <n v="2607"/>
    <n v="928483"/>
    <n v="101762"/>
    <n v="6.57"/>
    <n v="18.34"/>
    <n v="299"/>
    <n v="55.19"/>
    <n v="8.98"/>
    <n v="16493"/>
    <n v="8"/>
    <n v="1469.65"/>
    <n v="20.64"/>
    <n v="20"/>
    <n v="36001"/>
    <n v="16"/>
    <n v="47812.38"/>
    <n v="83377.773400000005"/>
    <n v="538.08479999999997"/>
    <n v="171.27990000000003"/>
    <n v="744089.48190000001"/>
    <n v="285.41982428078251"/>
    <n v="9.1240639924529781"/>
    <n v="631.77151022352257"/>
    <n v="0.47327237009185957"/>
    <n v="642327.48190000001"/>
  </r>
  <r>
    <x v="2"/>
    <x v="2"/>
    <s v="Millet Snacks"/>
    <n v="1825"/>
    <n v="977091"/>
    <n v="95270"/>
    <n v="1.1299999999999999"/>
    <n v="7.45"/>
    <n v="470"/>
    <n v="20.49"/>
    <n v="9.27"/>
    <n v="34815"/>
    <n v="4"/>
    <n v="768.3"/>
    <n v="16.12"/>
    <n v="5"/>
    <n v="3837"/>
    <n v="-18"/>
    <n v="13596.25"/>
    <n v="90576.335699999996"/>
    <n v="294.19"/>
    <n v="20.622499999999999"/>
    <n v="833951.60180000006"/>
    <n v="456.95978180821919"/>
    <n v="10.256019733389314"/>
    <n v="1271.7571261226085"/>
    <n v="0.36956742002536097"/>
    <n v="738681.60180000006"/>
  </r>
  <r>
    <x v="2"/>
    <x v="0"/>
    <s v="Millet Snacks"/>
    <n v="693"/>
    <n v="358449"/>
    <n v="89565"/>
    <n v="2.5499999999999998"/>
    <n v="4.99"/>
    <n v="323"/>
    <n v="51.67"/>
    <n v="16.75"/>
    <n v="99087"/>
    <n v="0"/>
    <n v="1225.6400000000001"/>
    <n v="26.34"/>
    <n v="4"/>
    <n v="36191"/>
    <n v="57"/>
    <n v="3458.07"/>
    <n v="60040.207500000004"/>
    <n v="182.53620000000001"/>
    <n v="17.671499999999998"/>
    <n v="159472.5148"/>
    <n v="230.11906897546899"/>
    <n v="4.0021101992966006"/>
    <n v="292.45863385659737"/>
    <n v="1.1044296957168245"/>
    <n v="69907.514800000004"/>
  </r>
  <r>
    <x v="2"/>
    <x v="0"/>
    <s v="Millet Snacks"/>
    <n v="233"/>
    <n v="240237"/>
    <n v="72293"/>
    <n v="7.87"/>
    <n v="18.940000000000001"/>
    <n v="155"/>
    <n v="61.36"/>
    <n v="19.190000000000001"/>
    <n v="26613"/>
    <n v="1"/>
    <n v="1495.19"/>
    <n v="11.94"/>
    <n v="38"/>
    <n v="40107"/>
    <n v="60"/>
    <n v="4413.0200000000004"/>
    <n v="46101.480300000003"/>
    <n v="27.8202"/>
    <n v="18.337100000000003"/>
    <n v="122956.34239999999"/>
    <n v="527.70962403433475"/>
    <n v="3.3231018217531436"/>
    <n v="160.67322547636087"/>
    <n v="0.96469090939364044"/>
    <n v="50663.342399999994"/>
  </r>
  <r>
    <x v="2"/>
    <x v="1"/>
    <s v="Millet Snacks"/>
    <n v="2085"/>
    <n v="407792"/>
    <n v="52153"/>
    <n v="5.74"/>
    <n v="9.15"/>
    <n v="314"/>
    <n v="33.82"/>
    <n v="15.85"/>
    <n v="45853"/>
    <n v="3"/>
    <n v="1974.75"/>
    <n v="19.45"/>
    <n v="43"/>
    <n v="7961"/>
    <n v="31"/>
    <n v="19077.75"/>
    <n v="64635.031999999999"/>
    <n v="405.53250000000003"/>
    <n v="119.679"/>
    <n v="269740.00650000002"/>
    <n v="129.37170575539568"/>
    <n v="7.8191475082929074"/>
    <n v="206.50310165843777"/>
    <n v="1.5205582748067643"/>
    <n v="217587.00650000002"/>
  </r>
  <r>
    <x v="2"/>
    <x v="0"/>
    <s v="Millet Snacks"/>
    <n v="892"/>
    <n v="599844"/>
    <n v="113042"/>
    <n v="8"/>
    <n v="10.199999999999999"/>
    <n v="61"/>
    <n v="25.86"/>
    <n v="7.04"/>
    <n v="49390"/>
    <n v="8"/>
    <n v="733.15"/>
    <n v="12.4"/>
    <n v="18"/>
    <n v="27499"/>
    <n v="76"/>
    <n v="9098.4"/>
    <n v="42229.017599999999"/>
    <n v="110.608"/>
    <n v="71.36"/>
    <n v="471445.61439999996"/>
    <n v="528.52647354260091"/>
    <n v="5.3063816988376002"/>
    <n v="818.17363431767035"/>
    <n v="7.455630130500597E-2"/>
    <n v="358403.61439999996"/>
  </r>
  <r>
    <x v="2"/>
    <x v="2"/>
    <s v="Trail Mix"/>
    <n v="2060"/>
    <n v="472225"/>
    <n v="36279"/>
    <n v="4.67"/>
    <n v="11.45"/>
    <n v="18"/>
    <n v="30.11"/>
    <n v="12.33"/>
    <n v="42487"/>
    <n v="11"/>
    <n v="562.72"/>
    <n v="5.12"/>
    <n v="48"/>
    <n v="48899"/>
    <n v="60"/>
    <n v="23587"/>
    <n v="58225.342500000006"/>
    <n v="105.47200000000001"/>
    <n v="96.201999999999998"/>
    <n v="298824.98349999997"/>
    <n v="145.06067160194172"/>
    <n v="13.016483365032112"/>
    <n v="839.18289735570079"/>
    <n v="2.144943617978718E-2"/>
    <n v="262545.98349999997"/>
  </r>
  <r>
    <x v="2"/>
    <x v="2"/>
    <s v="Millet Snacks"/>
    <n v="1148"/>
    <n v="252041"/>
    <n v="78402"/>
    <n v="5.53"/>
    <n v="4"/>
    <n v="260"/>
    <n v="27.98"/>
    <n v="11.11"/>
    <n v="18051"/>
    <n v="12"/>
    <n v="254.55"/>
    <n v="26.92"/>
    <n v="38"/>
    <n v="20830"/>
    <n v="61"/>
    <n v="4592"/>
    <n v="28001.755099999998"/>
    <n v="309.04160000000002"/>
    <n v="63.484400000000001"/>
    <n v="180193.71890000001"/>
    <n v="156.96316977351918"/>
    <n v="3.2147266651360935"/>
    <n v="990.14339029660175"/>
    <n v="0.26258822969278811"/>
    <n v="101791.71890000001"/>
  </r>
  <r>
    <x v="2"/>
    <x v="3"/>
    <s v="Protein Bars"/>
    <n v="2594"/>
    <n v="517874"/>
    <n v="30372"/>
    <n v="3.37"/>
    <n v="6.58"/>
    <n v="337"/>
    <n v="51.54"/>
    <n v="9.7799999999999994"/>
    <n v="12884"/>
    <n v="12"/>
    <n v="985.53"/>
    <n v="25.83"/>
    <n v="3"/>
    <n v="2454"/>
    <n v="14"/>
    <n v="17068.52"/>
    <n v="50648.0772"/>
    <n v="670.03019999999992"/>
    <n v="87.4178"/>
    <n v="434061.95480000001"/>
    <n v="167.33305890516576"/>
    <n v="17.051033846964309"/>
    <n v="525.47766176575044"/>
    <n v="0.64132126733529771"/>
    <n v="403689.95480000001"/>
  </r>
  <r>
    <x v="2"/>
    <x v="1"/>
    <s v="Protein Bars"/>
    <n v="4837"/>
    <n v="312299"/>
    <n v="81253"/>
    <n v="8.3800000000000008"/>
    <n v="17.66"/>
    <n v="92"/>
    <n v="6.97"/>
    <n v="7.03"/>
    <n v="35135"/>
    <n v="2"/>
    <n v="1771.64"/>
    <n v="6.65"/>
    <n v="25"/>
    <n v="37527"/>
    <n v="66"/>
    <n v="85421.42"/>
    <n v="21954.619699999999"/>
    <n v="321.66050000000001"/>
    <n v="405.34060000000005"/>
    <n v="131533.95920000001"/>
    <n v="27.19329319826339"/>
    <n v="3.8435380847476401"/>
    <n v="176.27678309363074"/>
    <n v="0.52190650626482959"/>
    <n v="50280.959200000012"/>
  </r>
  <r>
    <x v="2"/>
    <x v="1"/>
    <s v="Trail Mix"/>
    <n v="4385"/>
    <n v="741958"/>
    <n v="89388"/>
    <n v="2.16"/>
    <n v="16.25"/>
    <n v="486"/>
    <n v="45.32"/>
    <n v="17.63"/>
    <n v="81782"/>
    <n v="3"/>
    <n v="274.39999999999998"/>
    <n v="12.09"/>
    <n v="4"/>
    <n v="21545"/>
    <n v="0"/>
    <n v="71256.25"/>
    <n v="130807.19539999998"/>
    <n v="530.14649999999995"/>
    <n v="94.716000000000008"/>
    <n v="435942.69210000004"/>
    <n v="99.416805496009133"/>
    <n v="8.3004206381169734"/>
    <n v="2703.9285714285716"/>
    <n v="0.17973847576277902"/>
    <n v="346554.69210000004"/>
  </r>
  <r>
    <x v="2"/>
    <x v="2"/>
    <s v="Protein Bars"/>
    <n v="499"/>
    <n v="256402"/>
    <n v="24710"/>
    <n v="9.85"/>
    <n v="7.53"/>
    <n v="221"/>
    <n v="23.83"/>
    <n v="15.55"/>
    <n v="51259"/>
    <n v="0"/>
    <n v="1286.9000000000001"/>
    <n v="16.29"/>
    <n v="20"/>
    <n v="14890"/>
    <n v="6"/>
    <n v="3757.4700000000003"/>
    <n v="39870.510999999999"/>
    <n v="81.287099999999995"/>
    <n v="49.151499999999999"/>
    <n v="146494.58040000001"/>
    <n v="293.57631342685374"/>
    <n v="10.376446782679077"/>
    <n v="199.24003419069081"/>
    <n v="1.1092148267174202"/>
    <n v="121784.58040000001"/>
  </r>
  <r>
    <x v="2"/>
    <x v="2"/>
    <s v="Trail Mix"/>
    <n v="1482"/>
    <n v="899710"/>
    <n v="141039"/>
    <n v="3.96"/>
    <n v="19.78"/>
    <n v="51"/>
    <n v="50.76"/>
    <n v="6.36"/>
    <n v="84667"/>
    <n v="12"/>
    <n v="175.23"/>
    <n v="19.66"/>
    <n v="39"/>
    <n v="7055"/>
    <n v="18"/>
    <n v="29313.960000000003"/>
    <n v="57221.556000000004"/>
    <n v="291.3612"/>
    <n v="58.687199999999997"/>
    <n v="721102.43559999997"/>
    <n v="486.57384318488528"/>
    <n v="6.3791575379859475"/>
    <n v="5134.4518632654226"/>
    <n v="9.932900601304865E-3"/>
    <n v="580063.43559999997"/>
  </r>
  <r>
    <x v="2"/>
    <x v="1"/>
    <s v="Trail Mix"/>
    <n v="919"/>
    <n v="162782"/>
    <n v="10722"/>
    <n v="3.8"/>
    <n v="9.09"/>
    <n v="458"/>
    <n v="28.83"/>
    <n v="8.8800000000000008"/>
    <n v="73508"/>
    <n v="12"/>
    <n v="1441.28"/>
    <n v="21.42"/>
    <n v="40"/>
    <n v="35722"/>
    <n v="35"/>
    <n v="8353.7099999999991"/>
    <n v="14455.0416"/>
    <n v="196.84980000000002"/>
    <n v="34.921999999999997"/>
    <n v="30511.476599999995"/>
    <n v="33.200736235038079"/>
    <n v="15.182055586644283"/>
    <n v="112.94266207815275"/>
    <n v="4.0551549925667461"/>
    <n v="19789.476599999995"/>
  </r>
  <r>
    <x v="2"/>
    <x v="1"/>
    <s v="Millet Snacks"/>
    <n v="4319"/>
    <n v="422013"/>
    <n v="148369"/>
    <n v="2.39"/>
    <n v="9.61"/>
    <n v="411"/>
    <n v="57.01"/>
    <n v="12.45"/>
    <n v="18595"/>
    <n v="14"/>
    <n v="929.07"/>
    <n v="12.24"/>
    <n v="38"/>
    <n v="34729"/>
    <n v="57"/>
    <n v="41505.589999999997"/>
    <n v="52540.618499999997"/>
    <n v="528.64560000000006"/>
    <n v="103.22410000000001"/>
    <n v="274010.92180000001"/>
    <n v="63.443140032414917"/>
    <n v="2.8443475389063755"/>
    <n v="454.23165100584453"/>
    <n v="0.90482466179951804"/>
    <n v="125641.92180000001"/>
  </r>
  <r>
    <x v="2"/>
    <x v="3"/>
    <s v="Protein Bars"/>
    <n v="867"/>
    <n v="525595"/>
    <n v="60841"/>
    <n v="7.77"/>
    <n v="4.68"/>
    <n v="303"/>
    <n v="22.34"/>
    <n v="16.59"/>
    <n v="75271"/>
    <n v="8"/>
    <n v="513.87"/>
    <n v="26.32"/>
    <n v="33"/>
    <n v="28796"/>
    <n v="50"/>
    <n v="4057.56"/>
    <n v="87196.210500000001"/>
    <n v="228.1944"/>
    <n v="67.365899999999996"/>
    <n v="329978.6692"/>
    <n v="380.59823437139562"/>
    <n v="8.6388290790749664"/>
    <n v="1022.817054897153"/>
    <n v="0.29624066058467069"/>
    <n v="269137.6692"/>
  </r>
  <r>
    <x v="2"/>
    <x v="2"/>
    <s v="Baked Chips"/>
    <n v="2239"/>
    <n v="890230"/>
    <n v="112096"/>
    <n v="0.65"/>
    <n v="13.12"/>
    <n v="480"/>
    <n v="55.55"/>
    <n v="7.3"/>
    <n v="42531"/>
    <n v="0"/>
    <n v="516.54"/>
    <n v="27.33"/>
    <n v="19"/>
    <n v="21514"/>
    <n v="43"/>
    <n v="29375.679999999997"/>
    <n v="64986.789999999994"/>
    <n v="611.91869999999994"/>
    <n v="14.553500000000001"/>
    <n v="731196.05780000007"/>
    <n v="326.57260285841897"/>
    <n v="7.94167499286326"/>
    <n v="1723.4483292678206"/>
    <n v="0.27851139593138852"/>
    <n v="619100.05780000007"/>
  </r>
  <r>
    <x v="2"/>
    <x v="3"/>
    <s v="Protein Bars"/>
    <n v="1649"/>
    <n v="553650"/>
    <n v="90744"/>
    <n v="4.97"/>
    <n v="17.73"/>
    <n v="216"/>
    <n v="59.92"/>
    <n v="10.6"/>
    <n v="73300"/>
    <n v="9"/>
    <n v="1310.43"/>
    <n v="3.18"/>
    <n v="3"/>
    <n v="3076"/>
    <n v="20"/>
    <n v="29236.77"/>
    <n v="58686.9"/>
    <n v="52.438200000000002"/>
    <n v="81.955299999999994"/>
    <n v="389215.93650000001"/>
    <n v="236.03149575500305"/>
    <n v="6.1012298333774133"/>
    <n v="422.49490625214622"/>
    <n v="0.51124876727174207"/>
    <n v="298471.93650000001"/>
  </r>
  <r>
    <x v="2"/>
    <x v="3"/>
    <s v="Millet Snacks"/>
    <n v="2745"/>
    <n v="865948"/>
    <n v="14171"/>
    <n v="5.82"/>
    <n v="6.08"/>
    <n v="449"/>
    <n v="49.67"/>
    <n v="16.98"/>
    <n v="45771"/>
    <n v="2"/>
    <n v="1950.32"/>
    <n v="28.51"/>
    <n v="43"/>
    <n v="39964"/>
    <n v="20"/>
    <n v="16689.599999999999"/>
    <n v="147037.97039999999"/>
    <n v="782.59950000000003"/>
    <n v="159.75900000000001"/>
    <n v="615543.07110000006"/>
    <n v="224.24155595628417"/>
    <n v="61.107049608355091"/>
    <n v="444.00303539931912"/>
    <n v="1.0112543478361287"/>
    <n v="601372.07110000006"/>
  </r>
  <r>
    <x v="2"/>
    <x v="3"/>
    <s v="Baked Chips"/>
    <n v="3816"/>
    <n v="761886"/>
    <n v="105755"/>
    <n v="7.03"/>
    <n v="12.2"/>
    <n v="287"/>
    <n v="25.33"/>
    <n v="15.61"/>
    <n v="93135"/>
    <n v="10"/>
    <n v="508.38"/>
    <n v="28.75"/>
    <n v="10"/>
    <n v="17292"/>
    <n v="79"/>
    <n v="46555.199999999997"/>
    <n v="118930.40459999999"/>
    <n v="1097.0999999999999"/>
    <n v="268.26479999999998"/>
    <n v="484608.0306"/>
    <n v="126.99371871069182"/>
    <n v="7.2042551179613259"/>
    <n v="1498.6545497462528"/>
    <n v="0.19150510706326143"/>
    <n v="378853.0306"/>
  </r>
  <r>
    <x v="2"/>
    <x v="0"/>
    <s v="Millet Snacks"/>
    <n v="2393"/>
    <n v="963120"/>
    <n v="111082"/>
    <n v="8.1"/>
    <n v="2.4300000000000002"/>
    <n v="384"/>
    <n v="5.64"/>
    <n v="6.59"/>
    <n v="33892"/>
    <n v="5"/>
    <n v="165.64"/>
    <n v="4.83"/>
    <n v="4"/>
    <n v="44083"/>
    <n v="9"/>
    <n v="5814.9900000000007"/>
    <n v="63469.608"/>
    <n v="115.5819"/>
    <n v="193.833"/>
    <n v="815550.98710000003"/>
    <n v="340.80693150856666"/>
    <n v="8.6703516321276179"/>
    <n v="5814.537551316108"/>
    <n v="6.6041365561923734E-2"/>
    <n v="704468.98710000003"/>
  </r>
  <r>
    <x v="2"/>
    <x v="3"/>
    <s v="Trail Mix"/>
    <n v="2109"/>
    <n v="633098"/>
    <n v="58521"/>
    <n v="9.08"/>
    <n v="15.54"/>
    <n v="300"/>
    <n v="24.77"/>
    <n v="10.85"/>
    <n v="18385"/>
    <n v="6"/>
    <n v="1140.72"/>
    <n v="0.61"/>
    <n v="8"/>
    <n v="25855"/>
    <n v="10"/>
    <n v="32773.86"/>
    <n v="68691.133000000002"/>
    <n v="12.864899999999999"/>
    <n v="191.49720000000002"/>
    <n v="487188.64490000001"/>
    <n v="231.00457321005217"/>
    <n v="10.818304540250509"/>
    <n v="554.99859737709517"/>
    <n v="0.54054190662425095"/>
    <n v="428667.64490000001"/>
  </r>
  <r>
    <x v="2"/>
    <x v="1"/>
    <s v="Trail Mix"/>
    <n v="771"/>
    <n v="515453"/>
    <n v="71641"/>
    <n v="7.49"/>
    <n v="9.94"/>
    <n v="317"/>
    <n v="52.26"/>
    <n v="7.62"/>
    <n v="26382"/>
    <n v="2"/>
    <n v="1347.36"/>
    <n v="8.5"/>
    <n v="18"/>
    <n v="32668"/>
    <n v="56"/>
    <n v="7663.74"/>
    <n v="39277.518600000003"/>
    <n v="65.535000000000011"/>
    <n v="57.747900000000008"/>
    <n v="409338.45850000001"/>
    <n v="530.91888261997406"/>
    <n v="7.1949442358426037"/>
    <n v="382.56516446977798"/>
    <n v="0.82861700290812146"/>
    <n v="337697.45850000001"/>
  </r>
  <r>
    <x v="2"/>
    <x v="1"/>
    <s v="Trail Mix"/>
    <n v="3142"/>
    <n v="314803"/>
    <n v="20417"/>
    <n v="4.33"/>
    <n v="11.06"/>
    <n v="207"/>
    <n v="19.64"/>
    <n v="14.66"/>
    <n v="22419"/>
    <n v="5"/>
    <n v="995.88"/>
    <n v="6.64"/>
    <n v="16"/>
    <n v="18443"/>
    <n v="34"/>
    <n v="34750.520000000004"/>
    <n v="46150.1198"/>
    <n v="208.62880000000001"/>
    <n v="136.04859999999999"/>
    <n v="192695.68280000001"/>
    <n v="61.328988796944621"/>
    <n v="15.418670715580154"/>
    <n v="316.10535405872196"/>
    <n v="0.65484496653462632"/>
    <n v="172278.68280000001"/>
  </r>
  <r>
    <x v="2"/>
    <x v="1"/>
    <s v="Millet Snacks"/>
    <n v="4819"/>
    <n v="813760"/>
    <n v="89700"/>
    <n v="4.3600000000000003"/>
    <n v="9.4700000000000006"/>
    <n v="70"/>
    <n v="42.66"/>
    <n v="7.5"/>
    <n v="42249"/>
    <n v="0"/>
    <n v="1081.5999999999999"/>
    <n v="12.75"/>
    <n v="6"/>
    <n v="49218"/>
    <n v="6"/>
    <n v="45635.93"/>
    <n v="61032"/>
    <n v="614.42250000000001"/>
    <n v="210.10839999999999"/>
    <n v="614800.53909999994"/>
    <n v="127.57844762398837"/>
    <n v="9.0720178372352294"/>
    <n v="752.36686390532554"/>
    <n v="9.3039716869838765E-2"/>
    <n v="525100.53909999994"/>
  </r>
  <r>
    <x v="2"/>
    <x v="0"/>
    <s v="Millet Snacks"/>
    <n v="3593"/>
    <n v="818613"/>
    <n v="113946"/>
    <n v="7.96"/>
    <n v="16.18"/>
    <n v="74"/>
    <n v="20.14"/>
    <n v="10.06"/>
    <n v="13444"/>
    <n v="14"/>
    <n v="1057.3399999999999"/>
    <n v="2.73"/>
    <n v="16"/>
    <n v="5889"/>
    <n v="18"/>
    <n v="58134.74"/>
    <n v="82352.467800000013"/>
    <n v="98.08890000000001"/>
    <n v="286.00280000000004"/>
    <n v="658408.70050000004"/>
    <n v="183.24762051210689"/>
    <n v="7.1842188405033962"/>
    <n v="774.21926721773514"/>
    <n v="9.5580158145546185E-2"/>
    <n v="544462.70050000004"/>
  </r>
  <r>
    <x v="2"/>
    <x v="0"/>
    <s v="Trail Mix"/>
    <n v="4195"/>
    <n v="753814"/>
    <n v="149941"/>
    <n v="7.64"/>
    <n v="17.899999999999999"/>
    <n v="344"/>
    <n v="57.52"/>
    <n v="19.72"/>
    <n v="39710"/>
    <n v="5"/>
    <n v="913.89"/>
    <n v="12.36"/>
    <n v="30"/>
    <n v="17720"/>
    <n v="52"/>
    <n v="75090.5"/>
    <n v="148652.1208"/>
    <n v="518.50199999999995"/>
    <n v="320.49799999999999"/>
    <n v="471802.37919999997"/>
    <n v="112.46779003575685"/>
    <n v="5.0274041122841648"/>
    <n v="824.84106402302245"/>
    <n v="0.41705004152217923"/>
    <n v="321861.37919999997"/>
  </r>
  <r>
    <x v="2"/>
    <x v="2"/>
    <s v="Millet Snacks"/>
    <n v="4954"/>
    <n v="323146"/>
    <n v="118943"/>
    <n v="4.08"/>
    <n v="2.13"/>
    <n v="215"/>
    <n v="59.23"/>
    <n v="10.25"/>
    <n v="80391"/>
    <n v="10"/>
    <n v="602.88"/>
    <n v="16.77"/>
    <n v="33"/>
    <n v="38890"/>
    <n v="61"/>
    <n v="10552.019999999999"/>
    <n v="33122.464999999997"/>
    <n v="830.78579999999999"/>
    <n v="202.12320000000003"/>
    <n v="159157.606"/>
    <n v="32.12709043197416"/>
    <n v="2.7168139360870334"/>
    <n v="536.00384819532906"/>
    <n v="0.40111652318147217"/>
    <n v="40214.606"/>
  </r>
  <r>
    <x v="2"/>
    <x v="1"/>
    <s v="Millet Snacks"/>
    <n v="4026"/>
    <n v="888574"/>
    <n v="15775"/>
    <n v="2.75"/>
    <n v="6.65"/>
    <n v="11"/>
    <n v="46.53"/>
    <n v="8.83"/>
    <n v="32222"/>
    <n v="10"/>
    <n v="1467.33"/>
    <n v="4.08"/>
    <n v="0"/>
    <n v="2408"/>
    <n v="31"/>
    <n v="26772.9"/>
    <n v="78461.084199999998"/>
    <n v="164.26080000000002"/>
    <n v="110.715"/>
    <n v="748435.04"/>
    <n v="185.90040735221064"/>
    <n v="56.327987321711568"/>
    <n v="605.57202537943067"/>
    <n v="1.8164643574986438E-2"/>
    <n v="732660.04"/>
  </r>
  <r>
    <x v="2"/>
    <x v="3"/>
    <s v="Trail Mix"/>
    <n v="3188"/>
    <n v="187888"/>
    <n v="43402"/>
    <n v="7.72"/>
    <n v="10.130000000000001"/>
    <n v="349"/>
    <n v="62.01"/>
    <n v="11.48"/>
    <n v="82809"/>
    <n v="11"/>
    <n v="1253.94"/>
    <n v="5.29"/>
    <n v="2"/>
    <n v="12939"/>
    <n v="56"/>
    <n v="32294.440000000002"/>
    <n v="21569.542399999998"/>
    <n v="168.64520000000002"/>
    <n v="246.11359999999996"/>
    <n v="37861.258800000011"/>
    <n v="11.876179046424093"/>
    <n v="4.3290170959863596"/>
    <n v="149.83811027640874"/>
    <n v="2.3291804692157032"/>
    <n v="-5540.7411999999895"/>
  </r>
  <r>
    <x v="2"/>
    <x v="1"/>
    <s v="Trail Mix"/>
    <n v="4427"/>
    <n v="358877"/>
    <n v="80715"/>
    <n v="9.3800000000000008"/>
    <n v="16.34"/>
    <n v="248"/>
    <n v="11.94"/>
    <n v="7.14"/>
    <n v="30984"/>
    <n v="8"/>
    <n v="375.5"/>
    <n v="17.559999999999999"/>
    <n v="9"/>
    <n v="17878"/>
    <n v="58"/>
    <n v="72337.179999999993"/>
    <n v="25623.817799999997"/>
    <n v="777.38119999999992"/>
    <n v="415.25260000000003"/>
    <n v="210861.36840000001"/>
    <n v="47.630758617573981"/>
    <n v="4.4462243696958437"/>
    <n v="955.73102529960056"/>
    <n v="0.25948723378762084"/>
    <n v="130146.36840000001"/>
  </r>
  <r>
    <x v="2"/>
    <x v="3"/>
    <s v="Trail Mix"/>
    <n v="3997"/>
    <n v="964634"/>
    <n v="116435"/>
    <n v="4.07"/>
    <n v="15.62"/>
    <n v="67"/>
    <n v="47.22"/>
    <n v="10.84"/>
    <n v="41941"/>
    <n v="9"/>
    <n v="1093.05"/>
    <n v="9.4700000000000006"/>
    <n v="30"/>
    <n v="7560"/>
    <n v="30"/>
    <n v="62433.14"/>
    <n v="104566.3256"/>
    <n v="378.51590000000004"/>
    <n v="162.67789999999999"/>
    <n v="747592.3406"/>
    <n v="187.03836392294221"/>
    <n v="8.2847425602267357"/>
    <n v="882.51589588765387"/>
    <n v="7.5919312402424124E-2"/>
    <n v="631157.3406"/>
  </r>
  <r>
    <x v="2"/>
    <x v="1"/>
    <s v="Trail Mix"/>
    <n v="3732"/>
    <n v="124813"/>
    <n v="83077"/>
    <n v="9.26"/>
    <n v="10.83"/>
    <n v="326"/>
    <n v="50.28"/>
    <n v="15.85"/>
    <n v="19569"/>
    <n v="1"/>
    <n v="732.63"/>
    <n v="8.68"/>
    <n v="37"/>
    <n v="23705"/>
    <n v="44"/>
    <n v="40417.56"/>
    <n v="19782.860499999999"/>
    <n v="323.93760000000003"/>
    <n v="345.58320000000003"/>
    <n v="20669.058700000009"/>
    <n v="5.5383329849946437"/>
    <n v="1.5023773126135995"/>
    <n v="170.36293900058692"/>
    <n v="1.913561728345605"/>
    <n v="-62407.941299999991"/>
  </r>
  <r>
    <x v="2"/>
    <x v="3"/>
    <s v="Millet Snacks"/>
    <n v="1927"/>
    <n v="671424"/>
    <n v="144784"/>
    <n v="7.11"/>
    <n v="5.05"/>
    <n v="139"/>
    <n v="52.15"/>
    <n v="13.66"/>
    <n v="54437"/>
    <n v="7"/>
    <n v="388.61"/>
    <n v="19.920000000000002"/>
    <n v="23"/>
    <n v="46924"/>
    <n v="79"/>
    <n v="9731.35"/>
    <n v="91716.518400000001"/>
    <n v="383.85840000000002"/>
    <n v="137.00969999999998"/>
    <n v="468094.2635"/>
    <n v="242.91347353399067"/>
    <n v="4.6374184992816883"/>
    <n v="1727.7579063842927"/>
    <n v="8.0451086049947579E-2"/>
    <n v="323310.2635"/>
  </r>
  <r>
    <x v="2"/>
    <x v="2"/>
    <s v="Baked Chips"/>
    <n v="477"/>
    <n v="377231"/>
    <n v="73368"/>
    <n v="6.69"/>
    <n v="4.0199999999999996"/>
    <n v="96"/>
    <n v="58.42"/>
    <n v="13.19"/>
    <n v="19731"/>
    <n v="7"/>
    <n v="210.68"/>
    <n v="20.75"/>
    <n v="44"/>
    <n v="39680"/>
    <n v="32"/>
    <n v="1917.5399999999997"/>
    <n v="49756.768899999995"/>
    <n v="98.977499999999992"/>
    <n v="31.911300000000001"/>
    <n v="266014.80229999998"/>
    <n v="557.68302368972741"/>
    <n v="5.1416285028895432"/>
    <n v="1790.540155686349"/>
    <n v="5.3615105863515991E-2"/>
    <n v="192646.80229999998"/>
  </r>
  <r>
    <x v="2"/>
    <x v="3"/>
    <s v="Protein Bars"/>
    <n v="4385"/>
    <n v="510244"/>
    <n v="37920"/>
    <n v="5.79"/>
    <n v="16.07"/>
    <n v="128"/>
    <n v="47.08"/>
    <n v="6.22"/>
    <n v="66324"/>
    <n v="4"/>
    <n v="1805.94"/>
    <n v="14.87"/>
    <n v="41"/>
    <n v="48403"/>
    <n v="6"/>
    <n v="70466.95"/>
    <n v="31737.176799999997"/>
    <n v="652.04949999999997"/>
    <n v="253.89150000000001"/>
    <n v="292406.93220000004"/>
    <n v="66.683450900798178"/>
    <n v="13.455801687763714"/>
    <n v="282.53651837824071"/>
    <n v="0.45303878144573967"/>
    <n v="254486.93220000004"/>
  </r>
  <r>
    <x v="2"/>
    <x v="0"/>
    <s v="Baked Chips"/>
    <n v="469"/>
    <n v="932430"/>
    <n v="147228"/>
    <n v="8.64"/>
    <n v="9.8699999999999992"/>
    <n v="217"/>
    <n v="13.34"/>
    <n v="7.9"/>
    <n v="54097"/>
    <n v="5"/>
    <n v="1967.91"/>
    <n v="9.4"/>
    <n v="34"/>
    <n v="37365"/>
    <n v="-2"/>
    <n v="4629.03"/>
    <n v="73661.97"/>
    <n v="44.085999999999999"/>
    <n v="40.521599999999999"/>
    <n v="762592.39240000001"/>
    <n v="1625.99657228145"/>
    <n v="6.3332382427255682"/>
    <n v="473.81740018598407"/>
    <n v="0.45798233647566039"/>
    <n v="615364.39240000001"/>
  </r>
  <r>
    <x v="2"/>
    <x v="1"/>
    <s v="Millet Snacks"/>
    <n v="2296"/>
    <n v="624100"/>
    <n v="147180"/>
    <n v="8.43"/>
    <n v="13.3"/>
    <n v="343"/>
    <n v="47.26"/>
    <n v="19.260000000000002"/>
    <n v="81720"/>
    <n v="13"/>
    <n v="1328.54"/>
    <n v="22.61"/>
    <n v="3"/>
    <n v="11524"/>
    <n v="2"/>
    <n v="30536.800000000003"/>
    <n v="120201.66000000002"/>
    <n v="519.12559999999996"/>
    <n v="193.55279999999999"/>
    <n v="379404.86159999995"/>
    <n v="165.24601986062714"/>
    <n v="4.2403859220002715"/>
    <n v="469.76380086410649"/>
    <n v="0.73015417401057514"/>
    <n v="232224.86159999995"/>
  </r>
  <r>
    <x v="2"/>
    <x v="1"/>
    <s v="Millet Snacks"/>
    <n v="2937"/>
    <n v="541862"/>
    <n v="89040"/>
    <n v="6.2"/>
    <n v="5.26"/>
    <n v="52"/>
    <n v="36.06"/>
    <n v="6.1"/>
    <n v="18706"/>
    <n v="13"/>
    <n v="1361.34"/>
    <n v="17.98"/>
    <n v="22"/>
    <n v="37741"/>
    <n v="-14"/>
    <n v="15448.619999999999"/>
    <n v="33053.582000000002"/>
    <n v="528.07260000000008"/>
    <n v="182.09399999999999"/>
    <n v="436202.63140000001"/>
    <n v="148.51979278175008"/>
    <n v="6.0856019766397127"/>
    <n v="398.03575888462842"/>
    <n v="0.13064152865489737"/>
    <n v="347162.63140000001"/>
  </r>
  <r>
    <x v="2"/>
    <x v="2"/>
    <s v="Baked Chips"/>
    <n v="2561"/>
    <n v="805111"/>
    <n v="67021"/>
    <n v="3.83"/>
    <n v="18.02"/>
    <n v="114"/>
    <n v="49.36"/>
    <n v="19.7"/>
    <n v="97008"/>
    <n v="3"/>
    <n v="656.92"/>
    <n v="12.96"/>
    <n v="2"/>
    <n v="35383"/>
    <n v="73"/>
    <n v="46149.22"/>
    <n v="158606.867"/>
    <n v="331.90560000000005"/>
    <n v="98.086300000000008"/>
    <n v="467533.92110000004"/>
    <n v="182.55912577118315"/>
    <n v="12.012816878291879"/>
    <n v="1225.5845460634478"/>
    <n v="9.3016838671934665E-2"/>
    <n v="400512.92110000004"/>
  </r>
  <r>
    <x v="2"/>
    <x v="1"/>
    <s v="Millet Snacks"/>
    <n v="3343"/>
    <n v="273563"/>
    <n v="47291"/>
    <n v="9.17"/>
    <n v="13.74"/>
    <n v="10"/>
    <n v="48.05"/>
    <n v="13.94"/>
    <n v="34629"/>
    <n v="7"/>
    <n v="732.46"/>
    <n v="1.62"/>
    <n v="41"/>
    <n v="48318"/>
    <n v="56"/>
    <n v="45932.82"/>
    <n v="38134.682199999996"/>
    <n v="54.156600000000012"/>
    <n v="306.55310000000003"/>
    <n v="106187.78810000001"/>
    <n v="31.76422019144481"/>
    <n v="5.7846736165443744"/>
    <n v="373.48524151489499"/>
    <n v="2.6774819694183792E-2"/>
    <n v="58896.788100000005"/>
  </r>
  <r>
    <x v="2"/>
    <x v="1"/>
    <s v="Baked Chips"/>
    <n v="785"/>
    <n v="160155"/>
    <n v="46520"/>
    <n v="4.83"/>
    <n v="14.16"/>
    <n v="279"/>
    <n v="22.43"/>
    <n v="5.1100000000000003"/>
    <n v="88540"/>
    <n v="9"/>
    <n v="655.35"/>
    <n v="15.14"/>
    <n v="42"/>
    <n v="44262"/>
    <n v="66"/>
    <n v="11115.6"/>
    <n v="8183.9205000000011"/>
    <n v="118.849"/>
    <n v="37.915500000000002"/>
    <n v="7896.7149999999965"/>
    <n v="10.059509554140122"/>
    <n v="3.442712811693895"/>
    <n v="244.38086518654154"/>
    <n v="1.1416605788142737"/>
    <n v="-38623.285000000003"/>
  </r>
  <r>
    <x v="2"/>
    <x v="1"/>
    <s v="Protein Bars"/>
    <n v="138"/>
    <n v="863081"/>
    <n v="148184"/>
    <n v="8.0500000000000007"/>
    <n v="15.84"/>
    <n v="19"/>
    <n v="43.85"/>
    <n v="19.53"/>
    <n v="38015"/>
    <n v="10"/>
    <n v="1482.5"/>
    <n v="18.29"/>
    <n v="31"/>
    <n v="14861"/>
    <n v="8"/>
    <n v="2185.92"/>
    <n v="168559.7193"/>
    <n v="25.240199999999998"/>
    <n v="11.109"/>
    <n v="639423.01150000002"/>
    <n v="4633.5000833333334"/>
    <n v="5.8243872482859151"/>
    <n v="582.17942664418217"/>
    <n v="3.2635986657104023E-2"/>
    <n v="491239.01150000002"/>
  </r>
  <r>
    <x v="2"/>
    <x v="2"/>
    <s v="Baked Chips"/>
    <n v="3968"/>
    <n v="320914"/>
    <n v="93791"/>
    <n v="9.18"/>
    <n v="7.67"/>
    <n v="65"/>
    <n v="54.4"/>
    <n v="18.68"/>
    <n v="89506"/>
    <n v="4"/>
    <n v="994.2"/>
    <n v="11.96"/>
    <n v="20"/>
    <n v="5427"/>
    <n v="26"/>
    <n v="30434.560000000001"/>
    <n v="59946.735199999996"/>
    <n v="474.57280000000003"/>
    <n v="364.26239999999996"/>
    <n v="134760.86960000001"/>
    <n v="33.961912701612903"/>
    <n v="3.4215862929278931"/>
    <n v="322.78615972641319"/>
    <n v="0.20137170706170501"/>
    <n v="40969.869600000005"/>
  </r>
  <r>
    <x v="2"/>
    <x v="1"/>
    <s v="Protein Bars"/>
    <n v="4658"/>
    <n v="329713"/>
    <n v="136060"/>
    <n v="9.1"/>
    <n v="6.58"/>
    <n v="24"/>
    <n v="27.26"/>
    <n v="17.41"/>
    <n v="18847"/>
    <n v="6"/>
    <n v="1632.5"/>
    <n v="16.690000000000001"/>
    <n v="39"/>
    <n v="1641"/>
    <n v="24"/>
    <n v="30649.64"/>
    <n v="57403.033300000003"/>
    <n v="777.42020000000014"/>
    <n v="423.87799999999999"/>
    <n v="219971.02850000001"/>
    <n v="47.224351331043373"/>
    <n v="2.4232911950610023"/>
    <n v="201.96814701378256"/>
    <n v="0.11883061935683457"/>
    <n v="83911.028500000015"/>
  </r>
  <r>
    <x v="2"/>
    <x v="2"/>
    <s v="Trail Mix"/>
    <n v="382"/>
    <n v="847622"/>
    <n v="44194"/>
    <n v="6.65"/>
    <n v="10.51"/>
    <n v="71"/>
    <n v="40.520000000000003"/>
    <n v="19.52"/>
    <n v="55989"/>
    <n v="9"/>
    <n v="909.43"/>
    <n v="12.34"/>
    <n v="22"/>
    <n v="22730"/>
    <n v="23"/>
    <n v="4014.8199999999997"/>
    <n v="165455.81439999997"/>
    <n v="47.138799999999996"/>
    <n v="25.403000000000002"/>
    <n v="599359.82380000001"/>
    <n v="1569.0047743455498"/>
    <n v="19.179571887586551"/>
    <n v="932.0365503667133"/>
    <n v="7.6177270056699789E-2"/>
    <n v="555165.82380000001"/>
  </r>
  <r>
    <x v="3"/>
    <x v="1"/>
    <s v="Trail Mix"/>
    <n v="2868"/>
    <n v="306695"/>
    <n v="47604"/>
    <n v="5.26"/>
    <n v="15.63"/>
    <n v="305"/>
    <n v="8.6199999999999992"/>
    <n v="17.29"/>
    <n v="3190"/>
    <n v="0"/>
    <n v="1158.03"/>
    <n v="8.14"/>
    <n v="44"/>
    <n v="29133"/>
    <n v="52"/>
    <n v="44826.840000000004"/>
    <n v="53027.565499999997"/>
    <n v="233.45519999999999"/>
    <n v="150.85679999999999"/>
    <n v="176133.28250000003"/>
    <n v="61.413278417015356"/>
    <n v="6.4426308713553482"/>
    <n v="264.84201618265502"/>
    <n v="1.1516299581016971"/>
    <n v="128529.28250000003"/>
  </r>
  <r>
    <x v="3"/>
    <x v="2"/>
    <s v="Baked Chips"/>
    <n v="2113"/>
    <n v="396130"/>
    <n v="88375"/>
    <n v="8.58"/>
    <n v="9.92"/>
    <n v="186"/>
    <n v="10.24"/>
    <n v="9.11"/>
    <n v="98695"/>
    <n v="3"/>
    <n v="1486.39"/>
    <n v="29.39"/>
    <n v="7"/>
    <n v="26551"/>
    <n v="20"/>
    <n v="20960.96"/>
    <n v="36087.442999999999"/>
    <n v="621.01070000000004"/>
    <n v="181.2954"/>
    <n v="213033.29089999999"/>
    <n v="100.8202985802177"/>
    <n v="4.4823762376237628"/>
    <n v="266.50475312670295"/>
    <n v="0.69792376240123188"/>
    <n v="124658.29089999999"/>
  </r>
  <r>
    <x v="3"/>
    <x v="0"/>
    <s v="Baked Chips"/>
    <n v="4533"/>
    <n v="918374"/>
    <n v="101055"/>
    <n v="9.83"/>
    <n v="15.13"/>
    <n v="352"/>
    <n v="14.57"/>
    <n v="5.4"/>
    <n v="17459"/>
    <n v="2"/>
    <n v="294.29000000000002"/>
    <n v="8.0500000000000007"/>
    <n v="22"/>
    <n v="26298"/>
    <n v="-6"/>
    <n v="68584.290000000008"/>
    <n v="49592.196000000004"/>
    <n v="364.90649999999999"/>
    <n v="445.59390000000002"/>
    <n v="755630.01359999995"/>
    <n v="166.69534824619456"/>
    <n v="9.0878630448765527"/>
    <n v="3120.6429032586902"/>
    <n v="0.11279726995755543"/>
    <n v="654575.01359999995"/>
  </r>
  <r>
    <x v="3"/>
    <x v="0"/>
    <s v="Millet Snacks"/>
    <n v="2143"/>
    <n v="630735"/>
    <n v="101038"/>
    <n v="2.3199999999999998"/>
    <n v="4.0999999999999996"/>
    <n v="37"/>
    <n v="25"/>
    <n v="10.29"/>
    <n v="87421"/>
    <n v="11"/>
    <n v="823.62"/>
    <n v="26.11"/>
    <n v="15"/>
    <n v="31279"/>
    <n v="-15"/>
    <n v="8786.2999999999993"/>
    <n v="64902.631499999996"/>
    <n v="559.53729999999996"/>
    <n v="49.717599999999997"/>
    <n v="437736.81359999999"/>
    <n v="204.26356210919272"/>
    <n v="6.242552307052792"/>
    <n v="765.80826109127997"/>
    <n v="4.8314965873147993E-2"/>
    <n v="336698.81359999999"/>
  </r>
  <r>
    <x v="3"/>
    <x v="0"/>
    <s v="Protein Bars"/>
    <n v="691"/>
    <n v="492882"/>
    <n v="9648"/>
    <n v="6.94"/>
    <n v="5.92"/>
    <n v="399"/>
    <n v="17.7"/>
    <n v="13.68"/>
    <n v="90365"/>
    <n v="1"/>
    <n v="1610.19"/>
    <n v="14.42"/>
    <n v="17"/>
    <n v="20703"/>
    <n v="10"/>
    <n v="4090.72"/>
    <n v="67426.257599999997"/>
    <n v="99.642200000000003"/>
    <n v="47.955400000000004"/>
    <n v="310149.42479999998"/>
    <n v="448.8414251808972"/>
    <n v="51.086442786069654"/>
    <n v="306.1017643880536"/>
    <n v="1.3034880762535455"/>
    <n v="300501.42479999998"/>
  </r>
  <r>
    <x v="3"/>
    <x v="2"/>
    <s v="Trail Mix"/>
    <n v="2820"/>
    <n v="525584"/>
    <n v="135576"/>
    <n v="1.19"/>
    <n v="2.27"/>
    <n v="438"/>
    <n v="15.8"/>
    <n v="14.27"/>
    <n v="85468"/>
    <n v="3"/>
    <n v="207.75"/>
    <n v="16.55"/>
    <n v="0"/>
    <n v="19704"/>
    <n v="61"/>
    <n v="6401.4"/>
    <n v="75000.83679999999"/>
    <n v="466.71000000000004"/>
    <n v="33.558"/>
    <n v="338509.4952"/>
    <n v="120.03882808510639"/>
    <n v="3.8766743376408805"/>
    <n v="2529.886883273165"/>
    <n v="0.17313027032786385"/>
    <n v="202933.4952"/>
  </r>
  <r>
    <x v="3"/>
    <x v="0"/>
    <s v="Protein Bars"/>
    <n v="813"/>
    <n v="350931"/>
    <n v="38623"/>
    <n v="2.4500000000000002"/>
    <n v="12.47"/>
    <n v="84"/>
    <n v="64.569999999999993"/>
    <n v="16.72"/>
    <n v="38931"/>
    <n v="14"/>
    <n v="1938.7"/>
    <n v="18.95"/>
    <n v="28"/>
    <n v="19030"/>
    <n v="19"/>
    <n v="10138.11"/>
    <n v="58675.663199999995"/>
    <n v="154.0635"/>
    <n v="19.918500000000002"/>
    <n v="223982.24479999999"/>
    <n v="275.50091611316111"/>
    <n v="9.0860627087486723"/>
    <n v="181.01356579150976"/>
    <n v="0.46405361737777517"/>
    <n v="185359.24479999999"/>
  </r>
  <r>
    <x v="3"/>
    <x v="0"/>
    <s v="Protein Bars"/>
    <n v="3141"/>
    <n v="206570"/>
    <n v="83279"/>
    <n v="4.78"/>
    <n v="3.66"/>
    <n v="390"/>
    <n v="64.75"/>
    <n v="7.64"/>
    <n v="20982"/>
    <n v="12"/>
    <n v="275.82"/>
    <n v="25"/>
    <n v="4"/>
    <n v="49681"/>
    <n v="51"/>
    <n v="11496.060000000001"/>
    <n v="15781.947999999999"/>
    <n v="785.25"/>
    <n v="150.13980000000001"/>
    <n v="107693.60219999999"/>
    <n v="34.286406303724924"/>
    <n v="2.4804572581323021"/>
    <n v="748.93046189543907"/>
    <n v="0.52074260541220896"/>
    <n v="24414.602199999994"/>
  </r>
  <r>
    <x v="3"/>
    <x v="2"/>
    <s v="Baked Chips"/>
    <n v="815"/>
    <n v="601120"/>
    <n v="15651"/>
    <n v="7.53"/>
    <n v="6.43"/>
    <n v="409"/>
    <n v="60.15"/>
    <n v="15.25"/>
    <n v="44194"/>
    <n v="0"/>
    <n v="646.73"/>
    <n v="21.89"/>
    <n v="32"/>
    <n v="6067"/>
    <n v="63"/>
    <n v="5240.45"/>
    <n v="91670.8"/>
    <n v="178.40350000000001"/>
    <n v="61.369500000000002"/>
    <n v="453707.97700000001"/>
    <n v="556.6969042944786"/>
    <n v="38.407769471599259"/>
    <n v="929.47597915668052"/>
    <n v="0.44003288860793188"/>
    <n v="438056.97700000001"/>
  </r>
  <r>
    <x v="3"/>
    <x v="2"/>
    <s v="Millet Snacks"/>
    <n v="350"/>
    <n v="139464"/>
    <n v="76425"/>
    <n v="2.14"/>
    <n v="4.5999999999999996"/>
    <n v="34"/>
    <n v="57.33"/>
    <n v="19.760000000000002"/>
    <n v="36495"/>
    <n v="4"/>
    <n v="1055.25"/>
    <n v="29.28"/>
    <n v="6"/>
    <n v="14412"/>
    <n v="78"/>
    <n v="1609.9999999999998"/>
    <n v="27558.086400000004"/>
    <n v="102.48"/>
    <n v="7.4900000000000011"/>
    <n v="59278.943599999999"/>
    <n v="169.36841028571428"/>
    <n v="1.8248478900883218"/>
    <n v="132.16204690831557"/>
    <n v="0.25725993804852865"/>
    <n v="-17146.056400000001"/>
  </r>
  <r>
    <x v="3"/>
    <x v="0"/>
    <s v="Protein Bars"/>
    <n v="2530"/>
    <n v="720739"/>
    <n v="91120"/>
    <n v="9.2899999999999991"/>
    <n v="4.08"/>
    <n v="25"/>
    <n v="59.93"/>
    <n v="9.3800000000000008"/>
    <n v="13703"/>
    <n v="11"/>
    <n v="1098.27"/>
    <n v="15.97"/>
    <n v="31"/>
    <n v="48805"/>
    <n v="15"/>
    <n v="10322.4"/>
    <n v="67605.318200000009"/>
    <n v="404.041"/>
    <n v="235.03699999999998"/>
    <n v="579664.20380000002"/>
    <n v="229.11628608695653"/>
    <n v="7.9097783143107989"/>
    <n v="656.2493740154971"/>
    <n v="3.809527443360218E-2"/>
    <n v="488544.20380000002"/>
  </r>
  <r>
    <x v="3"/>
    <x v="0"/>
    <s v="Protein Bars"/>
    <n v="2154"/>
    <n v="167322"/>
    <n v="119889"/>
    <n v="1.1499999999999999"/>
    <n v="2.4900000000000002"/>
    <n v="191"/>
    <n v="30.68"/>
    <n v="9.42"/>
    <n v="53080"/>
    <n v="4"/>
    <n v="645.38"/>
    <n v="27.16"/>
    <n v="47"/>
    <n v="45415"/>
    <n v="44"/>
    <n v="5363.46"/>
    <n v="15761.732400000001"/>
    <n v="585.02639999999997"/>
    <n v="24.771000000000001"/>
    <n v="47092.010200000004"/>
    <n v="21.862585979572891"/>
    <n v="1.3956409678953032"/>
    <n v="259.26121044965754"/>
    <n v="0.73670874122948571"/>
    <n v="-72796.989799999996"/>
  </r>
  <r>
    <x v="3"/>
    <x v="1"/>
    <s v="Trail Mix"/>
    <n v="999"/>
    <n v="795182"/>
    <n v="75194"/>
    <n v="4.8499999999999996"/>
    <n v="19.809999999999999"/>
    <n v="51"/>
    <n v="48.79"/>
    <n v="8.7799999999999994"/>
    <n v="63321"/>
    <n v="2"/>
    <n v="1457.29"/>
    <n v="13.22"/>
    <n v="28"/>
    <n v="45427"/>
    <n v="73"/>
    <n v="19790.189999999999"/>
    <n v="69816.979599999991"/>
    <n v="132.06780000000001"/>
    <n v="48.451499999999996"/>
    <n v="596646.31110000005"/>
    <n v="597.24355465465476"/>
    <n v="10.575072479187169"/>
    <n v="545.65803649239342"/>
    <n v="9.3465131252971012E-2"/>
    <n v="521452.31110000005"/>
  </r>
  <r>
    <x v="3"/>
    <x v="0"/>
    <s v="Trail Mix"/>
    <n v="4209"/>
    <n v="573886"/>
    <n v="104932"/>
    <n v="4.78"/>
    <n v="18.13"/>
    <n v="448"/>
    <n v="40.47"/>
    <n v="7.53"/>
    <n v="47098"/>
    <n v="3"/>
    <n v="1556.86"/>
    <n v="18.13"/>
    <n v="22"/>
    <n v="20748"/>
    <n v="53"/>
    <n v="76309.17"/>
    <n v="43213.615800000007"/>
    <n v="763.09169999999995"/>
    <n v="201.1902"/>
    <n v="385552.93229999999"/>
    <n v="91.602027156094081"/>
    <n v="5.4691228605191933"/>
    <n v="368.61760209652766"/>
    <n v="1.2153516203566561"/>
    <n v="280620.93229999999"/>
  </r>
  <r>
    <x v="3"/>
    <x v="3"/>
    <s v="Millet Snacks"/>
    <n v="3695"/>
    <n v="284627"/>
    <n v="27785"/>
    <n v="6.04"/>
    <n v="4.8499999999999996"/>
    <n v="43"/>
    <n v="23.97"/>
    <n v="11.79"/>
    <n v="51990"/>
    <n v="11"/>
    <n v="1899.68"/>
    <n v="14.84"/>
    <n v="9"/>
    <n v="14919"/>
    <n v="-14"/>
    <n v="17920.75"/>
    <n v="33557.523300000001"/>
    <n v="548.33799999999997"/>
    <n v="223.178"/>
    <n v="165468.2107"/>
    <n v="44.781653775372121"/>
    <n v="10.243908583768221"/>
    <n v="149.82891855470393"/>
    <n v="0.28699399565044781"/>
    <n v="137683.2107"/>
  </r>
  <r>
    <x v="3"/>
    <x v="3"/>
    <s v="Millet Snacks"/>
    <n v="3056"/>
    <n v="681827"/>
    <n v="99475"/>
    <n v="5.49"/>
    <n v="2.93"/>
    <n v="354"/>
    <n v="53.66"/>
    <n v="19.190000000000001"/>
    <n v="68921"/>
    <n v="7"/>
    <n v="514.65"/>
    <n v="22.27"/>
    <n v="15"/>
    <n v="48498"/>
    <n v="-8"/>
    <n v="8954.08"/>
    <n v="130842.60130000001"/>
    <n v="680.57119999999998"/>
    <n v="167.77440000000001"/>
    <n v="423762.9731"/>
    <n v="138.66589433900523"/>
    <n v="6.8542548378989698"/>
    <n v="1324.8362965121928"/>
    <n v="0.2672028241768073"/>
    <n v="324287.9731"/>
  </r>
  <r>
    <x v="3"/>
    <x v="2"/>
    <s v="Trail Mix"/>
    <n v="2269"/>
    <n v="771909"/>
    <n v="79964"/>
    <n v="2.15"/>
    <n v="17.02"/>
    <n v="143"/>
    <n v="67.87"/>
    <n v="7.82"/>
    <n v="7213"/>
    <n v="13"/>
    <n v="989.62"/>
    <n v="9.16"/>
    <n v="44"/>
    <n v="49307"/>
    <n v="36"/>
    <n v="38618.379999999997"/>
    <n v="60363.283800000005"/>
    <n v="207.84039999999999"/>
    <n v="48.783499999999997"/>
    <n v="616150.71230000001"/>
    <n v="271.55165813133539"/>
    <n v="9.6532064428993039"/>
    <n v="780.00545663992239"/>
    <n v="0.18333205079873405"/>
    <n v="536186.71230000001"/>
  </r>
  <r>
    <x v="3"/>
    <x v="3"/>
    <s v="Protein Bars"/>
    <n v="1055"/>
    <n v="244718"/>
    <n v="144839"/>
    <n v="6.87"/>
    <n v="7.75"/>
    <n v="78"/>
    <n v="35.770000000000003"/>
    <n v="16.98"/>
    <n v="20607"/>
    <n v="5"/>
    <n v="450.62"/>
    <n v="9.11"/>
    <n v="8"/>
    <n v="9031"/>
    <n v="-16"/>
    <n v="8176.25"/>
    <n v="41553.116399999999"/>
    <n v="96.110500000000002"/>
    <n v="72.478499999999997"/>
    <n v="165182.04459999999"/>
    <n v="156.57065838862559"/>
    <n v="1.6895863683124019"/>
    <n v="543.06954862189866"/>
    <n v="0.1436280126512966"/>
    <n v="20343.044599999994"/>
  </r>
  <r>
    <x v="3"/>
    <x v="1"/>
    <s v="Trail Mix"/>
    <n v="3911"/>
    <n v="118926"/>
    <n v="96575"/>
    <n v="8.27"/>
    <n v="9.99"/>
    <n v="88"/>
    <n v="10.73"/>
    <n v="10.74"/>
    <n v="15187"/>
    <n v="0"/>
    <n v="271.36"/>
    <n v="16.03"/>
    <n v="45"/>
    <n v="36713"/>
    <n v="44"/>
    <n v="39070.89"/>
    <n v="12772.652399999999"/>
    <n v="626.93330000000003"/>
    <n v="323.43969999999996"/>
    <n v="14232.084600000002"/>
    <n v="3.6389886474047564"/>
    <n v="1.231436707222366"/>
    <n v="438.25913915094338"/>
    <n v="0.20079444360358542"/>
    <n v="-82342.915399999998"/>
  </r>
  <r>
    <x v="3"/>
    <x v="2"/>
    <s v="Trail Mix"/>
    <n v="4490"/>
    <n v="374683"/>
    <n v="125906"/>
    <n v="1.23"/>
    <n v="7.18"/>
    <n v="269"/>
    <n v="50.93"/>
    <n v="19.04"/>
    <n v="51514"/>
    <n v="0"/>
    <n v="1388.78"/>
    <n v="21.36"/>
    <n v="40"/>
    <n v="28066"/>
    <n v="30"/>
    <n v="32238.199999999997"/>
    <n v="71339.643199999991"/>
    <n v="959.06399999999996"/>
    <n v="55.227000000000004"/>
    <n v="190510.86580000003"/>
    <n v="42.430036926503348"/>
    <n v="2.9758947151049195"/>
    <n v="269.79291176428234"/>
    <n v="0.99706103559542325"/>
    <n v="64604.865800000029"/>
  </r>
  <r>
    <x v="3"/>
    <x v="0"/>
    <s v="Trail Mix"/>
    <n v="1369"/>
    <n v="820915"/>
    <n v="120598"/>
    <n v="6.17"/>
    <n v="5.96"/>
    <n v="104"/>
    <n v="7.7"/>
    <n v="8.7899999999999991"/>
    <n v="57225"/>
    <n v="13"/>
    <n v="976.37"/>
    <n v="3.8"/>
    <n v="45"/>
    <n v="35986"/>
    <n v="42"/>
    <n v="8159.24"/>
    <n v="72158.428499999995"/>
    <n v="52.021999999999998"/>
    <n v="84.467299999999994"/>
    <n v="647249.84220000007"/>
    <n v="472.79024265887512"/>
    <n v="6.8070366009386554"/>
    <n v="840.78269508485516"/>
    <n v="0.1236942679814597"/>
    <n v="526651.84220000007"/>
  </r>
  <r>
    <x v="3"/>
    <x v="1"/>
    <s v="Protein Bars"/>
    <n v="1039"/>
    <n v="231360"/>
    <n v="115659"/>
    <n v="9.8800000000000008"/>
    <n v="7.7"/>
    <n v="494"/>
    <n v="52.2"/>
    <n v="17.350000000000001"/>
    <n v="48340"/>
    <n v="13"/>
    <n v="919.18"/>
    <n v="8.9499999999999993"/>
    <n v="12"/>
    <n v="29214"/>
    <n v="-9"/>
    <n v="8000.3"/>
    <n v="40140.960000000006"/>
    <n v="92.990499999999997"/>
    <n v="102.65320000000001"/>
    <n v="105469.09629999999"/>
    <n v="101.51019855630413"/>
    <n v="2.0003631364614947"/>
    <n v="251.70260449531105"/>
    <n v="1.9626336445366528"/>
    <n v="-10189.90370000001"/>
  </r>
  <r>
    <x v="3"/>
    <x v="1"/>
    <s v="Trail Mix"/>
    <n v="1625"/>
    <n v="503008"/>
    <n v="55098"/>
    <n v="8.67"/>
    <n v="13.84"/>
    <n v="82"/>
    <n v="68.040000000000006"/>
    <n v="17.3"/>
    <n v="86799"/>
    <n v="5"/>
    <n v="507.88"/>
    <n v="2.0699999999999998"/>
    <n v="41"/>
    <n v="38739"/>
    <n v="51"/>
    <n v="22490"/>
    <n v="87020.384000000005"/>
    <n v="33.637500000000003"/>
    <n v="140.88749999999999"/>
    <n v="267785.09100000001"/>
    <n v="164.79082523076923"/>
    <n v="9.1293331881375011"/>
    <n v="990.4071827990864"/>
    <n v="8.2794229912844325E-2"/>
    <n v="212687.09100000001"/>
  </r>
  <r>
    <x v="3"/>
    <x v="1"/>
    <s v="Trail Mix"/>
    <n v="2378"/>
    <n v="178046"/>
    <n v="5340"/>
    <n v="6.56"/>
    <n v="15.83"/>
    <n v="321"/>
    <n v="17.48"/>
    <n v="19.48"/>
    <n v="42495"/>
    <n v="14"/>
    <n v="570.94000000000005"/>
    <n v="28.08"/>
    <n v="13"/>
    <n v="10114"/>
    <n v="16"/>
    <n v="37643.74"/>
    <n v="34683.360800000002"/>
    <n v="667.74239999999998"/>
    <n v="155.99679999999998"/>
    <n v="52286.16"/>
    <n v="21.987451640033644"/>
    <n v="33.341947565543073"/>
    <n v="311.84712929554769"/>
    <n v="1.0293505049256935"/>
    <n v="46946.16"/>
  </r>
  <r>
    <x v="3"/>
    <x v="3"/>
    <s v="Baked Chips"/>
    <n v="3914"/>
    <n v="735614"/>
    <n v="136430"/>
    <n v="5.58"/>
    <n v="6.49"/>
    <n v="112"/>
    <n v="44.16"/>
    <n v="16.93"/>
    <n v="10635"/>
    <n v="11"/>
    <n v="1332.64"/>
    <n v="26.2"/>
    <n v="41"/>
    <n v="13312"/>
    <n v="-13"/>
    <n v="25401.86"/>
    <n v="124539.45020000001"/>
    <n v="1025.4680000000001"/>
    <n v="218.40120000000002"/>
    <n v="560481.82059999998"/>
    <n v="143.19923878385282"/>
    <n v="5.3918786190720516"/>
    <n v="551.99753872013446"/>
    <n v="0.2028994554209137"/>
    <n v="424051.82059999998"/>
  </r>
  <r>
    <x v="3"/>
    <x v="2"/>
    <s v="Protein Bars"/>
    <n v="2213"/>
    <n v="577759"/>
    <n v="42772"/>
    <n v="6.19"/>
    <n v="12.07"/>
    <n v="166"/>
    <n v="57.34"/>
    <n v="6.5"/>
    <n v="76928"/>
    <n v="12"/>
    <n v="1181.24"/>
    <n v="20.32"/>
    <n v="43"/>
    <n v="26009"/>
    <n v="-3"/>
    <n v="26710.91"/>
    <n v="37554.334999999999"/>
    <n v="449.6816"/>
    <n v="136.9847"/>
    <n v="409970.08869999996"/>
    <n v="185.255349615906"/>
    <n v="13.507878986252688"/>
    <n v="489.11228878128071"/>
    <n v="0.33939036864851951"/>
    <n v="367198.08869999996"/>
  </r>
  <r>
    <x v="3"/>
    <x v="3"/>
    <s v="Baked Chips"/>
    <n v="1352"/>
    <n v="288404"/>
    <n v="63478"/>
    <n v="2.41"/>
    <n v="16.91"/>
    <n v="215"/>
    <n v="17.079999999999998"/>
    <n v="9.08"/>
    <n v="12336"/>
    <n v="13"/>
    <n v="623.64"/>
    <n v="8.69"/>
    <n v="37"/>
    <n v="20310"/>
    <n v="36"/>
    <n v="22862.32"/>
    <n v="26187.083200000001"/>
    <n v="117.48879999999998"/>
    <n v="32.583199999999998"/>
    <n v="206558.52480000001"/>
    <n v="152.77997396449706"/>
    <n v="4.5433693563124233"/>
    <n v="462.45269706882175"/>
    <n v="0.46491241452961818"/>
    <n v="143080.52480000001"/>
  </r>
  <r>
    <x v="3"/>
    <x v="3"/>
    <s v="Protein Bars"/>
    <n v="4496"/>
    <n v="215937"/>
    <n v="25219"/>
    <n v="2.5"/>
    <n v="5.8"/>
    <n v="98"/>
    <n v="22.99"/>
    <n v="19.72"/>
    <n v="45591"/>
    <n v="9"/>
    <n v="645.57000000000005"/>
    <n v="28.11"/>
    <n v="3"/>
    <n v="29767"/>
    <n v="45"/>
    <n v="26076.799999999999"/>
    <n v="42582.776399999995"/>
    <n v="1263.8256000000001"/>
    <n v="112.4"/>
    <n v="70543.198000000033"/>
    <n v="15.690213078291823"/>
    <n v="8.5624727388080419"/>
    <n v="334.49045029973507"/>
    <n v="0.29298295336139712"/>
    <n v="45324.198000000033"/>
  </r>
  <r>
    <x v="3"/>
    <x v="0"/>
    <s v="Trail Mix"/>
    <n v="729"/>
    <n v="551597"/>
    <n v="137379"/>
    <n v="9.2799999999999994"/>
    <n v="8.8800000000000008"/>
    <n v="192"/>
    <n v="37.65"/>
    <n v="17.309999999999999"/>
    <n v="98537"/>
    <n v="8"/>
    <n v="898.71"/>
    <n v="1.76"/>
    <n v="30"/>
    <n v="44049"/>
    <n v="37"/>
    <n v="6473.52"/>
    <n v="95481.440699999992"/>
    <n v="12.830400000000001"/>
    <n v="67.651199999999989"/>
    <n v="306975.5577"/>
    <n v="421.09129999999999"/>
    <n v="4.0151478755850603"/>
    <n v="613.76528579853345"/>
    <n v="0.31282316618835854"/>
    <n v="169596.5577"/>
  </r>
  <r>
    <x v="3"/>
    <x v="3"/>
    <s v="Trail Mix"/>
    <n v="1380"/>
    <n v="795466"/>
    <n v="137212"/>
    <n v="7.35"/>
    <n v="10.27"/>
    <n v="368"/>
    <n v="64.83"/>
    <n v="18.93"/>
    <n v="82886"/>
    <n v="13"/>
    <n v="831.35"/>
    <n v="16.73"/>
    <n v="7"/>
    <n v="41843"/>
    <n v="60"/>
    <n v="14172.599999999999"/>
    <n v="150581.7138"/>
    <n v="230.874"/>
    <n v="101.42999999999999"/>
    <n v="505650.38219999999"/>
    <n v="366.41332043478258"/>
    <n v="5.7973500859983096"/>
    <n v="956.83647080050514"/>
    <n v="0.38460072460670852"/>
    <n v="368438.38219999999"/>
  </r>
  <r>
    <x v="3"/>
    <x v="1"/>
    <s v="Protein Bars"/>
    <n v="1407"/>
    <n v="73284"/>
    <n v="139702"/>
    <n v="8.16"/>
    <n v="5.57"/>
    <n v="384"/>
    <n v="53.14"/>
    <n v="11.69"/>
    <n v="68936"/>
    <n v="5"/>
    <n v="1697.75"/>
    <n v="16.88"/>
    <n v="22"/>
    <n v="38997"/>
    <n v="48"/>
    <n v="7836.9900000000007"/>
    <n v="8566.8995999999988"/>
    <n v="237.50159999999997"/>
    <n v="114.81120000000001"/>
    <n v="-51405.202399999995"/>
    <n v="-36.535325088841503"/>
    <n v="0.52457373552275555"/>
    <n v="43.165365925489617"/>
    <n v="8.89602095955461"/>
    <n v="-191107.20240000001"/>
  </r>
  <r>
    <x v="3"/>
    <x v="1"/>
    <s v="Millet Snacks"/>
    <n v="1755"/>
    <n v="637100"/>
    <n v="137279"/>
    <n v="1.23"/>
    <n v="4.3499999999999996"/>
    <n v="383"/>
    <n v="36.43"/>
    <n v="10.42"/>
    <n v="76428"/>
    <n v="0"/>
    <n v="1098.5899999999999"/>
    <n v="26.93"/>
    <n v="49"/>
    <n v="48606"/>
    <n v="10"/>
    <n v="7634.2499999999991"/>
    <n v="66385.820000000007"/>
    <n v="472.62149999999997"/>
    <n v="21.586500000000001"/>
    <n v="437551.72200000001"/>
    <n v="249.31722051282051"/>
    <n v="4.6409137595699272"/>
    <n v="579.92517681755714"/>
    <n v="0.66043002668340911"/>
    <n v="300272.72200000001"/>
  </r>
  <r>
    <x v="3"/>
    <x v="1"/>
    <s v="Baked Chips"/>
    <n v="1842"/>
    <n v="707456"/>
    <n v="18893"/>
    <n v="8.19"/>
    <n v="15.04"/>
    <n v="476"/>
    <n v="59.44"/>
    <n v="17.239999999999998"/>
    <n v="37207"/>
    <n v="8"/>
    <n v="173.62"/>
    <n v="3.77"/>
    <n v="28"/>
    <n v="28609"/>
    <n v="66"/>
    <n v="27703.679999999997"/>
    <n v="121965.41439999999"/>
    <n v="69.443399999999997"/>
    <n v="150.85980000000001"/>
    <n v="491750.60239999997"/>
    <n v="266.96558219326818"/>
    <n v="37.445403059334147"/>
    <n v="4074.737933417809"/>
    <n v="0.11681732856884386"/>
    <n v="472857.60239999997"/>
  </r>
  <r>
    <x v="3"/>
    <x v="1"/>
    <s v="Trail Mix"/>
    <n v="2039"/>
    <n v="945331"/>
    <n v="43635"/>
    <n v="2.7"/>
    <n v="4.87"/>
    <n v="391"/>
    <n v="9.0299999999999994"/>
    <n v="11.16"/>
    <n v="95359"/>
    <n v="6"/>
    <n v="963.01"/>
    <n v="23.91"/>
    <n v="25"/>
    <n v="19161"/>
    <n v="35"/>
    <n v="9929.93"/>
    <n v="105498.9396"/>
    <n v="487.5249"/>
    <n v="55.053000000000004"/>
    <n v="714839.55249999999"/>
    <n v="350.58339995095633"/>
    <n v="21.664512432680187"/>
    <n v="981.64193518239688"/>
    <n v="0.39831224195546322"/>
    <n v="671204.55249999999"/>
  </r>
  <r>
    <x v="3"/>
    <x v="0"/>
    <s v="Trail Mix"/>
    <n v="1108"/>
    <n v="880051"/>
    <n v="109946"/>
    <n v="0.63"/>
    <n v="5.85"/>
    <n v="192"/>
    <n v="7.59"/>
    <n v="12.59"/>
    <n v="25596"/>
    <n v="5"/>
    <n v="1743.06"/>
    <n v="9.99"/>
    <n v="11"/>
    <n v="25824"/>
    <n v="5"/>
    <n v="6481.7999999999993"/>
    <n v="110798.42090000001"/>
    <n v="110.6892"/>
    <n v="6.9804000000000004"/>
    <n v="711233.10950000002"/>
    <n v="641.90713853790612"/>
    <n v="8.0043930656867914"/>
    <n v="504.88852936789328"/>
    <n v="0.3802819609318096"/>
    <n v="601287.10950000002"/>
  </r>
  <r>
    <x v="3"/>
    <x v="2"/>
    <s v="Trail Mix"/>
    <n v="2840"/>
    <n v="555659"/>
    <n v="27190"/>
    <n v="4.16"/>
    <n v="19.04"/>
    <n v="109"/>
    <n v="25.51"/>
    <n v="11.1"/>
    <n v="15764"/>
    <n v="14"/>
    <n v="1387.19"/>
    <n v="23.93"/>
    <n v="47"/>
    <n v="37355"/>
    <n v="26"/>
    <n v="54073.599999999999"/>
    <n v="61678.148999999998"/>
    <n v="679.61199999999997"/>
    <n v="118.14399999999999"/>
    <n v="385990.495"/>
    <n v="135.91214612676058"/>
    <n v="20.436152997425523"/>
    <n v="400.56445043577304"/>
    <n v="0.2721160099989382"/>
    <n v="358800.495"/>
  </r>
  <r>
    <x v="3"/>
    <x v="1"/>
    <s v="Trail Mix"/>
    <n v="4412"/>
    <n v="117155"/>
    <n v="105167"/>
    <n v="5.55"/>
    <n v="8.5500000000000007"/>
    <n v="482"/>
    <n v="67.81"/>
    <n v="13.8"/>
    <n v="44645"/>
    <n v="0"/>
    <n v="1180.1099999999999"/>
    <n v="12.39"/>
    <n v="15"/>
    <n v="38634"/>
    <n v="11"/>
    <n v="37722.600000000006"/>
    <n v="16167.390000000001"/>
    <n v="546.6468000000001"/>
    <n v="244.86600000000001"/>
    <n v="-20805.502800000017"/>
    <n v="-4.7156624660018167"/>
    <n v="1.1139901299837403"/>
    <n v="99.274643889128981"/>
    <n v="4.8552176176859714"/>
    <n v="-125972.50280000002"/>
  </r>
  <r>
    <x v="3"/>
    <x v="2"/>
    <s v="Protein Bars"/>
    <n v="4023"/>
    <n v="524013"/>
    <n v="116431"/>
    <n v="4.43"/>
    <n v="12.19"/>
    <n v="81"/>
    <n v="23.54"/>
    <n v="15.77"/>
    <n v="16956"/>
    <n v="8"/>
    <n v="1871.33"/>
    <n v="23.81"/>
    <n v="13"/>
    <n v="29080"/>
    <n v="41"/>
    <n v="49040.369999999995"/>
    <n v="82636.850100000011"/>
    <n v="957.8762999999999"/>
    <n v="178.21889999999999"/>
    <n v="345163.68469999998"/>
    <n v="85.79758506089982"/>
    <n v="4.5006312751758548"/>
    <n v="280.02169579924441"/>
    <n v="0.28926330071963863"/>
    <n v="228732.68469999998"/>
  </r>
  <r>
    <x v="3"/>
    <x v="2"/>
    <s v="Protein Bars"/>
    <n v="991"/>
    <n v="929005"/>
    <n v="73026"/>
    <n v="6.53"/>
    <n v="5.5"/>
    <n v="92"/>
    <n v="54.26"/>
    <n v="17.2"/>
    <n v="69586"/>
    <n v="4"/>
    <n v="358.79"/>
    <n v="0.66"/>
    <n v="42"/>
    <n v="47996"/>
    <n v="2"/>
    <n v="5450.5"/>
    <n v="159788.85999999999"/>
    <n v="6.5405999999999995"/>
    <n v="64.712299999999999"/>
    <n v="646112.38709999993"/>
    <n v="651.98020898082734"/>
    <n v="12.721564922082546"/>
    <n v="2589.2722762618801"/>
    <n v="3.5531218884720751E-2"/>
    <n v="573086.38709999993"/>
  </r>
  <r>
    <x v="3"/>
    <x v="2"/>
    <s v="Protein Bars"/>
    <n v="4570"/>
    <n v="714917"/>
    <n v="126668"/>
    <n v="6.03"/>
    <n v="3.68"/>
    <n v="51"/>
    <n v="23.32"/>
    <n v="13.83"/>
    <n v="16709"/>
    <n v="6"/>
    <n v="1277.52"/>
    <n v="24.51"/>
    <n v="11"/>
    <n v="47947"/>
    <n v="-4"/>
    <n v="16817.600000000002"/>
    <n v="98873.021099999998"/>
    <n v="1120.107"/>
    <n v="275.57099999999997"/>
    <n v="533174.70090000005"/>
    <n v="116.6684247045952"/>
    <n v="5.6440221681877034"/>
    <n v="559.613156741186"/>
    <n v="9.1134383431922872E-2"/>
    <n v="406506.70090000005"/>
  </r>
  <r>
    <x v="3"/>
    <x v="2"/>
    <s v="Baked Chips"/>
    <n v="4712"/>
    <n v="536799"/>
    <n v="123325"/>
    <n v="3.04"/>
    <n v="3.58"/>
    <n v="164"/>
    <n v="44.67"/>
    <n v="8.8699999999999992"/>
    <n v="20080"/>
    <n v="2"/>
    <n v="833.36"/>
    <n v="10.27"/>
    <n v="37"/>
    <n v="43460"/>
    <n v="37"/>
    <n v="16868.96"/>
    <n v="47614.071299999996"/>
    <n v="483.92239999999998"/>
    <n v="143.2448"/>
    <n v="408148.8015"/>
    <n v="86.619015598471989"/>
    <n v="4.3527184269207382"/>
    <n v="644.13818757799754"/>
    <n v="0.25460375298761734"/>
    <n v="284823.8015"/>
  </r>
  <r>
    <x v="3"/>
    <x v="2"/>
    <s v="Trail Mix"/>
    <n v="803"/>
    <n v="803158"/>
    <n v="125356"/>
    <n v="5.37"/>
    <n v="9.34"/>
    <n v="491"/>
    <n v="63.45"/>
    <n v="10.029999999999999"/>
    <n v="63888"/>
    <n v="10"/>
    <n v="1243.19"/>
    <n v="2.13"/>
    <n v="19"/>
    <n v="35617"/>
    <n v="10"/>
    <n v="7500.0199999999995"/>
    <n v="80556.747400000007"/>
    <n v="17.103899999999999"/>
    <n v="43.121099999999998"/>
    <n v="615536.00760000001"/>
    <n v="766.54546400996264"/>
    <n v="6.407016816107725"/>
    <n v="646.04605892904544"/>
    <n v="0.76000773197801674"/>
    <n v="490180.00760000001"/>
  </r>
  <r>
    <x v="3"/>
    <x v="0"/>
    <s v="Trail Mix"/>
    <n v="4689"/>
    <n v="639716"/>
    <n v="26281"/>
    <n v="8.91"/>
    <n v="7.61"/>
    <n v="63"/>
    <n v="35.82"/>
    <n v="8.31"/>
    <n v="23704"/>
    <n v="12"/>
    <n v="1009.98"/>
    <n v="6.45"/>
    <n v="33"/>
    <n v="1763"/>
    <n v="68"/>
    <n v="35683.29"/>
    <n v="53160.399600000004"/>
    <n v="302.44049999999999"/>
    <n v="417.78989999999999"/>
    <n v="524685.07999999996"/>
    <n v="111.89701002345915"/>
    <n v="24.341387314029145"/>
    <n v="633.39472068753832"/>
    <n v="9.9464043419267303E-2"/>
    <n v="498404.07999999996"/>
  </r>
  <r>
    <x v="3"/>
    <x v="3"/>
    <s v="Millet Snacks"/>
    <n v="554"/>
    <n v="864660"/>
    <n v="15207"/>
    <n v="3.21"/>
    <n v="11.63"/>
    <n v="68"/>
    <n v="54.99"/>
    <n v="13.79"/>
    <n v="32694"/>
    <n v="3"/>
    <n v="1075.56"/>
    <n v="11.87"/>
    <n v="24"/>
    <n v="48857"/>
    <n v="3"/>
    <n v="6443.02"/>
    <n v="119236.614"/>
    <n v="65.759799999999998"/>
    <n v="17.783399999999997"/>
    <n v="657345.82279999997"/>
    <n v="1186.5448064981949"/>
    <n v="56.859341092917738"/>
    <n v="803.91609952024999"/>
    <n v="8.4585941294844202E-2"/>
    <n v="642138.82279999997"/>
  </r>
  <r>
    <x v="3"/>
    <x v="2"/>
    <s v="Trail Mix"/>
    <n v="4906"/>
    <n v="601216"/>
    <n v="94833"/>
    <n v="0.63"/>
    <n v="11.08"/>
    <n v="200"/>
    <n v="58.08"/>
    <n v="15.76"/>
    <n v="8419"/>
    <n v="13"/>
    <n v="829.26"/>
    <n v="3.93"/>
    <n v="37"/>
    <n v="47229"/>
    <n v="47"/>
    <n v="54358.48"/>
    <n v="94751.641599999988"/>
    <n v="192.8058"/>
    <n v="30.907800000000002"/>
    <n v="396234.16480000003"/>
    <n v="80.765219078679181"/>
    <n v="6.3397340588191877"/>
    <n v="725.00301473602974"/>
    <n v="0.2758609218650202"/>
    <n v="301401.16480000003"/>
  </r>
  <r>
    <x v="3"/>
    <x v="2"/>
    <s v="Trail Mix"/>
    <n v="1016"/>
    <n v="500930"/>
    <n v="121185"/>
    <n v="6.65"/>
    <n v="5.04"/>
    <n v="321"/>
    <n v="10.64"/>
    <n v="15.1"/>
    <n v="33837"/>
    <n v="12"/>
    <n v="423.99"/>
    <n v="6.18"/>
    <n v="42"/>
    <n v="47170"/>
    <n v="13"/>
    <n v="5120.6400000000003"/>
    <n v="75640.429999999993"/>
    <n v="62.788799999999995"/>
    <n v="67.564000000000007"/>
    <n v="339031.5772"/>
    <n v="333.69249724409451"/>
    <n v="4.1335973924165534"/>
    <n v="1181.4665440222645"/>
    <n v="0.27169622502146012"/>
    <n v="217846.5772"/>
  </r>
  <r>
    <x v="3"/>
    <x v="1"/>
    <s v="Baked Chips"/>
    <n v="2975"/>
    <n v="112292"/>
    <n v="105859"/>
    <n v="3.17"/>
    <n v="15.71"/>
    <n v="44"/>
    <n v="64.36"/>
    <n v="18.39"/>
    <n v="48877"/>
    <n v="10"/>
    <n v="165.46"/>
    <n v="1.95"/>
    <n v="48"/>
    <n v="8433"/>
    <n v="29"/>
    <n v="46737.25"/>
    <n v="20650.498800000001"/>
    <n v="58.012500000000003"/>
    <n v="94.30749999999999"/>
    <n v="-12558.068799999994"/>
    <n v="-4.2211995966386535"/>
    <n v="1.0607695141650686"/>
    <n v="678.66553849873083"/>
    <n v="6.4833113667937162E-2"/>
    <n v="-118417.06879999999"/>
  </r>
  <r>
    <x v="3"/>
    <x v="2"/>
    <s v="Protein Bars"/>
    <n v="3115"/>
    <n v="318448"/>
    <n v="33454"/>
    <n v="8.56"/>
    <n v="10.039999999999999"/>
    <n v="16"/>
    <n v="66.19"/>
    <n v="15.99"/>
    <n v="54615"/>
    <n v="4"/>
    <n v="1392.79"/>
    <n v="22.33"/>
    <n v="28"/>
    <n v="29190"/>
    <n v="5"/>
    <n v="31274.6"/>
    <n v="50919.835200000001"/>
    <n v="695.57949999999994"/>
    <n v="266.64400000000001"/>
    <n v="151486.34129999997"/>
    <n v="48.631249213483137"/>
    <n v="9.5189812877383879"/>
    <n v="228.64035497095759"/>
    <n v="6.9978897653620059E-2"/>
    <n v="118032.34129999997"/>
  </r>
  <r>
    <x v="3"/>
    <x v="0"/>
    <s v="Millet Snacks"/>
    <n v="3089"/>
    <n v="991763"/>
    <n v="127258"/>
    <n v="4.78"/>
    <n v="11.01"/>
    <n v="228"/>
    <n v="65.98"/>
    <n v="8.58"/>
    <n v="47456"/>
    <n v="8"/>
    <n v="372.29"/>
    <n v="12.95"/>
    <n v="40"/>
    <n v="5643"/>
    <n v="63"/>
    <n v="34009.89"/>
    <n v="85093.265400000004"/>
    <n v="400.02550000000002"/>
    <n v="147.6542"/>
    <n v="819013.16489999997"/>
    <n v="265.13860955001616"/>
    <n v="7.7933253705071586"/>
    <n v="2663.9528324693115"/>
    <n v="8.5587100950529515E-2"/>
    <n v="691755.16489999997"/>
  </r>
  <r>
    <x v="3"/>
    <x v="2"/>
    <s v="Baked Chips"/>
    <n v="4860"/>
    <n v="256487"/>
    <n v="125263"/>
    <n v="7.43"/>
    <n v="11.42"/>
    <n v="340"/>
    <n v="53.01"/>
    <n v="10.08"/>
    <n v="94937"/>
    <n v="13"/>
    <n v="1704"/>
    <n v="16.63"/>
    <n v="44"/>
    <n v="32346"/>
    <n v="62"/>
    <n v="55501.2"/>
    <n v="25853.889599999999"/>
    <n v="808.21799999999996"/>
    <n v="361.09799999999996"/>
    <n v="46679.594400000002"/>
    <n v="9.6048548148148161"/>
    <n v="2.047587875110767"/>
    <n v="150.52053990610329"/>
    <n v="2.2588279327997127"/>
    <n v="-78583.405599999998"/>
  </r>
  <r>
    <x v="3"/>
    <x v="1"/>
    <s v="Protein Bars"/>
    <n v="2490"/>
    <n v="356773"/>
    <n v="51101"/>
    <n v="8.4"/>
    <n v="11.21"/>
    <n v="196"/>
    <n v="29.52"/>
    <n v="14.34"/>
    <n v="30255"/>
    <n v="8"/>
    <n v="1385.84"/>
    <n v="24.9"/>
    <n v="30"/>
    <n v="2607"/>
    <n v="7"/>
    <n v="27912.9"/>
    <n v="51161.248200000002"/>
    <n v="620.01"/>
    <n v="209.16000000000003"/>
    <n v="244007.68180000002"/>
    <n v="97.995052931726917"/>
    <n v="6.9817224711845167"/>
    <n v="257.44169601108354"/>
    <n v="0.76133743304566204"/>
    <n v="192906.68180000002"/>
  </r>
  <r>
    <x v="3"/>
    <x v="1"/>
    <s v="Millet Snacks"/>
    <n v="2645"/>
    <n v="95232"/>
    <n v="126534"/>
    <n v="8.5"/>
    <n v="3.1"/>
    <n v="392"/>
    <n v="57.12"/>
    <n v="9.6300000000000008"/>
    <n v="21182"/>
    <n v="10"/>
    <n v="476.86"/>
    <n v="1.48"/>
    <n v="13"/>
    <n v="45477"/>
    <n v="7"/>
    <n v="8199.5"/>
    <n v="9170.8416000000016"/>
    <n v="39.146000000000001"/>
    <n v="224.82500000000002"/>
    <n v="10938.687399999995"/>
    <n v="4.135609603024573"/>
    <n v="0.75261984921048886"/>
    <n v="199.70641278362621"/>
    <n v="1.9628813844086024"/>
    <n v="-115595.3126"/>
  </r>
  <r>
    <x v="3"/>
    <x v="2"/>
    <s v="Protein Bars"/>
    <n v="2511"/>
    <n v="398688"/>
    <n v="89227"/>
    <n v="4.05"/>
    <n v="7.18"/>
    <n v="218"/>
    <n v="33.24"/>
    <n v="10.53"/>
    <n v="39373"/>
    <n v="7"/>
    <n v="1223.42"/>
    <n v="25.57"/>
    <n v="43"/>
    <n v="3016"/>
    <n v="45"/>
    <n v="18028.98"/>
    <n v="41981.846399999995"/>
    <n v="642.06269999999995"/>
    <n v="101.69550000000001"/>
    <n v="295544.4154"/>
    <n v="117.69988665870171"/>
    <n v="4.4682439171999508"/>
    <n v="325.87991041506592"/>
    <n v="0.66895808251063493"/>
    <n v="206317.4154"/>
  </r>
  <r>
    <x v="3"/>
    <x v="3"/>
    <s v="Trail Mix"/>
    <n v="1104"/>
    <n v="510385"/>
    <n v="76126"/>
    <n v="6.5"/>
    <n v="3.68"/>
    <n v="236"/>
    <n v="61.52"/>
    <n v="16.55"/>
    <n v="43019"/>
    <n v="4"/>
    <n v="1822.46"/>
    <n v="16.45"/>
    <n v="31"/>
    <n v="4574"/>
    <n v="40"/>
    <n v="4062.7200000000003"/>
    <n v="84468.717499999999"/>
    <n v="181.60799999999998"/>
    <n v="71.760000000000005"/>
    <n v="374007.19449999998"/>
    <n v="338.77463269927534"/>
    <n v="6.7044767884822534"/>
    <n v="280.05278579502431"/>
    <n v="0.84269827679104992"/>
    <n v="297881.19449999998"/>
  </r>
  <r>
    <x v="3"/>
    <x v="3"/>
    <s v="Protein Bars"/>
    <n v="120"/>
    <n v="833301"/>
    <n v="61071"/>
    <n v="1.41"/>
    <n v="19.350000000000001"/>
    <n v="441"/>
    <n v="16.739999999999998"/>
    <n v="17.16"/>
    <n v="62619"/>
    <n v="4"/>
    <n v="742.34"/>
    <n v="5.92"/>
    <n v="49"/>
    <n v="47309"/>
    <n v="25"/>
    <n v="2322"/>
    <n v="142994.4516"/>
    <n v="7.1040000000000001"/>
    <n v="1.6919999999999999"/>
    <n v="578047.7524"/>
    <n v="4817.0646033333333"/>
    <n v="13.644790489757822"/>
    <n v="1122.5328016811702"/>
    <n v="0.39286157102895597"/>
    <n v="516976.7524"/>
  </r>
  <r>
    <x v="3"/>
    <x v="1"/>
    <s v="Protein Bars"/>
    <n v="506"/>
    <n v="362813"/>
    <n v="79763"/>
    <n v="1.48"/>
    <n v="4.43"/>
    <n v="398"/>
    <n v="66.599999999999994"/>
    <n v="11.01"/>
    <n v="16043"/>
    <n v="8"/>
    <n v="1389.97"/>
    <n v="9.52"/>
    <n v="16"/>
    <n v="8274"/>
    <n v="48"/>
    <n v="2241.58"/>
    <n v="39945.711300000003"/>
    <n v="48.171199999999999"/>
    <n v="7.4888000000000003"/>
    <n v="296253.04869999998"/>
    <n v="585.48033339920948"/>
    <n v="4.5486378395998148"/>
    <n v="261.02218033482734"/>
    <n v="1.524774635969494"/>
    <n v="216490.04869999998"/>
  </r>
  <r>
    <x v="3"/>
    <x v="1"/>
    <s v="Millet Snacks"/>
    <n v="1938"/>
    <n v="753305"/>
    <n v="12016"/>
    <n v="4.55"/>
    <n v="18.989999999999998"/>
    <n v="12"/>
    <n v="54.15"/>
    <n v="16.579999999999998"/>
    <n v="19239"/>
    <n v="6"/>
    <n v="772.43"/>
    <n v="1.55"/>
    <n v="28"/>
    <n v="21175"/>
    <n v="22"/>
    <n v="36802.619999999995"/>
    <n v="124897.96899999998"/>
    <n v="30.039000000000001"/>
    <n v="88.179000000000002"/>
    <n v="551072.19299999997"/>
    <n v="284.35097678018576"/>
    <n v="62.691827563248999"/>
    <n v="975.24047486503639"/>
    <n v="1.2304657476055515E-2"/>
    <n v="539056.19299999997"/>
  </r>
  <r>
    <x v="3"/>
    <x v="0"/>
    <s v="Trail Mix"/>
    <n v="4519"/>
    <n v="573375"/>
    <n v="94081"/>
    <n v="7.71"/>
    <n v="4.58"/>
    <n v="125"/>
    <n v="19.84"/>
    <n v="19.05"/>
    <n v="1875"/>
    <n v="0"/>
    <n v="884.8"/>
    <n v="13.6"/>
    <n v="11"/>
    <n v="5473"/>
    <n v="50"/>
    <n v="20697.02"/>
    <n v="109227.9375"/>
    <n v="614.58400000000006"/>
    <n v="348.41489999999999"/>
    <n v="435139.04359999998"/>
    <n v="96.29100323080327"/>
    <n v="6.0944824140899865"/>
    <n v="648.02780289330929"/>
    <n v="0.19289295836058423"/>
    <n v="341058.04359999998"/>
  </r>
  <r>
    <x v="3"/>
    <x v="2"/>
    <s v="Baked Chips"/>
    <n v="4116"/>
    <n v="271095"/>
    <n v="138296"/>
    <n v="5.65"/>
    <n v="5.3"/>
    <n v="59"/>
    <n v="50.57"/>
    <n v="19.41"/>
    <n v="75930"/>
    <n v="7"/>
    <n v="964.8"/>
    <n v="6.81"/>
    <n v="5"/>
    <n v="6079"/>
    <n v="33"/>
    <n v="21814.799999999999"/>
    <n v="52619.539499999999"/>
    <n v="280.2996"/>
    <n v="232.554"/>
    <n v="114138.8069"/>
    <n v="27.730516739552964"/>
    <n v="1.9602519234106555"/>
    <n v="280.98569651741298"/>
    <n v="0.20997510097936145"/>
    <n v="-24157.193100000004"/>
  </r>
  <r>
    <x v="3"/>
    <x v="2"/>
    <s v="Trail Mix"/>
    <n v="2237"/>
    <n v="80651"/>
    <n v="134714"/>
    <n v="3.42"/>
    <n v="9.4"/>
    <n v="344"/>
    <n v="37.799999999999997"/>
    <n v="7.15"/>
    <n v="41708"/>
    <n v="6"/>
    <n v="1538.74"/>
    <n v="12.7"/>
    <n v="47"/>
    <n v="22804"/>
    <n v="-4"/>
    <n v="21027.8"/>
    <n v="5766.5465000000004"/>
    <n v="284.09899999999999"/>
    <n v="76.505400000000009"/>
    <n v="-11015.950899999996"/>
    <n v="-4.9244304425569947"/>
    <n v="0.59868313612542123"/>
    <n v="52.413663126974015"/>
    <n v="6.563174170190079"/>
    <n v="-145729.9509"/>
  </r>
  <r>
    <x v="3"/>
    <x v="1"/>
    <s v="Protein Bars"/>
    <n v="4545"/>
    <n v="98777"/>
    <n v="67368"/>
    <n v="7.27"/>
    <n v="2.5"/>
    <n v="79"/>
    <n v="49.96"/>
    <n v="13.5"/>
    <n v="43397"/>
    <n v="2"/>
    <n v="1265.96"/>
    <n v="5.12"/>
    <n v="19"/>
    <n v="20675"/>
    <n v="27"/>
    <n v="11362.5"/>
    <n v="13334.895"/>
    <n v="232.70400000000001"/>
    <n v="330.42149999999998"/>
    <n v="9444.4795000000013"/>
    <n v="2.077993289328933"/>
    <n v="1.4662302576891106"/>
    <n v="78.025372049669812"/>
    <n v="1.0124911669720684"/>
    <n v="-57923.520499999999"/>
  </r>
  <r>
    <x v="3"/>
    <x v="0"/>
    <s v="Protein Bars"/>
    <n v="135"/>
    <n v="813935"/>
    <n v="90716"/>
    <n v="7.38"/>
    <n v="15.04"/>
    <n v="88"/>
    <n v="64.150000000000006"/>
    <n v="12.48"/>
    <n v="18482"/>
    <n v="6"/>
    <n v="254.22"/>
    <n v="17.850000000000001"/>
    <n v="16"/>
    <n v="14429"/>
    <n v="14"/>
    <n v="2030.3999999999999"/>
    <n v="101579.088"/>
    <n v="24.097500000000004"/>
    <n v="9.963000000000001"/>
    <n v="677380.45149999997"/>
    <n v="5017.6329740740739"/>
    <n v="8.9723422549495133"/>
    <n v="3201.6953819526393"/>
    <n v="2.7485438026378029E-2"/>
    <n v="586664.45149999997"/>
  </r>
  <r>
    <x v="3"/>
    <x v="3"/>
    <s v="Protein Bars"/>
    <n v="109"/>
    <n v="670756"/>
    <n v="110426"/>
    <n v="2.64"/>
    <n v="16.399999999999999"/>
    <n v="231"/>
    <n v="9.4700000000000006"/>
    <n v="12.78"/>
    <n v="63755"/>
    <n v="14"/>
    <n v="422.79"/>
    <n v="27.95"/>
    <n v="22"/>
    <n v="27118"/>
    <n v="40"/>
    <n v="1787.6"/>
    <n v="85722.616800000003"/>
    <n v="30.465499999999995"/>
    <n v="2.8776000000000002"/>
    <n v="492339.44010000001"/>
    <n v="4516.8755972477065"/>
    <n v="6.0742578740514013"/>
    <n v="1586.4992076444569"/>
    <n v="0.14560360250225121"/>
    <n v="381913.44010000001"/>
  </r>
  <r>
    <x v="3"/>
    <x v="0"/>
    <s v="Baked Chips"/>
    <n v="2731"/>
    <n v="982443"/>
    <n v="130737"/>
    <n v="4.9000000000000004"/>
    <n v="17.329999999999998"/>
    <n v="278"/>
    <n v="62.05"/>
    <n v="8.8000000000000007"/>
    <n v="5574"/>
    <n v="9"/>
    <n v="1541.96"/>
    <n v="13.63"/>
    <n v="27"/>
    <n v="17997"/>
    <n v="75"/>
    <n v="47328.229999999996"/>
    <n v="86454.984000000011"/>
    <n v="372.2353"/>
    <n v="133.81900000000002"/>
    <n v="824582.7317"/>
    <n v="301.93435800073235"/>
    <n v="7.5146515523531976"/>
    <n v="637.13909569638645"/>
    <n v="0.43632544585283828"/>
    <n v="693845.7317"/>
  </r>
  <r>
    <x v="3"/>
    <x v="0"/>
    <s v="Trail Mix"/>
    <n v="1172"/>
    <n v="164586"/>
    <n v="22508"/>
    <n v="6.72"/>
    <n v="15.08"/>
    <n v="43"/>
    <n v="58.72"/>
    <n v="17.27"/>
    <n v="1587"/>
    <n v="6"/>
    <n v="1475.2"/>
    <n v="0.11"/>
    <n v="3"/>
    <n v="1868"/>
    <n v="16"/>
    <n v="17673.759999999998"/>
    <n v="28424.002199999999"/>
    <n v="1.2892000000000001"/>
    <n v="78.758399999999995"/>
    <n v="114953.19020000001"/>
    <n v="98.082926791808887"/>
    <n v="7.3123333925715297"/>
    <n v="111.56860086767895"/>
    <n v="0.38541309710424948"/>
    <n v="92445.190200000012"/>
  </r>
  <r>
    <x v="3"/>
    <x v="2"/>
    <s v="Protein Bars"/>
    <n v="1684"/>
    <n v="727623"/>
    <n v="7257"/>
    <n v="1.93"/>
    <n v="3.47"/>
    <n v="486"/>
    <n v="13.39"/>
    <n v="17.8"/>
    <n v="56572"/>
    <n v="12"/>
    <n v="1339.18"/>
    <n v="23.26"/>
    <n v="6"/>
    <n v="24996"/>
    <n v="27"/>
    <n v="5843.4800000000005"/>
    <n v="129516.89400000001"/>
    <n v="391.69840000000005"/>
    <n v="32.501199999999997"/>
    <n v="510270.4264"/>
    <n v="303.01094204275535"/>
    <n v="100.26498553121124"/>
    <n v="543.33472722113527"/>
    <n v="0.8944762328843372"/>
    <n v="503013.4264"/>
  </r>
  <r>
    <x v="3"/>
    <x v="1"/>
    <s v="Protein Bars"/>
    <n v="1200"/>
    <n v="260097"/>
    <n v="23135"/>
    <n v="6.83"/>
    <n v="7.73"/>
    <n v="65"/>
    <n v="68.94"/>
    <n v="15.7"/>
    <n v="90715"/>
    <n v="14"/>
    <n v="1130.27"/>
    <n v="17.63"/>
    <n v="9"/>
    <n v="2753"/>
    <n v="0"/>
    <n v="9276"/>
    <n v="40835.228999999999"/>
    <n v="211.55999999999997"/>
    <n v="81.96"/>
    <n v="116224.25099999999"/>
    <n v="96.853542499999989"/>
    <n v="11.242576183272099"/>
    <n v="230.11935201323578"/>
    <n v="0.28246211990142139"/>
    <n v="93089.250999999989"/>
  </r>
  <r>
    <x v="3"/>
    <x v="0"/>
    <s v="Baked Chips"/>
    <n v="540"/>
    <n v="678138"/>
    <n v="95887"/>
    <n v="1.4"/>
    <n v="18.100000000000001"/>
    <n v="103"/>
    <n v="8.26"/>
    <n v="18.11"/>
    <n v="70793"/>
    <n v="11"/>
    <n v="1287.57"/>
    <n v="1.92"/>
    <n v="0"/>
    <n v="30531"/>
    <n v="73"/>
    <n v="9774"/>
    <n v="122810.79179999999"/>
    <n v="10.367999999999999"/>
    <n v="7.56"/>
    <n v="444211.28020000004"/>
    <n v="822.61348185185193"/>
    <n v="7.0722621418961902"/>
    <n v="526.68049115776228"/>
    <n v="0.19556448687435302"/>
    <n v="348324.28020000004"/>
  </r>
  <r>
    <x v="3"/>
    <x v="0"/>
    <s v="Trail Mix"/>
    <n v="1677"/>
    <n v="635289"/>
    <n v="52591"/>
    <n v="9.08"/>
    <n v="7.81"/>
    <n v="31"/>
    <n v="6.42"/>
    <n v="7.41"/>
    <n v="20369"/>
    <n v="1"/>
    <n v="716.54"/>
    <n v="19.22"/>
    <n v="17"/>
    <n v="14880"/>
    <n v="39"/>
    <n v="13097.369999999999"/>
    <n v="47074.914899999996"/>
    <n v="322.31939999999997"/>
    <n v="152.27160000000001"/>
    <n v="539393.12410000002"/>
    <n v="321.64169594514016"/>
    <n v="12.079804529292085"/>
    <n v="886.60646998074083"/>
    <n v="3.4964779808874386E-2"/>
    <n v="486802.12410000002"/>
  </r>
  <r>
    <x v="3"/>
    <x v="2"/>
    <s v="Protein Bars"/>
    <n v="2449"/>
    <n v="727160"/>
    <n v="65948"/>
    <n v="0.55000000000000004"/>
    <n v="16.670000000000002"/>
    <n v="315"/>
    <n v="44.38"/>
    <n v="12.59"/>
    <n v="74327"/>
    <n v="0"/>
    <n v="624.82000000000005"/>
    <n v="19.62"/>
    <n v="8"/>
    <n v="22683"/>
    <n v="-8"/>
    <n v="40824.83"/>
    <n v="91549.444000000003"/>
    <n v="480.49380000000002"/>
    <n v="13.469500000000002"/>
    <n v="497281.76269999996"/>
    <n v="203.05502764393628"/>
    <n v="11.026263116394736"/>
    <n v="1163.7911718574949"/>
    <n v="0.27066711590296499"/>
    <n v="431333.76269999996"/>
  </r>
  <r>
    <x v="3"/>
    <x v="3"/>
    <s v="Protein Bars"/>
    <n v="1341"/>
    <n v="369972"/>
    <n v="9213"/>
    <n v="5.93"/>
    <n v="16.82"/>
    <n v="137"/>
    <n v="6.76"/>
    <n v="19.04"/>
    <n v="88147"/>
    <n v="7"/>
    <n v="1881.59"/>
    <n v="5.39"/>
    <n v="25"/>
    <n v="38532"/>
    <n v="55"/>
    <n v="22555.62"/>
    <n v="70442.668799999999"/>
    <n v="72.279899999999998"/>
    <n v="79.521299999999997"/>
    <n v="150142.91000000003"/>
    <n v="111.96339299030576"/>
    <n v="40.15760338651905"/>
    <n v="196.62732051084456"/>
    <n v="0.69674956483193318"/>
    <n v="140929.91000000003"/>
  </r>
  <r>
    <x v="3"/>
    <x v="2"/>
    <s v="Millet Snacks"/>
    <n v="1290"/>
    <n v="318854"/>
    <n v="62134"/>
    <n v="9.6300000000000008"/>
    <n v="16.62"/>
    <n v="282"/>
    <n v="54.52"/>
    <n v="13.04"/>
    <n v="63620"/>
    <n v="13"/>
    <n v="1425.64"/>
    <n v="25.76"/>
    <n v="27"/>
    <n v="22066"/>
    <n v="75"/>
    <n v="21439.800000000003"/>
    <n v="41578.561599999994"/>
    <n v="332.30399999999997"/>
    <n v="124.22700000000002"/>
    <n v="169693.10740000001"/>
    <n v="131.54504449612404"/>
    <n v="5.1317153249428653"/>
    <n v="223.65674363794506"/>
    <n v="1.2608607074084064"/>
    <n v="107559.10740000001"/>
  </r>
  <r>
    <x v="3"/>
    <x v="0"/>
    <s v="Protein Bars"/>
    <n v="172"/>
    <n v="269055"/>
    <n v="23199"/>
    <n v="0.63"/>
    <n v="6.06"/>
    <n v="141"/>
    <n v="36"/>
    <n v="12.08"/>
    <n v="86784"/>
    <n v="5"/>
    <n v="1538.96"/>
    <n v="3.45"/>
    <n v="7"/>
    <n v="27598"/>
    <n v="76"/>
    <n v="1042.32"/>
    <n v="32501.844000000001"/>
    <n v="5.9340000000000002"/>
    <n v="1.0836000000000001"/>
    <n v="121121.81839999999"/>
    <n v="704.19661860465112"/>
    <n v="11.597698176645546"/>
    <n v="174.82910536986017"/>
    <n v="0.80650186764787868"/>
    <n v="97922.818399999989"/>
  </r>
  <r>
    <x v="3"/>
    <x v="1"/>
    <s v="Baked Chips"/>
    <n v="2014"/>
    <n v="350135"/>
    <n v="41609"/>
    <n v="1.26"/>
    <n v="9.02"/>
    <n v="94"/>
    <n v="30.3"/>
    <n v="12.35"/>
    <n v="35282"/>
    <n v="3"/>
    <n v="1342.73"/>
    <n v="20.84"/>
    <n v="9"/>
    <n v="15639"/>
    <n v="5"/>
    <n v="18166.28"/>
    <n v="43241.672500000001"/>
    <n v="419.7176"/>
    <n v="25.3764"/>
    <n v="237360.9535"/>
    <n v="117.85548833167826"/>
    <n v="8.4148862025042668"/>
    <n v="260.76351909914877"/>
    <n v="0.36047987204935239"/>
    <n v="195751.9535"/>
  </r>
  <r>
    <x v="3"/>
    <x v="2"/>
    <s v="Protein Bars"/>
    <n v="1835"/>
    <n v="640082"/>
    <n v="148022"/>
    <n v="4.4400000000000004"/>
    <n v="7.76"/>
    <n v="457"/>
    <n v="14.28"/>
    <n v="6.6"/>
    <n v="66400"/>
    <n v="13"/>
    <n v="977.45"/>
    <n v="24.11"/>
    <n v="22"/>
    <n v="45406"/>
    <n v="44"/>
    <n v="14239.6"/>
    <n v="42245.412000000004"/>
    <n v="442.41849999999994"/>
    <n v="81.474000000000004"/>
    <n v="471267.0955"/>
    <n v="256.82130544959125"/>
    <n v="4.3242355866019917"/>
    <n v="654.84884137296024"/>
    <n v="0.69787097590621205"/>
    <n v="323245.0955"/>
  </r>
  <r>
    <x v="3"/>
    <x v="3"/>
    <s v="Baked Chips"/>
    <n v="3161"/>
    <n v="707258"/>
    <n v="60243"/>
    <n v="1.1599999999999999"/>
    <n v="10.8"/>
    <n v="114"/>
    <n v="23.14"/>
    <n v="9.58"/>
    <n v="44484"/>
    <n v="2"/>
    <n v="563.02"/>
    <n v="13.1"/>
    <n v="34"/>
    <n v="16977"/>
    <n v="69"/>
    <n v="34138.800000000003"/>
    <n v="67755.316399999996"/>
    <n v="414.09100000000001"/>
    <n v="36.6676"/>
    <n v="543452.125"/>
    <n v="171.92411420436571"/>
    <n v="11.740085985093703"/>
    <n v="1256.1862811267806"/>
    <n v="9.0750871676248263E-2"/>
    <n v="483209.125"/>
  </r>
  <r>
    <x v="3"/>
    <x v="2"/>
    <s v="Baked Chips"/>
    <n v="1332"/>
    <n v="663375"/>
    <n v="86029"/>
    <n v="8.75"/>
    <n v="4.1500000000000004"/>
    <n v="331"/>
    <n v="33.57"/>
    <n v="13.28"/>
    <n v="29377"/>
    <n v="7"/>
    <n v="1534.24"/>
    <n v="5.13"/>
    <n v="39"/>
    <n v="10597"/>
    <n v="14"/>
    <n v="5527.8"/>
    <n v="88096.2"/>
    <n v="68.331599999999995"/>
    <n v="116.55"/>
    <n v="529592.11840000004"/>
    <n v="397.59168048048053"/>
    <n v="7.7110625486754465"/>
    <n v="432.38020127229117"/>
    <n v="0.76552996419822872"/>
    <n v="443563.11840000004"/>
  </r>
  <r>
    <x v="3"/>
    <x v="2"/>
    <s v="Baked Chips"/>
    <n v="3474"/>
    <n v="961093"/>
    <n v="51607"/>
    <n v="9.43"/>
    <n v="7.54"/>
    <n v="166"/>
    <n v="64.12"/>
    <n v="15.64"/>
    <n v="4944"/>
    <n v="14"/>
    <n v="1648.76"/>
    <n v="27.96"/>
    <n v="26"/>
    <n v="27119"/>
    <n v="34"/>
    <n v="26193.96"/>
    <n v="150314.94520000002"/>
    <n v="971.33040000000005"/>
    <n v="327.59819999999996"/>
    <n v="751222.16619999998"/>
    <n v="216.24126833621185"/>
    <n v="18.623306915728488"/>
    <n v="582.91867827943429"/>
    <n v="0.28477385643220787"/>
    <n v="699615.16619999998"/>
  </r>
  <r>
    <x v="3"/>
    <x v="0"/>
    <s v="Trail Mix"/>
    <n v="3183"/>
    <n v="206222"/>
    <n v="111984"/>
    <n v="1.02"/>
    <n v="7"/>
    <n v="106"/>
    <n v="21.75"/>
    <n v="17.79"/>
    <n v="22958"/>
    <n v="9"/>
    <n v="1511.51"/>
    <n v="14.06"/>
    <n v="11"/>
    <n v="18881"/>
    <n v="-16"/>
    <n v="22281"/>
    <n v="36686.893799999998"/>
    <n v="447.52980000000002"/>
    <n v="32.4666"/>
    <n v="104935.10980000001"/>
    <n v="32.967360917373547"/>
    <n v="1.8415309329904272"/>
    <n v="136.43442650065165"/>
    <n v="0.77693000746768048"/>
    <n v="-7048.8901999999944"/>
  </r>
  <r>
    <x v="3"/>
    <x v="1"/>
    <s v="Protein Bars"/>
    <n v="4852"/>
    <n v="81852"/>
    <n v="7204"/>
    <n v="6.62"/>
    <n v="15.89"/>
    <n v="10"/>
    <n v="34.25"/>
    <n v="7.97"/>
    <n v="39465"/>
    <n v="13"/>
    <n v="707.28"/>
    <n v="28.16"/>
    <n v="22"/>
    <n v="2379"/>
    <n v="68"/>
    <n v="77098.28"/>
    <n v="6523.6043999999993"/>
    <n v="1366.3232"/>
    <n v="321.20239999999995"/>
    <n v="-45301.409999999989"/>
    <n v="-9.3366467436108795"/>
    <n v="11.362021099389228"/>
    <n v="115.7278588394978"/>
    <n v="8.6409617358158622E-2"/>
    <n v="-52505.409999999989"/>
  </r>
  <r>
    <x v="3"/>
    <x v="2"/>
    <s v="Trail Mix"/>
    <n v="4825"/>
    <n v="83691"/>
    <n v="54067"/>
    <n v="2.44"/>
    <n v="7.32"/>
    <n v="180"/>
    <n v="31.37"/>
    <n v="7.68"/>
    <n v="53632"/>
    <n v="10"/>
    <n v="442.82"/>
    <n v="12.73"/>
    <n v="44"/>
    <n v="35314"/>
    <n v="58"/>
    <n v="35319"/>
    <n v="6427.4687999999996"/>
    <n v="614.22249999999997"/>
    <n v="117.72999999999999"/>
    <n v="-47733.421300000016"/>
    <n v="-9.8929370569948212"/>
    <n v="1.5479127748904138"/>
    <n v="188.99552865724223"/>
    <n v="0.95240348424561772"/>
    <n v="-101800.42130000002"/>
  </r>
  <r>
    <x v="3"/>
    <x v="0"/>
    <s v="Baked Chips"/>
    <n v="4137"/>
    <n v="451220"/>
    <n v="87152"/>
    <n v="0.74"/>
    <n v="4.7699999999999996"/>
    <n v="448"/>
    <n v="40.35"/>
    <n v="18.850000000000001"/>
    <n v="25318"/>
    <n v="13"/>
    <n v="1781.18"/>
    <n v="17.89"/>
    <n v="12"/>
    <n v="18769"/>
    <n v="-1"/>
    <n v="19733.489999999998"/>
    <n v="85054.97"/>
    <n v="740.10929999999996"/>
    <n v="30.613800000000001"/>
    <n v="301573.81689999998"/>
    <n v="72.896740850858109"/>
    <n v="5.1773912245272626"/>
    <n v="253.32644651298577"/>
    <n v="1.768469128141483"/>
    <n v="214421.81689999998"/>
  </r>
  <r>
    <x v="3"/>
    <x v="0"/>
    <s v="Protein Bars"/>
    <n v="4995"/>
    <n v="289968"/>
    <n v="82240"/>
    <n v="4.82"/>
    <n v="4.4400000000000004"/>
    <n v="79"/>
    <n v="69.37"/>
    <n v="15.54"/>
    <n v="18522"/>
    <n v="5"/>
    <n v="1285.6099999999999"/>
    <n v="5.57"/>
    <n v="20"/>
    <n v="37048"/>
    <n v="26"/>
    <n v="22177.800000000003"/>
    <n v="45061.027199999997"/>
    <n v="278.22149999999999"/>
    <n v="240.75899999999999"/>
    <n v="166640.1923"/>
    <n v="33.361399859859858"/>
    <n v="3.5258754863813229"/>
    <n v="225.54896119351903"/>
    <n v="0.35025654554985375"/>
    <n v="84400.192299999995"/>
  </r>
  <r>
    <x v="3"/>
    <x v="1"/>
    <s v="Millet Snacks"/>
    <n v="1623"/>
    <n v="571121"/>
    <n v="111956"/>
    <n v="9.56"/>
    <n v="19.940000000000001"/>
    <n v="96"/>
    <n v="16.079999999999998"/>
    <n v="15.08"/>
    <n v="3632"/>
    <n v="12"/>
    <n v="1369.93"/>
    <n v="9.58"/>
    <n v="9"/>
    <n v="2620"/>
    <n v="33"/>
    <n v="32362.620000000003"/>
    <n v="86125.046799999996"/>
    <n v="155.48339999999999"/>
    <n v="155.15880000000001"/>
    <n v="446070.69099999999"/>
    <n v="274.84330930375847"/>
    <n v="5.1012987244989105"/>
    <n v="416.89794369055352"/>
    <n v="0.23027218400303964"/>
    <n v="334114.69099999999"/>
  </r>
  <r>
    <x v="3"/>
    <x v="0"/>
    <s v="Trail Mix"/>
    <n v="2885"/>
    <n v="205289"/>
    <n v="123452"/>
    <n v="8.8800000000000008"/>
    <n v="14.61"/>
    <n v="379"/>
    <n v="29.99"/>
    <n v="5.78"/>
    <n v="95872"/>
    <n v="8"/>
    <n v="1305.7"/>
    <n v="7.57"/>
    <n v="23"/>
    <n v="37303"/>
    <n v="-15"/>
    <n v="42149.85"/>
    <n v="11865.7042"/>
    <n v="218.39450000000002"/>
    <n v="256.18799999999999"/>
    <n v="17623.863299999997"/>
    <n v="6.1087914384748689"/>
    <n v="1.6629054207303244"/>
    <n v="157.22524316458603"/>
    <n v="2.4105543891781833"/>
    <n v="-105828.1367"/>
  </r>
  <r>
    <x v="3"/>
    <x v="3"/>
    <s v="Protein Bars"/>
    <n v="2656"/>
    <n v="311501"/>
    <n v="131311"/>
    <n v="6.05"/>
    <n v="15.87"/>
    <n v="371"/>
    <n v="27.55"/>
    <n v="6.7"/>
    <n v="88648"/>
    <n v="14"/>
    <n v="672.7"/>
    <n v="28.68"/>
    <n v="39"/>
    <n v="20589"/>
    <n v="-7"/>
    <n v="42150.720000000001"/>
    <n v="20870.567000000003"/>
    <n v="761.74080000000004"/>
    <n v="160.68799999999999"/>
    <n v="138320.28419999999"/>
    <n v="52.078420256024096"/>
    <n v="2.3722384263313812"/>
    <n v="463.0607997621525"/>
    <n v="0.80119068638623958"/>
    <n v="7009.2841999999946"/>
  </r>
  <r>
    <x v="3"/>
    <x v="2"/>
    <s v="Millet Snacks"/>
    <n v="1789"/>
    <n v="145665"/>
    <n v="85360"/>
    <n v="2.69"/>
    <n v="19.399999999999999"/>
    <n v="122"/>
    <n v="19.579999999999998"/>
    <n v="10.64"/>
    <n v="30869"/>
    <n v="14"/>
    <n v="197.62"/>
    <n v="0.68"/>
    <n v="27"/>
    <n v="9599"/>
    <n v="26"/>
    <n v="34706.6"/>
    <n v="15498.756000000001"/>
    <n v="12.1652"/>
    <n v="48.124099999999999"/>
    <n v="54931.354699999996"/>
    <n v="30.705061319172721"/>
    <n v="1.7064784442361762"/>
    <n v="737.09644772796275"/>
    <n v="0.1655142965022483"/>
    <n v="-30428.645300000004"/>
  </r>
  <r>
    <x v="3"/>
    <x v="3"/>
    <s v="Baked Chips"/>
    <n v="3367"/>
    <n v="706005"/>
    <n v="41081"/>
    <n v="9.1999999999999993"/>
    <n v="13.31"/>
    <n v="238"/>
    <n v="37.79"/>
    <n v="16.34"/>
    <n v="49297"/>
    <n v="3"/>
    <n v="780.94"/>
    <n v="13.32"/>
    <n v="30"/>
    <n v="16911"/>
    <n v="76"/>
    <n v="44814.770000000004"/>
    <n v="115361.21699999999"/>
    <n v="448.48440000000005"/>
    <n v="309.76400000000001"/>
    <n v="478862.76459999999"/>
    <n v="142.22238330858332"/>
    <n v="17.185681945424893"/>
    <n v="904.04512510564189"/>
    <n v="0.2632611950340295"/>
    <n v="437781.76459999999"/>
  </r>
  <r>
    <x v="3"/>
    <x v="2"/>
    <s v="Protein Bars"/>
    <n v="505"/>
    <n v="172232"/>
    <n v="129932"/>
    <n v="6.17"/>
    <n v="8.66"/>
    <n v="435"/>
    <n v="38.22"/>
    <n v="6.53"/>
    <n v="19622"/>
    <n v="14"/>
    <n v="992.68"/>
    <n v="27.29"/>
    <n v="22"/>
    <n v="39255"/>
    <n v="39"/>
    <n v="4373.3"/>
    <n v="11246.749599999999"/>
    <n v="137.81449999999998"/>
    <n v="31.1585"/>
    <n v="97565.977400000003"/>
    <n v="193.19995524752477"/>
    <n v="1.3255549056429516"/>
    <n v="173.50203489543458"/>
    <n v="2.507175205536718"/>
    <n v="-32366.022599999997"/>
  </r>
  <r>
    <x v="3"/>
    <x v="0"/>
    <s v="Baked Chips"/>
    <n v="4287"/>
    <n v="187488"/>
    <n v="43870"/>
    <n v="6.49"/>
    <n v="14.57"/>
    <n v="207"/>
    <n v="31.72"/>
    <n v="17.55"/>
    <n v="18976"/>
    <n v="10"/>
    <n v="1826"/>
    <n v="13.44"/>
    <n v="9"/>
    <n v="9253"/>
    <n v="41"/>
    <n v="62461.590000000004"/>
    <n v="32904.144"/>
    <n v="576.17279999999994"/>
    <n v="278.22629999999998"/>
    <n v="63038.866900000008"/>
    <n v="14.704657546069514"/>
    <n v="4.2737178025985871"/>
    <n v="102.67688937568455"/>
    <n v="2.0160330261136714"/>
    <n v="19168.866900000008"/>
  </r>
  <r>
    <x v="3"/>
    <x v="2"/>
    <s v="Trail Mix"/>
    <n v="3301"/>
    <n v="706449"/>
    <n v="55081"/>
    <n v="9.8699999999999992"/>
    <n v="5.0999999999999996"/>
    <n v="393"/>
    <n v="53.07"/>
    <n v="17.04"/>
    <n v="79464"/>
    <n v="4"/>
    <n v="520.87"/>
    <n v="8.1"/>
    <n v="27"/>
    <n v="11402"/>
    <n v="24"/>
    <n v="16835.099999999999"/>
    <n v="120378.9096"/>
    <n v="267.38100000000003"/>
    <n v="325.80869999999999"/>
    <n v="477775.80070000002"/>
    <n v="144.73668606482886"/>
    <n v="12.825638604963599"/>
    <n v="1356.2865974235415"/>
    <n v="0.28976176624214911"/>
    <n v="422694.80070000002"/>
  </r>
  <r>
    <x v="3"/>
    <x v="0"/>
    <s v="Baked Chips"/>
    <n v="4617"/>
    <n v="975683"/>
    <n v="73323"/>
    <n v="0.93"/>
    <n v="19.920000000000002"/>
    <n v="256"/>
    <n v="20.71"/>
    <n v="6.85"/>
    <n v="87459"/>
    <n v="2"/>
    <n v="909.47"/>
    <n v="20.62"/>
    <n v="48"/>
    <n v="24211"/>
    <n v="35"/>
    <n v="91970.640000000014"/>
    <n v="66834.285499999998"/>
    <n v="952.0254000000001"/>
    <n v="42.938100000000006"/>
    <n v="704213.11100000003"/>
    <n v="152.52612324019927"/>
    <n v="13.306643208815787"/>
    <n v="1072.8039407567044"/>
    <n v="0.23862701307699327"/>
    <n v="630890.11100000003"/>
  </r>
  <r>
    <x v="3"/>
    <x v="3"/>
    <s v="Protein Bars"/>
    <n v="1864"/>
    <n v="100939"/>
    <n v="33482"/>
    <n v="6.73"/>
    <n v="2.23"/>
    <n v="119"/>
    <n v="28.38"/>
    <n v="7.27"/>
    <n v="63171"/>
    <n v="7"/>
    <n v="735.29"/>
    <n v="6.99"/>
    <n v="44"/>
    <n v="26350"/>
    <n v="79"/>
    <n v="4156.72"/>
    <n v="7338.2653"/>
    <n v="130.2936"/>
    <n v="125.4472"/>
    <n v="-332.72609999999986"/>
    <n v="-0.17850112660944198"/>
    <n v="3.0147243294904724"/>
    <n v="137.27780875572904"/>
    <n v="0.86685532846570701"/>
    <n v="-33814.7261"/>
  </r>
  <r>
    <x v="3"/>
    <x v="0"/>
    <s v="Trail Mix"/>
    <n v="4705"/>
    <n v="191521"/>
    <n v="113125"/>
    <n v="6.75"/>
    <n v="8.33"/>
    <n v="460"/>
    <n v="8.9600000000000009"/>
    <n v="7.86"/>
    <n v="66354"/>
    <n v="8"/>
    <n v="789.78"/>
    <n v="2.93"/>
    <n v="41"/>
    <n v="32510"/>
    <n v="-17"/>
    <n v="39192.65"/>
    <n v="15053.5506"/>
    <n v="137.85650000000001"/>
    <n v="317.58750000000003"/>
    <n v="37955.3554"/>
    <n v="8.0670255897980869"/>
    <n v="1.6930033149171271"/>
    <n v="242.49917698599612"/>
    <n v="1.8969136543773266"/>
    <n v="-75169.6446"/>
  </r>
  <r>
    <x v="3"/>
    <x v="3"/>
    <s v="Millet Snacks"/>
    <n v="4937"/>
    <n v="923093"/>
    <n v="8696"/>
    <n v="1.67"/>
    <n v="4.0999999999999996"/>
    <n v="412"/>
    <n v="31.6"/>
    <n v="14.42"/>
    <n v="71196"/>
    <n v="0"/>
    <n v="1702.53"/>
    <n v="29.88"/>
    <n v="24"/>
    <n v="31383"/>
    <n v="67"/>
    <n v="20241.699999999997"/>
    <n v="133110.01060000001"/>
    <n v="1475.1756"/>
    <n v="82.447900000000004"/>
    <n v="665604.66590000002"/>
    <n v="134.81966090743367"/>
    <n v="106.15144894204232"/>
    <n v="542.18897758042442"/>
    <n v="0.75988265537708555"/>
    <n v="656908.66590000002"/>
  </r>
  <r>
    <x v="3"/>
    <x v="0"/>
    <s v="Millet Snacks"/>
    <n v="4895"/>
    <n v="124567"/>
    <n v="35099"/>
    <n v="9.36"/>
    <n v="5.93"/>
    <n v="330"/>
    <n v="44.63"/>
    <n v="18"/>
    <n v="81238"/>
    <n v="2"/>
    <n v="1792.46"/>
    <n v="12.28"/>
    <n v="28"/>
    <n v="2922"/>
    <n v="23"/>
    <n v="29027.35"/>
    <n v="22422.059999999998"/>
    <n v="601.10599999999999"/>
    <n v="458.17199999999997"/>
    <n v="-12101.687999999995"/>
    <n v="-2.4722549540347281"/>
    <n v="3.5490184905552864"/>
    <n v="69.494995704227705"/>
    <n v="4.7485433541788762"/>
    <n v="-47200.687999999995"/>
  </r>
  <r>
    <x v="3"/>
    <x v="3"/>
    <s v="Trail Mix"/>
    <n v="116"/>
    <n v="565693"/>
    <n v="12812"/>
    <n v="7.43"/>
    <n v="13.26"/>
    <n v="282"/>
    <n v="25.98"/>
    <n v="14.95"/>
    <n v="94826"/>
    <n v="9"/>
    <n v="647.87"/>
    <n v="6.83"/>
    <n v="25"/>
    <n v="41622"/>
    <n v="31"/>
    <n v="1538.16"/>
    <n v="84571.103499999997"/>
    <n v="7.9227999999999996"/>
    <n v="8.6187999999999985"/>
    <n v="343119.1949"/>
    <n v="2957.9240939655174"/>
    <n v="44.15337183890103"/>
    <n v="873.15819531696172"/>
    <n v="0.32296553077375889"/>
    <n v="330307.1949"/>
  </r>
  <r>
    <x v="3"/>
    <x v="3"/>
    <s v="Baked Chips"/>
    <n v="875"/>
    <n v="260294"/>
    <n v="50095"/>
    <n v="3.02"/>
    <n v="11.96"/>
    <n v="25"/>
    <n v="47.02"/>
    <n v="5.98"/>
    <n v="6458"/>
    <n v="8"/>
    <n v="374.34"/>
    <n v="5.32"/>
    <n v="12"/>
    <n v="12217"/>
    <n v="62"/>
    <n v="10465"/>
    <n v="15565.581200000002"/>
    <n v="46.550000000000004"/>
    <n v="26.425000000000001"/>
    <n v="215515.44380000001"/>
    <n v="246.30336434285715"/>
    <n v="5.1960075855873837"/>
    <n v="695.34113372869592"/>
    <n v="3.5953575572237544E-2"/>
    <n v="165420.44380000001"/>
  </r>
  <r>
    <x v="3"/>
    <x v="0"/>
    <s v="Baked Chips"/>
    <n v="4126"/>
    <n v="931272"/>
    <n v="20523"/>
    <n v="5.77"/>
    <n v="11.37"/>
    <n v="336"/>
    <n v="34.79"/>
    <n v="13.24"/>
    <n v="35524"/>
    <n v="0"/>
    <n v="360.46"/>
    <n v="7.57"/>
    <n v="4"/>
    <n v="49351"/>
    <n v="27"/>
    <n v="46912.619999999995"/>
    <n v="123300.41279999999"/>
    <n v="312.33820000000003"/>
    <n v="238.07019999999997"/>
    <n v="675633.5588"/>
    <n v="163.75025661657779"/>
    <n v="45.376991667884809"/>
    <n v="2583.5654441546912"/>
    <n v="0.13005283096667783"/>
    <n v="655110.5588"/>
  </r>
  <r>
    <x v="3"/>
    <x v="3"/>
    <s v="Millet Snacks"/>
    <n v="3606"/>
    <n v="617760"/>
    <n v="39148"/>
    <n v="7.84"/>
    <n v="7.95"/>
    <n v="159"/>
    <n v="15.62"/>
    <n v="8.11"/>
    <n v="3203"/>
    <n v="12"/>
    <n v="462.34"/>
    <n v="4.32"/>
    <n v="26"/>
    <n v="31105"/>
    <n v="45"/>
    <n v="28667.7"/>
    <n v="50100.335999999996"/>
    <n v="155.7792"/>
    <n v="282.71039999999999"/>
    <n v="504245.47440000001"/>
    <n v="139.83512878535774"/>
    <n v="15.780116481046285"/>
    <n v="1336.1595362720077"/>
    <n v="0.11899776612276612"/>
    <n v="465097.47440000001"/>
  </r>
  <r>
    <x v="3"/>
    <x v="2"/>
    <s v="Baked Chips"/>
    <n v="1768"/>
    <n v="127175"/>
    <n v="43578"/>
    <n v="5.37"/>
    <n v="18.86"/>
    <n v="138"/>
    <n v="39.33"/>
    <n v="19.5"/>
    <n v="25368"/>
    <n v="7"/>
    <n v="773.82"/>
    <n v="18.190000000000001"/>
    <n v="45"/>
    <n v="19226"/>
    <n v="49"/>
    <n v="33344.479999999996"/>
    <n v="24799.125"/>
    <n v="321.5992"/>
    <n v="94.941599999999994"/>
    <n v="24020.854200000002"/>
    <n v="13.586455995475115"/>
    <n v="2.9183303501766948"/>
    <n v="164.34700576361428"/>
    <n v="0.83968673088264201"/>
    <n v="-19557.145799999998"/>
  </r>
  <r>
    <x v="3"/>
    <x v="1"/>
    <s v="Protein Bars"/>
    <n v="4631"/>
    <n v="541450"/>
    <n v="98526"/>
    <n v="7.75"/>
    <n v="14.43"/>
    <n v="399"/>
    <n v="9.89"/>
    <n v="18.22"/>
    <n v="47965"/>
    <n v="7"/>
    <n v="822.5"/>
    <n v="12.84"/>
    <n v="13"/>
    <n v="8543"/>
    <n v="50"/>
    <n v="66825.33"/>
    <n v="98652.19"/>
    <n v="594.6203999999999"/>
    <n v="358.90249999999997"/>
    <n v="318510.9571"/>
    <n v="68.778008443100845"/>
    <n v="5.4955037249051015"/>
    <n v="658.29787234042556"/>
    <n v="0.60610859728506783"/>
    <n v="219984.9571"/>
  </r>
  <r>
    <x v="3"/>
    <x v="0"/>
    <s v="Baked Chips"/>
    <n v="2589"/>
    <n v="213834"/>
    <n v="35106"/>
    <n v="4.95"/>
    <n v="7.15"/>
    <n v="419"/>
    <n v="21.9"/>
    <n v="16.739999999999998"/>
    <n v="32449"/>
    <n v="6"/>
    <n v="410.61"/>
    <n v="18.170000000000002"/>
    <n v="45"/>
    <n v="14775"/>
    <n v="18"/>
    <n v="18511.350000000002"/>
    <n v="35795.811600000001"/>
    <n v="470.42130000000009"/>
    <n v="128.15550000000002"/>
    <n v="111704.2616"/>
    <n v="43.14571711085361"/>
    <n v="6.0910955392240647"/>
    <n v="520.77153503324325"/>
    <n v="0.80457546508038946"/>
    <n v="76598.261599999998"/>
  </r>
  <r>
    <x v="3"/>
    <x v="3"/>
    <s v="Millet Snacks"/>
    <n v="1673"/>
    <n v="393912"/>
    <n v="131479"/>
    <n v="8.6"/>
    <n v="15.79"/>
    <n v="36"/>
    <n v="51.17"/>
    <n v="11.65"/>
    <n v="30720"/>
    <n v="14"/>
    <n v="1907.89"/>
    <n v="27.84"/>
    <n v="34"/>
    <n v="34431"/>
    <n v="47"/>
    <n v="26416.67"/>
    <n v="45890.748"/>
    <n v="465.76319999999998"/>
    <n v="143.87799999999999"/>
    <n v="255843.94079999998"/>
    <n v="152.92524853556483"/>
    <n v="2.9960069668920513"/>
    <n v="206.4647332917516"/>
    <n v="0.17436391884481814"/>
    <n v="124364.94079999998"/>
  </r>
  <r>
    <x v="3"/>
    <x v="3"/>
    <s v="Trail Mix"/>
    <n v="459"/>
    <n v="167886"/>
    <n v="62615"/>
    <n v="3.69"/>
    <n v="2.75"/>
    <n v="64"/>
    <n v="69.849999999999994"/>
    <n v="12.86"/>
    <n v="88116"/>
    <n v="6"/>
    <n v="1388.29"/>
    <n v="22.32"/>
    <n v="12"/>
    <n v="46968"/>
    <n v="74"/>
    <n v="1262.25"/>
    <n v="21590.139599999999"/>
    <n v="102.44880000000001"/>
    <n v="16.937100000000001"/>
    <n v="9830.2245000000112"/>
    <n v="21.416611111111134"/>
    <n v="2.6812425137746545"/>
    <n v="120.930065044047"/>
    <n v="0.52923150232896132"/>
    <n v="-52784.775499999989"/>
  </r>
  <r>
    <x v="3"/>
    <x v="0"/>
    <s v="Protein Bars"/>
    <n v="4412"/>
    <n v="902746"/>
    <n v="32128"/>
    <n v="5.9"/>
    <n v="12.58"/>
    <n v="345"/>
    <n v="9.24"/>
    <n v="12.64"/>
    <n v="90410"/>
    <n v="1"/>
    <n v="658.56"/>
    <n v="15.76"/>
    <n v="39"/>
    <n v="15662"/>
    <n v="22"/>
    <n v="55502.96"/>
    <n v="114107.09440000002"/>
    <n v="695.33119999999997"/>
    <n v="260.30799999999999"/>
    <n v="626108.3064"/>
    <n v="141.91031423390751"/>
    <n v="28.098418824701195"/>
    <n v="1370.7877793974733"/>
    <n v="0.25168009606245834"/>
    <n v="593980.3064"/>
  </r>
  <r>
    <x v="3"/>
    <x v="2"/>
    <s v="Trail Mix"/>
    <n v="3847"/>
    <n v="755860"/>
    <n v="138872"/>
    <n v="9.31"/>
    <n v="13.65"/>
    <n v="422"/>
    <n v="68.86"/>
    <n v="11.13"/>
    <n v="96433"/>
    <n v="10"/>
    <n v="449.03"/>
    <n v="6.6"/>
    <n v="32"/>
    <n v="34097"/>
    <n v="29"/>
    <n v="52511.55"/>
    <n v="84127.218000000008"/>
    <n v="253.90200000000002"/>
    <n v="358.15570000000002"/>
    <n v="488079.17429999996"/>
    <n v="126.87267332986741"/>
    <n v="5.4428538510282847"/>
    <n v="1683.317373004031"/>
    <n v="0.2506954462466594"/>
    <n v="349207.17429999996"/>
  </r>
  <r>
    <x v="3"/>
    <x v="2"/>
    <s v="Protein Bars"/>
    <n v="869"/>
    <n v="370787"/>
    <n v="82603"/>
    <n v="3.52"/>
    <n v="7.85"/>
    <n v="44"/>
    <n v="33.54"/>
    <n v="5.79"/>
    <n v="9569"/>
    <n v="14"/>
    <n v="1105.06"/>
    <n v="25.97"/>
    <n v="35"/>
    <n v="18156"/>
    <n v="22"/>
    <n v="6821.65"/>
    <n v="21468.567299999999"/>
    <n v="225.67929999999998"/>
    <n v="30.588800000000003"/>
    <n v="314515.51459999999"/>
    <n v="361.92809505178366"/>
    <n v="4.4887837003498658"/>
    <n v="335.53562702477694"/>
    <n v="0.13113361579559155"/>
    <n v="231912.51459999999"/>
  </r>
  <r>
    <x v="3"/>
    <x v="0"/>
    <s v="Trail Mix"/>
    <n v="622"/>
    <n v="450584"/>
    <n v="143335"/>
    <n v="3.66"/>
    <n v="13.02"/>
    <n v="178"/>
    <n v="32.75"/>
    <n v="7.52"/>
    <n v="7612"/>
    <n v="8"/>
    <n v="540.36"/>
    <n v="22.3"/>
    <n v="11"/>
    <n v="8311"/>
    <n v="59"/>
    <n v="8098.44"/>
    <n v="33883.916799999992"/>
    <n v="138.70599999999999"/>
    <n v="22.7652"/>
    <n v="392517.17200000002"/>
    <n v="631.05654662379425"/>
    <n v="3.1435727491540795"/>
    <n v="833.85890887556445"/>
    <n v="0.21346536938728405"/>
    <n v="249182.17200000002"/>
  </r>
  <r>
    <x v="3"/>
    <x v="1"/>
    <s v="Millet Snacks"/>
    <n v="3459"/>
    <n v="187653"/>
    <n v="137610"/>
    <n v="3.73"/>
    <n v="10.27"/>
    <n v="70"/>
    <n v="51.5"/>
    <n v="15.65"/>
    <n v="46910"/>
    <n v="14"/>
    <n v="366.09"/>
    <n v="15.5"/>
    <n v="23"/>
    <n v="21138"/>
    <n v="41"/>
    <n v="35523.93"/>
    <n v="29367.694500000001"/>
    <n v="536.14499999999998"/>
    <n v="129.02070000000001"/>
    <n v="54048.209800000011"/>
    <n v="15.625385891876268"/>
    <n v="1.3636581643775889"/>
    <n v="512.58706875358519"/>
    <n v="0.13656216527313711"/>
    <n v="-83561.790199999989"/>
  </r>
  <r>
    <x v="3"/>
    <x v="0"/>
    <s v="Millet Snacks"/>
    <n v="4088"/>
    <n v="900478"/>
    <n v="5174"/>
    <n v="5.66"/>
    <n v="12.23"/>
    <n v="233"/>
    <n v="13.14"/>
    <n v="5.56"/>
    <n v="56733"/>
    <n v="12"/>
    <n v="992.36"/>
    <n v="3.12"/>
    <n v="5"/>
    <n v="21605"/>
    <n v="17"/>
    <n v="49996.240000000005"/>
    <n v="50066.576799999995"/>
    <n v="127.54560000000001"/>
    <n v="231.38080000000002"/>
    <n v="721718.25679999997"/>
    <n v="176.54556183953034"/>
    <n v="174.03904136064941"/>
    <n v="907.41061711475675"/>
    <n v="0.25677460193363971"/>
    <n v="716544.25679999997"/>
  </r>
  <r>
    <x v="3"/>
    <x v="1"/>
    <s v="Trail Mix"/>
    <n v="4166"/>
    <n v="361822"/>
    <n v="97268"/>
    <n v="3.8"/>
    <n v="3.07"/>
    <n v="15"/>
    <n v="47.61"/>
    <n v="13.54"/>
    <n v="40088"/>
    <n v="8"/>
    <n v="1830.61"/>
    <n v="3.71"/>
    <n v="19"/>
    <n v="14054"/>
    <n v="63"/>
    <n v="12789.619999999999"/>
    <n v="48990.698799999998"/>
    <n v="154.55860000000001"/>
    <n v="158.30799999999999"/>
    <n v="245586.81460000001"/>
    <n v="58.950267546807495"/>
    <n v="3.7198461981329936"/>
    <n v="197.65105620530863"/>
    <n v="7.5891322252378227E-2"/>
    <n v="148318.81460000001"/>
  </r>
  <r>
    <x v="3"/>
    <x v="0"/>
    <s v="Baked Chips"/>
    <n v="3090"/>
    <n v="719927"/>
    <n v="90091"/>
    <n v="8.57"/>
    <n v="12.29"/>
    <n v="167"/>
    <n v="34.85"/>
    <n v="15.1"/>
    <n v="12818"/>
    <n v="5"/>
    <n v="1201.67"/>
    <n v="28.74"/>
    <n v="47"/>
    <n v="39622"/>
    <n v="72"/>
    <n v="37976.1"/>
    <n v="108708.977"/>
    <n v="888.06599999999992"/>
    <n v="264.81299999999999"/>
    <n v="519649.04399999999"/>
    <n v="168.17121165048545"/>
    <n v="7.9911089897992031"/>
    <n v="599.10541163547396"/>
    <n v="0.27874894260112482"/>
    <n v="429558.04399999999"/>
  </r>
  <r>
    <x v="3"/>
    <x v="3"/>
    <s v="Baked Chips"/>
    <n v="4408"/>
    <n v="412455"/>
    <n v="146650"/>
    <n v="1.07"/>
    <n v="16.89"/>
    <n v="41"/>
    <n v="33.47"/>
    <n v="16.12"/>
    <n v="26708"/>
    <n v="1"/>
    <n v="1707.35"/>
    <n v="7.9"/>
    <n v="26"/>
    <n v="26475"/>
    <n v="39"/>
    <n v="74451.12"/>
    <n v="66487.745999999999"/>
    <n v="348.23200000000003"/>
    <n v="47.165600000000005"/>
    <n v="217937.73640000002"/>
    <n v="49.441410254083493"/>
    <n v="2.8125127855438117"/>
    <n v="241.57612674612704"/>
    <n v="0.16971875719775489"/>
    <n v="71287.736400000023"/>
  </r>
  <r>
    <x v="4"/>
    <x v="3"/>
    <s v="Protein Bars"/>
    <n v="4065"/>
    <n v="534814"/>
    <n v="45197"/>
    <n v="9.6300000000000008"/>
    <n v="7.3"/>
    <n v="356"/>
    <n v="35.49"/>
    <n v="13.74"/>
    <n v="42372"/>
    <n v="10"/>
    <n v="707.69"/>
    <n v="24.79"/>
    <n v="25"/>
    <n v="8803"/>
    <n v="47"/>
    <n v="29674.5"/>
    <n v="73483.443599999999"/>
    <n v="1007.7135"/>
    <n v="391.45950000000005"/>
    <n v="379081.88339999999"/>
    <n v="93.255075867158666"/>
    <n v="11.832953514613802"/>
    <n v="755.71789908010567"/>
    <n v="0.47107525233071684"/>
    <n v="333884.88339999999"/>
  </r>
  <r>
    <x v="4"/>
    <x v="0"/>
    <s v="Millet Snacks"/>
    <n v="1116"/>
    <n v="632092"/>
    <n v="33933"/>
    <n v="8.85"/>
    <n v="10.32"/>
    <n v="254"/>
    <n v="62.44"/>
    <n v="5.86"/>
    <n v="57442"/>
    <n v="5"/>
    <n v="1205.08"/>
    <n v="10.6"/>
    <n v="39"/>
    <n v="8257"/>
    <n v="41"/>
    <n v="11517.12"/>
    <n v="37040.591200000003"/>
    <n v="118.29599999999999"/>
    <n v="98.765999999999991"/>
    <n v="517618.2268"/>
    <n v="463.81561541218639"/>
    <n v="18.627648601656205"/>
    <n v="524.5228532545558"/>
    <n v="0.4842496345468697"/>
    <n v="483685.2268"/>
  </r>
  <r>
    <x v="4"/>
    <x v="0"/>
    <s v="Baked Chips"/>
    <n v="216"/>
    <n v="420965"/>
    <n v="140450"/>
    <n v="8.18"/>
    <n v="17.57"/>
    <n v="118"/>
    <n v="27.29"/>
    <n v="13.82"/>
    <n v="85990"/>
    <n v="7"/>
    <n v="249.12"/>
    <n v="19.27"/>
    <n v="13"/>
    <n v="37051"/>
    <n v="-20"/>
    <n v="3795.12"/>
    <n v="58177.362999999998"/>
    <n v="41.623199999999997"/>
    <n v="17.668800000000001"/>
    <n v="235892.22500000001"/>
    <n v="1092.0936342592593"/>
    <n v="2.9972588109647562"/>
    <n v="1689.808124598587"/>
    <n v="6.9830413454800275E-2"/>
    <n v="95442.225000000006"/>
  </r>
  <r>
    <x v="4"/>
    <x v="1"/>
    <s v="Baked Chips"/>
    <n v="2533"/>
    <n v="53754"/>
    <n v="45583"/>
    <n v="6.93"/>
    <n v="6.49"/>
    <n v="322"/>
    <n v="49.45"/>
    <n v="17.61"/>
    <n v="3650"/>
    <n v="9"/>
    <n v="409.92"/>
    <n v="7.37"/>
    <n v="43"/>
    <n v="16909"/>
    <n v="-4"/>
    <n v="16439.170000000002"/>
    <n v="9466.0794000000005"/>
    <n v="186.68209999999999"/>
    <n v="175.5369"/>
    <n v="6927.5316000000021"/>
    <n v="2.7349118041847618"/>
    <n v="1.179255424171292"/>
    <n v="131.13290398126463"/>
    <n v="2.4555240540238867"/>
    <n v="-38655.468399999998"/>
  </r>
  <r>
    <x v="4"/>
    <x v="1"/>
    <s v="Millet Snacks"/>
    <n v="3888"/>
    <n v="116912"/>
    <n v="116032"/>
    <n v="8.26"/>
    <n v="8.42"/>
    <n v="99"/>
    <n v="25.55"/>
    <n v="13.59"/>
    <n v="52772"/>
    <n v="8"/>
    <n v="1082.53"/>
    <n v="2.97"/>
    <n v="25"/>
    <n v="8896"/>
    <n v="32"/>
    <n v="32736.959999999999"/>
    <n v="15888.3408"/>
    <n v="115.4736"/>
    <n v="321.14879999999999"/>
    <n v="6182.0768000000098"/>
    <n v="1.5900403292181096"/>
    <n v="1.007584114726972"/>
    <n v="107.99885453520919"/>
    <n v="0.91667638907896531"/>
    <n v="-109849.92319999999"/>
  </r>
  <r>
    <x v="4"/>
    <x v="1"/>
    <s v="Trail Mix"/>
    <n v="3862"/>
    <n v="827401"/>
    <n v="36337"/>
    <n v="6.25"/>
    <n v="13.38"/>
    <n v="306"/>
    <n v="53.2"/>
    <n v="19.440000000000001"/>
    <n v="67067"/>
    <n v="10"/>
    <n v="1792.34"/>
    <n v="20.8"/>
    <n v="19"/>
    <n v="14156"/>
    <n v="51"/>
    <n v="51673.560000000005"/>
    <n v="160846.75440000001"/>
    <n v="803.29600000000005"/>
    <n v="241.375"/>
    <n v="532613.01459999999"/>
    <n v="137.91118969445884"/>
    <n v="22.770206676390455"/>
    <n v="461.63172165995292"/>
    <n v="0.66286605890009798"/>
    <n v="496276.01459999999"/>
  </r>
  <r>
    <x v="4"/>
    <x v="0"/>
    <s v="Baked Chips"/>
    <n v="1676"/>
    <n v="283103"/>
    <n v="141554"/>
    <n v="2.85"/>
    <n v="12.5"/>
    <n v="143"/>
    <n v="40.53"/>
    <n v="14.43"/>
    <n v="71017"/>
    <n v="12"/>
    <n v="225.08"/>
    <n v="24.04"/>
    <n v="47"/>
    <n v="1567"/>
    <n v="13"/>
    <n v="20950"/>
    <n v="40851.762899999994"/>
    <n v="402.91039999999998"/>
    <n v="47.765999999999998"/>
    <n v="148266.5607"/>
    <n v="88.464535023866347"/>
    <n v="1.9999646777908078"/>
    <n v="1257.7883419228717"/>
    <n v="0.11369162460305968"/>
    <n v="6712.5607000000018"/>
  </r>
  <r>
    <x v="4"/>
    <x v="1"/>
    <s v="Trail Mix"/>
    <n v="1035"/>
    <n v="294839"/>
    <n v="40634"/>
    <n v="4.12"/>
    <n v="3.91"/>
    <n v="151"/>
    <n v="26.31"/>
    <n v="15.55"/>
    <n v="55823"/>
    <n v="13"/>
    <n v="1124.2"/>
    <n v="7.71"/>
    <n v="28"/>
    <n v="4909"/>
    <n v="-7"/>
    <n v="4046.8500000000004"/>
    <n v="45847.464500000002"/>
    <n v="79.798500000000004"/>
    <n v="42.642000000000003"/>
    <n v="184090.245"/>
    <n v="177.86497101449274"/>
    <n v="7.2559679086479303"/>
    <n v="262.26561110122753"/>
    <n v="0.57575219017836854"/>
    <n v="143456.245"/>
  </r>
  <r>
    <x v="4"/>
    <x v="2"/>
    <s v="Trail Mix"/>
    <n v="4144"/>
    <n v="145081"/>
    <n v="27054"/>
    <n v="1.6"/>
    <n v="9.4"/>
    <n v="382"/>
    <n v="66.88"/>
    <n v="17.760000000000002"/>
    <n v="11767"/>
    <n v="14"/>
    <n v="1980.3"/>
    <n v="0.45"/>
    <n v="5"/>
    <n v="17740"/>
    <n v="23"/>
    <n v="38953.599999999999"/>
    <n v="25766.385600000001"/>
    <n v="18.648000000000003"/>
    <n v="66.304000000000002"/>
    <n v="50769.062399999995"/>
    <n v="12.251221621621621"/>
    <n v="5.3626450802099503"/>
    <n v="73.262132000201987"/>
    <n v="5.2141534728875598"/>
    <n v="23715.062399999995"/>
  </r>
  <r>
    <x v="4"/>
    <x v="0"/>
    <s v="Trail Mix"/>
    <n v="1017"/>
    <n v="815418"/>
    <n v="27207"/>
    <n v="7.96"/>
    <n v="18.97"/>
    <n v="234"/>
    <n v="43.83"/>
    <n v="14.61"/>
    <n v="53413"/>
    <n v="7"/>
    <n v="1361.58"/>
    <n v="10"/>
    <n v="38"/>
    <n v="31328"/>
    <n v="37"/>
    <n v="19292.489999999998"/>
    <n v="119132.56980000001"/>
    <n v="101.7"/>
    <n v="80.95320000000001"/>
    <n v="592069.28700000001"/>
    <n v="582.17235693215343"/>
    <n v="29.970889844525306"/>
    <n v="598.87630546864671"/>
    <n v="0.39073177192556457"/>
    <n v="564862.28700000001"/>
  </r>
  <r>
    <x v="4"/>
    <x v="0"/>
    <s v="Trail Mix"/>
    <n v="652"/>
    <n v="741211"/>
    <n v="39542"/>
    <n v="5.41"/>
    <n v="12.1"/>
    <n v="354"/>
    <n v="33.19"/>
    <n v="7.35"/>
    <n v="20595"/>
    <n v="3"/>
    <n v="242.09"/>
    <n v="28.52"/>
    <n v="43"/>
    <n v="34071"/>
    <n v="9"/>
    <n v="7889.2"/>
    <n v="54479.008499999996"/>
    <n v="185.9504"/>
    <n v="35.273200000000003"/>
    <n v="623955.56790000002"/>
    <n v="956.98706733128836"/>
    <n v="18.74490415254666"/>
    <n v="3061.7167169234581"/>
    <n v="0.11562140874865592"/>
    <n v="584413.56790000002"/>
  </r>
  <r>
    <x v="4"/>
    <x v="0"/>
    <s v="Trail Mix"/>
    <n v="3071"/>
    <n v="479276"/>
    <n v="71677"/>
    <n v="7.52"/>
    <n v="13.77"/>
    <n v="488"/>
    <n v="14.95"/>
    <n v="15.24"/>
    <n v="99270"/>
    <n v="12"/>
    <n v="947.32"/>
    <n v="23.35"/>
    <n v="24"/>
    <n v="42552"/>
    <n v="53"/>
    <n v="42287.67"/>
    <n v="73041.662400000001"/>
    <n v="717.07850000000008"/>
    <n v="230.93919999999997"/>
    <n v="221176.64990000002"/>
    <n v="72.021051742103552"/>
    <n v="6.6866079774544138"/>
    <n v="505.92830300215343"/>
    <n v="0.96456355002128213"/>
    <n v="149499.64990000002"/>
  </r>
  <r>
    <x v="4"/>
    <x v="0"/>
    <s v="Trail Mix"/>
    <n v="854"/>
    <n v="119122"/>
    <n v="88555"/>
    <n v="2.54"/>
    <n v="13.15"/>
    <n v="24"/>
    <n v="52.33"/>
    <n v="14.43"/>
    <n v="66425"/>
    <n v="6"/>
    <n v="473.36"/>
    <n v="18.260000000000002"/>
    <n v="1"/>
    <n v="10797"/>
    <n v="64"/>
    <n v="11230.1"/>
    <n v="17189.304599999999"/>
    <n v="155.94040000000001"/>
    <n v="21.691599999999998"/>
    <n v="13302.963400000008"/>
    <n v="15.577240515222492"/>
    <n v="1.3451753147761278"/>
    <n v="251.65201960452933"/>
    <n v="9.5369788955860374E-2"/>
    <n v="-75252.036599999992"/>
  </r>
  <r>
    <x v="4"/>
    <x v="2"/>
    <s v="Trail Mix"/>
    <n v="4640"/>
    <n v="623156"/>
    <n v="106665"/>
    <n v="5.23"/>
    <n v="18.71"/>
    <n v="200"/>
    <n v="52.53"/>
    <n v="5.59"/>
    <n v="84981"/>
    <n v="9"/>
    <n v="1188.1300000000001"/>
    <n v="11.21"/>
    <n v="17"/>
    <n v="7406"/>
    <n v="-2"/>
    <n v="86814.400000000009"/>
    <n v="34834.420399999995"/>
    <n v="520.14400000000001"/>
    <n v="242.67200000000003"/>
    <n v="408357.36359999998"/>
    <n v="88.008052499999991"/>
    <n v="5.8421787840435009"/>
    <n v="524.48469443579404"/>
    <n v="0.38132666619594452"/>
    <n v="301692.36359999998"/>
  </r>
  <r>
    <x v="4"/>
    <x v="2"/>
    <s v="Millet Snacks"/>
    <n v="452"/>
    <n v="693407"/>
    <n v="73803"/>
    <n v="7.56"/>
    <n v="17.21"/>
    <n v="177"/>
    <n v="55.03"/>
    <n v="11.83"/>
    <n v="71997"/>
    <n v="2"/>
    <n v="1421.76"/>
    <n v="20.440000000000001"/>
    <n v="4"/>
    <n v="14965"/>
    <n v="8"/>
    <n v="7778.92"/>
    <n v="82030.0481"/>
    <n v="92.388800000000018"/>
    <n v="34.171199999999999"/>
    <n v="516509.4719"/>
    <n v="1142.7200705752211"/>
    <n v="9.3953768816985761"/>
    <n v="487.7103027233851"/>
    <n v="0.3629203627883768"/>
    <n v="442706.4719"/>
  </r>
  <r>
    <x v="4"/>
    <x v="2"/>
    <s v="Trail Mix"/>
    <n v="3988"/>
    <n v="931718"/>
    <n v="26312"/>
    <n v="8.9600000000000009"/>
    <n v="6.3"/>
    <n v="118"/>
    <n v="42.28"/>
    <n v="13.54"/>
    <n v="88887"/>
    <n v="2"/>
    <n v="325.27"/>
    <n v="11.89"/>
    <n v="41"/>
    <n v="27926"/>
    <n v="-3"/>
    <n v="25124.399999999998"/>
    <n v="126154.61719999999"/>
    <n v="474.17320000000001"/>
    <n v="357.32480000000004"/>
    <n v="662794.48479999998"/>
    <n v="166.19721283851555"/>
    <n v="35.410383095165706"/>
    <n v="2864.44492267962"/>
    <n v="4.1194717715016774E-2"/>
    <n v="636482.48479999998"/>
  </r>
  <r>
    <x v="4"/>
    <x v="1"/>
    <s v="Millet Snacks"/>
    <n v="4803"/>
    <n v="421602"/>
    <n v="84239"/>
    <n v="2.44"/>
    <n v="18.190000000000001"/>
    <n v="270"/>
    <n v="27.1"/>
    <n v="16.71"/>
    <n v="74554"/>
    <n v="9"/>
    <n v="1419.14"/>
    <n v="9.6300000000000008"/>
    <n v="43"/>
    <n v="4188"/>
    <n v="79"/>
    <n v="87366.57"/>
    <n v="70449.694199999998"/>
    <n v="462.52890000000008"/>
    <n v="117.19319999999999"/>
    <n v="184464.01369999998"/>
    <n v="38.405999104726206"/>
    <n v="5.0048314913519869"/>
    <n v="297.08274025113798"/>
    <n v="0.90883771898615295"/>
    <n v="100225.01369999998"/>
  </r>
  <r>
    <x v="4"/>
    <x v="1"/>
    <s v="Trail Mix"/>
    <n v="2725"/>
    <n v="711357"/>
    <n v="100040"/>
    <n v="0.98"/>
    <n v="15.5"/>
    <n v="155"/>
    <n v="55.49"/>
    <n v="14.46"/>
    <n v="3985"/>
    <n v="13"/>
    <n v="1427.64"/>
    <n v="24.71"/>
    <n v="7"/>
    <n v="32813"/>
    <n v="-5"/>
    <n v="42237.5"/>
    <n v="102862.2222"/>
    <n v="673.34750000000008"/>
    <n v="26.704999999999998"/>
    <n v="528759.22530000005"/>
    <n v="194.0400826788991"/>
    <n v="7.1107257097161138"/>
    <n v="498.27477515339996"/>
    <n v="0.31107334292064326"/>
    <n v="428719.22530000005"/>
  </r>
  <r>
    <x v="4"/>
    <x v="1"/>
    <s v="Protein Bars"/>
    <n v="2482"/>
    <n v="367650"/>
    <n v="10744"/>
    <n v="9.16"/>
    <n v="11.57"/>
    <n v="120"/>
    <n v="60.09"/>
    <n v="11.45"/>
    <n v="43052"/>
    <n v="12"/>
    <n v="1208.95"/>
    <n v="3.09"/>
    <n v="36"/>
    <n v="7765"/>
    <n v="65"/>
    <n v="28716.74"/>
    <n v="42095.924999999996"/>
    <n v="76.693799999999996"/>
    <n v="227.35120000000001"/>
    <n v="245716.29"/>
    <n v="98.999311039484297"/>
    <n v="34.219099032017873"/>
    <n v="304.10686959758465"/>
    <n v="0.39459812321501431"/>
    <n v="234972.29"/>
  </r>
  <r>
    <x v="4"/>
    <x v="2"/>
    <s v="Protein Bars"/>
    <n v="3079"/>
    <n v="493031"/>
    <n v="47359"/>
    <n v="3.88"/>
    <n v="7.01"/>
    <n v="102"/>
    <n v="32.97"/>
    <n v="9.66"/>
    <n v="47322"/>
    <n v="14"/>
    <n v="822.68"/>
    <n v="23.85"/>
    <n v="27"/>
    <n v="11807"/>
    <n v="11"/>
    <n v="21583.79"/>
    <n v="47626.794600000001"/>
    <n v="734.34150000000011"/>
    <n v="119.46520000000001"/>
    <n v="363837.60869999998"/>
    <n v="118.16745979214031"/>
    <n v="10.410502755548048"/>
    <n v="599.29863373365106"/>
    <n v="0.17019895300701171"/>
    <n v="316478.60869999998"/>
  </r>
  <r>
    <x v="4"/>
    <x v="1"/>
    <s v="Millet Snacks"/>
    <n v="4109"/>
    <n v="202889"/>
    <n v="12597"/>
    <n v="9.16"/>
    <n v="12.01"/>
    <n v="435"/>
    <n v="39.799999999999997"/>
    <n v="19.11"/>
    <n v="18608"/>
    <n v="7"/>
    <n v="1945.74"/>
    <n v="11.55"/>
    <n v="29"/>
    <n v="43120"/>
    <n v="58"/>
    <n v="49349.09"/>
    <n v="38772.087899999999"/>
    <n v="474.58950000000004"/>
    <n v="376.38440000000003"/>
    <n v="52188.848200000008"/>
    <n v="12.701106887320519"/>
    <n v="16.106136381678176"/>
    <n v="104.27343838334001"/>
    <n v="4.171723947577247"/>
    <n v="39591.848200000008"/>
  </r>
  <r>
    <x v="4"/>
    <x v="3"/>
    <s v="Protein Bars"/>
    <n v="4832"/>
    <n v="819727"/>
    <n v="138241"/>
    <n v="6.15"/>
    <n v="11.33"/>
    <n v="114"/>
    <n v="25.93"/>
    <n v="6.01"/>
    <n v="73994"/>
    <n v="10"/>
    <n v="620.16999999999996"/>
    <n v="12.62"/>
    <n v="45"/>
    <n v="14786"/>
    <n v="55"/>
    <n v="54746.559999999998"/>
    <n v="49265.592700000001"/>
    <n v="609.7983999999999"/>
    <n v="297.16800000000001"/>
    <n v="626027.88089999999"/>
    <n v="129.55875018625827"/>
    <n v="5.9296952423665914"/>
    <n v="1321.777899608172"/>
    <n v="8.6247470194345185E-2"/>
    <n v="487786.88089999999"/>
  </r>
  <r>
    <x v="4"/>
    <x v="2"/>
    <s v="Millet Snacks"/>
    <n v="4989"/>
    <n v="711616"/>
    <n v="66516"/>
    <n v="3.19"/>
    <n v="7.63"/>
    <n v="18"/>
    <n v="51.75"/>
    <n v="15.79"/>
    <n v="62435"/>
    <n v="3"/>
    <n v="308.93"/>
    <n v="13.09"/>
    <n v="27"/>
    <n v="9559"/>
    <n v="71"/>
    <n v="38066.07"/>
    <n v="112364.16639999999"/>
    <n v="653.06009999999992"/>
    <n v="159.14909999999998"/>
    <n v="488379.55440000002"/>
    <n v="97.891271677690924"/>
    <n v="10.69841842564195"/>
    <n v="2303.4862266532873"/>
    <n v="7.8142425128158999E-3"/>
    <n v="421863.55440000002"/>
  </r>
  <r>
    <x v="4"/>
    <x v="1"/>
    <s v="Protein Bars"/>
    <n v="474"/>
    <n v="339530"/>
    <n v="7352"/>
    <n v="4.5599999999999996"/>
    <n v="7.67"/>
    <n v="173"/>
    <n v="39.61"/>
    <n v="11.08"/>
    <n v="75956"/>
    <n v="0"/>
    <n v="336.15"/>
    <n v="7.08"/>
    <n v="49"/>
    <n v="45187"/>
    <n v="26"/>
    <n v="3635.58"/>
    <n v="37619.923999999999"/>
    <n v="33.559200000000004"/>
    <n v="21.614399999999996"/>
    <n v="177076.3224"/>
    <n v="373.57873924050637"/>
    <n v="46.181991294885748"/>
    <n v="1010.0550349546335"/>
    <n v="0.17127779577651459"/>
    <n v="169724.3224"/>
  </r>
  <r>
    <x v="4"/>
    <x v="3"/>
    <s v="Millet Snacks"/>
    <n v="4748"/>
    <n v="595909"/>
    <n v="91836"/>
    <n v="8.7200000000000006"/>
    <n v="9.99"/>
    <n v="46"/>
    <n v="29.68"/>
    <n v="18.64"/>
    <n v="43310"/>
    <n v="0"/>
    <n v="679.51"/>
    <n v="0.2"/>
    <n v="10"/>
    <n v="28579"/>
    <n v="-7"/>
    <n v="47432.520000000004"/>
    <n v="111077.4376"/>
    <n v="9.4960000000000004"/>
    <n v="414.0256"/>
    <n v="365086.52079999994"/>
    <n v="76.892696040438068"/>
    <n v="6.4888387995992858"/>
    <n v="876.96869803240577"/>
    <n v="5.2453411510817921E-2"/>
    <n v="273250.52079999994"/>
  </r>
  <r>
    <x v="4"/>
    <x v="0"/>
    <s v="Trail Mix"/>
    <n v="2465"/>
    <n v="652272"/>
    <n v="141570"/>
    <n v="9.19"/>
    <n v="18.079999999999998"/>
    <n v="83"/>
    <n v="45.12"/>
    <n v="9.0399999999999991"/>
    <n v="69893"/>
    <n v="2"/>
    <n v="1001.19"/>
    <n v="4.59"/>
    <n v="46"/>
    <n v="26274"/>
    <n v="-19"/>
    <n v="44567.199999999997"/>
    <n v="58965.388799999993"/>
    <n v="113.14349999999999"/>
    <n v="226.53349999999998"/>
    <n v="452232.73420000001"/>
    <n v="183.46155545638945"/>
    <n v="4.6074168255986434"/>
    <n v="651.49671890450361"/>
    <n v="0.1273989531974391"/>
    <n v="310662.73420000001"/>
  </r>
  <r>
    <x v="4"/>
    <x v="2"/>
    <s v="Millet Snacks"/>
    <n v="4456"/>
    <n v="694600"/>
    <n v="31762"/>
    <n v="6.11"/>
    <n v="14.83"/>
    <n v="483"/>
    <n v="10.52"/>
    <n v="17.239999999999998"/>
    <n v="77475"/>
    <n v="14"/>
    <n v="1354.03"/>
    <n v="17.32"/>
    <n v="5"/>
    <n v="36725"/>
    <n v="62"/>
    <n v="66082.48"/>
    <n v="119749.04"/>
    <n v="771.77919999999995"/>
    <n v="272.26159999999999"/>
    <n v="393524.43920000002"/>
    <n v="88.313384021543996"/>
    <n v="21.868899943328504"/>
    <n v="512.98715685767672"/>
    <n v="0.94154403973509937"/>
    <n v="361762.43920000002"/>
  </r>
  <r>
    <x v="4"/>
    <x v="3"/>
    <s v="Baked Chips"/>
    <n v="3878"/>
    <n v="143808"/>
    <n v="82988"/>
    <n v="4.38"/>
    <n v="4.38"/>
    <n v="245"/>
    <n v="64.97"/>
    <n v="19.79"/>
    <n v="35454"/>
    <n v="7"/>
    <n v="1274.3599999999999"/>
    <n v="3.81"/>
    <n v="26"/>
    <n v="5263"/>
    <n v="71"/>
    <n v="16985.64"/>
    <n v="28459.603199999998"/>
    <n v="147.7518"/>
    <n v="169.85640000000001"/>
    <n v="57328.148600000015"/>
    <n v="14.782916090768442"/>
    <n v="1.7328770424639708"/>
    <n v="112.84723312093915"/>
    <n v="2.1710767133956383"/>
    <n v="-25659.851399999985"/>
  </r>
  <r>
    <x v="4"/>
    <x v="0"/>
    <s v="Trail Mix"/>
    <n v="3532"/>
    <n v="103072"/>
    <n v="123418"/>
    <n v="7.59"/>
    <n v="5.44"/>
    <n v="131"/>
    <n v="26.86"/>
    <n v="13.71"/>
    <n v="67808"/>
    <n v="14"/>
    <n v="1840.56"/>
    <n v="0.48"/>
    <n v="40"/>
    <n v="11190"/>
    <n v="9"/>
    <n v="19214.080000000002"/>
    <n v="14131.171200000001"/>
    <n v="16.953599999999998"/>
    <n v="268.0788"/>
    <n v="-9556.2835999999952"/>
    <n v="-2.7056295583238943"/>
    <n v="0.83514560274838356"/>
    <n v="56.00034772025905"/>
    <n v="2.339271189071717"/>
    <n v="-132974.2836"/>
  </r>
  <r>
    <x v="4"/>
    <x v="1"/>
    <s v="Protein Bars"/>
    <n v="2460"/>
    <n v="658108"/>
    <n v="31421"/>
    <n v="8.35"/>
    <n v="9.76"/>
    <n v="229"/>
    <n v="5.78"/>
    <n v="12.45"/>
    <n v="53015"/>
    <n v="8"/>
    <n v="840.87"/>
    <n v="11.38"/>
    <n v="13"/>
    <n v="28690"/>
    <n v="13"/>
    <n v="24009.599999999999"/>
    <n v="81934.445999999996"/>
    <n v="279.94800000000004"/>
    <n v="205.40999999999997"/>
    <n v="469973.59600000002"/>
    <n v="191.04617723577238"/>
    <n v="20.944845803761815"/>
    <n v="782.65130162807566"/>
    <n v="0.29259518194582046"/>
    <n v="438552.59600000002"/>
  </r>
  <r>
    <x v="4"/>
    <x v="0"/>
    <s v="Baked Chips"/>
    <n v="2834"/>
    <n v="966781"/>
    <n v="31086"/>
    <n v="4.71"/>
    <n v="9.56"/>
    <n v="195"/>
    <n v="68.209999999999994"/>
    <n v="7.61"/>
    <n v="37310"/>
    <n v="2"/>
    <n v="768.16"/>
    <n v="22"/>
    <n v="1"/>
    <n v="14036"/>
    <n v="30"/>
    <n v="27093.040000000001"/>
    <n v="73572.034100000004"/>
    <n v="623.48"/>
    <n v="133.48140000000001"/>
    <n v="814012.9645"/>
    <n v="287.23110956245591"/>
    <n v="31.100205880460656"/>
    <n v="1258.5672255780046"/>
    <n v="0.15493808835713568"/>
    <n v="782926.9645"/>
  </r>
  <r>
    <x v="4"/>
    <x v="3"/>
    <s v="Baked Chips"/>
    <n v="3668"/>
    <n v="931220"/>
    <n v="96088"/>
    <n v="7.55"/>
    <n v="15.97"/>
    <n v="84"/>
    <n v="20.38"/>
    <n v="6.06"/>
    <n v="35256"/>
    <n v="3"/>
    <n v="1760.97"/>
    <n v="2.93"/>
    <n v="19"/>
    <n v="37978"/>
    <n v="69"/>
    <n v="58577.96"/>
    <n v="56431.931999999993"/>
    <n v="107.47240000000001"/>
    <n v="276.93399999999997"/>
    <n v="742591.70160000003"/>
    <n v="202.45139083969465"/>
    <n v="9.6913246190991593"/>
    <n v="528.81082585166132"/>
    <n v="0.15884697493610531"/>
    <n v="646503.70160000003"/>
  </r>
  <r>
    <x v="4"/>
    <x v="1"/>
    <s v="Protein Bars"/>
    <n v="2481"/>
    <n v="338345"/>
    <n v="83518"/>
    <n v="9.08"/>
    <n v="3.38"/>
    <n v="327"/>
    <n v="12.75"/>
    <n v="14.45"/>
    <n v="56862"/>
    <n v="8"/>
    <n v="896.75"/>
    <n v="2.91"/>
    <n v="1"/>
    <n v="41148"/>
    <n v="6"/>
    <n v="8385.7799999999988"/>
    <n v="48890.852499999994"/>
    <n v="72.197100000000006"/>
    <n v="225.27480000000003"/>
    <n v="182760.89560000002"/>
    <n v="73.66420620717453"/>
    <n v="4.0511626236260447"/>
    <n v="377.30136604404794"/>
    <n v="0.86668119818528433"/>
    <n v="99242.895600000018"/>
  </r>
  <r>
    <x v="4"/>
    <x v="2"/>
    <s v="Protein Bars"/>
    <n v="2944"/>
    <n v="579393"/>
    <n v="84063"/>
    <n v="8.0500000000000007"/>
    <n v="6.76"/>
    <n v="333"/>
    <n v="7.93"/>
    <n v="18.100000000000001"/>
    <n v="96330"/>
    <n v="12"/>
    <n v="1643.83"/>
    <n v="4.58"/>
    <n v="39"/>
    <n v="9888"/>
    <n v="-5"/>
    <n v="19901.439999999999"/>
    <n v="104870.13300000002"/>
    <n v="134.83520000000001"/>
    <n v="236.99200000000002"/>
    <n v="348031.59979999997"/>
    <n v="118.21725536684781"/>
    <n v="6.8923664394561222"/>
    <n v="352.46527925637082"/>
    <n v="0.94477390993677857"/>
    <n v="263968.59979999997"/>
  </r>
  <r>
    <x v="4"/>
    <x v="1"/>
    <s v="Baked Chips"/>
    <n v="375"/>
    <n v="591357"/>
    <n v="23354"/>
    <n v="7.36"/>
    <n v="15.16"/>
    <n v="367"/>
    <n v="26.61"/>
    <n v="17.96"/>
    <n v="23332"/>
    <n v="1"/>
    <n v="543.77"/>
    <n v="27.4"/>
    <n v="43"/>
    <n v="43864"/>
    <n v="-12"/>
    <n v="5685"/>
    <n v="106207.7172"/>
    <n v="102.74999999999999"/>
    <n v="27.599999999999998"/>
    <n v="412137.93280000001"/>
    <n v="1099.0344874666666"/>
    <n v="25.321443864006167"/>
    <n v="1087.5131029663278"/>
    <n v="0.33746719832520794"/>
    <n v="388783.93280000001"/>
  </r>
  <r>
    <x v="4"/>
    <x v="0"/>
    <s v="Trail Mix"/>
    <n v="1308"/>
    <n v="636712"/>
    <n v="13016"/>
    <n v="3.32"/>
    <n v="2.11"/>
    <n v="120"/>
    <n v="61.23"/>
    <n v="12.77"/>
    <n v="6372"/>
    <n v="14"/>
    <n v="917.75"/>
    <n v="7.55"/>
    <n v="42"/>
    <n v="3128"/>
    <n v="36"/>
    <n v="2759.8799999999997"/>
    <n v="81308.122400000007"/>
    <n v="98.753999999999991"/>
    <n v="43.425600000000003"/>
    <n v="543001.81799999997"/>
    <n v="415.13900458715597"/>
    <n v="48.917639827904118"/>
    <n v="693.77499318986656"/>
    <n v="0.17296674163515058"/>
    <n v="529985.81799999997"/>
  </r>
  <r>
    <x v="4"/>
    <x v="3"/>
    <s v="Millet Snacks"/>
    <n v="3349"/>
    <n v="357747"/>
    <n v="7384"/>
    <n v="5.64"/>
    <n v="3.11"/>
    <n v="241"/>
    <n v="44.05"/>
    <n v="5.1100000000000003"/>
    <n v="85501"/>
    <n v="0"/>
    <n v="754.84"/>
    <n v="29.43"/>
    <n v="48"/>
    <n v="42886"/>
    <n v="33"/>
    <n v="10415.39"/>
    <n v="18280.871700000003"/>
    <n v="985.61070000000007"/>
    <n v="188.8836"/>
    <n v="199489.24400000001"/>
    <n v="59.566809196775161"/>
    <n v="48.448943661971832"/>
    <n v="473.93752318372105"/>
    <n v="0.50850584351510986"/>
    <n v="192105.24400000001"/>
  </r>
  <r>
    <x v="4"/>
    <x v="3"/>
    <s v="Protein Bars"/>
    <n v="2133"/>
    <n v="415446"/>
    <n v="29045"/>
    <n v="1.62"/>
    <n v="9.39"/>
    <n v="282"/>
    <n v="25.67"/>
    <n v="8.16"/>
    <n v="81258"/>
    <n v="2"/>
    <n v="1668.07"/>
    <n v="0.42"/>
    <n v="12"/>
    <n v="28956"/>
    <n v="59"/>
    <n v="20028.870000000003"/>
    <n v="33900.393600000003"/>
    <n v="8.9585999999999988"/>
    <n v="34.554600000000008"/>
    <n v="251259.22320000001"/>
    <n v="117.79616652601969"/>
    <n v="14.30352900671372"/>
    <n v="249.05789325388025"/>
    <n v="1.1322668650077266"/>
    <n v="222214.22320000001"/>
  </r>
  <r>
    <x v="4"/>
    <x v="3"/>
    <s v="Protein Bars"/>
    <n v="1899"/>
    <n v="198087"/>
    <n v="141917"/>
    <n v="2.82"/>
    <n v="6.67"/>
    <n v="16"/>
    <n v="64.33"/>
    <n v="11.23"/>
    <n v="17733"/>
    <n v="14"/>
    <n v="254.31"/>
    <n v="20.88"/>
    <n v="5"/>
    <n v="47639"/>
    <n v="9"/>
    <n v="12666.33"/>
    <n v="22245.170100000003"/>
    <n v="396.51119999999997"/>
    <n v="53.5518"/>
    <n v="97353.436900000001"/>
    <n v="51.265632912058976"/>
    <n v="1.3957947250857896"/>
    <n v="778.91942904329358"/>
    <n v="2.0541277317542295E-2"/>
    <n v="-44563.563099999999"/>
  </r>
  <r>
    <x v="4"/>
    <x v="3"/>
    <s v="Trail Mix"/>
    <n v="4281"/>
    <n v="805678"/>
    <n v="82949"/>
    <n v="7.62"/>
    <n v="5.48"/>
    <n v="43"/>
    <n v="21.23"/>
    <n v="15.04"/>
    <n v="58971"/>
    <n v="4"/>
    <n v="1186.6500000000001"/>
    <n v="2.09"/>
    <n v="39"/>
    <n v="32746"/>
    <n v="57"/>
    <n v="23459.88"/>
    <n v="121173.97119999999"/>
    <n v="89.472899999999996"/>
    <n v="326.2122"/>
    <n v="568911.46369999996"/>
    <n v="132.8921896052324"/>
    <n v="9.7129320425803805"/>
    <n v="678.95167066953184"/>
    <n v="6.333293201502338E-2"/>
    <n v="485962.46369999996"/>
  </r>
  <r>
    <x v="4"/>
    <x v="1"/>
    <s v="Baked Chips"/>
    <n v="2574"/>
    <n v="476188"/>
    <n v="148016"/>
    <n v="4.4400000000000004"/>
    <n v="7.17"/>
    <n v="15"/>
    <n v="41.35"/>
    <n v="8.06"/>
    <n v="65480"/>
    <n v="13"/>
    <n v="1283.47"/>
    <n v="22.27"/>
    <n v="39"/>
    <n v="26957"/>
    <n v="-6"/>
    <n v="18455.579999999998"/>
    <n v="38380.752800000002"/>
    <n v="573.22980000000007"/>
    <n v="114.2856"/>
    <n v="326227.15179999999"/>
    <n v="126.73937521367522"/>
    <n v="3.2171386877094368"/>
    <n v="371.01607361293992"/>
    <n v="4.0429515233479214E-2"/>
    <n v="178211.15179999999"/>
  </r>
  <r>
    <x v="4"/>
    <x v="2"/>
    <s v="Baked Chips"/>
    <n v="4149"/>
    <n v="825723"/>
    <n v="86442"/>
    <n v="8.7799999999999994"/>
    <n v="7.98"/>
    <n v="411"/>
    <n v="11.47"/>
    <n v="10.38"/>
    <n v="41152"/>
    <n v="4"/>
    <n v="1163.0899999999999"/>
    <n v="12.67"/>
    <n v="33"/>
    <n v="22292"/>
    <n v="11"/>
    <n v="33109.020000000004"/>
    <n v="85710.047399999996"/>
    <n v="525.67830000000004"/>
    <n v="364.28219999999993"/>
    <n v="642569.97210000001"/>
    <n v="154.87345676066522"/>
    <n v="9.552335670160339"/>
    <n v="709.93904169066889"/>
    <n v="0.57892294389280663"/>
    <n v="556127.97210000001"/>
  </r>
  <r>
    <x v="4"/>
    <x v="2"/>
    <s v="Protein Bars"/>
    <n v="402"/>
    <n v="146044"/>
    <n v="63653"/>
    <n v="4.41"/>
    <n v="17.670000000000002"/>
    <n v="143"/>
    <n v="67.64"/>
    <n v="12.2"/>
    <n v="85765"/>
    <n v="8"/>
    <n v="629.98"/>
    <n v="0.79"/>
    <n v="14"/>
    <n v="48046"/>
    <n v="64"/>
    <n v="7103.3400000000011"/>
    <n v="17817.367999999999"/>
    <n v="3.1758000000000002"/>
    <n v="17.728200000000001"/>
    <n v="-12708.611999999994"/>
    <n v="-31.61346268656715"/>
    <n v="2.2943773270702086"/>
    <n v="231.82323248357091"/>
    <n v="0.61684930568869656"/>
    <n v="-76361.611999999994"/>
  </r>
  <r>
    <x v="4"/>
    <x v="2"/>
    <s v="Baked Chips"/>
    <n v="4052"/>
    <n v="317491"/>
    <n v="61622"/>
    <n v="7.66"/>
    <n v="15.66"/>
    <n v="294"/>
    <n v="29.5"/>
    <n v="12.29"/>
    <n v="48137"/>
    <n v="9"/>
    <n v="306.60000000000002"/>
    <n v="10.07"/>
    <n v="35"/>
    <n v="15817"/>
    <n v="19"/>
    <n v="63454.32"/>
    <n v="39019.643899999995"/>
    <n v="408.03640000000001"/>
    <n v="310.38319999999999"/>
    <n v="150344.6165"/>
    <n v="37.103804664363281"/>
    <n v="5.1522345915419816"/>
    <n v="1035.521852576647"/>
    <n v="0.2839148196326825"/>
    <n v="88722.616500000004"/>
  </r>
  <r>
    <x v="4"/>
    <x v="3"/>
    <s v="Trail Mix"/>
    <n v="1427"/>
    <n v="983396"/>
    <n v="16590"/>
    <n v="7.12"/>
    <n v="7.34"/>
    <n v="340"/>
    <n v="42.81"/>
    <n v="12.39"/>
    <n v="32450"/>
    <n v="10"/>
    <n v="799.3"/>
    <n v="0.54"/>
    <n v="21"/>
    <n v="9507"/>
    <n v="7"/>
    <n v="10474.18"/>
    <n v="121842.76440000001"/>
    <n v="7.7058"/>
    <n v="101.6024"/>
    <n v="809012.74739999999"/>
    <n v="566.93254898388227"/>
    <n v="59.276431585292343"/>
    <n v="1230.3215313399226"/>
    <n v="0.2763505241021928"/>
    <n v="792422.74739999999"/>
  </r>
  <r>
    <x v="4"/>
    <x v="2"/>
    <s v="Protein Bars"/>
    <n v="3332"/>
    <n v="960734"/>
    <n v="83471"/>
    <n v="7.77"/>
    <n v="5.08"/>
    <n v="396"/>
    <n v="13.53"/>
    <n v="13"/>
    <n v="61293"/>
    <n v="3"/>
    <n v="458.63"/>
    <n v="23.14"/>
    <n v="15"/>
    <n v="35721"/>
    <n v="12"/>
    <n v="16926.560000000001"/>
    <n v="124895.42"/>
    <n v="771.02480000000003"/>
    <n v="258.89639999999997"/>
    <n v="720868.09880000004"/>
    <n v="216.34696842737097"/>
    <n v="11.509793820608355"/>
    <n v="2094.7910080020933"/>
    <n v="0.1890403379083076"/>
    <n v="637397.09880000004"/>
  </r>
  <r>
    <x v="4"/>
    <x v="1"/>
    <s v="Baked Chips"/>
    <n v="3653"/>
    <n v="685775"/>
    <n v="13605"/>
    <n v="7.45"/>
    <n v="17.75"/>
    <n v="324"/>
    <n v="26.2"/>
    <n v="15.66"/>
    <n v="93955"/>
    <n v="14"/>
    <n v="1089.6099999999999"/>
    <n v="10.130000000000001"/>
    <n v="49"/>
    <n v="40941"/>
    <n v="24"/>
    <n v="64840.75"/>
    <n v="107392.36499999999"/>
    <n v="370.0489"/>
    <n v="272.14850000000001"/>
    <n v="378003.6876"/>
    <n v="103.47760405146455"/>
    <n v="50.406100698272695"/>
    <n v="629.37656592725841"/>
    <n v="0.51479514417994232"/>
    <n v="364398.6876"/>
  </r>
  <r>
    <x v="4"/>
    <x v="0"/>
    <s v="Protein Bars"/>
    <n v="1488"/>
    <n v="463860"/>
    <n v="24810"/>
    <n v="4.92"/>
    <n v="11.82"/>
    <n v="285"/>
    <n v="69"/>
    <n v="6.26"/>
    <n v="87700"/>
    <n v="13"/>
    <n v="1510.71"/>
    <n v="14.3"/>
    <n v="14"/>
    <n v="11518"/>
    <n v="-9"/>
    <n v="17588.16"/>
    <n v="29037.636000000002"/>
    <n v="212.78400000000002"/>
    <n v="73.209599999999995"/>
    <n v="317730.21039999998"/>
    <n v="213.52836720430108"/>
    <n v="18.696493349455864"/>
    <n v="307.04767956788527"/>
    <n v="0.92819460613116034"/>
    <n v="292920.21039999998"/>
  </r>
  <r>
    <x v="4"/>
    <x v="0"/>
    <s v="Baked Chips"/>
    <n v="3812"/>
    <n v="461961"/>
    <n v="46869"/>
    <n v="8.8000000000000007"/>
    <n v="3.9"/>
    <n v="121"/>
    <n v="18.59"/>
    <n v="19.77"/>
    <n v="79332"/>
    <n v="3"/>
    <n v="1378.01"/>
    <n v="8.1199999999999992"/>
    <n v="30"/>
    <n v="44020"/>
    <n v="72"/>
    <n v="14866.8"/>
    <n v="91329.689699999988"/>
    <n v="309.53440000000001"/>
    <n v="335.45600000000002"/>
    <n v="231767.51990000001"/>
    <n v="60.799454328436518"/>
    <n v="9.8564296229917421"/>
    <n v="335.2377704080522"/>
    <n v="0.36093784973190379"/>
    <n v="184898.51990000001"/>
  </r>
  <r>
    <x v="4"/>
    <x v="3"/>
    <s v="Protein Bars"/>
    <n v="1467"/>
    <n v="301924"/>
    <n v="37955"/>
    <n v="2.4300000000000002"/>
    <n v="2.82"/>
    <n v="233"/>
    <n v="13.47"/>
    <n v="15"/>
    <n v="96856"/>
    <n v="0"/>
    <n v="359.77"/>
    <n v="0.88"/>
    <n v="8"/>
    <n v="33360"/>
    <n v="11"/>
    <n v="4136.9399999999996"/>
    <n v="45288.6"/>
    <n v="12.909600000000001"/>
    <n v="35.648100000000007"/>
    <n v="122233.90230000002"/>
    <n v="83.322360122699394"/>
    <n v="7.9547885654064023"/>
    <n v="839.21394224087612"/>
    <n v="0.27764076390084924"/>
    <n v="84278.902300000016"/>
  </r>
  <r>
    <x v="4"/>
    <x v="0"/>
    <s v="Baked Chips"/>
    <n v="3826"/>
    <n v="477737"/>
    <n v="76312"/>
    <n v="8.3000000000000007"/>
    <n v="19.82"/>
    <n v="118"/>
    <n v="6.37"/>
    <n v="7.62"/>
    <n v="92320"/>
    <n v="9"/>
    <n v="252.04"/>
    <n v="22.4"/>
    <n v="20"/>
    <n v="45835"/>
    <n v="58"/>
    <n v="75831.320000000007"/>
    <n v="36403.559399999998"/>
    <n v="857.02399999999989"/>
    <n v="317.55799999999999"/>
    <n v="226172.53859999997"/>
    <n v="59.114620648196542"/>
    <n v="6.2603129258832162"/>
    <n v="1895.4808760514204"/>
    <n v="6.2253331854137318E-2"/>
    <n v="149860.53859999997"/>
  </r>
  <r>
    <x v="4"/>
    <x v="1"/>
    <s v="Millet Snacks"/>
    <n v="4086"/>
    <n v="400040"/>
    <n v="15350"/>
    <n v="0.65"/>
    <n v="8.33"/>
    <n v="205"/>
    <n v="39.99"/>
    <n v="14.22"/>
    <n v="70799"/>
    <n v="11"/>
    <n v="1530.68"/>
    <n v="13.24"/>
    <n v="22"/>
    <n v="29924"/>
    <n v="7"/>
    <n v="34036.379999999997"/>
    <n v="56885.687999999995"/>
    <n v="540.9864"/>
    <n v="26.559000000000001"/>
    <n v="207827.38660000003"/>
    <n v="50.86328600097896"/>
    <n v="26.061237785016285"/>
    <n v="261.34789766639665"/>
    <n v="0.78439506049395058"/>
    <n v="192477.38660000003"/>
  </r>
  <r>
    <x v="4"/>
    <x v="3"/>
    <s v="Trail Mix"/>
    <n v="4500"/>
    <n v="355035"/>
    <n v="128853"/>
    <n v="0.9"/>
    <n v="13.48"/>
    <n v="396"/>
    <n v="58.92"/>
    <n v="9.9600000000000009"/>
    <n v="99667"/>
    <n v="13"/>
    <n v="1224.47"/>
    <n v="3.78"/>
    <n v="28"/>
    <n v="45052"/>
    <n v="73"/>
    <n v="60660"/>
    <n v="35361.486000000004"/>
    <n v="170.1"/>
    <n v="40.500000000000007"/>
    <n v="114083.91399999999"/>
    <n v="25.351980888888885"/>
    <n v="2.7553491187632417"/>
    <n v="289.94993752398995"/>
    <n v="1.3657530102665936"/>
    <n v="-14769.08600000001"/>
  </r>
  <r>
    <x v="4"/>
    <x v="1"/>
    <s v="Baked Chips"/>
    <n v="3948"/>
    <n v="141006"/>
    <n v="116668"/>
    <n v="5.38"/>
    <n v="13.61"/>
    <n v="473"/>
    <n v="22.91"/>
    <n v="9.2200000000000006"/>
    <n v="7233"/>
    <n v="11"/>
    <n v="1138.93"/>
    <n v="23.57"/>
    <n v="43"/>
    <n v="6056"/>
    <n v="54"/>
    <n v="53732.28"/>
    <n v="13000.753200000001"/>
    <n v="930.54359999999997"/>
    <n v="212.4024"/>
    <n v="59841.020799999984"/>
    <n v="15.157300101317119"/>
    <n v="1.2086090444680633"/>
    <n v="123.80567725847945"/>
    <n v="3.8205033119158052"/>
    <n v="-56826.979200000016"/>
  </r>
  <r>
    <x v="4"/>
    <x v="0"/>
    <s v="Baked Chips"/>
    <n v="3464"/>
    <n v="188593"/>
    <n v="5159"/>
    <n v="4.0599999999999996"/>
    <n v="10.86"/>
    <n v="426"/>
    <n v="23.38"/>
    <n v="17.38"/>
    <n v="78200"/>
    <n v="2"/>
    <n v="367.48"/>
    <n v="29.04"/>
    <n v="24"/>
    <n v="12588"/>
    <n v="6"/>
    <n v="37619.040000000001"/>
    <n v="32777.463399999993"/>
    <n v="1005.9456"/>
    <n v="140.63839999999999"/>
    <n v="26261.912600000011"/>
    <n v="7.5813835450346447"/>
    <n v="36.556115526264783"/>
    <n v="513.20616087950361"/>
    <n v="0.83007577163521451"/>
    <n v="21102.912600000011"/>
  </r>
  <r>
    <x v="4"/>
    <x v="1"/>
    <s v="Baked Chips"/>
    <n v="142"/>
    <n v="227832"/>
    <n v="144316"/>
    <n v="9.33"/>
    <n v="16.25"/>
    <n v="174"/>
    <n v="51.65"/>
    <n v="14.24"/>
    <n v="26205"/>
    <n v="0"/>
    <n v="1995.23"/>
    <n v="14.04"/>
    <n v="30"/>
    <n v="37373"/>
    <n v="3"/>
    <n v="2307.5"/>
    <n v="32443.2768"/>
    <n v="19.936799999999998"/>
    <n v="13.2486"/>
    <n v="129470.03779999999"/>
    <n v="911.76082957746473"/>
    <n v="1.5787022921921339"/>
    <n v="114.18833918896568"/>
    <n v="1.5237983250816391"/>
    <n v="-14845.962200000009"/>
  </r>
  <r>
    <x v="4"/>
    <x v="0"/>
    <s v="Millet Snacks"/>
    <n v="1043"/>
    <n v="892150"/>
    <n v="19743"/>
    <n v="4.0999999999999996"/>
    <n v="12.84"/>
    <n v="498"/>
    <n v="68.48"/>
    <n v="5.67"/>
    <n v="25570"/>
    <n v="0"/>
    <n v="669.99"/>
    <n v="19.399999999999999"/>
    <n v="11"/>
    <n v="47052"/>
    <n v="17"/>
    <n v="13392.119999999999"/>
    <n v="50584.904999999999"/>
    <n v="202.34199999999998"/>
    <n v="42.762999999999991"/>
    <n v="755305.87"/>
    <n v="724.16670182166831"/>
    <n v="45.188167958263691"/>
    <n v="1331.5870386125166"/>
    <n v="0.37398982233929273"/>
    <n v="735562.87"/>
  </r>
  <r>
    <x v="4"/>
    <x v="1"/>
    <s v="Protein Bars"/>
    <n v="4531"/>
    <n v="381328"/>
    <n v="51154"/>
    <n v="6.02"/>
    <n v="18.010000000000002"/>
    <n v="233"/>
    <n v="26.2"/>
    <n v="11.1"/>
    <n v="65936"/>
    <n v="2"/>
    <n v="1305.8699999999999"/>
    <n v="15.93"/>
    <n v="0"/>
    <n v="16748"/>
    <n v="53"/>
    <n v="81603.310000000012"/>
    <n v="42327.408000000003"/>
    <n v="721.78829999999994"/>
    <n v="272.76619999999997"/>
    <n v="173718.72749999998"/>
    <n v="38.340041381593466"/>
    <n v="7.4545099112483868"/>
    <n v="292.01069019121354"/>
    <n v="0.79791599358032972"/>
    <n v="122564.72749999998"/>
  </r>
  <r>
    <x v="4"/>
    <x v="1"/>
    <s v="Protein Bars"/>
    <n v="3288"/>
    <n v="63140"/>
    <n v="94678"/>
    <n v="5.71"/>
    <n v="15.78"/>
    <n v="381"/>
    <n v="30.59"/>
    <n v="12.26"/>
    <n v="10416"/>
    <n v="8"/>
    <n v="540.74"/>
    <n v="4.76"/>
    <n v="3"/>
    <n v="40174"/>
    <n v="38"/>
    <n v="51884.639999999999"/>
    <n v="7740.9639999999999"/>
    <n v="156.50879999999998"/>
    <n v="187.7448"/>
    <n v="-47419.857600000003"/>
    <n v="-14.422097810218979"/>
    <n v="0.6668919918037981"/>
    <n v="116.76591337796353"/>
    <n v="3.2629385492556224"/>
    <n v="-142097.85759999999"/>
  </r>
  <r>
    <x v="4"/>
    <x v="2"/>
    <s v="Trail Mix"/>
    <n v="814"/>
    <n v="438612"/>
    <n v="117056"/>
    <n v="5.45"/>
    <n v="2.1"/>
    <n v="184"/>
    <n v="44.53"/>
    <n v="18.46"/>
    <n v="3412"/>
    <n v="5"/>
    <n v="729.39"/>
    <n v="24.38"/>
    <n v="22"/>
    <n v="12826"/>
    <n v="-19"/>
    <n v="1709.4"/>
    <n v="80967.775200000004"/>
    <n v="198.45319999999998"/>
    <n v="44.363"/>
    <n v="339454.0086"/>
    <n v="417.01966658476658"/>
    <n v="3.7470270639693823"/>
    <n v="601.3408464607412"/>
    <n v="0.30598287324560203"/>
    <n v="222398.0086"/>
  </r>
  <r>
    <x v="4"/>
    <x v="3"/>
    <s v="Baked Chips"/>
    <n v="3735"/>
    <n v="914690"/>
    <n v="111122"/>
    <n v="4.21"/>
    <n v="6.52"/>
    <n v="104"/>
    <n v="8.73"/>
    <n v="19.28"/>
    <n v="86907"/>
    <n v="8"/>
    <n v="1742.91"/>
    <n v="4.6900000000000004"/>
    <n v="36"/>
    <n v="18570"/>
    <n v="66"/>
    <n v="24352.199999999997"/>
    <n v="176352.23199999999"/>
    <n v="175.17150000000001"/>
    <n v="157.24349999999998"/>
    <n v="608176.15300000005"/>
    <n v="162.83163400267739"/>
    <n v="8.2314033224743977"/>
    <n v="524.80621489348266"/>
    <n v="0.19816838491729441"/>
    <n v="497054.15300000005"/>
  </r>
  <r>
    <x v="4"/>
    <x v="2"/>
    <s v="Protein Bars"/>
    <n v="3710"/>
    <n v="119286"/>
    <n v="37402"/>
    <n v="2.95"/>
    <n v="5.82"/>
    <n v="389"/>
    <n v="62.48"/>
    <n v="7.25"/>
    <n v="69847"/>
    <n v="9"/>
    <n v="440.89"/>
    <n v="11.91"/>
    <n v="14"/>
    <n v="4536"/>
    <n v="47"/>
    <n v="21592.2"/>
    <n v="8648.2349999999988"/>
    <n v="441.86099999999999"/>
    <n v="109.44500000000001"/>
    <n v="14111.259000000005"/>
    <n v="3.8035738544474409"/>
    <n v="3.1892946901235226"/>
    <n v="270.55728186168886"/>
    <n v="1.4377731670103784"/>
    <n v="-23290.740999999995"/>
  </r>
  <r>
    <x v="4"/>
    <x v="0"/>
    <s v="Trail Mix"/>
    <n v="3630"/>
    <n v="198066"/>
    <n v="97122"/>
    <n v="4.17"/>
    <n v="13.21"/>
    <n v="36"/>
    <n v="47.99"/>
    <n v="18.98"/>
    <n v="37909"/>
    <n v="7"/>
    <n v="752.33"/>
    <n v="19.89"/>
    <n v="8"/>
    <n v="26594"/>
    <n v="14"/>
    <n v="47952.3"/>
    <n v="37592.926800000001"/>
    <n v="722.00699999999995"/>
    <n v="151.37100000000001"/>
    <n v="47144.395199999999"/>
    <n v="12.987436694214876"/>
    <n v="2.0393525668746526"/>
    <n v="263.27010753259873"/>
    <n v="0.13674169216321833"/>
    <n v="-49977.604800000001"/>
  </r>
  <r>
    <x v="4"/>
    <x v="2"/>
    <s v="Millet Snacks"/>
    <n v="4057"/>
    <n v="330852"/>
    <n v="103538"/>
    <n v="5.8"/>
    <n v="13.4"/>
    <n v="199"/>
    <n v="42.83"/>
    <n v="15.27"/>
    <n v="47279"/>
    <n v="7"/>
    <n v="982.54"/>
    <n v="18.18"/>
    <n v="32"/>
    <n v="8140"/>
    <n v="-4"/>
    <n v="54363.8"/>
    <n v="50521.100400000003"/>
    <n v="737.56259999999997"/>
    <n v="235.30599999999998"/>
    <n v="169575.23099999997"/>
    <n v="41.798183633226515"/>
    <n v="3.1954644671521568"/>
    <n v="336.73132900441715"/>
    <n v="0.59097560238414759"/>
    <n v="66037.230999999971"/>
  </r>
  <r>
    <x v="4"/>
    <x v="0"/>
    <s v="Baked Chips"/>
    <n v="1343"/>
    <n v="474149"/>
    <n v="59040"/>
    <n v="5.72"/>
    <n v="8.5299999999999994"/>
    <n v="361"/>
    <n v="50.32"/>
    <n v="18.09"/>
    <n v="59321"/>
    <n v="9"/>
    <n v="520.29"/>
    <n v="13.5"/>
    <n v="32"/>
    <n v="35980"/>
    <n v="3"/>
    <n v="11455.789999999999"/>
    <n v="85773.554100000008"/>
    <n v="181.30500000000001"/>
    <n v="76.819599999999994"/>
    <n v="281360.53130000003"/>
    <n v="209.50151250930753"/>
    <n v="8.0309789972899726"/>
    <n v="911.31676564992608"/>
    <n v="0.39613009834461316"/>
    <n v="222320.53130000003"/>
  </r>
  <r>
    <x v="4"/>
    <x v="3"/>
    <s v="Protein Bars"/>
    <n v="1760"/>
    <n v="854565"/>
    <n v="71852"/>
    <n v="8.35"/>
    <n v="4.71"/>
    <n v="250"/>
    <n v="32.119999999999997"/>
    <n v="14.4"/>
    <n v="16934"/>
    <n v="0"/>
    <n v="1652.79"/>
    <n v="16.149999999999999"/>
    <n v="18"/>
    <n v="49704"/>
    <n v="34"/>
    <n v="8289.6"/>
    <n v="123057.36000000002"/>
    <n v="284.23999999999995"/>
    <n v="146.95999999999998"/>
    <n v="656148.84"/>
    <n v="372.8118409090909"/>
    <n v="11.893405889884763"/>
    <n v="517.04390757446504"/>
    <n v="0.48351793017500128"/>
    <n v="584296.84"/>
  </r>
  <r>
    <x v="4"/>
    <x v="2"/>
    <s v="Trail Mix"/>
    <n v="1416"/>
    <n v="339768"/>
    <n v="71914"/>
    <n v="1.1000000000000001"/>
    <n v="19.899999999999999"/>
    <n v="88"/>
    <n v="8.5500000000000007"/>
    <n v="12.53"/>
    <n v="54412"/>
    <n v="3"/>
    <n v="1032.44"/>
    <n v="15.29"/>
    <n v="18"/>
    <n v="17042"/>
    <n v="6"/>
    <n v="28178.399999999998"/>
    <n v="42572.930399999997"/>
    <n v="216.50639999999999"/>
    <n v="15.576000000000002"/>
    <n v="197330.58720000001"/>
    <n v="139.3577593220339"/>
    <n v="4.7246433239702981"/>
    <n v="329.09224749137962"/>
    <n v="0.26740222740222741"/>
    <n v="125416.58720000001"/>
  </r>
  <r>
    <x v="4"/>
    <x v="1"/>
    <s v="Millet Snacks"/>
    <n v="4776"/>
    <n v="131816"/>
    <n v="43342"/>
    <n v="7.6"/>
    <n v="15.61"/>
    <n v="464"/>
    <n v="17.52"/>
    <n v="11.27"/>
    <n v="38174"/>
    <n v="7"/>
    <n v="663.24"/>
    <n v="1.44"/>
    <n v="47"/>
    <n v="36024"/>
    <n v="47"/>
    <n v="74553.36"/>
    <n v="14855.663199999999"/>
    <n v="68.7744"/>
    <n v="362.976"/>
    <n v="-32222.773599999986"/>
    <n v="-6.7468118927973171"/>
    <n v="3.0412994324212081"/>
    <n v="198.74555213798925"/>
    <n v="2.3346434423742188"/>
    <n v="-75564.773599999986"/>
  </r>
  <r>
    <x v="4"/>
    <x v="2"/>
    <s v="Protein Bars"/>
    <n v="4868"/>
    <n v="927611"/>
    <n v="86423"/>
    <n v="4.4400000000000004"/>
    <n v="9.9600000000000009"/>
    <n v="418"/>
    <n v="19.79"/>
    <n v="8.94"/>
    <n v="35201"/>
    <n v="5"/>
    <n v="1574.08"/>
    <n v="17.149999999999999"/>
    <n v="18"/>
    <n v="6423"/>
    <n v="-17"/>
    <n v="48485.280000000006"/>
    <n v="82928.4234"/>
    <n v="834.86199999999997"/>
    <n v="216.13920000000002"/>
    <n v="753522.29539999994"/>
    <n v="154.79093989317994"/>
    <n v="10.733381160107841"/>
    <n v="589.30359321000208"/>
    <n v="0.70931181281808853"/>
    <n v="667099.29539999994"/>
  </r>
  <r>
    <x v="4"/>
    <x v="1"/>
    <s v="Trail Mix"/>
    <n v="1443"/>
    <n v="570498"/>
    <n v="52377"/>
    <n v="8.2200000000000006"/>
    <n v="7.19"/>
    <n v="349"/>
    <n v="51.83"/>
    <n v="18"/>
    <n v="57134"/>
    <n v="14"/>
    <n v="323.27"/>
    <n v="28.84"/>
    <n v="29"/>
    <n v="4275"/>
    <n v="5"/>
    <n v="10375.17"/>
    <n v="102689.64"/>
    <n v="416.16120000000001"/>
    <n v="118.61460000000001"/>
    <n v="395489.4142"/>
    <n v="274.07443811503811"/>
    <n v="10.89214731657025"/>
    <n v="1764.7724812076594"/>
    <n v="0.19775920336267611"/>
    <n v="343112.4142"/>
  </r>
  <r>
    <x v="4"/>
    <x v="0"/>
    <s v="Millet Snacks"/>
    <n v="4108"/>
    <n v="230231"/>
    <n v="67261"/>
    <n v="9.3699999999999992"/>
    <n v="11.98"/>
    <n v="300"/>
    <n v="55.34"/>
    <n v="15.51"/>
    <n v="12881"/>
    <n v="14"/>
    <n v="1700.01"/>
    <n v="12.42"/>
    <n v="1"/>
    <n v="44809"/>
    <n v="51"/>
    <n v="49213.840000000004"/>
    <n v="35708.828099999999"/>
    <n v="510.21360000000004"/>
    <n v="384.91959999999995"/>
    <n v="86723.198700000008"/>
    <n v="21.110807862706917"/>
    <n v="3.4229494060451078"/>
    <n v="135.4292033576273"/>
    <n v="2.2151795370736349"/>
    <n v="19462.198700000008"/>
  </r>
  <r>
    <x v="4"/>
    <x v="3"/>
    <s v="Trail Mix"/>
    <n v="2572"/>
    <n v="784417"/>
    <n v="144088"/>
    <n v="3.47"/>
    <n v="10.64"/>
    <n v="432"/>
    <n v="62.68"/>
    <n v="17.7"/>
    <n v="36737"/>
    <n v="14"/>
    <n v="807.29"/>
    <n v="13.25"/>
    <n v="47"/>
    <n v="5674"/>
    <n v="71"/>
    <n v="27366.080000000002"/>
    <n v="138841.80899999998"/>
    <n v="340.79"/>
    <n v="89.248400000000004"/>
    <n v="575368.07260000007"/>
    <n v="223.70453833592538"/>
    <n v="5.4440133807117874"/>
    <n v="971.66693505431761"/>
    <n v="0.44459678971771388"/>
    <n v="431280.07260000007"/>
  </r>
  <r>
    <x v="4"/>
    <x v="3"/>
    <s v="Millet Snacks"/>
    <n v="2528"/>
    <n v="578423"/>
    <n v="8866"/>
    <n v="6.56"/>
    <n v="17.47"/>
    <n v="174"/>
    <n v="31.32"/>
    <n v="7.53"/>
    <n v="77514"/>
    <n v="1"/>
    <n v="1856.27"/>
    <n v="15.61"/>
    <n v="38"/>
    <n v="45839"/>
    <n v="74"/>
    <n v="44164.159999999996"/>
    <n v="43555.251900000003"/>
    <n v="394.62079999999997"/>
    <n v="165.83679999999998"/>
    <n v="366790.13049999997"/>
    <n v="145.09103263449367"/>
    <n v="65.240581998646519"/>
    <n v="311.60499280815827"/>
    <n v="0.55839926835551146"/>
    <n v="357924.13049999997"/>
  </r>
  <r>
    <x v="4"/>
    <x v="0"/>
    <s v="Protein Bars"/>
    <n v="3974"/>
    <n v="770391"/>
    <n v="98574"/>
    <n v="4.0999999999999996"/>
    <n v="12.31"/>
    <n v="274"/>
    <n v="38.18"/>
    <n v="10.35"/>
    <n v="95567"/>
    <n v="11"/>
    <n v="1820.64"/>
    <n v="26.2"/>
    <n v="38"/>
    <n v="42476"/>
    <n v="18"/>
    <n v="48919.94"/>
    <n v="79735.468500000003"/>
    <n v="1041.1880000000001"/>
    <n v="162.93399999999997"/>
    <n v="502488.46950000001"/>
    <n v="126.44400339708103"/>
    <n v="7.8153569906871994"/>
    <n v="423.14296071711044"/>
    <n v="0.64753529052130676"/>
    <n v="403914.46950000001"/>
  </r>
  <r>
    <x v="4"/>
    <x v="1"/>
    <s v="Baked Chips"/>
    <n v="1594"/>
    <n v="966383"/>
    <n v="34336"/>
    <n v="6.38"/>
    <n v="16.47"/>
    <n v="109"/>
    <n v="25.57"/>
    <n v="19.48"/>
    <n v="42733"/>
    <n v="14"/>
    <n v="327.83"/>
    <n v="2.56"/>
    <n v="1"/>
    <n v="7569"/>
    <n v="30"/>
    <n v="26253.179999999997"/>
    <n v="188251.40840000001"/>
    <n v="40.806400000000004"/>
    <n v="101.6972"/>
    <n v="701433.90800000005"/>
    <n v="440.04636637390217"/>
    <n v="28.144891658900281"/>
    <n v="2947.817466369765"/>
    <n v="3.6976509313595127E-2"/>
    <n v="667097.90800000005"/>
  </r>
  <r>
    <x v="4"/>
    <x v="1"/>
    <s v="Trail Mix"/>
    <n v="4043"/>
    <n v="248137"/>
    <n v="103934"/>
    <n v="6.01"/>
    <n v="11.42"/>
    <n v="41"/>
    <n v="68.53"/>
    <n v="6.23"/>
    <n v="88697"/>
    <n v="6"/>
    <n v="387.15"/>
    <n v="8.42"/>
    <n v="34"/>
    <n v="17350"/>
    <n v="-8"/>
    <n v="46171.06"/>
    <n v="15458.935100000001"/>
    <n v="340.42059999999998"/>
    <n v="242.98429999999999"/>
    <n v="79876.600000000006"/>
    <n v="19.756764778629734"/>
    <n v="2.3874478034137048"/>
    <n v="640.9324551207543"/>
    <n v="6.3969299217770823E-2"/>
    <n v="-24057.399999999994"/>
  </r>
  <r>
    <x v="4"/>
    <x v="2"/>
    <s v="Millet Snacks"/>
    <n v="385"/>
    <n v="856527"/>
    <n v="66215"/>
    <n v="1.08"/>
    <n v="12.77"/>
    <n v="115"/>
    <n v="44.21"/>
    <n v="19.649999999999999"/>
    <n v="66205"/>
    <n v="7"/>
    <n v="1534.49"/>
    <n v="22"/>
    <n v="44"/>
    <n v="16861"/>
    <n v="63"/>
    <n v="4916.45"/>
    <n v="168307.55549999999"/>
    <n v="84.7"/>
    <n v="4.1580000000000004"/>
    <n v="600148.13650000002"/>
    <n v="1558.8263285714286"/>
    <n v="12.935543305897456"/>
    <n v="558.18350070707527"/>
    <n v="0.20602543761025632"/>
    <n v="533933.13650000002"/>
  </r>
  <r>
    <x v="4"/>
    <x v="2"/>
    <s v="Millet Snacks"/>
    <n v="4237"/>
    <n v="618020"/>
    <n v="32076"/>
    <n v="1.69"/>
    <n v="10.4"/>
    <n v="259"/>
    <n v="61.42"/>
    <n v="6.63"/>
    <n v="93190"/>
    <n v="3"/>
    <n v="1859.8"/>
    <n v="26.63"/>
    <n v="0"/>
    <n v="12549"/>
    <n v="57"/>
    <n v="44064.800000000003"/>
    <n v="40974.725999999995"/>
    <n v="1128.3130999999998"/>
    <n v="71.6053"/>
    <n v="426041.55560000002"/>
    <n v="100.5526447014397"/>
    <n v="19.267365008105749"/>
    <n v="332.30454887622324"/>
    <n v="0.77940552085693027"/>
    <n v="393965.55560000002"/>
  </r>
  <r>
    <x v="4"/>
    <x v="2"/>
    <s v="Millet Snacks"/>
    <n v="4019"/>
    <n v="906047"/>
    <n v="43405"/>
    <n v="3.8"/>
    <n v="10.14"/>
    <n v="272"/>
    <n v="67.84"/>
    <n v="13.1"/>
    <n v="94937"/>
    <n v="13"/>
    <n v="1883.18"/>
    <n v="24.09"/>
    <n v="2"/>
    <n v="33535"/>
    <n v="19"/>
    <n v="40752.660000000003"/>
    <n v="118692.15700000001"/>
    <n v="968.1771"/>
    <n v="152.72200000000001"/>
    <n v="617009.28389999992"/>
    <n v="153.52308631500372"/>
    <n v="20.87425411818915"/>
    <n v="481.12607398124447"/>
    <n v="0.56534038521180474"/>
    <n v="573604.28389999992"/>
  </r>
  <r>
    <x v="4"/>
    <x v="1"/>
    <s v="Trail Mix"/>
    <n v="3078"/>
    <n v="141353"/>
    <n v="144883"/>
    <n v="8.9700000000000006"/>
    <n v="13.1"/>
    <n v="202"/>
    <n v="63.21"/>
    <n v="5.49"/>
    <n v="8572"/>
    <n v="14"/>
    <n v="219.97"/>
    <n v="27.44"/>
    <n v="47"/>
    <n v="45420"/>
    <n v="52"/>
    <n v="40321.799999999996"/>
    <n v="7760.279700000001"/>
    <n v="844.60320000000013"/>
    <n v="276.09660000000002"/>
    <n v="38158.22050000001"/>
    <n v="12.397082683560757"/>
    <n v="0.97563551279308136"/>
    <n v="642.60126380870122"/>
    <n v="0.31434734317630331"/>
    <n v="-106724.77949999999"/>
  </r>
  <r>
    <x v="4"/>
    <x v="1"/>
    <s v="Millet Snacks"/>
    <n v="194"/>
    <n v="592387"/>
    <n v="33328"/>
    <n v="2.1"/>
    <n v="15.15"/>
    <n v="372"/>
    <n v="49.7"/>
    <n v="7.32"/>
    <n v="72379"/>
    <n v="3"/>
    <n v="347.93"/>
    <n v="20.39"/>
    <n v="43"/>
    <n v="32283"/>
    <n v="53"/>
    <n v="2939.1"/>
    <n v="43362.7284"/>
    <n v="39.556600000000003"/>
    <n v="4.0739999999999998"/>
    <n v="441379.54099999997"/>
    <n v="2275.1522731958762"/>
    <n v="17.774453912626019"/>
    <n v="1702.603972063346"/>
    <n v="0.2184888594786854"/>
    <n v="408051.54099999997"/>
  </r>
  <r>
    <x v="4"/>
    <x v="0"/>
    <s v="Baked Chips"/>
    <n v="1233"/>
    <n v="421233"/>
    <n v="117911"/>
    <n v="5.01"/>
    <n v="4.4400000000000004"/>
    <n v="294"/>
    <n v="22.78"/>
    <n v="9.52"/>
    <n v="1105"/>
    <n v="1"/>
    <n v="1481"/>
    <n v="2.0099999999999998"/>
    <n v="46"/>
    <n v="1633"/>
    <n v="42"/>
    <n v="5474.52"/>
    <n v="40101.381600000001"/>
    <n v="24.783299999999997"/>
    <n v="61.773299999999999"/>
    <n v="372832.54180000001"/>
    <n v="302.3783793998378"/>
    <n v="3.5724656732620366"/>
    <n v="284.42471303173534"/>
    <n v="1.0336654535613305"/>
    <n v="254921.54180000001"/>
  </r>
  <r>
    <x v="4"/>
    <x v="0"/>
    <s v="Protein Bars"/>
    <n v="2630"/>
    <n v="718590"/>
    <n v="30851"/>
    <n v="1.21"/>
    <n v="6.72"/>
    <n v="343"/>
    <n v="8.1999999999999993"/>
    <n v="8.82"/>
    <n v="97175"/>
    <n v="1"/>
    <n v="188.68"/>
    <n v="24.85"/>
    <n v="29"/>
    <n v="40255"/>
    <n v="79"/>
    <n v="17673.599999999999"/>
    <n v="63379.637999999999"/>
    <n v="653.55500000000006"/>
    <n v="31.823"/>
    <n v="499421.38400000002"/>
    <n v="189.89406235741447"/>
    <n v="23.292275777122299"/>
    <n v="3808.511765952936"/>
    <n v="9.0061425847840909E-2"/>
    <n v="468570.38400000002"/>
  </r>
  <r>
    <x v="4"/>
    <x v="0"/>
    <s v="Millet Snacks"/>
    <n v="3064"/>
    <n v="155400"/>
    <n v="81221"/>
    <n v="2.08"/>
    <n v="7.35"/>
    <n v="341"/>
    <n v="36.92"/>
    <n v="5.84"/>
    <n v="77400"/>
    <n v="2"/>
    <n v="948.29"/>
    <n v="26.46"/>
    <n v="31"/>
    <n v="4098"/>
    <n v="77"/>
    <n v="22520.399999999998"/>
    <n v="9075.36"/>
    <n v="810.73440000000005"/>
    <n v="63.731199999999994"/>
    <n v="41431.774399999995"/>
    <n v="13.522119582245429"/>
    <n v="1.9132982849263123"/>
    <n v="163.87392042518638"/>
    <n v="2.0808680180180179"/>
    <n v="-39789.225600000005"/>
  </r>
  <r>
    <x v="4"/>
    <x v="0"/>
    <s v="Protein Bars"/>
    <n v="945"/>
    <n v="461274"/>
    <n v="128765"/>
    <n v="8.35"/>
    <n v="8.5500000000000007"/>
    <n v="481"/>
    <n v="68.92"/>
    <n v="13.42"/>
    <n v="47078"/>
    <n v="11"/>
    <n v="855.12"/>
    <n v="11.63"/>
    <n v="19"/>
    <n v="45411"/>
    <n v="65"/>
    <n v="8079.7500000000009"/>
    <n v="61902.970799999996"/>
    <n v="109.90350000000001"/>
    <n v="78.907499999999985"/>
    <n v="298613.4682"/>
    <n v="315.99308804232805"/>
    <n v="3.5822933250495086"/>
    <n v="539.42604546730286"/>
    <n v="0.89168849750907264"/>
    <n v="169848.4682"/>
  </r>
  <r>
    <x v="4"/>
    <x v="3"/>
    <s v="Protein Bars"/>
    <n v="3136"/>
    <n v="344746"/>
    <n v="133389"/>
    <n v="3.86"/>
    <n v="4.0999999999999996"/>
    <n v="431"/>
    <n v="49.28"/>
    <n v="7.97"/>
    <n v="15401"/>
    <n v="7"/>
    <n v="1496.02"/>
    <n v="8.06"/>
    <n v="16"/>
    <n v="36421"/>
    <n v="2"/>
    <n v="12857.599999999999"/>
    <n v="27476.256199999996"/>
    <n v="252.76160000000002"/>
    <n v="121.04959999999998"/>
    <n v="252216.33260000002"/>
    <n v="80.426126466836749"/>
    <n v="2.5845159645847859"/>
    <n v="230.44210638895203"/>
    <n v="1.8703179152187408"/>
    <n v="118827.33260000002"/>
  </r>
  <r>
    <x v="4"/>
    <x v="3"/>
    <s v="Baked Chips"/>
    <n v="2053"/>
    <n v="715847"/>
    <n v="144271"/>
    <n v="1.44"/>
    <n v="12.05"/>
    <n v="464"/>
    <n v="59.71"/>
    <n v="9.4600000000000009"/>
    <n v="76693"/>
    <n v="9"/>
    <n v="531.48"/>
    <n v="26.55"/>
    <n v="42"/>
    <n v="16245"/>
    <n v="73"/>
    <n v="24738.65"/>
    <n v="67719.126199999999"/>
    <n v="545.07150000000001"/>
    <n v="29.563199999999998"/>
    <n v="529876.58909999998"/>
    <n v="258.09867954213348"/>
    <n v="4.9618218491588744"/>
    <n v="1346.8935801911643"/>
    <n v="0.3444964077519358"/>
    <n v="385605.58909999998"/>
  </r>
  <r>
    <x v="4"/>
    <x v="1"/>
    <s v="Baked Chips"/>
    <n v="4076"/>
    <n v="603083"/>
    <n v="130681"/>
    <n v="3.38"/>
    <n v="11.04"/>
    <n v="108"/>
    <n v="9.7200000000000006"/>
    <n v="15.38"/>
    <n v="52186"/>
    <n v="7"/>
    <n v="1757.83"/>
    <n v="20.12"/>
    <n v="39"/>
    <n v="17447"/>
    <n v="49"/>
    <n v="44999.039999999994"/>
    <n v="92754.165400000013"/>
    <n v="820.09120000000007"/>
    <n v="137.7688"/>
    <n v="394738.93460000004"/>
    <n v="96.844684641805699"/>
    <n v="4.6149248934428115"/>
    <n v="343.0838021879249"/>
    <n v="0.31479189431637106"/>
    <n v="264057.93460000004"/>
  </r>
  <r>
    <x v="4"/>
    <x v="3"/>
    <s v="Millet Snacks"/>
    <n v="1503"/>
    <n v="629365"/>
    <n v="89289"/>
    <n v="2.31"/>
    <n v="7.86"/>
    <n v="107"/>
    <n v="19.13"/>
    <n v="19.22"/>
    <n v="4677"/>
    <n v="10"/>
    <n v="710.96"/>
    <n v="12.55"/>
    <n v="30"/>
    <n v="23705"/>
    <n v="65"/>
    <n v="11813.58"/>
    <n v="120963.95299999999"/>
    <n v="188.62649999999999"/>
    <n v="34.719299999999997"/>
    <n v="467982.12119999999"/>
    <n v="311.36535009980042"/>
    <n v="7.0486286104671345"/>
    <n v="885.23264318667714"/>
    <n v="0.12087218069006062"/>
    <n v="378693.12119999999"/>
  </r>
  <r>
    <x v="4"/>
    <x v="0"/>
    <s v="Trail Mix"/>
    <n v="3392"/>
    <n v="677220"/>
    <n v="86050"/>
    <n v="5.7"/>
    <n v="12.86"/>
    <n v="40"/>
    <n v="30.41"/>
    <n v="10.06"/>
    <n v="80865"/>
    <n v="3"/>
    <n v="1611.98"/>
    <n v="25.84"/>
    <n v="36"/>
    <n v="43000"/>
    <n v="-8"/>
    <n v="43621.119999999995"/>
    <n v="68128.332000000009"/>
    <n v="876.4928000000001"/>
    <n v="193.34399999999999"/>
    <n v="440535.71120000002"/>
    <n v="129.87491485849057"/>
    <n v="7.8700755374782103"/>
    <n v="420.11687489919228"/>
    <n v="9.5211600366203006E-2"/>
    <n v="354485.71120000002"/>
  </r>
  <r>
    <x v="4"/>
    <x v="3"/>
    <s v="Protein Bars"/>
    <n v="3129"/>
    <n v="148696"/>
    <n v="97764"/>
    <n v="5.47"/>
    <n v="8.15"/>
    <n v="482"/>
    <n v="60.79"/>
    <n v="10.5"/>
    <n v="73263"/>
    <n v="5"/>
    <n v="167.02"/>
    <n v="29.79"/>
    <n v="32"/>
    <n v="18776"/>
    <n v="35"/>
    <n v="25501.350000000002"/>
    <n v="15613.08"/>
    <n v="932.12909999999999"/>
    <n v="171.15629999999999"/>
    <n v="14439.284600000014"/>
    <n v="4.6146643016938365"/>
    <n v="1.5209688637944438"/>
    <n v="890.28858819303071"/>
    <n v="0.54139748211115302"/>
    <n v="-83324.715399999986"/>
  </r>
  <r>
    <x v="4"/>
    <x v="1"/>
    <s v="Baked Chips"/>
    <n v="1000"/>
    <n v="859178"/>
    <n v="24149"/>
    <n v="4.45"/>
    <n v="5.41"/>
    <n v="437"/>
    <n v="50.07"/>
    <n v="19.79"/>
    <n v="38409"/>
    <n v="6"/>
    <n v="1889.33"/>
    <n v="15.08"/>
    <n v="36"/>
    <n v="41910"/>
    <n v="25"/>
    <n v="5410"/>
    <n v="170031.32619999998"/>
    <n v="150.79999999999998"/>
    <n v="44.500000000000007"/>
    <n v="603222.37380000006"/>
    <n v="603.22237380000001"/>
    <n v="35.578201995941861"/>
    <n v="454.75274303589106"/>
    <n v="0.96096176810858747"/>
    <n v="579073.37380000006"/>
  </r>
  <r>
    <x v="4"/>
    <x v="0"/>
    <s v="Millet Snacks"/>
    <n v="3184"/>
    <n v="642278"/>
    <n v="135064"/>
    <n v="5.38"/>
    <n v="10.27"/>
    <n v="491"/>
    <n v="54.81"/>
    <n v="16.71"/>
    <n v="34470"/>
    <n v="2"/>
    <n v="1800.34"/>
    <n v="25.45"/>
    <n v="33"/>
    <n v="40028"/>
    <n v="35"/>
    <n v="32699.68"/>
    <n v="107324.6538"/>
    <n v="810.32799999999997"/>
    <n v="171.29920000000001"/>
    <n v="426774.03899999999"/>
    <n v="134.03707255025125"/>
    <n v="4.7553604217259968"/>
    <n v="356.7537242965218"/>
    <n v="1.3762995774415439"/>
    <n v="291710.03899999999"/>
  </r>
  <r>
    <x v="4"/>
    <x v="2"/>
    <s v="Protein Bars"/>
    <n v="263"/>
    <n v="707957"/>
    <n v="68811"/>
    <n v="5.37"/>
    <n v="5.59"/>
    <n v="350"/>
    <n v="50.04"/>
    <n v="10.68"/>
    <n v="76675"/>
    <n v="14"/>
    <n v="232.82"/>
    <n v="20.6"/>
    <n v="13"/>
    <n v="27918"/>
    <n v="33"/>
    <n v="1470.17"/>
    <n v="75609.8076"/>
    <n v="54.178000000000004"/>
    <n v="14.123099999999999"/>
    <n v="526215.72129999998"/>
    <n v="2000.8202330798479"/>
    <n v="10.288427722311839"/>
    <n v="3040.7911691435443"/>
    <n v="0.1151016234036813"/>
    <n v="457404.72129999998"/>
  </r>
  <r>
    <x v="4"/>
    <x v="2"/>
    <s v="Baked Chips"/>
    <n v="4898"/>
    <n v="176498"/>
    <n v="123474"/>
    <n v="3.15"/>
    <n v="10.39"/>
    <n v="394"/>
    <n v="15.16"/>
    <n v="18.8"/>
    <n v="39291"/>
    <n v="14"/>
    <n v="1671.9"/>
    <n v="24.27"/>
    <n v="16"/>
    <n v="12991"/>
    <n v="72"/>
    <n v="50890.22"/>
    <n v="33181.624000000003"/>
    <n v="1188.7446"/>
    <n v="154.28700000000001"/>
    <n v="38801.124399999972"/>
    <n v="7.9218302164148575"/>
    <n v="1.4294345368255665"/>
    <n v="105.56731861953466"/>
    <n v="3.7322156625004248"/>
    <n v="-84672.875600000028"/>
  </r>
  <r>
    <x v="4"/>
    <x v="0"/>
    <s v="Trail Mix"/>
    <n v="2657"/>
    <n v="334154"/>
    <n v="48361"/>
    <n v="8.6199999999999992"/>
    <n v="17.59"/>
    <n v="25"/>
    <n v="35.840000000000003"/>
    <n v="16.350000000000001"/>
    <n v="62182"/>
    <n v="5"/>
    <n v="890.29"/>
    <n v="18.13"/>
    <n v="44"/>
    <n v="9108"/>
    <n v="39"/>
    <n v="46736.63"/>
    <n v="54634.179000000004"/>
    <n v="481.71409999999997"/>
    <n v="229.0334"/>
    <n v="160782.44349999999"/>
    <n v="60.512775122318402"/>
    <n v="6.9095758979342863"/>
    <n v="375.33163351267564"/>
    <n v="6.6607761690717457E-2"/>
    <n v="112421.44349999999"/>
  </r>
  <r>
    <x v="4"/>
    <x v="3"/>
    <s v="Millet Snacks"/>
    <n v="693"/>
    <n v="296183"/>
    <n v="132626"/>
    <n v="6.24"/>
    <n v="10.61"/>
    <n v="177"/>
    <n v="42"/>
    <n v="15.8"/>
    <n v="75603"/>
    <n v="2"/>
    <n v="966.84"/>
    <n v="7.95"/>
    <n v="4"/>
    <n v="33210"/>
    <n v="31"/>
    <n v="7352.73"/>
    <n v="46796.913999999997"/>
    <n v="55.093499999999999"/>
    <n v="43.243200000000002"/>
    <n v="133122.01929999999"/>
    <n v="192.09526594516592"/>
    <n v="2.2332197306712107"/>
    <n v="306.34127673658514"/>
    <n v="0.57778697629506082"/>
    <n v="496.01929999998538"/>
  </r>
  <r>
    <x v="4"/>
    <x v="2"/>
    <s v="Trail Mix"/>
    <n v="524"/>
    <n v="289017"/>
    <n v="79601"/>
    <n v="9.89"/>
    <n v="15.36"/>
    <n v="32"/>
    <n v="13.66"/>
    <n v="6.81"/>
    <n v="94049"/>
    <n v="1"/>
    <n v="1985.37"/>
    <n v="13.47"/>
    <n v="7"/>
    <n v="25346"/>
    <n v="7"/>
    <n v="8048.6399999999994"/>
    <n v="19682.057699999998"/>
    <n v="70.582800000000006"/>
    <n v="51.823599999999999"/>
    <n v="141768.8959"/>
    <n v="270.5513280534351"/>
    <n v="3.6308212208389343"/>
    <n v="145.57336919566632"/>
    <n v="0.2198204257881024"/>
    <n v="62167.895900000003"/>
  </r>
  <r>
    <x v="4"/>
    <x v="0"/>
    <s v="Millet Snacks"/>
    <n v="3731"/>
    <n v="991768"/>
    <n v="52857"/>
    <n v="2.9"/>
    <n v="12.76"/>
    <n v="437"/>
    <n v="61.4"/>
    <n v="7.35"/>
    <n v="8077"/>
    <n v="6"/>
    <n v="1622.73"/>
    <n v="6.11"/>
    <n v="47"/>
    <n v="14715"/>
    <n v="-5"/>
    <n v="47607.56"/>
    <n v="72894.947999999989"/>
    <n v="227.9641"/>
    <n v="108.199"/>
    <n v="848137.32890000008"/>
    <n v="227.3217177432324"/>
    <n v="18.763229089808352"/>
    <n v="611.17253024224613"/>
    <n v="0.71501904679320161"/>
    <n v="795280.32890000008"/>
  </r>
  <r>
    <x v="4"/>
    <x v="0"/>
    <s v="Baked Chips"/>
    <n v="1220"/>
    <n v="502891"/>
    <n v="130555"/>
    <n v="5.44"/>
    <n v="8.93"/>
    <n v="190"/>
    <n v="51"/>
    <n v="19.62"/>
    <n v="36490"/>
    <n v="12"/>
    <n v="880.33"/>
    <n v="4.67"/>
    <n v="2"/>
    <n v="6681"/>
    <n v="-5"/>
    <n v="10894.6"/>
    <n v="98667.214200000002"/>
    <n v="56.973999999999997"/>
    <n v="66.368000000000009"/>
    <n v="350034.84379999997"/>
    <n v="286.9138063934426"/>
    <n v="3.8519474550955537"/>
    <n v="571.25282564492863"/>
    <n v="0.33260229353875886"/>
    <n v="219479.84379999997"/>
  </r>
  <r>
    <x v="4"/>
    <x v="2"/>
    <s v="Protein Bars"/>
    <n v="2248"/>
    <n v="185565"/>
    <n v="127808"/>
    <n v="9.4700000000000006"/>
    <n v="18.52"/>
    <n v="443"/>
    <n v="33.28"/>
    <n v="17.66"/>
    <n v="94154"/>
    <n v="8"/>
    <n v="297.24"/>
    <n v="6.43"/>
    <n v="46"/>
    <n v="19672"/>
    <n v="-20"/>
    <n v="41632.959999999999"/>
    <n v="32770.779000000002"/>
    <n v="144.54639999999998"/>
    <n v="212.88560000000001"/>
    <n v="-3022.1710000000021"/>
    <n v="-1.3443821174377233"/>
    <n v="1.4519044191286929"/>
    <n v="624.29350020185711"/>
    <n v="0.70960213402311856"/>
    <n v="-130830.171"/>
  </r>
  <r>
    <x v="4"/>
    <x v="2"/>
    <s v="Baked Chips"/>
    <n v="507"/>
    <n v="885869"/>
    <n v="117230"/>
    <n v="7.17"/>
    <n v="12.61"/>
    <n v="297"/>
    <n v="11.78"/>
    <n v="13.53"/>
    <n v="39267"/>
    <n v="9"/>
    <n v="1670.33"/>
    <n v="0.28000000000000003"/>
    <n v="11"/>
    <n v="5098"/>
    <n v="52"/>
    <n v="6393.2699999999995"/>
    <n v="119858.0757"/>
    <n v="1.4196000000000002"/>
    <n v="36.351900000000001"/>
    <n v="715214.88280000002"/>
    <n v="1410.680242209073"/>
    <n v="7.5566749125650432"/>
    <n v="530.35567821927407"/>
    <n v="0.5600015465040542"/>
    <n v="597984.88280000002"/>
  </r>
  <r>
    <x v="4"/>
    <x v="3"/>
    <s v="Protein Bars"/>
    <n v="2646"/>
    <n v="175149"/>
    <n v="62649"/>
    <n v="6.64"/>
    <n v="2.85"/>
    <n v="106"/>
    <n v="8.2100000000000009"/>
    <n v="6.25"/>
    <n v="9969"/>
    <n v="10"/>
    <n v="1817.33"/>
    <n v="7.91"/>
    <n v="13"/>
    <n v="32740"/>
    <n v="17"/>
    <n v="7541.1"/>
    <n v="10946.8125"/>
    <n v="209.29860000000002"/>
    <n v="175.6944"/>
    <n v="113567.09450000001"/>
    <n v="42.920292705971278"/>
    <n v="2.7957190058899584"/>
    <n v="96.37710267260212"/>
    <n v="1.099846302291192"/>
    <n v="50918.094500000007"/>
  </r>
  <r>
    <x v="4"/>
    <x v="2"/>
    <s v="Baked Chips"/>
    <n v="872"/>
    <n v="320403"/>
    <n v="70458"/>
    <n v="7.85"/>
    <n v="14.1"/>
    <n v="470"/>
    <n v="30.03"/>
    <n v="11.64"/>
    <n v="91679"/>
    <n v="11"/>
    <n v="1306.1500000000001"/>
    <n v="28.89"/>
    <n v="49"/>
    <n v="33813"/>
    <n v="53"/>
    <n v="12295.199999999999"/>
    <n v="37294.909200000002"/>
    <n v="251.92079999999999"/>
    <n v="68.451999999999998"/>
    <n v="145000.51800000001"/>
    <n v="166.28499770642202"/>
    <n v="4.5474325129864601"/>
    <n v="245.30337250698616"/>
    <n v="1.9159948564776237"/>
    <n v="74542.518000000011"/>
  </r>
  <r>
    <x v="4"/>
    <x v="1"/>
    <s v="Baked Chips"/>
    <n v="2667"/>
    <n v="326993"/>
    <n v="143286"/>
    <n v="3.15"/>
    <n v="7.96"/>
    <n v="53"/>
    <n v="59.27"/>
    <n v="10.74"/>
    <n v="28363"/>
    <n v="10"/>
    <n v="665.91"/>
    <n v="17.2"/>
    <n v="18"/>
    <n v="3057"/>
    <n v="18"/>
    <n v="21229.32"/>
    <n v="35119.048199999997"/>
    <n v="458.72399999999999"/>
    <n v="84.010500000000008"/>
    <n v="238681.89730000001"/>
    <n v="89.494524671916011"/>
    <n v="2.2821001353935486"/>
    <n v="491.04683816131313"/>
    <n v="0.10793267745792723"/>
    <n v="95395.897300000011"/>
  </r>
  <r>
    <x v="4"/>
    <x v="1"/>
    <s v="Millet Snacks"/>
    <n v="3794"/>
    <n v="418252"/>
    <n v="141213"/>
    <n v="9.32"/>
    <n v="9.4499999999999993"/>
    <n v="291"/>
    <n v="12.31"/>
    <n v="10.64"/>
    <n v="9972"/>
    <n v="11"/>
    <n v="267.04000000000002"/>
    <n v="24.85"/>
    <n v="11"/>
    <n v="38436"/>
    <n v="14"/>
    <n v="35853.299999999996"/>
    <n v="44502.012800000004"/>
    <n v="942.80900000000008"/>
    <n v="353.60079999999999"/>
    <n v="288192.27740000002"/>
    <n v="75.960009857670016"/>
    <n v="2.9618519541401995"/>
    <n v="1566.2522468544037"/>
    <n v="0.18579382764457794"/>
    <n v="146979.27740000002"/>
  </r>
  <r>
    <x v="4"/>
    <x v="2"/>
    <s v="Millet Snacks"/>
    <n v="1713"/>
    <n v="625919"/>
    <n v="57874"/>
    <n v="6.3"/>
    <n v="2.92"/>
    <n v="64"/>
    <n v="59.36"/>
    <n v="14.72"/>
    <n v="48506"/>
    <n v="13"/>
    <n v="1016.65"/>
    <n v="12.8"/>
    <n v="34"/>
    <n v="22509"/>
    <n v="-13"/>
    <n v="5001.96"/>
    <n v="92135.276799999992"/>
    <n v="219.26400000000001"/>
    <n v="107.919"/>
    <n v="457439.58020000003"/>
    <n v="267.04003514302394"/>
    <n v="10.815201990531154"/>
    <n v="615.6681257069788"/>
    <n v="0.10395210881919226"/>
    <n v="399565.58020000003"/>
  </r>
  <r>
    <x v="4"/>
    <x v="0"/>
    <s v="Trail Mix"/>
    <n v="4978"/>
    <n v="801496"/>
    <n v="96118"/>
    <n v="0.89"/>
    <n v="5.51"/>
    <n v="160"/>
    <n v="65.36"/>
    <n v="11.91"/>
    <n v="32069"/>
    <n v="10"/>
    <n v="556.49"/>
    <n v="13.63"/>
    <n v="40"/>
    <n v="16203"/>
    <n v="64"/>
    <n v="27428.78"/>
    <n v="95458.173599999995"/>
    <n v="678.50139999999999"/>
    <n v="44.304200000000002"/>
    <n v="629614.24080000003"/>
    <n v="126.47935733226196"/>
    <n v="8.3386670550781332"/>
    <n v="1440.2702654135744"/>
    <n v="0.11109026121153442"/>
    <n v="533496.24080000003"/>
  </r>
  <r>
    <x v="4"/>
    <x v="2"/>
    <s v="Protein Bars"/>
    <n v="4140"/>
    <n v="362023"/>
    <n v="106968"/>
    <n v="2.33"/>
    <n v="8.6999999999999993"/>
    <n v="41"/>
    <n v="9.2899999999999991"/>
    <n v="14.76"/>
    <n v="13934"/>
    <n v="10"/>
    <n v="988.53"/>
    <n v="2.4"/>
    <n v="2"/>
    <n v="31143"/>
    <n v="17"/>
    <n v="36018"/>
    <n v="53434.594800000006"/>
    <n v="99.36"/>
    <n v="96.462000000000003"/>
    <n v="227297.58319999999"/>
    <n v="54.902797874396136"/>
    <n v="3.3844046817739883"/>
    <n v="366.22358451437992"/>
    <n v="0.11195346704491152"/>
    <n v="120329.58319999999"/>
  </r>
  <r>
    <x v="4"/>
    <x v="1"/>
    <s v="Protein Bars"/>
    <n v="4683"/>
    <n v="109871"/>
    <n v="18050"/>
    <n v="3.31"/>
    <n v="11.39"/>
    <n v="296"/>
    <n v="68.22"/>
    <n v="17.37"/>
    <n v="10095"/>
    <n v="9"/>
    <n v="1615.55"/>
    <n v="2.69"/>
    <n v="19"/>
    <n v="25509"/>
    <n v="26"/>
    <n v="53339.37"/>
    <n v="19084.592700000001"/>
    <n v="125.9727"/>
    <n v="155.00729999999999"/>
    <n v="1562.0573000000004"/>
    <n v="0.33355910740978012"/>
    <n v="6.0870360110803325"/>
    <n v="68.008418185757179"/>
    <n v="4.352402362770885"/>
    <n v="-16487.9427"/>
  </r>
  <r>
    <x v="4"/>
    <x v="1"/>
    <s v="Protein Bars"/>
    <n v="1667"/>
    <n v="551608"/>
    <n v="39998"/>
    <n v="4.6399999999999997"/>
    <n v="13.39"/>
    <n v="112"/>
    <n v="7.59"/>
    <n v="18.809999999999999"/>
    <n v="44135"/>
    <n v="10"/>
    <n v="343.29"/>
    <n v="3.03"/>
    <n v="10"/>
    <n v="29231"/>
    <n v="12"/>
    <n v="22321.13"/>
    <n v="103757.46479999999"/>
    <n v="50.510099999999994"/>
    <n v="77.348799999999997"/>
    <n v="352035.54629999999"/>
    <n v="211.17909196160767"/>
    <n v="13.790889544477224"/>
    <n v="1606.8280462582654"/>
    <n v="6.9702542385172081E-2"/>
    <n v="312037.54629999999"/>
  </r>
  <r>
    <x v="4"/>
    <x v="2"/>
    <s v="Protein Bars"/>
    <n v="2644"/>
    <n v="177795"/>
    <n v="110410"/>
    <n v="3.14"/>
    <n v="19.89"/>
    <n v="80"/>
    <n v="61.53"/>
    <n v="13.11"/>
    <n v="31385"/>
    <n v="5"/>
    <n v="1421.47"/>
    <n v="5.89"/>
    <n v="26"/>
    <n v="12587"/>
    <n v="58"/>
    <n v="52589.16"/>
    <n v="23308.924499999997"/>
    <n v="155.73159999999999"/>
    <n v="83.021600000000007"/>
    <n v="57686.162300000011"/>
    <n v="21.81776183812406"/>
    <n v="1.6103160945566524"/>
    <n v="125.07826405059551"/>
    <n v="0.63959953879467923"/>
    <n v="-52723.837699999989"/>
  </r>
  <r>
    <x v="4"/>
    <x v="3"/>
    <s v="Trail Mix"/>
    <n v="4965"/>
    <n v="443409"/>
    <n v="108591"/>
    <n v="0.55000000000000004"/>
    <n v="3.24"/>
    <n v="50"/>
    <n v="59.84"/>
    <n v="5.59"/>
    <n v="84766"/>
    <n v="3"/>
    <n v="1071.06"/>
    <n v="7.64"/>
    <n v="24"/>
    <n v="6361"/>
    <n v="-15"/>
    <n v="16086.6"/>
    <n v="24786.563099999999"/>
    <n v="379.32599999999996"/>
    <n v="27.307500000000001"/>
    <n v="311002.2034"/>
    <n v="62.638913071500504"/>
    <n v="4.0832941956515736"/>
    <n v="413.99081283961686"/>
    <n v="0.12077562701704295"/>
    <n v="202411.2034"/>
  </r>
  <r>
    <x v="5"/>
    <x v="0"/>
    <s v="Millet Snacks"/>
    <n v="3444"/>
    <n v="618926"/>
    <n v="47070"/>
    <n v="1.63"/>
    <n v="5.19"/>
    <n v="349"/>
    <n v="18.27"/>
    <n v="16.350000000000001"/>
    <n v="60213"/>
    <n v="7"/>
    <n v="1768.77"/>
    <n v="12.18"/>
    <n v="15"/>
    <n v="25686"/>
    <n v="46"/>
    <n v="17874.36"/>
    <n v="101194.401"/>
    <n v="419.47919999999999"/>
    <n v="56.137199999999993"/>
    <n v="413482.6226"/>
    <n v="120.05883350754937"/>
    <n v="13.149054599532612"/>
    <n v="349.91887017531957"/>
    <n v="0.99737404794757367"/>
    <n v="366412.6226"/>
  </r>
  <r>
    <x v="5"/>
    <x v="0"/>
    <s v="Protein Bars"/>
    <n v="1975"/>
    <n v="227558"/>
    <n v="7261"/>
    <n v="7.29"/>
    <n v="4.07"/>
    <n v="143"/>
    <n v="57.06"/>
    <n v="7.8"/>
    <n v="98971"/>
    <n v="8"/>
    <n v="324.93"/>
    <n v="6.83"/>
    <n v="4"/>
    <n v="33668"/>
    <n v="55"/>
    <n v="8038.2500000000009"/>
    <n v="17749.524000000001"/>
    <n v="134.89250000000001"/>
    <n v="143.97750000000002"/>
    <n v="68852.356"/>
    <n v="34.861952405063292"/>
    <n v="31.339760363586283"/>
    <n v="700.32930169574979"/>
    <n v="0.20418965714235493"/>
    <n v="61591.356"/>
  </r>
  <r>
    <x v="5"/>
    <x v="3"/>
    <s v="Baked Chips"/>
    <n v="1863"/>
    <n v="594855"/>
    <n v="142788"/>
    <n v="9.5500000000000007"/>
    <n v="18.95"/>
    <n v="356"/>
    <n v="16.71"/>
    <n v="7.82"/>
    <n v="68906"/>
    <n v="1"/>
    <n v="1553.01"/>
    <n v="15.73"/>
    <n v="8"/>
    <n v="7574"/>
    <n v="62"/>
    <n v="35303.85"/>
    <n v="46517.661"/>
    <n v="293.04989999999998"/>
    <n v="177.91650000000001"/>
    <n v="436082.52260000003"/>
    <n v="234.07542812667742"/>
    <n v="4.1660013446508106"/>
    <n v="383.03359282940869"/>
    <n v="0.9294223970547445"/>
    <n v="293294.52260000003"/>
  </r>
  <r>
    <x v="5"/>
    <x v="2"/>
    <s v="Baked Chips"/>
    <n v="683"/>
    <n v="601332"/>
    <n v="117082"/>
    <n v="6.44"/>
    <n v="14.91"/>
    <n v="296"/>
    <n v="6.65"/>
    <n v="5.26"/>
    <n v="45117"/>
    <n v="11"/>
    <n v="1301.72"/>
    <n v="3.28"/>
    <n v="41"/>
    <n v="25146"/>
    <n v="-5"/>
    <n v="10183.530000000001"/>
    <n v="31630.063200000001"/>
    <n v="22.402399999999997"/>
    <n v="43.985199999999999"/>
    <n v="489189.01919999998"/>
    <n v="716.23575285505126"/>
    <n v="5.1359901607420442"/>
    <n v="461.95187905233075"/>
    <n v="0.64075938084119921"/>
    <n v="372107.01919999998"/>
  </r>
  <r>
    <x v="5"/>
    <x v="2"/>
    <s v="Protein Bars"/>
    <n v="4267"/>
    <n v="582994"/>
    <n v="100074"/>
    <n v="1.17"/>
    <n v="7.31"/>
    <n v="121"/>
    <n v="44.64"/>
    <n v="9.9"/>
    <n v="48113"/>
    <n v="8"/>
    <n v="674.49"/>
    <n v="25.65"/>
    <n v="28"/>
    <n v="14526"/>
    <n v="38"/>
    <n v="31191.769999999997"/>
    <n v="57716.406000000003"/>
    <n v="1094.4855"/>
    <n v="49.923899999999996"/>
    <n v="430302.41460000002"/>
    <n v="100.8442499648465"/>
    <n v="5.825629034514459"/>
    <n v="864.34787765571025"/>
    <n v="0.13998993128574222"/>
    <n v="330228.41460000002"/>
  </r>
  <r>
    <x v="5"/>
    <x v="3"/>
    <s v="Baked Chips"/>
    <n v="4802"/>
    <n v="186998"/>
    <n v="59245"/>
    <n v="2.0499999999999998"/>
    <n v="17.54"/>
    <n v="255"/>
    <n v="64.2"/>
    <n v="13.71"/>
    <n v="18768"/>
    <n v="14"/>
    <n v="447.32"/>
    <n v="13.53"/>
    <n v="30"/>
    <n v="34092"/>
    <n v="-10"/>
    <n v="84227.08"/>
    <n v="25637.425800000001"/>
    <n v="649.7106"/>
    <n v="98.440999999999988"/>
    <n v="23525.342599999974"/>
    <n v="4.8990717617659252"/>
    <n v="3.1563507468984726"/>
    <n v="418.04077617812754"/>
    <n v="0.60998834212130604"/>
    <n v="-35719.657400000026"/>
  </r>
  <r>
    <x v="5"/>
    <x v="0"/>
    <s v="Millet Snacks"/>
    <n v="4297"/>
    <n v="938036"/>
    <n v="8828"/>
    <n v="4.41"/>
    <n v="14.28"/>
    <n v="434"/>
    <n v="65.19"/>
    <n v="6.89"/>
    <n v="61082"/>
    <n v="12"/>
    <n v="1332.86"/>
    <n v="4.16"/>
    <n v="16"/>
    <n v="15404"/>
    <n v="32"/>
    <n v="61361.159999999996"/>
    <n v="64630.680400000005"/>
    <n v="178.7552"/>
    <n v="189.49770000000001"/>
    <n v="735189.90669999993"/>
    <n v="171.09376464975563"/>
    <n v="106.25690983235161"/>
    <n v="703.77684077847641"/>
    <n v="0.61667275029956203"/>
    <n v="726361.90669999993"/>
  </r>
  <r>
    <x v="5"/>
    <x v="2"/>
    <s v="Baked Chips"/>
    <n v="2049"/>
    <n v="434865"/>
    <n v="75028"/>
    <n v="7.92"/>
    <n v="12.09"/>
    <n v="364"/>
    <n v="52.97"/>
    <n v="9.2899999999999991"/>
    <n v="8071"/>
    <n v="9"/>
    <n v="222.69"/>
    <n v="14.43"/>
    <n v="43"/>
    <n v="41253"/>
    <n v="-12"/>
    <n v="24772.41"/>
    <n v="40398.958500000001"/>
    <n v="295.67069999999995"/>
    <n v="162.28079999999997"/>
    <n v="319911.67999999999"/>
    <n v="156.13063933626159"/>
    <n v="5.7960361465053047"/>
    <n v="1952.7818941128924"/>
    <n v="0.18640074505881135"/>
    <n v="244883.68"/>
  </r>
  <r>
    <x v="5"/>
    <x v="0"/>
    <s v="Baked Chips"/>
    <n v="3274"/>
    <n v="642344"/>
    <n v="86554"/>
    <n v="6.21"/>
    <n v="3.49"/>
    <n v="161"/>
    <n v="62.26"/>
    <n v="9.7100000000000009"/>
    <n v="26149"/>
    <n v="9"/>
    <n v="969.06"/>
    <n v="13.47"/>
    <n v="49"/>
    <n v="20465"/>
    <n v="-1"/>
    <n v="11426.26"/>
    <n v="62371.602400000003"/>
    <n v="441.00780000000003"/>
    <n v="203.31540000000001"/>
    <n v="521287.81439999997"/>
    <n v="159.22046866218693"/>
    <n v="7.4213092404741552"/>
    <n v="662.85266134191897"/>
    <n v="0.24288957318819823"/>
    <n v="434733.81439999997"/>
  </r>
  <r>
    <x v="5"/>
    <x v="3"/>
    <s v="Trail Mix"/>
    <n v="416"/>
    <n v="571608"/>
    <n v="71262"/>
    <n v="5.78"/>
    <n v="14.59"/>
    <n v="10"/>
    <n v="36.79"/>
    <n v="7.16"/>
    <n v="93286"/>
    <n v="14"/>
    <n v="1210.96"/>
    <n v="14.58"/>
    <n v="44"/>
    <n v="45308"/>
    <n v="63"/>
    <n v="6069.44"/>
    <n v="40927.132799999999"/>
    <n v="60.652800000000006"/>
    <n v="24.044800000000002"/>
    <n v="385932.72959999996"/>
    <n v="927.72290769230756"/>
    <n v="8.0212174791614039"/>
    <n v="472.02880359384289"/>
    <n v="2.1185147863570838E-2"/>
    <n v="314670.72959999996"/>
  </r>
  <r>
    <x v="5"/>
    <x v="2"/>
    <s v="Baked Chips"/>
    <n v="1539"/>
    <n v="716165"/>
    <n v="29995"/>
    <n v="6.25"/>
    <n v="15.47"/>
    <n v="491"/>
    <n v="27.22"/>
    <n v="8.49"/>
    <n v="28074"/>
    <n v="0"/>
    <n v="583.01"/>
    <n v="19.82"/>
    <n v="13"/>
    <n v="37930"/>
    <n v="-12"/>
    <n v="23808.33"/>
    <n v="60802.408500000005"/>
    <n v="305.02980000000002"/>
    <n v="96.1875"/>
    <n v="565149.0442"/>
    <n v="367.21835230669268"/>
    <n v="23.876146024337391"/>
    <n v="1228.3923088797792"/>
    <n v="0.39970943846739226"/>
    <n v="535154.0442"/>
  </r>
  <r>
    <x v="5"/>
    <x v="0"/>
    <s v="Protein Bars"/>
    <n v="3561"/>
    <n v="841542"/>
    <n v="81917"/>
    <n v="1.37"/>
    <n v="12.34"/>
    <n v="412"/>
    <n v="34.270000000000003"/>
    <n v="18.73"/>
    <n v="58453"/>
    <n v="4"/>
    <n v="1890.18"/>
    <n v="17.54"/>
    <n v="23"/>
    <n v="33021"/>
    <n v="3"/>
    <n v="43942.74"/>
    <n v="157620.81659999999"/>
    <n v="624.59939999999995"/>
    <n v="48.785699999999999"/>
    <n v="547831.05830000003"/>
    <n v="153.84191471496771"/>
    <n v="10.273105704554609"/>
    <n v="445.21791575405513"/>
    <n v="0.92538953492517317"/>
    <n v="465914.05830000003"/>
  </r>
  <r>
    <x v="5"/>
    <x v="3"/>
    <s v="Millet Snacks"/>
    <n v="3738"/>
    <n v="164914"/>
    <n v="124006"/>
    <n v="1.61"/>
    <n v="8.4499999999999993"/>
    <n v="30"/>
    <n v="51.48"/>
    <n v="9.56"/>
    <n v="44223"/>
    <n v="11"/>
    <n v="1150.1300000000001"/>
    <n v="29.21"/>
    <n v="5"/>
    <n v="49023"/>
    <n v="15"/>
    <n v="31586.1"/>
    <n v="15765.778400000001"/>
    <n v="1091.8698000000002"/>
    <n v="60.181799999999996"/>
    <n v="23164.070000000007"/>
    <n v="6.1969154628143412"/>
    <n v="1.3298872635195071"/>
    <n v="143.38726926521349"/>
    <n v="0.20922359532847423"/>
    <n v="-100841.93"/>
  </r>
  <r>
    <x v="5"/>
    <x v="2"/>
    <s v="Baked Chips"/>
    <n v="849"/>
    <n v="597993"/>
    <n v="55583"/>
    <n v="4.7699999999999996"/>
    <n v="18.43"/>
    <n v="131"/>
    <n v="67.209999999999994"/>
    <n v="6.4"/>
    <n v="91655"/>
    <n v="10"/>
    <n v="1721.76"/>
    <n v="19.899999999999999"/>
    <n v="23"/>
    <n v="9884"/>
    <n v="-7"/>
    <n v="15647.07"/>
    <n v="38271.552000000003"/>
    <n v="168.95099999999999"/>
    <n v="40.497299999999996"/>
    <n v="442325.92969999998"/>
    <n v="520.9963836277974"/>
    <n v="10.75855927171977"/>
    <n v="347.31495678840258"/>
    <n v="0.3771792646402215"/>
    <n v="386742.92969999998"/>
  </r>
  <r>
    <x v="5"/>
    <x v="1"/>
    <s v="Baked Chips"/>
    <n v="4880"/>
    <n v="909877"/>
    <n v="12461"/>
    <n v="2.52"/>
    <n v="5.29"/>
    <n v="361"/>
    <n v="35.880000000000003"/>
    <n v="6.57"/>
    <n v="68274"/>
    <n v="3"/>
    <n v="840.43"/>
    <n v="8.41"/>
    <n v="11"/>
    <n v="42911"/>
    <n v="51"/>
    <n v="25815.200000000001"/>
    <n v="59778.918900000004"/>
    <n v="410.40800000000002"/>
    <n v="122.976"/>
    <n v="712564.49710000004"/>
    <n v="146.0173149795082"/>
    <n v="73.017976085386408"/>
    <n v="1082.6326999274181"/>
    <n v="0.3334464218790012"/>
    <n v="700103.49710000004"/>
  </r>
  <r>
    <x v="5"/>
    <x v="1"/>
    <s v="Protein Bars"/>
    <n v="2435"/>
    <n v="130073"/>
    <n v="98547"/>
    <n v="0.98"/>
    <n v="5.68"/>
    <n v="19"/>
    <n v="13.02"/>
    <n v="7.96"/>
    <n v="1909"/>
    <n v="12"/>
    <n v="1321.55"/>
    <n v="18.87"/>
    <n v="12"/>
    <n v="9730"/>
    <n v="55"/>
    <n v="13830.8"/>
    <n v="10353.810800000001"/>
    <n v="459.48450000000003"/>
    <n v="23.863"/>
    <n v="93766.041700000002"/>
    <n v="38.507614661190964"/>
    <n v="1.3199082671212721"/>
    <n v="98.42457720101396"/>
    <n v="0.19304121531755244"/>
    <n v="-4780.9582999999984"/>
  </r>
  <r>
    <x v="5"/>
    <x v="0"/>
    <s v="Protein Bars"/>
    <n v="3765"/>
    <n v="638717"/>
    <n v="84003"/>
    <n v="4.16"/>
    <n v="14.23"/>
    <n v="253"/>
    <n v="5.0599999999999996"/>
    <n v="7.5"/>
    <n v="80032"/>
    <n v="3"/>
    <n v="1267.72"/>
    <n v="19.649999999999999"/>
    <n v="29"/>
    <n v="28738"/>
    <n v="46"/>
    <n v="53575.950000000004"/>
    <n v="47903.775000000001"/>
    <n v="739.82249999999988"/>
    <n v="156.624"/>
    <n v="427570.8285"/>
    <n v="113.56462908366534"/>
    <n v="7.6035022558718142"/>
    <n v="503.83128766604614"/>
    <n v="0.50215222078009514"/>
    <n v="343567.8285"/>
  </r>
  <r>
    <x v="5"/>
    <x v="1"/>
    <s v="Millet Snacks"/>
    <n v="2089"/>
    <n v="154195"/>
    <n v="44758"/>
    <n v="9.39"/>
    <n v="3.38"/>
    <n v="283"/>
    <n v="7.55"/>
    <n v="18.86"/>
    <n v="12062"/>
    <n v="11"/>
    <n v="373.78"/>
    <n v="8.5"/>
    <n v="48"/>
    <n v="4925"/>
    <n v="69"/>
    <n v="7060.82"/>
    <n v="29081.177"/>
    <n v="177.56500000000003"/>
    <n v="196.15710000000001"/>
    <n v="100692.2809"/>
    <n v="48.201187601723312"/>
    <n v="3.4450824433620806"/>
    <n v="412.52876023329236"/>
    <n v="0.68601277603035105"/>
    <n v="55934.280899999998"/>
  </r>
  <r>
    <x v="5"/>
    <x v="0"/>
    <s v="Protein Bars"/>
    <n v="258"/>
    <n v="318787"/>
    <n v="122961"/>
    <n v="1.3"/>
    <n v="11.22"/>
    <n v="146"/>
    <n v="27.21"/>
    <n v="17.489999999999998"/>
    <n v="81542"/>
    <n v="0"/>
    <n v="1955.36"/>
    <n v="28.91"/>
    <n v="17"/>
    <n v="29783"/>
    <n v="37"/>
    <n v="2894.76"/>
    <n v="55755.84629999999"/>
    <n v="74.587800000000001"/>
    <n v="3.3540000000000001"/>
    <n v="148733.45190000001"/>
    <n v="576.48624767441868"/>
    <n v="2.5925862671904101"/>
    <n v="163.03238278373291"/>
    <n v="0.89552760934417031"/>
    <n v="25772.451900000015"/>
  </r>
  <r>
    <x v="5"/>
    <x v="1"/>
    <s v="Trail Mix"/>
    <n v="1812"/>
    <n v="471947"/>
    <n v="27852"/>
    <n v="7.16"/>
    <n v="9.89"/>
    <n v="256"/>
    <n v="60.55"/>
    <n v="6.61"/>
    <n v="61597"/>
    <n v="12"/>
    <n v="1805.81"/>
    <n v="27.63"/>
    <n v="23"/>
    <n v="22947"/>
    <n v="1"/>
    <n v="17920.68"/>
    <n v="31195.696700000004"/>
    <n v="500.65559999999999"/>
    <n v="129.73919999999998"/>
    <n v="337656.22849999997"/>
    <n v="186.34449696467991"/>
    <n v="16.944815453109292"/>
    <n v="261.34920063572582"/>
    <n v="0.97953236274412159"/>
    <n v="309804.22849999997"/>
  </r>
  <r>
    <x v="5"/>
    <x v="2"/>
    <s v="Trail Mix"/>
    <n v="1897"/>
    <n v="92092"/>
    <n v="103746"/>
    <n v="0.65"/>
    <n v="5.91"/>
    <n v="22"/>
    <n v="15.76"/>
    <n v="16.43"/>
    <n v="61245"/>
    <n v="0"/>
    <n v="551.11"/>
    <n v="5.44"/>
    <n v="45"/>
    <n v="11204"/>
    <n v="59"/>
    <n v="11211.27"/>
    <n v="15130.7156"/>
    <n v="103.19680000000001"/>
    <n v="12.330500000000001"/>
    <n v="-6814.5129000000015"/>
    <n v="-3.5922577227200851"/>
    <n v="0.88766795828272893"/>
    <n v="167.10275625555695"/>
    <n v="0.13165551839464884"/>
    <n v="-110560.5129"/>
  </r>
  <r>
    <x v="5"/>
    <x v="0"/>
    <s v="Protein Bars"/>
    <n v="1494"/>
    <n v="587716"/>
    <n v="119650"/>
    <n v="4.54"/>
    <n v="18.329999999999998"/>
    <n v="339"/>
    <n v="17.77"/>
    <n v="18.12"/>
    <n v="92118"/>
    <n v="13"/>
    <n v="1254.67"/>
    <n v="23.5"/>
    <n v="25"/>
    <n v="23658"/>
    <n v="25"/>
    <n v="27385.019999999997"/>
    <n v="106494.13920000001"/>
    <n v="351.09"/>
    <n v="67.827600000000004"/>
    <n v="337641.92320000002"/>
    <n v="225.99860990629185"/>
    <n v="4.9119598829920603"/>
    <n v="468.42277252185829"/>
    <n v="0.72370520795758497"/>
    <n v="217991.92320000002"/>
  </r>
  <r>
    <x v="5"/>
    <x v="1"/>
    <s v="Baked Chips"/>
    <n v="3014"/>
    <n v="340998"/>
    <n v="30372"/>
    <n v="5.19"/>
    <n v="6.72"/>
    <n v="265"/>
    <n v="66.95"/>
    <n v="8.86"/>
    <n v="27937"/>
    <n v="7"/>
    <n v="486.35"/>
    <n v="20.57"/>
    <n v="2"/>
    <n v="40986"/>
    <n v="36"/>
    <n v="20254.079999999998"/>
    <n v="30212.4228"/>
    <n v="619.97979999999995"/>
    <n v="156.42660000000001"/>
    <n v="220832.09080000001"/>
    <n v="73.26877597876576"/>
    <n v="11.227380482022916"/>
    <n v="701.13704122545494"/>
    <n v="0.37795749535187889"/>
    <n v="190460.09080000001"/>
  </r>
  <r>
    <x v="5"/>
    <x v="0"/>
    <s v="Protein Bars"/>
    <n v="4673"/>
    <n v="411278"/>
    <n v="76155"/>
    <n v="5.38"/>
    <n v="10.36"/>
    <n v="276"/>
    <n v="21.83"/>
    <n v="14.4"/>
    <n v="42933"/>
    <n v="11"/>
    <n v="1426.64"/>
    <n v="24.08"/>
    <n v="17"/>
    <n v="1615"/>
    <n v="65"/>
    <n v="48412.28"/>
    <n v="59224.032000000007"/>
    <n v="1125.2583999999999"/>
    <n v="251.4074"/>
    <n v="257717.02220000001"/>
    <n v="55.150229445752196"/>
    <n v="5.4005383756811769"/>
    <n v="288.28436045533562"/>
    <n v="0.95738804409669376"/>
    <n v="181562.02220000001"/>
  </r>
  <r>
    <x v="5"/>
    <x v="3"/>
    <s v="Baked Chips"/>
    <n v="625"/>
    <n v="396874"/>
    <n v="32716"/>
    <n v="3.27"/>
    <n v="7.14"/>
    <n v="307"/>
    <n v="12.88"/>
    <n v="8.5299999999999994"/>
    <n v="86338"/>
    <n v="10"/>
    <n v="1017.98"/>
    <n v="19.14"/>
    <n v="11"/>
    <n v="45288"/>
    <n v="50"/>
    <n v="4462.5"/>
    <n v="33853.352199999994"/>
    <n v="119.62500000000001"/>
    <n v="20.4375"/>
    <n v="226792.08530000001"/>
    <n v="362.86733648000001"/>
    <n v="12.130883971145616"/>
    <n v="389.8642409477593"/>
    <n v="0.78745359988308627"/>
    <n v="194076.08530000001"/>
  </r>
  <r>
    <x v="5"/>
    <x v="0"/>
    <s v="Trail Mix"/>
    <n v="101"/>
    <n v="468267"/>
    <n v="139308"/>
    <n v="7.82"/>
    <n v="3.64"/>
    <n v="406"/>
    <n v="24.68"/>
    <n v="14.78"/>
    <n v="43601"/>
    <n v="4"/>
    <n v="830.26"/>
    <n v="8.64"/>
    <n v="46"/>
    <n v="39745"/>
    <n v="25"/>
    <n v="367.64"/>
    <n v="69209.862599999993"/>
    <n v="8.7263999999999999"/>
    <n v="7.898200000000001"/>
    <n v="315326.87280000001"/>
    <n v="3122.0482455445544"/>
    <n v="3.3613791024205359"/>
    <n v="564.00043359911353"/>
    <n v="0.71985760260705967"/>
    <n v="176018.87280000001"/>
  </r>
  <r>
    <x v="5"/>
    <x v="0"/>
    <s v="Protein Bars"/>
    <n v="2440"/>
    <n v="292634"/>
    <n v="138004"/>
    <n v="2.46"/>
    <n v="2.77"/>
    <n v="385"/>
    <n v="41.69"/>
    <n v="13.94"/>
    <n v="72178"/>
    <n v="14"/>
    <n v="722.82"/>
    <n v="21.92"/>
    <n v="4"/>
    <n v="43548"/>
    <n v="58"/>
    <n v="6758.8"/>
    <n v="40793.179599999996"/>
    <n v="534.84800000000007"/>
    <n v="60.024000000000001"/>
    <n v="128761.14840000001"/>
    <n v="52.770962459016395"/>
    <n v="2.1204747688472798"/>
    <n v="404.85044686090589"/>
    <n v="0.95096844522509349"/>
    <n v="-9242.8515999999945"/>
  </r>
  <r>
    <x v="5"/>
    <x v="3"/>
    <s v="Protein Bars"/>
    <n v="3152"/>
    <n v="83787"/>
    <n v="13556"/>
    <n v="3.67"/>
    <n v="9.17"/>
    <n v="277"/>
    <n v="15.81"/>
    <n v="5.25"/>
    <n v="28754"/>
    <n v="10"/>
    <n v="1381.7"/>
    <n v="2.84"/>
    <n v="10"/>
    <n v="7984"/>
    <n v="0"/>
    <n v="28903.84"/>
    <n v="4398.8175000000001"/>
    <n v="89.516799999999989"/>
    <n v="115.67839999999998"/>
    <n v="13541.147300000011"/>
    <n v="4.2960492703045725"/>
    <n v="6.1808055473591033"/>
    <n v="60.640515307230224"/>
    <n v="4.5679031353312567"/>
    <n v="-14.852699999988545"/>
  </r>
  <r>
    <x v="5"/>
    <x v="0"/>
    <s v="Millet Snacks"/>
    <n v="4699"/>
    <n v="80447"/>
    <n v="135544"/>
    <n v="8.8000000000000007"/>
    <n v="3.94"/>
    <n v="255"/>
    <n v="43.46"/>
    <n v="14.94"/>
    <n v="13231"/>
    <n v="11"/>
    <n v="539.80999999999995"/>
    <n v="7.23"/>
    <n v="12"/>
    <n v="29457"/>
    <n v="69"/>
    <n v="18514.060000000001"/>
    <n v="12018.781800000001"/>
    <n v="339.73770000000002"/>
    <n v="413.51200000000006"/>
    <n v="6472.9084999999905"/>
    <n v="1.3775076612045096"/>
    <n v="0.59351206988136695"/>
    <n v="149.02836183101462"/>
    <n v="1.7110836948549977"/>
    <n v="-129071.09150000001"/>
  </r>
  <r>
    <x v="5"/>
    <x v="2"/>
    <s v="Protein Bars"/>
    <n v="229"/>
    <n v="566494"/>
    <n v="5138"/>
    <n v="5.24"/>
    <n v="9.81"/>
    <n v="288"/>
    <n v="45.52"/>
    <n v="12.54"/>
    <n v="32624"/>
    <n v="14"/>
    <n v="385.7"/>
    <n v="10.94"/>
    <n v="44"/>
    <n v="19130"/>
    <n v="16"/>
    <n v="2246.4900000000002"/>
    <n v="71038.347599999994"/>
    <n v="25.052599999999998"/>
    <n v="11.999600000000001"/>
    <n v="441418.1102"/>
    <n v="1927.5900008733624"/>
    <n v="110.25574153367069"/>
    <n v="1468.742546020223"/>
    <n v="0.19608610152976025"/>
    <n v="436280.1102"/>
  </r>
  <r>
    <x v="5"/>
    <x v="2"/>
    <s v="Baked Chips"/>
    <n v="2093"/>
    <n v="572220"/>
    <n v="40428"/>
    <n v="7.97"/>
    <n v="16.04"/>
    <n v="162"/>
    <n v="7.39"/>
    <n v="5.85"/>
    <n v="14429"/>
    <n v="10"/>
    <n v="1036.99"/>
    <n v="5.22"/>
    <n v="38"/>
    <n v="31540"/>
    <n v="67"/>
    <n v="33571.72"/>
    <n v="33474.869999999995"/>
    <n v="109.2546"/>
    <n v="166.81209999999999"/>
    <n v="458928.34330000001"/>
    <n v="219.26820033444815"/>
    <n v="14.154051647373107"/>
    <n v="551.80859989006649"/>
    <n v="0.2935800566215791"/>
    <n v="418500.34330000001"/>
  </r>
  <r>
    <x v="5"/>
    <x v="2"/>
    <s v="Trail Mix"/>
    <n v="3292"/>
    <n v="133369"/>
    <n v="81021"/>
    <n v="0.57999999999999996"/>
    <n v="3.18"/>
    <n v="79"/>
    <n v="36.53"/>
    <n v="15.63"/>
    <n v="80907"/>
    <n v="7"/>
    <n v="1353.96"/>
    <n v="9.4"/>
    <n v="20"/>
    <n v="3010"/>
    <n v="27"/>
    <n v="10468.560000000001"/>
    <n v="20845.574700000001"/>
    <n v="309.44799999999998"/>
    <n v="19.093599999999999"/>
    <n v="17809.323699999994"/>
    <n v="5.4098796172539467"/>
    <n v="1.6461040964688167"/>
    <n v="98.502909982569648"/>
    <n v="0.80200676319084641"/>
    <n v="-63211.676300000006"/>
  </r>
  <r>
    <x v="5"/>
    <x v="1"/>
    <s v="Protein Bars"/>
    <n v="1416"/>
    <n v="210381"/>
    <n v="108651"/>
    <n v="8.3699999999999992"/>
    <n v="16.940000000000001"/>
    <n v="393"/>
    <n v="8.43"/>
    <n v="7.16"/>
    <n v="25958"/>
    <n v="5"/>
    <n v="928.66"/>
    <n v="21.08"/>
    <n v="13"/>
    <n v="27365"/>
    <n v="61"/>
    <n v="23987.040000000001"/>
    <n v="15063.2796"/>
    <n v="298.49279999999999"/>
    <n v="118.5192"/>
    <n v="117590.6684"/>
    <n v="83.044257344632769"/>
    <n v="1.9363006322997487"/>
    <n v="226.54254517261433"/>
    <n v="1.7347734823962238"/>
    <n v="8939.668399999995"/>
  </r>
  <r>
    <x v="5"/>
    <x v="1"/>
    <s v="Protein Bars"/>
    <n v="1329"/>
    <n v="617109"/>
    <n v="41593"/>
    <n v="3.31"/>
    <n v="9.56"/>
    <n v="279"/>
    <n v="34.19"/>
    <n v="7.44"/>
    <n v="75791"/>
    <n v="5"/>
    <n v="294.93"/>
    <n v="20.079999999999998"/>
    <n v="48"/>
    <n v="34405"/>
    <n v="7"/>
    <n v="12705.24"/>
    <n v="45912.909600000006"/>
    <n v="266.86319999999995"/>
    <n v="43.989899999999999"/>
    <n v="447983.99729999999"/>
    <n v="337.08351941309252"/>
    <n v="14.836847546462145"/>
    <n v="2092.3914149120128"/>
    <n v="0.13334025269441865"/>
    <n v="406390.99729999999"/>
  </r>
  <r>
    <x v="5"/>
    <x v="3"/>
    <s v="Millet Snacks"/>
    <n v="1339"/>
    <n v="480267"/>
    <n v="46862"/>
    <n v="4.58"/>
    <n v="7.65"/>
    <n v="39"/>
    <n v="28.84"/>
    <n v="7.16"/>
    <n v="87675"/>
    <n v="1"/>
    <n v="1690.85"/>
    <n v="29.36"/>
    <n v="30"/>
    <n v="9367"/>
    <n v="30"/>
    <n v="10243.35"/>
    <n v="34387.117200000001"/>
    <n v="393.13039999999995"/>
    <n v="61.3262"/>
    <n v="338140.07620000001"/>
    <n v="252.53179701269605"/>
    <n v="10.248538261277794"/>
    <n v="284.03879705473582"/>
    <n v="0.13730518649001491"/>
    <n v="291278.07620000001"/>
  </r>
  <r>
    <x v="5"/>
    <x v="0"/>
    <s v="Millet Snacks"/>
    <n v="4503"/>
    <n v="182503"/>
    <n v="85018"/>
    <n v="7.46"/>
    <n v="15.53"/>
    <n v="219"/>
    <n v="46"/>
    <n v="11.64"/>
    <n v="40473"/>
    <n v="10"/>
    <n v="1698.32"/>
    <n v="2.57"/>
    <n v="5"/>
    <n v="36285"/>
    <n v="63"/>
    <n v="69931.59"/>
    <n v="21243.349200000001"/>
    <n v="115.72709999999999"/>
    <n v="335.92379999999997"/>
    <n v="14118.409899999999"/>
    <n v="3.1353341994226067"/>
    <n v="2.1466395351572607"/>
    <n v="107.4609025389797"/>
    <n v="2.0379504994438449"/>
    <n v="-70899.590100000001"/>
  </r>
  <r>
    <x v="5"/>
    <x v="1"/>
    <s v="Millet Snacks"/>
    <n v="1618"/>
    <n v="569349"/>
    <n v="24337"/>
    <n v="3.69"/>
    <n v="3.62"/>
    <n v="19"/>
    <n v="40.520000000000003"/>
    <n v="18.010000000000002"/>
    <n v="53412"/>
    <n v="14"/>
    <n v="1085.75"/>
    <n v="3.24"/>
    <n v="49"/>
    <n v="23796"/>
    <n v="77"/>
    <n v="5857.16"/>
    <n v="102539.7549"/>
    <n v="52.423200000000008"/>
    <n v="59.7042"/>
    <n v="383631.95770000003"/>
    <n v="237.10256965389371"/>
    <n v="23.39437892920245"/>
    <n v="524.38314529127331"/>
    <n v="3.6233048622198338E-2"/>
    <n v="359294.95770000003"/>
  </r>
  <r>
    <x v="5"/>
    <x v="1"/>
    <s v="Trail Mix"/>
    <n v="1737"/>
    <n v="445755"/>
    <n v="53511"/>
    <n v="7.29"/>
    <n v="4"/>
    <n v="368"/>
    <n v="45.08"/>
    <n v="11.09"/>
    <n v="5622"/>
    <n v="6"/>
    <n v="981.76"/>
    <n v="6.03"/>
    <n v="21"/>
    <n v="27549"/>
    <n v="59"/>
    <n v="6948"/>
    <n v="49434.229500000001"/>
    <n v="104.7411"/>
    <n v="126.62730000000001"/>
    <n v="355970.40210000001"/>
    <n v="204.93402538860104"/>
    <n v="8.3301564164377417"/>
    <n v="454.03662809647977"/>
    <n v="0.81050729660912391"/>
    <n v="302459.40210000001"/>
  </r>
  <r>
    <x v="5"/>
    <x v="1"/>
    <s v="Trail Mix"/>
    <n v="4214"/>
    <n v="545479"/>
    <n v="127115"/>
    <n v="8.8699999999999992"/>
    <n v="13.67"/>
    <n v="231"/>
    <n v="7.62"/>
    <n v="18.899999999999999"/>
    <n v="83797"/>
    <n v="12"/>
    <n v="498.97"/>
    <n v="5.36"/>
    <n v="4"/>
    <n v="40023"/>
    <n v="18"/>
    <n v="57605.38"/>
    <n v="103095.53099999999"/>
    <n v="225.87040000000002"/>
    <n v="373.78179999999992"/>
    <n v="260358.43680000002"/>
    <n v="61.784156810631238"/>
    <n v="4.2912244817684773"/>
    <n v="1093.2100126260095"/>
    <n v="0.21130432152291839"/>
    <n v="133243.43680000002"/>
  </r>
  <r>
    <x v="5"/>
    <x v="0"/>
    <s v="Trail Mix"/>
    <n v="3668"/>
    <n v="711948"/>
    <n v="106084"/>
    <n v="2.23"/>
    <n v="15.82"/>
    <n v="246"/>
    <n v="65.8"/>
    <n v="19.82"/>
    <n v="34523"/>
    <n v="13"/>
    <n v="1845.79"/>
    <n v="25.93"/>
    <n v="0"/>
    <n v="4664"/>
    <n v="30"/>
    <n v="58027.76"/>
    <n v="141108.09360000002"/>
    <n v="951.11239999999987"/>
    <n v="81.796400000000006"/>
    <n v="472592.23759999999"/>
    <n v="128.84194045801527"/>
    <n v="6.7111722785716976"/>
    <n v="385.71451790290337"/>
    <n v="0.6377773938546073"/>
    <n v="366508.23759999999"/>
  </r>
  <r>
    <x v="5"/>
    <x v="3"/>
    <s v="Millet Snacks"/>
    <n v="1126"/>
    <n v="982856"/>
    <n v="129184"/>
    <n v="9.9"/>
    <n v="2.42"/>
    <n v="239"/>
    <n v="26.59"/>
    <n v="11.17"/>
    <n v="1102"/>
    <n v="4"/>
    <n v="1398.99"/>
    <n v="13.87"/>
    <n v="35"/>
    <n v="33899"/>
    <n v="53"/>
    <n v="2724.92"/>
    <n v="109785.01519999999"/>
    <n v="156.17619999999999"/>
    <n v="111.474"/>
    <n v="835077.41460000002"/>
    <n v="741.63180692717583"/>
    <n v="7.6081867723557099"/>
    <n v="702.54683736123923"/>
    <n v="0.34019084179167647"/>
    <n v="705893.41460000002"/>
  </r>
  <r>
    <x v="5"/>
    <x v="0"/>
    <s v="Millet Snacks"/>
    <n v="111"/>
    <n v="147852"/>
    <n v="137661"/>
    <n v="6.28"/>
    <n v="6.56"/>
    <n v="307"/>
    <n v="9.15"/>
    <n v="5.1100000000000003"/>
    <n v="41548"/>
    <n v="14"/>
    <n v="1491.09"/>
    <n v="5.39"/>
    <n v="42"/>
    <n v="16660"/>
    <n v="61"/>
    <n v="728.16"/>
    <n v="7555.2372000000014"/>
    <n v="5.9828999999999999"/>
    <n v="6.9708000000000006"/>
    <n v="81347.649099999995"/>
    <n v="732.86170360360359"/>
    <n v="1.0740296816091703"/>
    <n v="99.156992535661843"/>
    <n v="3.0961003571138703"/>
    <n v="-56313.350900000005"/>
  </r>
  <r>
    <x v="5"/>
    <x v="2"/>
    <s v="Trail Mix"/>
    <n v="1114"/>
    <n v="259093"/>
    <n v="148309"/>
    <n v="0.96"/>
    <n v="4.7300000000000004"/>
    <n v="57"/>
    <n v="19.22"/>
    <n v="19.21"/>
    <n v="45532"/>
    <n v="2"/>
    <n v="497.62"/>
    <n v="8.4600000000000009"/>
    <n v="34"/>
    <n v="43703"/>
    <n v="54"/>
    <n v="5269.22"/>
    <n v="49771.765300000006"/>
    <n v="94.244400000000013"/>
    <n v="10.6944"/>
    <n v="114712.0759"/>
    <n v="102.9731381508079"/>
    <n v="1.7469809654167987"/>
    <n v="520.66436236485674"/>
    <n v="0.1094755165133755"/>
    <n v="-33596.924100000004"/>
  </r>
  <r>
    <x v="5"/>
    <x v="2"/>
    <s v="Trail Mix"/>
    <n v="3954"/>
    <n v="588645"/>
    <n v="63608"/>
    <n v="6.94"/>
    <n v="8.81"/>
    <n v="108"/>
    <n v="53.25"/>
    <n v="6.31"/>
    <n v="24406"/>
    <n v="1"/>
    <n v="1818.54"/>
    <n v="7"/>
    <n v="15"/>
    <n v="35129"/>
    <n v="16"/>
    <n v="34834.740000000005"/>
    <n v="37143.499499999991"/>
    <n v="276.78000000000003"/>
    <n v="274.4076"/>
    <n v="456580.57290000003"/>
    <n v="115.47308368740516"/>
    <n v="9.2542604703810838"/>
    <n v="323.69098287637337"/>
    <n v="0.33365155569146088"/>
    <n v="392972.57290000003"/>
  </r>
  <r>
    <x v="5"/>
    <x v="2"/>
    <s v="Trail Mix"/>
    <n v="4982"/>
    <n v="639921"/>
    <n v="67551"/>
    <n v="4.17"/>
    <n v="7.83"/>
    <n v="262"/>
    <n v="15.92"/>
    <n v="17.079999999999998"/>
    <n v="78025"/>
    <n v="0"/>
    <n v="1527.18"/>
    <n v="23.7"/>
    <n v="39"/>
    <n v="10481"/>
    <n v="13"/>
    <n v="39009.06"/>
    <n v="109298.50679999999"/>
    <n v="1180.7339999999999"/>
    <n v="207.74940000000001"/>
    <n v="401718.94980000006"/>
    <n v="80.634072621437184"/>
    <n v="9.4731536172669539"/>
    <n v="419.02133343810158"/>
    <n v="0.6252664938328325"/>
    <n v="334167.94980000006"/>
  </r>
  <r>
    <x v="5"/>
    <x v="0"/>
    <s v="Baked Chips"/>
    <n v="472"/>
    <n v="670399"/>
    <n v="60103"/>
    <n v="3.8"/>
    <n v="13.74"/>
    <n v="424"/>
    <n v="31"/>
    <n v="9.34"/>
    <n v="26986"/>
    <n v="9"/>
    <n v="960.36"/>
    <n v="3.39"/>
    <n v="31"/>
    <n v="27415"/>
    <n v="10"/>
    <n v="6485.28"/>
    <n v="62615.266599999995"/>
    <n v="16.000799999999998"/>
    <n v="17.936"/>
    <n v="546863.51659999997"/>
    <n v="1158.6091453389829"/>
    <n v="11.154168677104304"/>
    <n v="698.07051522345785"/>
    <n v="0.60738849550789908"/>
    <n v="486760.51659999997"/>
  </r>
  <r>
    <x v="5"/>
    <x v="3"/>
    <s v="Baked Chips"/>
    <n v="2736"/>
    <n v="563317"/>
    <n v="125779"/>
    <n v="7.7"/>
    <n v="12.69"/>
    <n v="215"/>
    <n v="31.7"/>
    <n v="5.67"/>
    <n v="26872"/>
    <n v="14"/>
    <n v="1817.18"/>
    <n v="17.27"/>
    <n v="16"/>
    <n v="26838"/>
    <n v="18"/>
    <n v="34719.839999999997"/>
    <n v="31940.073899999999"/>
    <n v="472.50719999999995"/>
    <n v="210.672"/>
    <n v="442263.9069"/>
    <n v="161.64616480263157"/>
    <n v="4.478625207705579"/>
    <n v="309.99515733168977"/>
    <n v="0.6935592215395594"/>
    <n v="316484.9069"/>
  </r>
  <r>
    <x v="5"/>
    <x v="1"/>
    <s v="Millet Snacks"/>
    <n v="3516"/>
    <n v="120202"/>
    <n v="37441"/>
    <n v="4.4400000000000004"/>
    <n v="4.2699999999999996"/>
    <n v="88"/>
    <n v="5.48"/>
    <n v="5.21"/>
    <n v="20800"/>
    <n v="14"/>
    <n v="1053.92"/>
    <n v="15.45"/>
    <n v="48"/>
    <n v="48109"/>
    <n v="-2"/>
    <n v="15013.319999999998"/>
    <n v="6262.5241999999998"/>
    <n v="543.22199999999998"/>
    <n v="156.1104"/>
    <n v="29317.823399999994"/>
    <n v="8.3384025597269602"/>
    <n v="3.2104377554018324"/>
    <n v="114.05229998481857"/>
    <n v="0.7715758473236719"/>
    <n v="-8123.1766000000061"/>
  </r>
  <r>
    <x v="5"/>
    <x v="1"/>
    <s v="Trail Mix"/>
    <n v="3754"/>
    <n v="674446"/>
    <n v="132881"/>
    <n v="6.2"/>
    <n v="10.69"/>
    <n v="301"/>
    <n v="68.64"/>
    <n v="5.2"/>
    <n v="15438"/>
    <n v="10"/>
    <n v="231.12"/>
    <n v="14.75"/>
    <n v="32"/>
    <n v="9998"/>
    <n v="26"/>
    <n v="40130.259999999995"/>
    <n v="35071.192000000003"/>
    <n v="553.71499999999992"/>
    <n v="232.74799999999999"/>
    <n v="573022.08499999996"/>
    <n v="152.64307005860414"/>
    <n v="5.0755638503623546"/>
    <n v="2918.1637244721355"/>
    <n v="0.10314705699196082"/>
    <n v="440141.08499999996"/>
  </r>
  <r>
    <x v="5"/>
    <x v="2"/>
    <s v="Protein Bars"/>
    <n v="2459"/>
    <n v="847232"/>
    <n v="76854"/>
    <n v="8.68"/>
    <n v="15.99"/>
    <n v="256"/>
    <n v="32.35"/>
    <n v="13.13"/>
    <n v="88921"/>
    <n v="9"/>
    <n v="754.25"/>
    <n v="29.27"/>
    <n v="37"/>
    <n v="14697"/>
    <n v="43"/>
    <n v="39319.410000000003"/>
    <n v="111241.5616"/>
    <n v="719.74930000000006"/>
    <n v="213.44120000000001"/>
    <n v="592119.83790000004"/>
    <n v="240.79700605937376"/>
    <n v="11.023915476097535"/>
    <n v="1123.2774279085183"/>
    <n v="0.2279045172986856"/>
    <n v="515265.83790000004"/>
  </r>
  <r>
    <x v="5"/>
    <x v="1"/>
    <s v="Millet Snacks"/>
    <n v="1575"/>
    <n v="376022"/>
    <n v="148252"/>
    <n v="7.58"/>
    <n v="10.87"/>
    <n v="396"/>
    <n v="51.62"/>
    <n v="6.08"/>
    <n v="32471"/>
    <n v="0"/>
    <n v="194.19"/>
    <n v="2.71"/>
    <n v="18"/>
    <n v="49807"/>
    <n v="73"/>
    <n v="17120.25"/>
    <n v="22862.137599999998"/>
    <n v="42.682499999999997"/>
    <n v="119.38500000000001"/>
    <n v="253599.54489999998"/>
    <n v="161.01558406349204"/>
    <n v="2.5363705042765021"/>
    <n v="1936.3612956382924"/>
    <n v="0.20450728946710564"/>
    <n v="105347.54489999998"/>
  </r>
  <r>
    <x v="5"/>
    <x v="2"/>
    <s v="Trail Mix"/>
    <n v="1808"/>
    <n v="583571"/>
    <n v="125592"/>
    <n v="4.78"/>
    <n v="12.66"/>
    <n v="363"/>
    <n v="35.880000000000003"/>
    <n v="7.24"/>
    <n v="5435"/>
    <n v="13"/>
    <n v="454.73"/>
    <n v="23.64"/>
    <n v="26"/>
    <n v="29525"/>
    <n v="-4"/>
    <n v="22889.279999999999"/>
    <n v="42250.540400000005"/>
    <n v="427.41120000000001"/>
    <n v="86.42240000000001"/>
    <n v="482957.34600000002"/>
    <n v="267.12242588495576"/>
    <n v="4.6465618829224793"/>
    <n v="1283.3351659226353"/>
    <n v="0.28285673894007757"/>
    <n v="357365.34600000002"/>
  </r>
  <r>
    <x v="5"/>
    <x v="0"/>
    <s v="Trail Mix"/>
    <n v="3038"/>
    <n v="735933"/>
    <n v="98635"/>
    <n v="9.61"/>
    <n v="4.99"/>
    <n v="481"/>
    <n v="30.09"/>
    <n v="14.72"/>
    <n v="8493"/>
    <n v="14"/>
    <n v="1424.92"/>
    <n v="21.12"/>
    <n v="5"/>
    <n v="21491"/>
    <n v="60"/>
    <n v="15159.62"/>
    <n v="108329.3376"/>
    <n v="641.62559999999996"/>
    <n v="291.95179999999999"/>
    <n v="581526.46500000008"/>
    <n v="191.41753291639239"/>
    <n v="7.4611750392862577"/>
    <n v="516.47320551329199"/>
    <n v="0.93131646494993425"/>
    <n v="482891.46500000008"/>
  </r>
  <r>
    <x v="5"/>
    <x v="2"/>
    <s v="Protein Bars"/>
    <n v="582"/>
    <n v="325709"/>
    <n v="32364"/>
    <n v="2.56"/>
    <n v="18.64"/>
    <n v="424"/>
    <n v="24.36"/>
    <n v="17.84"/>
    <n v="61416"/>
    <n v="7"/>
    <n v="1431.68"/>
    <n v="17.12"/>
    <n v="49"/>
    <n v="29618"/>
    <n v="36"/>
    <n v="10848.48"/>
    <n v="58106.4856"/>
    <n v="99.638400000000004"/>
    <n v="14.8992"/>
    <n v="165605.49680000002"/>
    <n v="284.54552714776634"/>
    <n v="10.063929056976887"/>
    <n v="227.5012572641931"/>
    <n v="1.8637259639739769"/>
    <n v="133241.49680000002"/>
  </r>
  <r>
    <x v="5"/>
    <x v="1"/>
    <s v="Protein Bars"/>
    <n v="3603"/>
    <n v="91971"/>
    <n v="57389"/>
    <n v="6.49"/>
    <n v="18.25"/>
    <n v="401"/>
    <n v="66.099999999999994"/>
    <n v="15.8"/>
    <n v="26370"/>
    <n v="8"/>
    <n v="1126.45"/>
    <n v="0.35"/>
    <n v="41"/>
    <n v="43485"/>
    <n v="25"/>
    <n v="65754.75"/>
    <n v="14531.418"/>
    <n v="12.610499999999998"/>
    <n v="233.8347"/>
    <n v="-58416.613200000022"/>
    <n v="-16.213325895087433"/>
    <n v="1.6025893463904233"/>
    <n v="81.64676638998624"/>
    <n v="4.9114008763632011"/>
    <n v="-115805.61320000002"/>
  </r>
  <r>
    <x v="5"/>
    <x v="2"/>
    <s v="Trail Mix"/>
    <n v="749"/>
    <n v="207462"/>
    <n v="112692"/>
    <n v="5.38"/>
    <n v="18.64"/>
    <n v="366"/>
    <n v="62.92"/>
    <n v="8.51"/>
    <n v="65294"/>
    <n v="11"/>
    <n v="286.08999999999997"/>
    <n v="9.26"/>
    <n v="21"/>
    <n v="31810"/>
    <n v="-10"/>
    <n v="13961.36"/>
    <n v="17655.016199999998"/>
    <n v="69.357399999999998"/>
    <n v="40.296199999999999"/>
    <n v="78631.970199999996"/>
    <n v="104.98260373831775"/>
    <n v="1.8409647534873816"/>
    <n v="725.16341011569796"/>
    <n v="0.50471382711050694"/>
    <n v="-34060.029800000004"/>
  </r>
  <r>
    <x v="5"/>
    <x v="2"/>
    <s v="Trail Mix"/>
    <n v="3702"/>
    <n v="912371"/>
    <n v="31672"/>
    <n v="4.93"/>
    <n v="18.100000000000001"/>
    <n v="131"/>
    <n v="32.840000000000003"/>
    <n v="17.22"/>
    <n v="87911"/>
    <n v="5"/>
    <n v="1247.02"/>
    <n v="12.49"/>
    <n v="2"/>
    <n v="17876"/>
    <n v="66"/>
    <n v="67006.200000000012"/>
    <n v="157110.2862"/>
    <n v="462.37979999999999"/>
    <n v="182.5086"/>
    <n v="581822.62540000002"/>
    <n v="157.16440448406269"/>
    <n v="28.806864107097752"/>
    <n v="731.6410322208144"/>
    <n v="0.17904955330671404"/>
    <n v="550150.62540000002"/>
  </r>
  <r>
    <x v="5"/>
    <x v="1"/>
    <s v="Baked Chips"/>
    <n v="807"/>
    <n v="472355"/>
    <n v="29472"/>
    <n v="0.66"/>
    <n v="3.46"/>
    <n v="359"/>
    <n v="26.83"/>
    <n v="11.05"/>
    <n v="24124"/>
    <n v="6"/>
    <n v="207.46"/>
    <n v="4.25"/>
    <n v="49"/>
    <n v="49082"/>
    <n v="48"/>
    <n v="2792.22"/>
    <n v="52195.227500000001"/>
    <n v="34.297499999999999"/>
    <n v="5.3262"/>
    <n v="344121.92879999999"/>
    <n v="426.42122527881043"/>
    <n v="16.027246199782844"/>
    <n v="2276.8485491179022"/>
    <n v="0.15767407987636417"/>
    <n v="314649.92879999999"/>
  </r>
  <r>
    <x v="5"/>
    <x v="0"/>
    <s v="Trail Mix"/>
    <n v="3813"/>
    <n v="258139"/>
    <n v="17828"/>
    <n v="7.21"/>
    <n v="19.579999999999998"/>
    <n v="90"/>
    <n v="65.25"/>
    <n v="12.38"/>
    <n v="2196"/>
    <n v="8"/>
    <n v="1559.76"/>
    <n v="11.46"/>
    <n v="39"/>
    <n v="49582"/>
    <n v="63"/>
    <n v="74658.539999999994"/>
    <n v="31957.608200000002"/>
    <n v="436.96980000000002"/>
    <n v="274.91730000000001"/>
    <n v="99032.964700000011"/>
    <n v="25.972453370049834"/>
    <n v="14.47941440430783"/>
    <n v="165.49917936092731"/>
    <n v="0.54380934302836847"/>
    <n v="81204.964700000011"/>
  </r>
  <r>
    <x v="5"/>
    <x v="1"/>
    <s v="Protein Bars"/>
    <n v="4355"/>
    <n v="56530"/>
    <n v="107518"/>
    <n v="0.55000000000000004"/>
    <n v="18.04"/>
    <n v="78"/>
    <n v="23.12"/>
    <n v="12.3"/>
    <n v="11345"/>
    <n v="6"/>
    <n v="828.49"/>
    <n v="27.04"/>
    <n v="31"/>
    <n v="2214"/>
    <n v="40"/>
    <n v="78564.2"/>
    <n v="6953.1900000000005"/>
    <n v="1177.5919999999999"/>
    <n v="23.952500000000004"/>
    <n v="-43747.934500000003"/>
    <n v="-10.04544994259472"/>
    <n v="0.5257724288026191"/>
    <n v="68.232567683375777"/>
    <n v="1.1431491243587477"/>
    <n v="-151265.9345"/>
  </r>
  <r>
    <x v="5"/>
    <x v="2"/>
    <s v="Protein Bars"/>
    <n v="1685"/>
    <n v="967786"/>
    <n v="81240"/>
    <n v="4.32"/>
    <n v="10.58"/>
    <n v="25"/>
    <n v="42.69"/>
    <n v="8.58"/>
    <n v="12055"/>
    <n v="4"/>
    <n v="283.89999999999998"/>
    <n v="29.87"/>
    <n v="45"/>
    <n v="26685"/>
    <n v="46"/>
    <n v="17827.3"/>
    <n v="83036.038799999995"/>
    <n v="503.30950000000001"/>
    <n v="72.792000000000002"/>
    <n v="827606.55969999998"/>
    <n v="491.16116302670622"/>
    <n v="11.912678483505662"/>
    <n v="3408.8974991194086"/>
    <n v="7.33374940327717E-3"/>
    <n v="746366.55969999998"/>
  </r>
  <r>
    <x v="5"/>
    <x v="3"/>
    <s v="Protein Bars"/>
    <n v="441"/>
    <n v="421616"/>
    <n v="76354"/>
    <n v="6.92"/>
    <n v="14.5"/>
    <n v="210"/>
    <n v="8.57"/>
    <n v="9.61"/>
    <n v="35771"/>
    <n v="14"/>
    <n v="1973.22"/>
    <n v="0.46"/>
    <n v="23"/>
    <n v="26538"/>
    <n v="22"/>
    <n v="6394.5"/>
    <n v="40517.297599999998"/>
    <n v="2.0286"/>
    <n v="30.517199999999999"/>
    <n v="312362.65659999999"/>
    <n v="708.30534376417233"/>
    <n v="5.5218587107420696"/>
    <n v="213.66902828878685"/>
    <n v="0.98282845053318668"/>
    <n v="236008.65659999999"/>
  </r>
  <r>
    <x v="5"/>
    <x v="0"/>
    <s v="Protein Bars"/>
    <n v="3719"/>
    <n v="642131"/>
    <n v="56955"/>
    <n v="5.19"/>
    <n v="16.05"/>
    <n v="287"/>
    <n v="66.41"/>
    <n v="11.87"/>
    <n v="50986"/>
    <n v="12"/>
    <n v="1125.79"/>
    <n v="0.09"/>
    <n v="8"/>
    <n v="33177"/>
    <n v="63"/>
    <n v="59689.950000000004"/>
    <n v="76220.949699999997"/>
    <n v="3.3470999999999997"/>
    <n v="193.01609999999999"/>
    <n v="421860.73709999997"/>
    <n v="113.43391694003763"/>
    <n v="11.274356948468089"/>
    <n v="570.38257579122217"/>
    <n v="0.50317105076689961"/>
    <n v="364905.73709999997"/>
  </r>
  <r>
    <x v="5"/>
    <x v="0"/>
    <s v="Trail Mix"/>
    <n v="2434"/>
    <n v="323349"/>
    <n v="142227"/>
    <n v="4.88"/>
    <n v="15.81"/>
    <n v="448"/>
    <n v="42.11"/>
    <n v="8.09"/>
    <n v="40100"/>
    <n v="6"/>
    <n v="151.46"/>
    <n v="27.83"/>
    <n v="16"/>
    <n v="1590"/>
    <n v="-16"/>
    <n v="38481.54"/>
    <n v="26158.934099999999"/>
    <n v="677.38220000000001"/>
    <n v="118.77919999999999"/>
    <n v="216222.3645"/>
    <n v="88.834167830731303"/>
    <n v="2.2734712818241261"/>
    <n v="2134.8804965007262"/>
    <n v="0.20984781149779341"/>
    <n v="73995.364499999996"/>
  </r>
  <r>
    <x v="5"/>
    <x v="1"/>
    <s v="Trail Mix"/>
    <n v="307"/>
    <n v="962008"/>
    <n v="121895"/>
    <n v="8.41"/>
    <n v="6.19"/>
    <n v="375"/>
    <n v="66.64"/>
    <n v="16.64"/>
    <n v="29990"/>
    <n v="7"/>
    <n v="1842.04"/>
    <n v="2.74"/>
    <n v="42"/>
    <n v="39749"/>
    <n v="15"/>
    <n v="1900.3300000000002"/>
    <n v="160078.1312"/>
    <n v="8.4117999999999995"/>
    <n v="25.818700000000003"/>
    <n v="730256.30830000003"/>
    <n v="2378.6850433224758"/>
    <n v="7.8921038598794047"/>
    <n v="522.25141690734188"/>
    <n v="0.71804496428304132"/>
    <n v="608361.30830000003"/>
  </r>
  <r>
    <x v="5"/>
    <x v="3"/>
    <s v="Protein Bars"/>
    <n v="3819"/>
    <n v="889188"/>
    <n v="92265"/>
    <n v="1.1599999999999999"/>
    <n v="16.98"/>
    <n v="141"/>
    <n v="52.66"/>
    <n v="10.29"/>
    <n v="15775"/>
    <n v="5"/>
    <n v="1258.95"/>
    <n v="29.34"/>
    <n v="32"/>
    <n v="41128"/>
    <n v="34"/>
    <n v="64846.62"/>
    <n v="91497.445199999987"/>
    <n v="1120.4946"/>
    <n v="44.300399999999996"/>
    <n v="674776.1398"/>
    <n v="176.68922225713538"/>
    <n v="9.6373272638595342"/>
    <n v="706.2933396878351"/>
    <n v="0.19963376698740873"/>
    <n v="582511.1398"/>
  </r>
  <r>
    <x v="5"/>
    <x v="2"/>
    <s v="Baked Chips"/>
    <n v="2662"/>
    <n v="427501"/>
    <n v="36131"/>
    <n v="5.77"/>
    <n v="19.559999999999999"/>
    <n v="269"/>
    <n v="69.7"/>
    <n v="15.84"/>
    <n v="76575"/>
    <n v="0"/>
    <n v="466.86"/>
    <n v="29.83"/>
    <n v="12"/>
    <n v="4770"/>
    <n v="32"/>
    <n v="52068.719999999994"/>
    <n v="67716.1584"/>
    <n v="794.07460000000003"/>
    <n v="153.59739999999999"/>
    <n v="225423.44959999999"/>
    <n v="84.681987077385415"/>
    <n v="11.831972544352496"/>
    <n v="915.69421239772089"/>
    <n v="0.29376619002060816"/>
    <n v="189292.44959999999"/>
  </r>
  <r>
    <x v="5"/>
    <x v="1"/>
    <s v="Protein Bars"/>
    <n v="336"/>
    <n v="106481"/>
    <n v="38870"/>
    <n v="8.1999999999999993"/>
    <n v="3.2"/>
    <n v="91"/>
    <n v="39.979999999999997"/>
    <n v="18.59"/>
    <n v="34207"/>
    <n v="13"/>
    <n v="709.88"/>
    <n v="5.0999999999999996"/>
    <n v="37"/>
    <n v="48217"/>
    <n v="51"/>
    <n v="1075.2"/>
    <n v="19794.817900000002"/>
    <n v="17.135999999999999"/>
    <n v="27.551999999999996"/>
    <n v="3142.2940999999992"/>
    <n v="9.352065773809521"/>
    <n v="2.7394134293799848"/>
    <n v="149.99859131120752"/>
    <n v="0.60667236408373326"/>
    <n v="-35727.705900000001"/>
  </r>
  <r>
    <x v="5"/>
    <x v="3"/>
    <s v="Millet Snacks"/>
    <n v="4543"/>
    <n v="837715"/>
    <n v="108547"/>
    <n v="4.43"/>
    <n v="2.87"/>
    <n v="292"/>
    <n v="39.67"/>
    <n v="6.9"/>
    <n v="22553"/>
    <n v="1"/>
    <n v="1375.39"/>
    <n v="9.48"/>
    <n v="31"/>
    <n v="10088"/>
    <n v="70"/>
    <n v="13038.41"/>
    <n v="57802.335000000006"/>
    <n v="430.67640000000006"/>
    <n v="201.25489999999999"/>
    <n v="733601.32369999995"/>
    <n v="161.47949013867486"/>
    <n v="7.7175324974435036"/>
    <n v="609.07451704607411"/>
    <n v="0.47941588726476198"/>
    <n v="625054.32369999995"/>
  </r>
  <r>
    <x v="5"/>
    <x v="0"/>
    <s v="Protein Bars"/>
    <n v="1640"/>
    <n v="444341"/>
    <n v="117217"/>
    <n v="0.9"/>
    <n v="18.79"/>
    <n v="68"/>
    <n v="16"/>
    <n v="12.4"/>
    <n v="55"/>
    <n v="1"/>
    <n v="1423.02"/>
    <n v="9.2799999999999994"/>
    <n v="49"/>
    <n v="39976"/>
    <n v="24"/>
    <n v="30815.599999999999"/>
    <n v="55098.284"/>
    <n v="152.19199999999998"/>
    <n v="14.760000000000002"/>
    <n v="318229.16399999999"/>
    <n v="194.0421731707317"/>
    <n v="3.790755607121834"/>
    <n v="312.25211170608986"/>
    <n v="0.21777274660677273"/>
    <n v="201012.16399999999"/>
  </r>
  <r>
    <x v="5"/>
    <x v="2"/>
    <s v="Baked Chips"/>
    <n v="248"/>
    <n v="721514"/>
    <n v="54429"/>
    <n v="7.01"/>
    <n v="13.75"/>
    <n v="114"/>
    <n v="19.77"/>
    <n v="10.64"/>
    <n v="78199"/>
    <n v="5"/>
    <n v="634.76"/>
    <n v="0.01"/>
    <n v="4"/>
    <n v="14973"/>
    <n v="-8"/>
    <n v="3410"/>
    <n v="76769.089600000007"/>
    <n v="2.4800000000000003E-2"/>
    <n v="17.384799999999998"/>
    <n v="548145.50080000004"/>
    <n v="2210.2641161290326"/>
    <n v="13.256058351246578"/>
    <n v="1136.6721280483962"/>
    <n v="0.10029277325180108"/>
    <n v="493716.50080000004"/>
  </r>
  <r>
    <x v="5"/>
    <x v="0"/>
    <s v="Protein Bars"/>
    <n v="1866"/>
    <n v="105426"/>
    <n v="143731"/>
    <n v="4.8099999999999996"/>
    <n v="11.81"/>
    <n v="197"/>
    <n v="38.49"/>
    <n v="9.0500000000000007"/>
    <n v="82227"/>
    <n v="6"/>
    <n v="513.41999999999996"/>
    <n v="8.64"/>
    <n v="31"/>
    <n v="18326"/>
    <n v="78"/>
    <n v="22037.46"/>
    <n v="9541.0530000000017"/>
    <n v="161.22240000000002"/>
    <n v="89.754599999999996"/>
    <n v="-26956.489999999991"/>
    <n v="-14.446136120042867"/>
    <n v="0.7334952098016434"/>
    <n v="205.34065677223327"/>
    <n v="0.95938136702521193"/>
    <n v="-170687.49"/>
  </r>
  <r>
    <x v="5"/>
    <x v="2"/>
    <s v="Protein Bars"/>
    <n v="2931"/>
    <n v="545384"/>
    <n v="51473"/>
    <n v="9.15"/>
    <n v="3.34"/>
    <n v="473"/>
    <n v="29.11"/>
    <n v="19.84"/>
    <n v="15893"/>
    <n v="10"/>
    <n v="874.34"/>
    <n v="21.38"/>
    <n v="17"/>
    <n v="3786"/>
    <n v="24"/>
    <n v="9789.5399999999991"/>
    <n v="108204.1856"/>
    <n v="626.64779999999996"/>
    <n v="268.18649999999997"/>
    <n v="406816.44010000001"/>
    <n v="138.79783012623679"/>
    <n v="10.595535523478329"/>
    <n v="623.76649815861106"/>
    <n v="0.75829657635720893"/>
    <n v="355343.44010000001"/>
  </r>
  <r>
    <x v="5"/>
    <x v="2"/>
    <s v="Millet Snacks"/>
    <n v="4676"/>
    <n v="269780"/>
    <n v="79218"/>
    <n v="6.6"/>
    <n v="18.95"/>
    <n v="65"/>
    <n v="55.82"/>
    <n v="19.989999999999998"/>
    <n v="38452"/>
    <n v="8"/>
    <n v="340.45"/>
    <n v="13.72"/>
    <n v="20"/>
    <n v="25524"/>
    <n v="65"/>
    <n v="88610.2"/>
    <n v="53929.021999999997"/>
    <n v="641.54720000000009"/>
    <n v="308.61600000000004"/>
    <n v="62314.614799999981"/>
    <n v="13.326478785286566"/>
    <n v="3.4055391451437806"/>
    <n v="792.42179468350719"/>
    <n v="8.2027022017940543E-2"/>
    <n v="-16903.385200000019"/>
  </r>
  <r>
    <x v="5"/>
    <x v="1"/>
    <s v="Baked Chips"/>
    <n v="2917"/>
    <n v="147756"/>
    <n v="80451"/>
    <n v="6.14"/>
    <n v="19.55"/>
    <n v="27"/>
    <n v="27.23"/>
    <n v="9.5"/>
    <n v="24003"/>
    <n v="2"/>
    <n v="610.54999999999995"/>
    <n v="4.7"/>
    <n v="3"/>
    <n v="27171"/>
    <n v="6"/>
    <n v="57027.35"/>
    <n v="14036.82"/>
    <n v="137.09899999999999"/>
    <n v="179.10379999999998"/>
    <n v="25201.627200000003"/>
    <n v="8.6395705176551267"/>
    <n v="1.8365961889845994"/>
    <n v="242.00474981573993"/>
    <n v="0.11156805814992284"/>
    <n v="-55249.372799999997"/>
  </r>
  <r>
    <x v="5"/>
    <x v="1"/>
    <s v="Trail Mix"/>
    <n v="4506"/>
    <n v="212002"/>
    <n v="147105"/>
    <n v="6.35"/>
    <n v="18.75"/>
    <n v="180"/>
    <n v="21.96"/>
    <n v="13.09"/>
    <n v="60107"/>
    <n v="1"/>
    <n v="1636.11"/>
    <n v="23.44"/>
    <n v="34"/>
    <n v="21553"/>
    <n v="-19"/>
    <n v="84487.5"/>
    <n v="27751.061799999996"/>
    <n v="1056.2064"/>
    <n v="286.13100000000003"/>
    <n v="16761.100800000015"/>
    <n v="3.7197294274300963"/>
    <n v="1.4411610754223174"/>
    <n v="129.57686219141746"/>
    <n v="1.3891368949349532"/>
    <n v="-130343.89919999999"/>
  </r>
  <r>
    <x v="5"/>
    <x v="2"/>
    <s v="Millet Snacks"/>
    <n v="2290"/>
    <n v="997594"/>
    <n v="10939"/>
    <n v="5.26"/>
    <n v="11.91"/>
    <n v="474"/>
    <n v="33.96"/>
    <n v="11.16"/>
    <n v="30408"/>
    <n v="7"/>
    <n v="207.03"/>
    <n v="0.54"/>
    <n v="5"/>
    <n v="48889"/>
    <n v="58"/>
    <n v="27273.9"/>
    <n v="111331.49040000001"/>
    <n v="12.366000000000001"/>
    <n v="120.45400000000001"/>
    <n v="779558.78960000002"/>
    <n v="340.41868541484718"/>
    <n v="91.19608739372886"/>
    <n v="4818.5963386948752"/>
    <n v="9.8368895562723907E-2"/>
    <n v="768619.78960000002"/>
  </r>
  <r>
    <x v="5"/>
    <x v="1"/>
    <s v="Protein Bars"/>
    <n v="1926"/>
    <n v="751397"/>
    <n v="44121"/>
    <n v="7.07"/>
    <n v="3.1"/>
    <n v="205"/>
    <n v="29.18"/>
    <n v="7.52"/>
    <n v="86912"/>
    <n v="11"/>
    <n v="1165.53"/>
    <n v="17.579999999999998"/>
    <n v="44"/>
    <n v="13906"/>
    <n v="60"/>
    <n v="5970.6"/>
    <n v="56505.054399999994"/>
    <n v="338.59079999999994"/>
    <n v="136.16819999999998"/>
    <n v="587628.58660000004"/>
    <n v="305.10310830737279"/>
    <n v="17.030371025135423"/>
    <n v="644.68267655058219"/>
    <n v="0.31798589826682827"/>
    <n v="543507.58660000004"/>
  </r>
  <r>
    <x v="5"/>
    <x v="0"/>
    <s v="Protein Bars"/>
    <n v="3329"/>
    <n v="583634"/>
    <n v="36433"/>
    <n v="6.23"/>
    <n v="10.99"/>
    <n v="332"/>
    <n v="11.01"/>
    <n v="12.68"/>
    <n v="370"/>
    <n v="14"/>
    <n v="555.74"/>
    <n v="20.23"/>
    <n v="49"/>
    <n v="15988"/>
    <n v="-3"/>
    <n v="36585.71"/>
    <n v="74004.791199999992"/>
    <n v="673.45670000000007"/>
    <n v="207.39670000000001"/>
    <n v="455804.64540000004"/>
    <n v="136.91938882547313"/>
    <n v="16.019378036395576"/>
    <n v="1050.1925360780222"/>
    <n v="0.31613250770174456"/>
    <n v="419371.64540000004"/>
  </r>
  <r>
    <x v="5"/>
    <x v="2"/>
    <s v="Trail Mix"/>
    <n v="4359"/>
    <n v="895474"/>
    <n v="59110"/>
    <n v="4.45"/>
    <n v="9.4700000000000006"/>
    <n v="379"/>
    <n v="39.200000000000003"/>
    <n v="17.54"/>
    <n v="32275"/>
    <n v="4"/>
    <n v="363.31"/>
    <n v="12.17"/>
    <n v="7"/>
    <n v="41498"/>
    <n v="42"/>
    <n v="41279.730000000003"/>
    <n v="157066.13959999999"/>
    <n v="530.49030000000005"/>
    <n v="193.97550000000001"/>
    <n v="622630.66460000002"/>
    <n v="142.83795930259234"/>
    <n v="15.149281001522585"/>
    <n v="2464.7656271503674"/>
    <n v="0.15376715571864732"/>
    <n v="563520.66460000002"/>
  </r>
  <r>
    <x v="5"/>
    <x v="1"/>
    <s v="Protein Bars"/>
    <n v="337"/>
    <n v="226168"/>
    <n v="17867"/>
    <n v="1.02"/>
    <n v="5.56"/>
    <n v="414"/>
    <n v="52.87"/>
    <n v="8.73"/>
    <n v="59896"/>
    <n v="5"/>
    <n v="1730.95"/>
    <n v="17.809999999999999"/>
    <n v="1"/>
    <n v="7822"/>
    <n v="-4"/>
    <n v="1873.7199999999998"/>
    <n v="19744.466400000001"/>
    <n v="60.019699999999993"/>
    <n v="3.4374000000000002"/>
    <n v="136768.35649999999"/>
    <n v="405.84082047477744"/>
    <n v="12.658420551855375"/>
    <n v="130.66119760824981"/>
    <n v="3.1684999646280638"/>
    <n v="118901.35649999999"/>
  </r>
  <r>
    <x v="5"/>
    <x v="3"/>
    <s v="Millet Snacks"/>
    <n v="636"/>
    <n v="389119"/>
    <n v="10451"/>
    <n v="0.57999999999999996"/>
    <n v="14.16"/>
    <n v="444"/>
    <n v="17.5"/>
    <n v="5.79"/>
    <n v="60156"/>
    <n v="10"/>
    <n v="1104.5"/>
    <n v="16.260000000000002"/>
    <n v="37"/>
    <n v="9097"/>
    <n v="-8"/>
    <n v="9005.76"/>
    <n v="22529.990099999999"/>
    <n v="103.41360000000002"/>
    <n v="3.6887999999999996"/>
    <n v="288223.14750000002"/>
    <n v="453.18104952830191"/>
    <n v="37.232705004305807"/>
    <n v="352.3033046627433"/>
    <n v="1.2602777042498567"/>
    <n v="277772.14750000002"/>
  </r>
  <r>
    <x v="5"/>
    <x v="3"/>
    <s v="Protein Bars"/>
    <n v="4323"/>
    <n v="485071"/>
    <n v="92178"/>
    <n v="1.98"/>
    <n v="2.69"/>
    <n v="193"/>
    <n v="25.12"/>
    <n v="14.39"/>
    <n v="57175"/>
    <n v="4"/>
    <n v="618.96"/>
    <n v="27.57"/>
    <n v="12"/>
    <n v="14136"/>
    <n v="2"/>
    <n v="11628.869999999999"/>
    <n v="69801.716899999999"/>
    <n v="1191.8511000000001"/>
    <n v="85.595399999999998"/>
    <n v="331051.96659999999"/>
    <n v="76.579219662271569"/>
    <n v="5.2623294061489725"/>
    <n v="783.68715264314324"/>
    <n v="0.24627174166256077"/>
    <n v="238873.96659999999"/>
  </r>
  <r>
    <x v="5"/>
    <x v="0"/>
    <s v="Protein Bars"/>
    <n v="642"/>
    <n v="236987"/>
    <n v="128749"/>
    <n v="0.69"/>
    <n v="2.76"/>
    <n v="29"/>
    <n v="42.48"/>
    <n v="12.91"/>
    <n v="56866"/>
    <n v="13"/>
    <n v="805.68"/>
    <n v="11.8"/>
    <n v="25"/>
    <n v="5887"/>
    <n v="-1"/>
    <n v="1771.9199999999998"/>
    <n v="30595.021699999998"/>
    <n v="75.756"/>
    <n v="4.4298000000000002"/>
    <n v="141786.8725"/>
    <n v="220.85182632398752"/>
    <n v="1.8406900247768914"/>
    <n v="294.14531824049254"/>
    <n v="9.8590724385725789E-2"/>
    <n v="13037.872499999998"/>
  </r>
  <r>
    <x v="5"/>
    <x v="1"/>
    <s v="Trail Mix"/>
    <n v="2819"/>
    <n v="239139"/>
    <n v="39064"/>
    <n v="2.12"/>
    <n v="11.54"/>
    <n v="191"/>
    <n v="10.76"/>
    <n v="8.15"/>
    <n v="37563"/>
    <n v="10"/>
    <n v="1896.58"/>
    <n v="20.329999999999998"/>
    <n v="22"/>
    <n v="39575"/>
    <n v="13"/>
    <n v="32531.26"/>
    <n v="19489.8285"/>
    <n v="573.10269999999991"/>
    <n v="59.762799999999999"/>
    <n v="109347.046"/>
    <n v="38.789303299042217"/>
    <n v="6.1217233258242887"/>
    <n v="126.0895928460703"/>
    <n v="1.5147959136736373"/>
    <n v="70283.046000000002"/>
  </r>
  <r>
    <x v="5"/>
    <x v="0"/>
    <s v="Trail Mix"/>
    <n v="2050"/>
    <n v="650517"/>
    <n v="116086"/>
    <n v="1.98"/>
    <n v="11.43"/>
    <n v="194"/>
    <n v="19.14"/>
    <n v="14.64"/>
    <n v="5190"/>
    <n v="12"/>
    <n v="1270.54"/>
    <n v="26.21"/>
    <n v="28"/>
    <n v="16683"/>
    <n v="45"/>
    <n v="23431.5"/>
    <n v="95235.688800000004"/>
    <n v="537.30499999999995"/>
    <n v="40.589999999999996"/>
    <n v="509398.91619999998"/>
    <n v="248.48727619512195"/>
    <n v="5.6037506676084972"/>
    <n v="512.00040927479654"/>
    <n v="0.37890594711590936"/>
    <n v="393312.91619999998"/>
  </r>
  <r>
    <x v="5"/>
    <x v="2"/>
    <s v="Baked Chips"/>
    <n v="2230"/>
    <n v="88547"/>
    <n v="98783"/>
    <n v="7.92"/>
    <n v="10.46"/>
    <n v="325"/>
    <n v="66.959999999999994"/>
    <n v="19.059999999999999"/>
    <n v="4331"/>
    <n v="13"/>
    <n v="858.68"/>
    <n v="15.39"/>
    <n v="17"/>
    <n v="31482"/>
    <n v="-3"/>
    <n v="23325.800000000003"/>
    <n v="16877.058199999999"/>
    <n v="343.197"/>
    <n v="176.61599999999999"/>
    <n v="12011.328799999988"/>
    <n v="5.3862460986547029"/>
    <n v="0.89637893159754212"/>
    <n v="103.11990497041973"/>
    <n v="3.1516708640608937"/>
    <n v="-86771.671200000012"/>
  </r>
  <r>
    <x v="5"/>
    <x v="1"/>
    <s v="Baked Chips"/>
    <n v="4344"/>
    <n v="236368"/>
    <n v="92893"/>
    <n v="3.46"/>
    <n v="5.61"/>
    <n v="71"/>
    <n v="17.940000000000001"/>
    <n v="7.34"/>
    <n v="44648"/>
    <n v="1"/>
    <n v="1201.3900000000001"/>
    <n v="25.42"/>
    <n v="9"/>
    <n v="49228"/>
    <n v="38"/>
    <n v="24369.84"/>
    <n v="17349.411199999999"/>
    <n v="1104.2448000000002"/>
    <n v="150.30240000000001"/>
    <n v="99518.2016"/>
    <n v="22.909346593001843"/>
    <n v="2.5445189626774893"/>
    <n v="196.74543653601245"/>
    <n v="0.36087241081703109"/>
    <n v="6625.2016000000003"/>
  </r>
  <r>
    <x v="5"/>
    <x v="1"/>
    <s v="Millet Snacks"/>
    <n v="3665"/>
    <n v="796111"/>
    <n v="27601"/>
    <n v="8.82"/>
    <n v="18.48"/>
    <n v="31"/>
    <n v="40.409999999999997"/>
    <n v="8.14"/>
    <n v="25761"/>
    <n v="9"/>
    <n v="1009.68"/>
    <n v="27.22"/>
    <n v="9"/>
    <n v="29204"/>
    <n v="19"/>
    <n v="67729.2"/>
    <n v="64803.435400000002"/>
    <n v="997.61299999999994"/>
    <n v="323.25299999999999"/>
    <n v="607292.49860000005"/>
    <n v="165.7005453206003"/>
    <n v="28.843556392884317"/>
    <n v="788.47852785040811"/>
    <n v="3.931622600366029E-2"/>
    <n v="579691.49860000005"/>
  </r>
  <r>
    <x v="5"/>
    <x v="3"/>
    <s v="Baked Chips"/>
    <n v="982"/>
    <n v="306190"/>
    <n v="144227"/>
    <n v="4.7"/>
    <n v="8.48"/>
    <n v="468"/>
    <n v="13.17"/>
    <n v="6.09"/>
    <n v="3262"/>
    <n v="12"/>
    <n v="1668.36"/>
    <n v="22.21"/>
    <n v="49"/>
    <n v="10814"/>
    <n v="71"/>
    <n v="8327.36"/>
    <n v="18646.970999999998"/>
    <n v="218.10220000000001"/>
    <n v="46.154000000000003"/>
    <n v="264875.41279999999"/>
    <n v="269.73056293279024"/>
    <n v="2.1229728136895312"/>
    <n v="183.52753602340024"/>
    <n v="2.5500260622489299"/>
    <n v="120648.41279999999"/>
  </r>
  <r>
    <x v="5"/>
    <x v="1"/>
    <s v="Baked Chips"/>
    <n v="2248"/>
    <n v="924392"/>
    <n v="68227"/>
    <n v="3.18"/>
    <n v="7.82"/>
    <n v="434"/>
    <n v="31.72"/>
    <n v="14.75"/>
    <n v="87858"/>
    <n v="12"/>
    <n v="369.15"/>
    <n v="15.62"/>
    <n v="2"/>
    <n v="12218"/>
    <n v="59"/>
    <n v="17579.36"/>
    <n v="136347.82"/>
    <n v="351.13760000000002"/>
    <n v="71.486400000000003"/>
    <n v="669966.196"/>
    <n v="298.02766725978648"/>
    <n v="13.548771014407786"/>
    <n v="2504.1094406067996"/>
    <n v="0.17331510874174591"/>
    <n v="601739.196"/>
  </r>
  <r>
    <x v="5"/>
    <x v="0"/>
    <s v="Trail Mix"/>
    <n v="3402"/>
    <n v="360925"/>
    <n v="28816"/>
    <n v="1.7"/>
    <n v="2.19"/>
    <n v="131"/>
    <n v="9.42"/>
    <n v="11.01"/>
    <n v="60148"/>
    <n v="14"/>
    <n v="578"/>
    <n v="7.5"/>
    <n v="41"/>
    <n v="31614"/>
    <n v="7"/>
    <n v="7450.38"/>
    <n v="39737.842499999999"/>
    <n v="255.14999999999998"/>
    <n v="57.834000000000003"/>
    <n v="221661.7935"/>
    <n v="65.156317901234573"/>
    <n v="12.525159633536925"/>
    <n v="624.43771626297575"/>
    <n v="0.2097887372722865"/>
    <n v="192845.7935"/>
  </r>
  <r>
    <x v="5"/>
    <x v="3"/>
    <s v="Trail Mix"/>
    <n v="2144"/>
    <n v="467168"/>
    <n v="133498"/>
    <n v="9.43"/>
    <n v="16.149999999999999"/>
    <n v="407"/>
    <n v="37.89"/>
    <n v="17.05"/>
    <n v="34457"/>
    <n v="8"/>
    <n v="252.36"/>
    <n v="12.54"/>
    <n v="41"/>
    <n v="7007"/>
    <n v="61"/>
    <n v="34625.599999999999"/>
    <n v="79652.144"/>
    <n v="268.85759999999999"/>
    <n v="202.17919999999998"/>
    <n v="310955.21919999999"/>
    <n v="145.03508358208956"/>
    <n v="3.4994381938306192"/>
    <n v="1851.1967031225233"/>
    <n v="0.21985778135488732"/>
    <n v="177457.21919999999"/>
  </r>
  <r>
    <x v="5"/>
    <x v="2"/>
    <s v="Protein Bars"/>
    <n v="2808"/>
    <n v="385098"/>
    <n v="131310"/>
    <n v="7.14"/>
    <n v="4.29"/>
    <n v="66"/>
    <n v="26.41"/>
    <n v="6.82"/>
    <n v="95057"/>
    <n v="12"/>
    <n v="209.19"/>
    <n v="5.4"/>
    <n v="48"/>
    <n v="12785"/>
    <n v="63"/>
    <n v="12046.32"/>
    <n v="26263.6836"/>
    <n v="151.63200000000001"/>
    <n v="200.49119999999996"/>
    <n v="238593.8732"/>
    <n v="84.969328062678059"/>
    <n v="2.9327393191683804"/>
    <n v="1840.9006166642764"/>
    <n v="3.5852016889207423E-2"/>
    <n v="107283.8732"/>
  </r>
  <r>
    <x v="5"/>
    <x v="0"/>
    <s v="Baked Chips"/>
    <n v="4368"/>
    <n v="196295"/>
    <n v="141028"/>
    <n v="5.35"/>
    <n v="5.54"/>
    <n v="394"/>
    <n v="34.01"/>
    <n v="13.31"/>
    <n v="89152"/>
    <n v="4"/>
    <n v="866.04"/>
    <n v="25.87"/>
    <n v="13"/>
    <n v="5841"/>
    <n v="69"/>
    <n v="24198.720000000001"/>
    <n v="26126.8645"/>
    <n v="1130.0015999999998"/>
    <n v="233.68799999999999"/>
    <n v="49612.72589999999"/>
    <n v="11.358224793956042"/>
    <n v="1.3918867175312704"/>
    <n v="226.65812202669625"/>
    <n v="1.7383008227412822"/>
    <n v="-91415.27410000001"/>
  </r>
  <r>
    <x v="5"/>
    <x v="0"/>
    <s v="Protein Bars"/>
    <n v="4378"/>
    <n v="514894"/>
    <n v="39681"/>
    <n v="8.6199999999999992"/>
    <n v="2.2599999999999998"/>
    <n v="286"/>
    <n v="41.94"/>
    <n v="13.16"/>
    <n v="57888"/>
    <n v="6"/>
    <n v="879.05"/>
    <n v="13.71"/>
    <n v="7"/>
    <n v="23733"/>
    <n v="57"/>
    <n v="9894.2799999999988"/>
    <n v="67760.050399999993"/>
    <n v="600.22379999999998"/>
    <n v="377.3836"/>
    <n v="354641.06219999999"/>
    <n v="81.005267747830061"/>
    <n v="12.975832262291776"/>
    <n v="585.73915021898642"/>
    <n v="0.48827195500433096"/>
    <n v="314960.06219999999"/>
  </r>
  <r>
    <x v="5"/>
    <x v="1"/>
    <s v="Protein Bars"/>
    <n v="4824"/>
    <n v="586397"/>
    <n v="96328"/>
    <n v="2.0699999999999998"/>
    <n v="6.45"/>
    <n v="446"/>
    <n v="22.85"/>
    <n v="16.11"/>
    <n v="35169"/>
    <n v="9"/>
    <n v="735.71"/>
    <n v="18.2"/>
    <n v="0"/>
    <n v="3473"/>
    <n v="11"/>
    <n v="31114.799999999999"/>
    <n v="94468.556700000001"/>
    <n v="877.96799999999996"/>
    <n v="99.856799999999993"/>
    <n v="421193.81849999999"/>
    <n v="87.312151430348251"/>
    <n v="6.0875031143592722"/>
    <n v="797.04910902393601"/>
    <n v="0.55956401550485424"/>
    <n v="324865.81849999999"/>
  </r>
  <r>
    <x v="5"/>
    <x v="1"/>
    <s v="Trail Mix"/>
    <n v="4939"/>
    <n v="728743"/>
    <n v="138943"/>
    <n v="5.98"/>
    <n v="2.38"/>
    <n v="35"/>
    <n v="46.06"/>
    <n v="6.29"/>
    <n v="46144"/>
    <n v="13"/>
    <n v="1057.6400000000001"/>
    <n v="16.09"/>
    <n v="23"/>
    <n v="49978"/>
    <n v="47"/>
    <n v="11754.82"/>
    <n v="45837.934699999998"/>
    <n v="794.68509999999992"/>
    <n v="295.35220000000004"/>
    <n v="573938.20799999998"/>
    <n v="116.20534683134237"/>
    <n v="5.2449061845504987"/>
    <n v="689.02745735789108"/>
    <n v="5.0796234063311761E-2"/>
    <n v="434995.20799999998"/>
  </r>
  <r>
    <x v="5"/>
    <x v="0"/>
    <s v="Baked Chips"/>
    <n v="1559"/>
    <n v="513001"/>
    <n v="54812"/>
    <n v="4.03"/>
    <n v="16.850000000000001"/>
    <n v="485"/>
    <n v="8.33"/>
    <n v="7.61"/>
    <n v="79360"/>
    <n v="6"/>
    <n v="1456.21"/>
    <n v="13.2"/>
    <n v="42"/>
    <n v="34362"/>
    <n v="-3"/>
    <n v="26269.15"/>
    <n v="39039.376100000001"/>
    <n v="205.78800000000001"/>
    <n v="62.827700000000007"/>
    <n v="333701.85820000002"/>
    <n v="214.04865824246312"/>
    <n v="9.3592826388382111"/>
    <n v="352.2850413058556"/>
    <n v="1.3767260687601"/>
    <n v="278889.85820000002"/>
  </r>
  <r>
    <x v="5"/>
    <x v="2"/>
    <s v="Protein Bars"/>
    <n v="2701"/>
    <n v="84518"/>
    <n v="71668"/>
    <n v="2.9"/>
    <n v="7.1"/>
    <n v="109"/>
    <n v="36.979999999999997"/>
    <n v="5.27"/>
    <n v="45647"/>
    <n v="6"/>
    <n v="626.74"/>
    <n v="21.56"/>
    <n v="36"/>
    <n v="25021"/>
    <n v="-6"/>
    <n v="19177.099999999999"/>
    <n v="4454.0985999999994"/>
    <n v="582.3356"/>
    <n v="78.328999999999994"/>
    <n v="-10441.863199999993"/>
    <n v="-3.8659249166975167"/>
    <n v="1.1792989897862365"/>
    <n v="134.85336822286754"/>
    <n v="0.80828533566814165"/>
    <n v="-82109.863199999993"/>
  </r>
  <r>
    <x v="5"/>
    <x v="1"/>
    <s v="Millet Snacks"/>
    <n v="2544"/>
    <n v="103909"/>
    <n v="104003"/>
    <n v="9.42"/>
    <n v="17.07"/>
    <n v="83"/>
    <n v="25.17"/>
    <n v="11"/>
    <n v="98843"/>
    <n v="2"/>
    <n v="1787.11"/>
    <n v="6.41"/>
    <n v="19"/>
    <n v="9212"/>
    <n v="32"/>
    <n v="43426.080000000002"/>
    <n v="11429.99"/>
    <n v="163.07040000000001"/>
    <n v="239.6448"/>
    <n v="-59404.785199999984"/>
    <n v="-23.350937578616346"/>
    <n v="0.99909617991788702"/>
    <n v="58.14359496617444"/>
    <n v="1.4275003127736769"/>
    <n v="-163407.78519999998"/>
  </r>
  <r>
    <x v="5"/>
    <x v="0"/>
    <s v="Protein Bars"/>
    <n v="492"/>
    <n v="528082"/>
    <n v="138251"/>
    <n v="3.71"/>
    <n v="4.57"/>
    <n v="196"/>
    <n v="35.159999999999997"/>
    <n v="8.23"/>
    <n v="97648"/>
    <n v="7"/>
    <n v="231.67"/>
    <n v="11.14"/>
    <n v="47"/>
    <n v="44421"/>
    <n v="51"/>
    <n v="2248.44"/>
    <n v="43461.1486"/>
    <n v="54.808799999999998"/>
    <n v="18.2532"/>
    <n v="340230.34940000001"/>
    <n v="691.52510040650407"/>
    <n v="3.8197336728124931"/>
    <n v="2279.4578495273449"/>
    <n v="8.5985358334501077E-2"/>
    <n v="201979.34940000001"/>
  </r>
  <r>
    <x v="5"/>
    <x v="0"/>
    <s v="Trail Mix"/>
    <n v="671"/>
    <n v="464994"/>
    <n v="144347"/>
    <n v="0.74"/>
    <n v="6.39"/>
    <n v="400"/>
    <n v="65.3"/>
    <n v="17.77"/>
    <n v="2956"/>
    <n v="8"/>
    <n v="391.15"/>
    <n v="16.12"/>
    <n v="12"/>
    <n v="38958"/>
    <n v="64"/>
    <n v="4287.6899999999996"/>
    <n v="82629.433799999999"/>
    <n v="108.16520000000001"/>
    <n v="4.9653999999999998"/>
    <n v="336049.74560000002"/>
    <n v="500.81929299552911"/>
    <n v="3.2213624114113908"/>
    <n v="1188.7869103924327"/>
    <n v="0.33647745992421407"/>
    <n v="191702.74560000002"/>
  </r>
  <r>
    <x v="5"/>
    <x v="2"/>
    <s v="Millet Snacks"/>
    <n v="2949"/>
    <n v="326091"/>
    <n v="114850"/>
    <n v="2.7"/>
    <n v="2.46"/>
    <n v="87"/>
    <n v="42.53"/>
    <n v="18.93"/>
    <n v="94924"/>
    <n v="4"/>
    <n v="1409.08"/>
    <n v="21.21"/>
    <n v="8"/>
    <n v="25537"/>
    <n v="-9"/>
    <n v="7254.54"/>
    <n v="61729.026299999998"/>
    <n v="625.48290000000009"/>
    <n v="79.623000000000005"/>
    <n v="135941.3278"/>
    <n v="46.097432282129532"/>
    <n v="2.8392773182411841"/>
    <n v="231.42121100292391"/>
    <n v="0.3759378823702586"/>
    <n v="21091.327799999999"/>
  </r>
  <r>
    <x v="5"/>
    <x v="1"/>
    <s v="Millet Snacks"/>
    <n v="2347"/>
    <n v="166219"/>
    <n v="67433"/>
    <n v="2.4"/>
    <n v="19.899999999999999"/>
    <n v="105"/>
    <n v="39.369999999999997"/>
    <n v="13.86"/>
    <n v="6853"/>
    <n v="3"/>
    <n v="910.28"/>
    <n v="24.32"/>
    <n v="40"/>
    <n v="34741"/>
    <n v="1"/>
    <n v="46705.299999999996"/>
    <n v="23037.953399999999"/>
    <n v="570.79039999999998"/>
    <n v="56.328000000000003"/>
    <n v="54254.628200000021"/>
    <n v="23.116586365573081"/>
    <n v="2.4649503952070946"/>
    <n v="182.60205651008482"/>
    <n v="0.57502090615392942"/>
    <n v="-13178.371799999979"/>
  </r>
  <r>
    <x v="5"/>
    <x v="1"/>
    <s v="Trail Mix"/>
    <n v="3676"/>
    <n v="608516"/>
    <n v="42044"/>
    <n v="7.97"/>
    <n v="18.25"/>
    <n v="494"/>
    <n v="13.67"/>
    <n v="13.44"/>
    <n v="17352"/>
    <n v="12"/>
    <n v="1728.69"/>
    <n v="4.3099999999999996"/>
    <n v="9"/>
    <n v="2218"/>
    <n v="-13"/>
    <n v="67087"/>
    <n v="81784.550399999993"/>
    <n v="158.43559999999999"/>
    <n v="292.97719999999998"/>
    <n v="439623.0368"/>
    <n v="119.59277388465723"/>
    <n v="14.473313671391875"/>
    <n v="352.00990345290364"/>
    <n v="1.4033696073726902"/>
    <n v="397579.0368"/>
  </r>
  <r>
    <x v="5"/>
    <x v="2"/>
    <s v="Baked Chips"/>
    <n v="4282"/>
    <n v="785036"/>
    <n v="54976"/>
    <n v="6.1"/>
    <n v="11.45"/>
    <n v="149"/>
    <n v="49.96"/>
    <n v="16.43"/>
    <n v="72833"/>
    <n v="10"/>
    <n v="1747.46"/>
    <n v="21.3"/>
    <n v="27"/>
    <n v="37145"/>
    <n v="65"/>
    <n v="49028.899999999994"/>
    <n v="128981.4148"/>
    <n v="912.06600000000003"/>
    <n v="261.202"/>
    <n v="495874.41720000003"/>
    <n v="115.80439448855675"/>
    <n v="14.279612922002329"/>
    <n v="449.24404564339096"/>
    <n v="0.33166828018078154"/>
    <n v="440898.41720000003"/>
  </r>
  <r>
    <x v="5"/>
    <x v="0"/>
    <s v="Baked Chips"/>
    <n v="3556"/>
    <n v="474871"/>
    <n v="8832"/>
    <n v="0.56000000000000005"/>
    <n v="10.119999999999999"/>
    <n v="335"/>
    <n v="56.68"/>
    <n v="15.7"/>
    <n v="93476"/>
    <n v="11"/>
    <n v="1579.17"/>
    <n v="16.010000000000002"/>
    <n v="5"/>
    <n v="44732"/>
    <n v="4"/>
    <n v="35986.719999999994"/>
    <n v="74554.747000000003"/>
    <n v="569.31560000000002"/>
    <n v="19.913600000000002"/>
    <n v="225532.30379999999"/>
    <n v="63.42303256467941"/>
    <n v="53.767096920289852"/>
    <n v="300.70923333143361"/>
    <n v="1.1140329689536737"/>
    <n v="216700.30379999999"/>
  </r>
  <r>
    <x v="5"/>
    <x v="2"/>
    <s v="Baked Chips"/>
    <n v="2811"/>
    <n v="896143"/>
    <n v="90076"/>
    <n v="6.34"/>
    <n v="10.18"/>
    <n v="370"/>
    <n v="14.46"/>
    <n v="18.02"/>
    <n v="37941"/>
    <n v="5"/>
    <n v="1573.11"/>
    <n v="24.24"/>
    <n v="47"/>
    <n v="8619"/>
    <n v="52"/>
    <n v="28615.98"/>
    <n v="161484.96859999999"/>
    <n v="681.38639999999998"/>
    <n v="178.2174"/>
    <n v="658622.44760000007"/>
    <n v="234.30183123443618"/>
    <n v="9.9487432834495308"/>
    <n v="569.66327847385116"/>
    <n v="0.64950649617304379"/>
    <n v="568546.44760000007"/>
  </r>
  <r>
    <x v="5"/>
    <x v="0"/>
    <s v="Trail Mix"/>
    <n v="2050"/>
    <n v="145028"/>
    <n v="100742"/>
    <n v="7.23"/>
    <n v="14.25"/>
    <n v="207"/>
    <n v="61.42"/>
    <n v="19.28"/>
    <n v="72918"/>
    <n v="3"/>
    <n v="1232.73"/>
    <n v="2.61"/>
    <n v="14"/>
    <n v="39278"/>
    <n v="32"/>
    <n v="29212.5"/>
    <n v="27961.398399999998"/>
    <n v="53.504999999999995"/>
    <n v="148.215"/>
    <n v="-24543.618399999978"/>
    <n v="-11.972496780487793"/>
    <n v="1.4395981814933196"/>
    <n v="117.64782231307748"/>
    <n v="1.7594885815152934"/>
    <n v="-125285.61839999998"/>
  </r>
  <r>
    <x v="5"/>
    <x v="0"/>
    <s v="Protein Bars"/>
    <n v="662"/>
    <n v="803704"/>
    <n v="149228"/>
    <n v="2.65"/>
    <n v="18.7"/>
    <n v="288"/>
    <n v="21.74"/>
    <n v="15.87"/>
    <n v="35969"/>
    <n v="0"/>
    <n v="453.25"/>
    <n v="0.36"/>
    <n v="2"/>
    <n v="46197"/>
    <n v="19"/>
    <n v="12379.4"/>
    <n v="127547.82479999999"/>
    <n v="2.3832"/>
    <n v="17.542999999999999"/>
    <n v="581590.84899999993"/>
    <n v="878.53602567975815"/>
    <n v="5.3857453024901494"/>
    <n v="1773.2024269167127"/>
    <n v="0.16241800463852363"/>
    <n v="432362.84899999993"/>
  </r>
  <r>
    <x v="5"/>
    <x v="0"/>
    <s v="Trail Mix"/>
    <n v="3391"/>
    <n v="926141"/>
    <n v="33884"/>
    <n v="9.9700000000000006"/>
    <n v="13.75"/>
    <n v="106"/>
    <n v="52.83"/>
    <n v="10.51"/>
    <n v="33351"/>
    <n v="11"/>
    <n v="1265.58"/>
    <n v="9.69"/>
    <n v="4"/>
    <n v="19413"/>
    <n v="30"/>
    <n v="46626.25"/>
    <n v="97337.419099999999"/>
    <n v="328.58789999999999"/>
    <n v="338.08270000000005"/>
    <n v="728746.66029999999"/>
    <n v="214.90612217634916"/>
    <n v="27.332693896824459"/>
    <n v="731.79174765720074"/>
    <n v="0.14484995265299774"/>
    <n v="694862.66029999999"/>
  </r>
  <r>
    <x v="5"/>
    <x v="0"/>
    <s v="Baked Chips"/>
    <n v="1346"/>
    <n v="367013"/>
    <n v="7708"/>
    <n v="8.06"/>
    <n v="12.43"/>
    <n v="472"/>
    <n v="22.88"/>
    <n v="12.89"/>
    <n v="36145"/>
    <n v="8"/>
    <n v="255.7"/>
    <n v="7.12"/>
    <n v="9"/>
    <n v="31225"/>
    <n v="26"/>
    <n v="16730.78"/>
    <n v="47307.975700000003"/>
    <n v="95.8352"/>
    <n v="108.4876"/>
    <n v="235399.9215"/>
    <n v="174.88850037147103"/>
    <n v="47.614556305137519"/>
    <n v="1435.3265545561205"/>
    <n v="0.32884502728786175"/>
    <n v="227691.9215"/>
  </r>
  <r>
    <x v="5"/>
    <x v="1"/>
    <s v="Protein Bars"/>
    <n v="1062"/>
    <n v="85292"/>
    <n v="107842"/>
    <n v="2.2999999999999998"/>
    <n v="4.07"/>
    <n v="78"/>
    <n v="6.6"/>
    <n v="19"/>
    <n v="46404"/>
    <n v="14"/>
    <n v="1775.93"/>
    <n v="24.18"/>
    <n v="47"/>
    <n v="6004"/>
    <n v="0"/>
    <n v="4322.34"/>
    <n v="16205.48"/>
    <n v="256.79159999999996"/>
    <n v="24.425999999999998"/>
    <n v="12074.962400000004"/>
    <n v="11.370021092278723"/>
    <n v="0.79089779492220103"/>
    <n v="48.026667717759146"/>
    <n v="1.6240976879425972"/>
    <n v="-95767.037599999996"/>
  </r>
  <r>
    <x v="5"/>
    <x v="0"/>
    <s v="Millet Snacks"/>
    <n v="1740"/>
    <n v="59885"/>
    <n v="74087"/>
    <n v="2.4"/>
    <n v="13.12"/>
    <n v="387"/>
    <n v="68.34"/>
    <n v="5.44"/>
    <n v="25738"/>
    <n v="6"/>
    <n v="1256.8699999999999"/>
    <n v="26.67"/>
    <n v="18"/>
    <n v="38170"/>
    <n v="27"/>
    <n v="22828.799999999999"/>
    <n v="3257.7440000000001"/>
    <n v="464.05799999999999"/>
    <n v="41.76"/>
    <n v="-30615.361999999994"/>
    <n v="-17.595035632183905"/>
    <n v="0.80830645052438355"/>
    <n v="47.646136831971489"/>
    <n v="8.1223793938381892"/>
    <n v="-104702.36199999999"/>
  </r>
  <r>
    <x v="5"/>
    <x v="2"/>
    <s v="Baked Chips"/>
    <n v="751"/>
    <n v="522367"/>
    <n v="138682"/>
    <n v="3.98"/>
    <n v="17.190000000000001"/>
    <n v="163"/>
    <n v="64.27"/>
    <n v="12"/>
    <n v="2889"/>
    <n v="6"/>
    <n v="1825.82"/>
    <n v="11.66"/>
    <n v="12"/>
    <n v="27673"/>
    <n v="30"/>
    <n v="12909.69"/>
    <n v="62684.04"/>
    <n v="87.566599999999994"/>
    <n v="29.889800000000001"/>
    <n v="416093.81359999999"/>
    <n v="554.05301411451399"/>
    <n v="3.7666532066165761"/>
    <n v="286.09994413469019"/>
    <n v="0.56973097458300381"/>
    <n v="277411.81359999999"/>
  </r>
  <r>
    <x v="5"/>
    <x v="1"/>
    <s v="Baked Chips"/>
    <n v="1816"/>
    <n v="451067"/>
    <n v="100102"/>
    <n v="1.33"/>
    <n v="15.14"/>
    <n v="352"/>
    <n v="58.72"/>
    <n v="13.07"/>
    <n v="85192"/>
    <n v="0"/>
    <n v="1551.32"/>
    <n v="6.44"/>
    <n v="42"/>
    <n v="10815"/>
    <n v="48"/>
    <n v="27494.240000000002"/>
    <n v="58954.456900000005"/>
    <n v="116.9504"/>
    <n v="24.152800000000003"/>
    <n v="268470.19990000001"/>
    <n v="147.83601316079296"/>
    <n v="4.5060738047191862"/>
    <n v="290.7633499213573"/>
    <n v="1.2106064952656701"/>
    <n v="168368.19990000001"/>
  </r>
  <r>
    <x v="5"/>
    <x v="3"/>
    <s v="Protein Bars"/>
    <n v="4083"/>
    <n v="852720"/>
    <n v="127049"/>
    <n v="3.19"/>
    <n v="10.82"/>
    <n v="422"/>
    <n v="50.6"/>
    <n v="12.63"/>
    <n v="87154"/>
    <n v="7"/>
    <n v="1503.65"/>
    <n v="10.68"/>
    <n v="11"/>
    <n v="2848"/>
    <n v="20"/>
    <n v="44178.06"/>
    <n v="107698.53599999999"/>
    <n v="436.06439999999998"/>
    <n v="130.24769999999998"/>
    <n v="610275.0919"/>
    <n v="149.46732596130298"/>
    <n v="6.711741139245488"/>
    <n v="567.10005652911241"/>
    <n v="0.74413676236044668"/>
    <n v="483226.0919"/>
  </r>
  <r>
    <x v="5"/>
    <x v="1"/>
    <s v="Trail Mix"/>
    <n v="1411"/>
    <n v="122692"/>
    <n v="25583"/>
    <n v="4.4800000000000004"/>
    <n v="13.35"/>
    <n v="43"/>
    <n v="34.86"/>
    <n v="8.65"/>
    <n v="77470"/>
    <n v="3"/>
    <n v="1461.98"/>
    <n v="8.52"/>
    <n v="10"/>
    <n v="35329"/>
    <n v="51"/>
    <n v="18836.849999999999"/>
    <n v="10612.858"/>
    <n v="120.21719999999999"/>
    <n v="63.212800000000009"/>
    <n v="-19740.138000000006"/>
    <n v="-13.990175761871019"/>
    <n v="4.7958409881561979"/>
    <n v="83.921804675850552"/>
    <n v="0.51238173638053019"/>
    <n v="-45323.138000000006"/>
  </r>
  <r>
    <x v="5"/>
    <x v="0"/>
    <s v="Millet Snacks"/>
    <n v="3459"/>
    <n v="510796"/>
    <n v="90774"/>
    <n v="3.28"/>
    <n v="15.31"/>
    <n v="106"/>
    <n v="8.58"/>
    <n v="16.170000000000002"/>
    <n v="88822"/>
    <n v="12"/>
    <n v="520.63"/>
    <n v="5.28"/>
    <n v="5"/>
    <n v="34541"/>
    <n v="-10"/>
    <n v="52957.29"/>
    <n v="82595.713199999998"/>
    <n v="182.6352"/>
    <n v="113.45519999999999"/>
    <n v="251583.90640000001"/>
    <n v="72.733132812951723"/>
    <n v="5.627117897195232"/>
    <n v="981.1113458694274"/>
    <n v="0.10804074425015074"/>
    <n v="160809.90640000001"/>
  </r>
  <r>
    <x v="5"/>
    <x v="0"/>
    <s v="Baked Chips"/>
    <n v="621"/>
    <n v="921868"/>
    <n v="131374"/>
    <n v="3.29"/>
    <n v="2.2999999999999998"/>
    <n v="178"/>
    <n v="35.49"/>
    <n v="7.85"/>
    <n v="51644"/>
    <n v="0"/>
    <n v="1423.34"/>
    <n v="7.56"/>
    <n v="26"/>
    <n v="22563"/>
    <n v="67"/>
    <n v="1428.3"/>
    <n v="72366.638000000006"/>
    <n v="46.947600000000001"/>
    <n v="20.430899999999998"/>
    <n v="773798.68350000004"/>
    <n v="1246.0526304347827"/>
    <n v="7.0171266765113343"/>
    <n v="647.67940197001428"/>
    <n v="0.27482732885836147"/>
    <n v="642424.68350000004"/>
  </r>
  <r>
    <x v="5"/>
    <x v="3"/>
    <s v="Baked Chips"/>
    <n v="1035"/>
    <n v="665458"/>
    <n v="18689"/>
    <n v="6.17"/>
    <n v="6.91"/>
    <n v="12"/>
    <n v="25.26"/>
    <n v="8.7100000000000009"/>
    <n v="27331"/>
    <n v="13"/>
    <n v="1596.7"/>
    <n v="29.46"/>
    <n v="41"/>
    <n v="35818"/>
    <n v="2"/>
    <n v="7151.85"/>
    <n v="57961.391800000005"/>
    <n v="304.911"/>
    <n v="63.859499999999997"/>
    <n v="536826.98769999994"/>
    <n v="518.67341806763284"/>
    <n v="35.606934560436621"/>
    <n v="416.77083985720549"/>
    <n v="2.8792801348845456E-2"/>
    <n v="518137.98769999994"/>
  </r>
  <r>
    <x v="5"/>
    <x v="3"/>
    <s v="Millet Snacks"/>
    <n v="2260"/>
    <n v="383997"/>
    <n v="30675"/>
    <n v="6.94"/>
    <n v="13.13"/>
    <n v="189"/>
    <n v="25.52"/>
    <n v="12.77"/>
    <n v="20431"/>
    <n v="4"/>
    <n v="537.61"/>
    <n v="4.49"/>
    <n v="39"/>
    <n v="6506"/>
    <n v="8"/>
    <n v="29673.800000000003"/>
    <n v="49036.416900000004"/>
    <n v="101.474"/>
    <n v="156.84399999999999"/>
    <n v="278091.46510000003"/>
    <n v="123.04932084070798"/>
    <n v="12.518239608801956"/>
    <n v="714.26684771488624"/>
    <n v="0.26460698911710251"/>
    <n v="247416.46510000003"/>
  </r>
  <r>
    <x v="5"/>
    <x v="2"/>
    <s v="Trail Mix"/>
    <n v="2808"/>
    <n v="813429"/>
    <n v="38919"/>
    <n v="5.64"/>
    <n v="9.36"/>
    <n v="135"/>
    <n v="58.38"/>
    <n v="8.6"/>
    <n v="23977"/>
    <n v="7"/>
    <n v="626.13"/>
    <n v="9.83"/>
    <n v="21"/>
    <n v="18743"/>
    <n v="65"/>
    <n v="26282.879999999997"/>
    <n v="69954.894"/>
    <n v="276.02640000000002"/>
    <n v="158.37119999999999"/>
    <n v="674036.8284"/>
    <n v="240.04160555555555"/>
    <n v="20.900562707161026"/>
    <n v="1299.1375592927986"/>
    <n v="0.10391509277392372"/>
    <n v="635117.8284"/>
  </r>
  <r>
    <x v="5"/>
    <x v="0"/>
    <s v="Trail Mix"/>
    <n v="2681"/>
    <n v="557820"/>
    <n v="75305"/>
    <n v="4.76"/>
    <n v="5.58"/>
    <n v="213"/>
    <n v="58.33"/>
    <n v="19.03"/>
    <n v="8859"/>
    <n v="9"/>
    <n v="1292.79"/>
    <n v="3.82"/>
    <n v="36"/>
    <n v="41134"/>
    <n v="6"/>
    <n v="14959.98"/>
    <n v="106153.14600000001"/>
    <n v="102.41419999999999"/>
    <n v="127.61559999999999"/>
    <n v="386483.84419999999"/>
    <n v="144.15659985080194"/>
    <n v="7.4074762631963349"/>
    <n v="431.48539205903512"/>
    <n v="0.49364359470797031"/>
    <n v="311178.8441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x v="0"/>
    <x v="0"/>
    <x v="0"/>
    <n v="2353"/>
    <n v="229761"/>
    <n v="67824"/>
    <n v="5.08"/>
    <n v="6.91"/>
    <n v="441"/>
    <n v="58.56"/>
    <n v="6.37"/>
    <n v="20842"/>
    <n v="1"/>
    <n v="945.83"/>
    <n v="6.9"/>
    <n v="5"/>
    <n v="3526"/>
    <n v="23"/>
    <n v="16259.23"/>
    <n v="14635.775700000002"/>
    <n v="162.35700000000003"/>
    <n v="119.5324"/>
    <n v="174216.10490000001"/>
    <n v="74.039993582660429"/>
    <n v="3.3876061571125264"/>
    <n v="242.91997504837019"/>
    <n v="1.8154126679462574"/>
    <n v="106392.10490000001"/>
  </r>
  <r>
    <x v="0"/>
    <x v="0"/>
    <x v="0"/>
    <n v="494"/>
    <n v="117260"/>
    <n v="90371"/>
    <n v="3.51"/>
    <n v="17.41"/>
    <n v="30"/>
    <n v="49.85"/>
    <n v="5.74"/>
    <n v="91244"/>
    <n v="4"/>
    <n v="534.47"/>
    <n v="23.83"/>
    <n v="29"/>
    <n v="12802"/>
    <n v="-12"/>
    <n v="8600.5400000000009"/>
    <n v="6730.7240000000002"/>
    <n v="117.72019999999999"/>
    <n v="17.339400000000001"/>
    <n v="-2252.3236000000034"/>
    <n v="-4.5593595141700476"/>
    <n v="1.2975401400891879"/>
    <n v="219.39491458828371"/>
    <n v="0.1367397236909432"/>
    <n v="-92623.323600000003"/>
  </r>
  <r>
    <x v="0"/>
    <x v="0"/>
    <x v="0"/>
    <n v="373"/>
    <n v="985541"/>
    <n v="10410"/>
    <n v="9.39"/>
    <n v="3.93"/>
    <n v="86"/>
    <n v="30.14"/>
    <n v="13.95"/>
    <n v="32125"/>
    <n v="6"/>
    <n v="1708.56"/>
    <n v="29.19"/>
    <n v="46"/>
    <n v="47010"/>
    <n v="-9"/>
    <n v="1465.89"/>
    <n v="137482.96949999998"/>
    <n v="108.87869999999999"/>
    <n v="35.024700000000003"/>
    <n v="767313.23710000003"/>
    <n v="2057.1400458445041"/>
    <n v="94.67252641690682"/>
    <n v="576.82551388303602"/>
    <n v="0.14909187948548056"/>
    <n v="756903.23710000003"/>
  </r>
  <r>
    <x v="0"/>
    <x v="1"/>
    <x v="1"/>
    <n v="3666"/>
    <n v="79725"/>
    <n v="91716"/>
    <n v="2.85"/>
    <n v="12.87"/>
    <n v="110"/>
    <n v="10.83"/>
    <n v="14.38"/>
    <n v="47085"/>
    <n v="9"/>
    <n v="1061.6500000000001"/>
    <n v="21.15"/>
    <n v="34"/>
    <n v="23191"/>
    <n v="54"/>
    <n v="47181.42"/>
    <n v="11464.455000000002"/>
    <n v="775.35899999999992"/>
    <n v="104.48100000000001"/>
    <n v="-50076.714999999997"/>
    <n v="-13.659769503546098"/>
    <n v="0.86925945309433472"/>
    <n v="75.09537041397823"/>
    <n v="1.464804013797429"/>
    <n v="-141792.715"/>
  </r>
  <r>
    <x v="0"/>
    <x v="1"/>
    <x v="2"/>
    <n v="1667"/>
    <n v="311486"/>
    <n v="63557"/>
    <n v="0.69"/>
    <n v="5.12"/>
    <n v="101"/>
    <n v="36.450000000000003"/>
    <n v="15.13"/>
    <n v="81099"/>
    <n v="13"/>
    <n v="443.26"/>
    <n v="21.23"/>
    <n v="31"/>
    <n v="10721"/>
    <n v="34"/>
    <n v="8535.0400000000009"/>
    <n v="47127.831800000007"/>
    <n v="353.90410000000003"/>
    <n v="11.5023"/>
    <n v="163637.7218"/>
    <n v="98.163000479904014"/>
    <n v="4.9008921125918468"/>
    <n v="702.71623877633897"/>
    <n v="0.14372800061640009"/>
    <n v="100080.7218"/>
  </r>
  <r>
    <x v="0"/>
    <x v="2"/>
    <x v="2"/>
    <n v="3596"/>
    <n v="735166"/>
    <n v="121656"/>
    <n v="9.3800000000000008"/>
    <n v="19.100000000000001"/>
    <n v="459"/>
    <n v="15.51"/>
    <n v="6.95"/>
    <n v="6895"/>
    <n v="0"/>
    <n v="388.72"/>
    <n v="3.82"/>
    <n v="31"/>
    <n v="5486"/>
    <n v="-1"/>
    <n v="68683.600000000006"/>
    <n v="51094.037000000004"/>
    <n v="137.3672"/>
    <n v="337.30480000000006"/>
    <n v="602532.69099999999"/>
    <n v="167.55636568409344"/>
    <n v="6.0429900703623334"/>
    <n v="1891.248199217946"/>
    <n v="0.24269686030093884"/>
    <n v="480876.69099999999"/>
  </r>
  <r>
    <x v="0"/>
    <x v="3"/>
    <x v="1"/>
    <n v="3036"/>
    <n v="105147"/>
    <n v="141535"/>
    <n v="1.3"/>
    <n v="8.39"/>
    <n v="258"/>
    <n v="41.01"/>
    <n v="6.58"/>
    <n v="21360"/>
    <n v="2"/>
    <n v="1691.04"/>
    <n v="10.09"/>
    <n v="19"/>
    <n v="3019"/>
    <n v="-2"/>
    <n v="25472.04"/>
    <n v="6918.6725999999999"/>
    <n v="306.33240000000001"/>
    <n v="39.468000000000004"/>
    <n v="48031.487000000001"/>
    <n v="15.820647891963109"/>
    <n v="0.74290458190553577"/>
    <n v="62.178895827419815"/>
    <n v="4.1493178122057692"/>
    <n v="-93503.513000000006"/>
  </r>
  <r>
    <x v="0"/>
    <x v="2"/>
    <x v="1"/>
    <n v="3217"/>
    <n v="665684"/>
    <n v="75448"/>
    <n v="3.67"/>
    <n v="2.81"/>
    <n v="47"/>
    <n v="39.75"/>
    <n v="17.190000000000001"/>
    <n v="54847"/>
    <n v="12"/>
    <n v="700.51"/>
    <n v="7.03"/>
    <n v="46"/>
    <n v="16919"/>
    <n v="50"/>
    <n v="9039.77"/>
    <n v="114431.07960000001"/>
    <n v="226.1551"/>
    <n v="118.06389999999999"/>
    <n v="470102.9314"/>
    <n v="146.13084594342556"/>
    <n v="8.8230834482027358"/>
    <n v="950.28479250831538"/>
    <n v="4.9458857355742361E-2"/>
    <n v="394654.9314"/>
  </r>
  <r>
    <x v="0"/>
    <x v="2"/>
    <x v="3"/>
    <n v="4437"/>
    <n v="506162"/>
    <n v="119598"/>
    <n v="9.83"/>
    <n v="17.71"/>
    <n v="331"/>
    <n v="29.19"/>
    <n v="17.52"/>
    <n v="38032"/>
    <n v="1"/>
    <n v="711.07"/>
    <n v="28.46"/>
    <n v="18"/>
    <n v="9015"/>
    <n v="79"/>
    <n v="78579.27"/>
    <n v="88679.582399999999"/>
    <n v="1262.7702000000002"/>
    <n v="436.15710000000001"/>
    <n v="290157.22029999999"/>
    <n v="65.394911043497856"/>
    <n v="4.2321945183029817"/>
    <n v="711.83146525658515"/>
    <n v="0.46499770824360581"/>
    <n v="170559.22029999999"/>
  </r>
  <r>
    <x v="0"/>
    <x v="0"/>
    <x v="3"/>
    <n v="101"/>
    <n v="596015"/>
    <n v="54334"/>
    <n v="7.96"/>
    <n v="11.42"/>
    <n v="177"/>
    <n v="54.39"/>
    <n v="5.84"/>
    <n v="81426"/>
    <n v="0"/>
    <n v="820.78"/>
    <n v="5.09"/>
    <n v="43"/>
    <n v="4420"/>
    <n v="60"/>
    <n v="1153.42"/>
    <n v="34807.275999999998"/>
    <n v="5.1409000000000002"/>
    <n v="8.0396000000000001"/>
    <n v="474195.12349999999"/>
    <n v="4695.0012227722773"/>
    <n v="10.96946663231126"/>
    <n v="726.15682643339267"/>
    <n v="0.24374899960571461"/>
    <n v="419861.12349999999"/>
  </r>
  <r>
    <x v="0"/>
    <x v="0"/>
    <x v="0"/>
    <n v="1809"/>
    <n v="742095"/>
    <n v="66035"/>
    <n v="9.44"/>
    <n v="3.78"/>
    <n v="457"/>
    <n v="35.229999999999997"/>
    <n v="13.7"/>
    <n v="91737"/>
    <n v="13"/>
    <n v="1134.3599999999999"/>
    <n v="12.45"/>
    <n v="23"/>
    <n v="22507"/>
    <n v="-1"/>
    <n v="6838.0199999999995"/>
    <n v="101667.01499999998"/>
    <n v="225.22049999999999"/>
    <n v="170.7696"/>
    <n v="518949.97490000003"/>
    <n v="286.87118568269761"/>
    <n v="11.237904141743016"/>
    <n v="654.19708029197091"/>
    <n v="0.69856624825662472"/>
    <n v="452914.97490000003"/>
  </r>
  <r>
    <x v="0"/>
    <x v="2"/>
    <x v="1"/>
    <n v="4338"/>
    <n v="130102"/>
    <n v="49363"/>
    <n v="0.61"/>
    <n v="8.51"/>
    <n v="381"/>
    <n v="53.35"/>
    <n v="15.68"/>
    <n v="19787"/>
    <n v="14"/>
    <n v="1450.3"/>
    <n v="20.58"/>
    <n v="13"/>
    <n v="48671"/>
    <n v="6"/>
    <n v="36916.379999999997"/>
    <n v="20399.993599999998"/>
    <n v="892.76039999999989"/>
    <n v="26.461799999999997"/>
    <n v="3408.404200000019"/>
    <n v="0.78570866758875502"/>
    <n v="2.63561777039483"/>
    <n v="89.706957181272841"/>
    <n v="4.2471622265606985"/>
    <n v="-45954.595799999981"/>
  </r>
  <r>
    <x v="0"/>
    <x v="0"/>
    <x v="0"/>
    <n v="2025"/>
    <n v="490917"/>
    <n v="72411"/>
    <n v="6.03"/>
    <n v="17.54"/>
    <n v="162"/>
    <n v="64.12"/>
    <n v="12.51"/>
    <n v="17358"/>
    <n v="2"/>
    <n v="1744.01"/>
    <n v="4.26"/>
    <n v="15"/>
    <n v="5597"/>
    <n v="75"/>
    <n v="35518.5"/>
    <n v="61413.716699999997"/>
    <n v="86.265000000000001"/>
    <n v="122.1075"/>
    <n v="370821.41080000001"/>
    <n v="183.12168434567903"/>
    <n v="6.7795914985292294"/>
    <n v="281.48749147080576"/>
    <n v="0.57551402782955163"/>
    <n v="298410.41080000001"/>
  </r>
  <r>
    <x v="0"/>
    <x v="2"/>
    <x v="3"/>
    <n v="2156"/>
    <n v="683065"/>
    <n v="28377"/>
    <n v="2.44"/>
    <n v="6.02"/>
    <n v="438"/>
    <n v="41.98"/>
    <n v="18.68"/>
    <n v="82143"/>
    <n v="11"/>
    <n v="1893.04"/>
    <n v="6.41"/>
    <n v="6"/>
    <n v="38304"/>
    <n v="45"/>
    <n v="12979.119999999999"/>
    <n v="127596.542"/>
    <n v="138.1996"/>
    <n v="52.606399999999994"/>
    <n v="421851.53200000001"/>
    <n v="195.66397588126159"/>
    <n v="24.071078690488775"/>
    <n v="360.82967079406671"/>
    <n v="1.2138691339770007"/>
    <n v="393474.53200000001"/>
  </r>
  <r>
    <x v="0"/>
    <x v="0"/>
    <x v="0"/>
    <n v="3244"/>
    <n v="69033"/>
    <n v="43211"/>
    <n v="5.44"/>
    <n v="17.72"/>
    <n v="442"/>
    <n v="54.54"/>
    <n v="7.2"/>
    <n v="37381"/>
    <n v="14"/>
    <n v="1109.21"/>
    <n v="3.17"/>
    <n v="26"/>
    <n v="31788"/>
    <n v="11"/>
    <n v="57483.679999999993"/>
    <n v="4970.3760000000002"/>
    <n v="102.8348"/>
    <n v="176.4736"/>
    <n v="-62869.364399999991"/>
    <n v="-19.380198643649813"/>
    <n v="1.597579320080535"/>
    <n v="62.236186114441807"/>
    <n v="7.1019776049135928"/>
    <n v="-106080.36439999999"/>
  </r>
  <r>
    <x v="0"/>
    <x v="1"/>
    <x v="1"/>
    <n v="2370"/>
    <n v="566409"/>
    <n v="8744"/>
    <n v="1.2"/>
    <n v="16.21"/>
    <n v="135"/>
    <n v="57.77"/>
    <n v="14.69"/>
    <n v="90347"/>
    <n v="5"/>
    <n v="801.77"/>
    <n v="20.49"/>
    <n v="13"/>
    <n v="43725"/>
    <n v="24"/>
    <n v="38417.700000000004"/>
    <n v="83205.482100000008"/>
    <n v="485.61299999999994"/>
    <n v="28.44"/>
    <n v="310199.76490000001"/>
    <n v="130.88597675105487"/>
    <n v="64.776875571820682"/>
    <n v="706.44823328385951"/>
    <n v="0.19109680460585901"/>
    <n v="301455.76490000001"/>
  </r>
  <r>
    <x v="0"/>
    <x v="0"/>
    <x v="3"/>
    <n v="1813"/>
    <n v="427869"/>
    <n v="83931"/>
    <n v="5.72"/>
    <n v="16.28"/>
    <n v="230"/>
    <n v="56.61"/>
    <n v="16.32"/>
    <n v="26853"/>
    <n v="2"/>
    <n v="1137.19"/>
    <n v="26.53"/>
    <n v="43"/>
    <n v="8715"/>
    <n v="39"/>
    <n v="29515.640000000003"/>
    <n v="69828.22080000001"/>
    <n v="480.98890000000006"/>
    <n v="103.70359999999999"/>
    <n v="292372.44669999997"/>
    <n v="161.2644493656922"/>
    <n v="5.0978661042999605"/>
    <n v="376.25111019266785"/>
    <n v="0.61129387733161322"/>
    <n v="208441.44669999997"/>
  </r>
  <r>
    <x v="0"/>
    <x v="1"/>
    <x v="3"/>
    <n v="1207"/>
    <n v="332017"/>
    <n v="21715"/>
    <n v="1.87"/>
    <n v="16.079999999999998"/>
    <n v="416"/>
    <n v="45.51"/>
    <n v="11.72"/>
    <n v="20661"/>
    <n v="13"/>
    <n v="883.11"/>
    <n v="13.3"/>
    <n v="46"/>
    <n v="12226"/>
    <n v="-16"/>
    <n v="19408.559999999998"/>
    <n v="38912.392400000004"/>
    <n v="160.53100000000001"/>
    <n v="22.570900000000002"/>
    <n v="240625.94569999998"/>
    <n v="199.35869569179783"/>
    <n v="15.289753626525444"/>
    <n v="375.9633567732219"/>
    <n v="1.1064908122174466"/>
    <n v="218910.94569999998"/>
  </r>
  <r>
    <x v="0"/>
    <x v="0"/>
    <x v="1"/>
    <n v="307"/>
    <n v="936514"/>
    <n v="79637"/>
    <n v="7.11"/>
    <n v="5.93"/>
    <n v="138"/>
    <n v="31.12"/>
    <n v="13.47"/>
    <n v="29565"/>
    <n v="3"/>
    <n v="1020.95"/>
    <n v="5.73"/>
    <n v="38"/>
    <n v="3369"/>
    <n v="52"/>
    <n v="1820.51"/>
    <n v="126148.43580000001"/>
    <n v="17.591100000000001"/>
    <n v="21.8277"/>
    <n v="775571.63540000003"/>
    <n v="2526.2919719869706"/>
    <n v="11.75978502454889"/>
    <n v="917.29663548655662"/>
    <n v="0.15044206493442705"/>
    <n v="695934.63540000003"/>
  </r>
  <r>
    <x v="0"/>
    <x v="0"/>
    <x v="1"/>
    <n v="509"/>
    <n v="466978"/>
    <n v="111022"/>
    <n v="7.19"/>
    <n v="18.16"/>
    <n v="345"/>
    <n v="46.26"/>
    <n v="6.55"/>
    <n v="55991"/>
    <n v="10"/>
    <n v="1068.1500000000001"/>
    <n v="11.67"/>
    <n v="47"/>
    <n v="31314"/>
    <n v="68"/>
    <n v="9243.44"/>
    <n v="30587.059000000001"/>
    <n v="59.400300000000001"/>
    <n v="36.597100000000005"/>
    <n v="339746.5036"/>
    <n v="667.47839607072694"/>
    <n v="4.2061753526328118"/>
    <n v="437.18391611665027"/>
    <n v="0.78914156555555082"/>
    <n v="228724.5036"/>
  </r>
  <r>
    <x v="0"/>
    <x v="0"/>
    <x v="2"/>
    <n v="2234"/>
    <n v="583884"/>
    <n v="142103"/>
    <n v="6.88"/>
    <n v="16.29"/>
    <n v="411"/>
    <n v="18.260000000000002"/>
    <n v="19.52"/>
    <n v="132"/>
    <n v="10"/>
    <n v="1972.12"/>
    <n v="5.96"/>
    <n v="37"/>
    <n v="36109"/>
    <n v="78"/>
    <n v="36391.86"/>
    <n v="113974.1568"/>
    <n v="133.1464"/>
    <n v="153.69919999999999"/>
    <n v="396990.13760000002"/>
    <n v="177.70373213965982"/>
    <n v="4.1088787710322796"/>
    <n v="296.0692047137091"/>
    <n v="1.3881889553404443"/>
    <n v="254887.13760000002"/>
  </r>
  <r>
    <x v="0"/>
    <x v="1"/>
    <x v="0"/>
    <n v="1660"/>
    <n v="592601"/>
    <n v="7282"/>
    <n v="2.87"/>
    <n v="12.03"/>
    <n v="390"/>
    <n v="36.369999999999997"/>
    <n v="15.15"/>
    <n v="36538"/>
    <n v="5"/>
    <n v="1769.42"/>
    <n v="23.11"/>
    <n v="10"/>
    <n v="16256"/>
    <n v="47"/>
    <n v="19969.8"/>
    <n v="89779.051500000001"/>
    <n v="383.62599999999998"/>
    <n v="47.642000000000003"/>
    <n v="429626.88049999997"/>
    <n v="258.81137379518071"/>
    <n v="81.378879428728368"/>
    <n v="334.9125702207503"/>
    <n v="1.1644830163972049"/>
    <n v="422344.88049999997"/>
  </r>
  <r>
    <x v="0"/>
    <x v="1"/>
    <x v="0"/>
    <n v="3802"/>
    <n v="314167"/>
    <n v="126251"/>
    <n v="7.84"/>
    <n v="15.71"/>
    <n v="48"/>
    <n v="50.97"/>
    <n v="7.12"/>
    <n v="39601"/>
    <n v="3"/>
    <n v="499.79"/>
    <n v="5.15"/>
    <n v="17"/>
    <n v="38895"/>
    <n v="16"/>
    <n v="59729.420000000006"/>
    <n v="22368.690399999999"/>
    <n v="195.80300000000003"/>
    <n v="298.07679999999999"/>
    <n v="153079.0098"/>
    <n v="40.262759021567597"/>
    <n v="2.4884317747978235"/>
    <n v="628.59801116468918"/>
    <n v="7.6360407044660961E-2"/>
    <n v="26828.0098"/>
  </r>
  <r>
    <x v="0"/>
    <x v="2"/>
    <x v="2"/>
    <n v="2456"/>
    <n v="693942"/>
    <n v="67493"/>
    <n v="6.44"/>
    <n v="16.07"/>
    <n v="296"/>
    <n v="21.39"/>
    <n v="6.95"/>
    <n v="73889"/>
    <n v="10"/>
    <n v="1816.68"/>
    <n v="15.9"/>
    <n v="44"/>
    <n v="22946"/>
    <n v="66"/>
    <n v="39467.919999999998"/>
    <n v="48228.969000000005"/>
    <n v="390.50400000000002"/>
    <n v="158.16640000000001"/>
    <n v="508861.44059999997"/>
    <n v="207.19114030944624"/>
    <n v="10.281688471397034"/>
    <n v="381.98361846885524"/>
    <n v="0.77490234054142859"/>
    <n v="441368.44059999997"/>
  </r>
  <r>
    <x v="0"/>
    <x v="2"/>
    <x v="3"/>
    <n v="4890"/>
    <n v="240868"/>
    <n v="41027"/>
    <n v="4.05"/>
    <n v="6.96"/>
    <n v="499"/>
    <n v="34.04"/>
    <n v="14.65"/>
    <n v="15690"/>
    <n v="12"/>
    <n v="1397.25"/>
    <n v="8.6999999999999993"/>
    <n v="38"/>
    <n v="48020"/>
    <n v="50"/>
    <n v="34034.400000000001"/>
    <n v="35287.161999999997"/>
    <n v="425.42999999999995"/>
    <n v="198.04500000000002"/>
    <n v="107212.96299999999"/>
    <n v="21.924941308793453"/>
    <n v="5.8709630243498188"/>
    <n v="172.38718912148863"/>
    <n v="2.8946466529385391"/>
    <n v="66185.962999999989"/>
  </r>
  <r>
    <x v="0"/>
    <x v="2"/>
    <x v="0"/>
    <n v="1182"/>
    <n v="118099"/>
    <n v="80769"/>
    <n v="6.36"/>
    <n v="6.5"/>
    <n v="338"/>
    <n v="40.79"/>
    <n v="15.16"/>
    <n v="10481"/>
    <n v="9"/>
    <n v="315.06"/>
    <n v="7.01"/>
    <n v="29"/>
    <n v="26717"/>
    <n v="72"/>
    <n v="7683"/>
    <n v="17903.808400000002"/>
    <n v="82.858199999999997"/>
    <n v="75.175200000000004"/>
    <n v="55156.158199999998"/>
    <n v="46.663416412859561"/>
    <n v="1.4621822729017322"/>
    <n v="374.8460610677331"/>
    <n v="0.90170348605830708"/>
    <n v="-25612.841800000002"/>
  </r>
  <r>
    <x v="0"/>
    <x v="2"/>
    <x v="0"/>
    <n v="503"/>
    <n v="159079"/>
    <n v="125234"/>
    <n v="5.37"/>
    <n v="13.67"/>
    <n v="281"/>
    <n v="12.76"/>
    <n v="15.11"/>
    <n v="59010"/>
    <n v="11"/>
    <n v="195.69"/>
    <n v="21.11"/>
    <n v="36"/>
    <n v="29287"/>
    <n v="-19"/>
    <n v="6876.01"/>
    <n v="24036.836899999998"/>
    <n v="106.18329999999999"/>
    <n v="27.011099999999999"/>
    <n v="39735.958700000003"/>
    <n v="78.997929821073569"/>
    <n v="1.270254084354089"/>
    <n v="812.91328121007712"/>
    <n v="0.34567032732164527"/>
    <n v="-85498.041299999997"/>
  </r>
  <r>
    <x v="0"/>
    <x v="2"/>
    <x v="2"/>
    <n v="2879"/>
    <n v="66029"/>
    <n v="147810"/>
    <n v="9.9600000000000009"/>
    <n v="14.26"/>
    <n v="108"/>
    <n v="58.02"/>
    <n v="19.78"/>
    <n v="24485"/>
    <n v="1"/>
    <n v="1142.67"/>
    <n v="11.22"/>
    <n v="21"/>
    <n v="31436"/>
    <n v="58"/>
    <n v="41054.54"/>
    <n v="13060.5362"/>
    <n v="323.02380000000005"/>
    <n v="286.7484"/>
    <n v="-44616.848400000003"/>
    <n v="-15.497342271622092"/>
    <n v="0.44671537784994247"/>
    <n v="57.784837267102482"/>
    <n v="1.8690024080328342"/>
    <n v="-192426.84840000002"/>
  </r>
  <r>
    <x v="0"/>
    <x v="1"/>
    <x v="0"/>
    <n v="1373"/>
    <n v="946816"/>
    <n v="137001"/>
    <n v="6.71"/>
    <n v="19.32"/>
    <n v="285"/>
    <n v="61.53"/>
    <n v="18.649999999999999"/>
    <n v="48521"/>
    <n v="8"/>
    <n v="612.32000000000005"/>
    <n v="7.57"/>
    <n v="13"/>
    <n v="26669"/>
    <n v="-8"/>
    <n v="26526.36"/>
    <n v="176581.18400000001"/>
    <n v="103.93610000000001"/>
    <n v="92.128299999999996"/>
    <n v="668322.39159999997"/>
    <n v="486.76066394756009"/>
    <n v="6.9110152480638831"/>
    <n v="1546.276456754638"/>
    <n v="0.18431374205759093"/>
    <n v="531321.39159999997"/>
  </r>
  <r>
    <x v="0"/>
    <x v="2"/>
    <x v="2"/>
    <n v="3058"/>
    <n v="317613"/>
    <n v="23800"/>
    <n v="4.1399999999999997"/>
    <n v="19.440000000000001"/>
    <n v="375"/>
    <n v="33.299999999999997"/>
    <n v="15.82"/>
    <n v="82606"/>
    <n v="10"/>
    <n v="713.81"/>
    <n v="1.57"/>
    <n v="7"/>
    <n v="33911"/>
    <n v="34"/>
    <n v="59447.520000000004"/>
    <n v="50246.376600000003"/>
    <n v="48.010600000000004"/>
    <n v="126.60119999999999"/>
    <n v="91227.491600000008"/>
    <n v="29.832404054937872"/>
    <n v="13.345084033613446"/>
    <n v="444.95453972345587"/>
    <n v="0.8427827261478591"/>
    <n v="67427.491600000008"/>
  </r>
  <r>
    <x v="0"/>
    <x v="0"/>
    <x v="1"/>
    <n v="2247"/>
    <n v="126256"/>
    <n v="68918"/>
    <n v="4.28"/>
    <n v="2.9"/>
    <n v="126"/>
    <n v="39.29"/>
    <n v="10.63"/>
    <n v="41831"/>
    <n v="12"/>
    <n v="513.03"/>
    <n v="24.48"/>
    <n v="22"/>
    <n v="23745"/>
    <n v="52"/>
    <n v="6516.3"/>
    <n v="13421.0128"/>
    <n v="550.06560000000002"/>
    <n v="96.171600000000012"/>
    <n v="40096.449999999997"/>
    <n v="17.844437027147308"/>
    <n v="1.8319742302446385"/>
    <n v="246.09866869383859"/>
    <n v="0.51198976682296282"/>
    <n v="-28821.550000000003"/>
  </r>
  <r>
    <x v="0"/>
    <x v="3"/>
    <x v="0"/>
    <n v="3469"/>
    <n v="707011"/>
    <n v="64500"/>
    <n v="2.91"/>
    <n v="8.83"/>
    <n v="108"/>
    <n v="8.43"/>
    <n v="7.19"/>
    <n v="47307"/>
    <n v="3"/>
    <n v="872.2"/>
    <n v="14.59"/>
    <n v="34"/>
    <n v="9062"/>
    <n v="5"/>
    <n v="30631.27"/>
    <n v="50834.090900000003"/>
    <n v="506.12709999999998"/>
    <n v="100.9479"/>
    <n v="568569.56410000008"/>
    <n v="163.90013378495246"/>
    <n v="10.961410852713179"/>
    <n v="810.60651226782841"/>
    <n v="0.1332335706233708"/>
    <n v="504069.56410000008"/>
  </r>
  <r>
    <x v="0"/>
    <x v="3"/>
    <x v="2"/>
    <n v="4105"/>
    <n v="983688"/>
    <n v="81449"/>
    <n v="8.1"/>
    <n v="16.059999999999999"/>
    <n v="150"/>
    <n v="44.04"/>
    <n v="6.61"/>
    <n v="85311"/>
    <n v="13"/>
    <n v="1377.91"/>
    <n v="1.21"/>
    <n v="38"/>
    <n v="11681"/>
    <n v="17"/>
    <n v="65926.299999999988"/>
    <n v="65021.776800000007"/>
    <n v="49.670499999999997"/>
    <n v="332.505"/>
    <n v="755365.74769999995"/>
    <n v="184.01114438489645"/>
    <n v="12.077349015948631"/>
    <n v="713.8985855389684"/>
    <n v="0.21011387757093714"/>
    <n v="673916.74769999995"/>
  </r>
  <r>
    <x v="0"/>
    <x v="1"/>
    <x v="2"/>
    <n v="4576"/>
    <n v="488469"/>
    <n v="117169"/>
    <n v="0.83"/>
    <n v="2.15"/>
    <n v="317"/>
    <n v="52.3"/>
    <n v="19.989999999999998"/>
    <n v="48367"/>
    <n v="0"/>
    <n v="539.19000000000005"/>
    <n v="29.87"/>
    <n v="46"/>
    <n v="28399"/>
    <n v="49"/>
    <n v="9838.4"/>
    <n v="97644.953099999999"/>
    <n v="1366.8512000000001"/>
    <n v="37.980800000000002"/>
    <n v="302814.8149"/>
    <n v="66.174566193181818"/>
    <n v="4.1689269345987423"/>
    <n v="905.93111890057298"/>
    <n v="0.34991622805131956"/>
    <n v="185645.8149"/>
  </r>
  <r>
    <x v="0"/>
    <x v="2"/>
    <x v="0"/>
    <n v="3316"/>
    <n v="920477"/>
    <n v="124619"/>
    <n v="1.87"/>
    <n v="11.85"/>
    <n v="305"/>
    <n v="36.840000000000003"/>
    <n v="7.04"/>
    <n v="9964"/>
    <n v="13"/>
    <n v="289.01"/>
    <n v="11.85"/>
    <n v="24"/>
    <n v="33596"/>
    <n v="56"/>
    <n v="39294.6"/>
    <n v="64801.580800000003"/>
    <n v="392.94599999999997"/>
    <n v="62.009200000000007"/>
    <n v="772365.86400000006"/>
    <n v="232.92094813027745"/>
    <n v="7.3863295324148002"/>
    <n v="3184.9313172554585"/>
    <n v="9.5763446560859208E-2"/>
    <n v="647746.86400000006"/>
  </r>
  <r>
    <x v="0"/>
    <x v="2"/>
    <x v="1"/>
    <n v="3038"/>
    <n v="691147"/>
    <n v="90376"/>
    <n v="7.95"/>
    <n v="6.94"/>
    <n v="329"/>
    <n v="39.36"/>
    <n v="19.66"/>
    <n v="27785"/>
    <n v="6"/>
    <n v="398.27"/>
    <n v="10.050000000000001"/>
    <n v="32"/>
    <n v="39551"/>
    <n v="-8"/>
    <n v="21083.72"/>
    <n v="135879.50020000001"/>
    <n v="305.31900000000002"/>
    <n v="241.52100000000002"/>
    <n v="466300.93979999999"/>
    <n v="153.4894469387755"/>
    <n v="7.6474617154996904"/>
    <n v="1735.372988173852"/>
    <n v="0.18958460356479878"/>
    <n v="375924.93979999999"/>
  </r>
  <r>
    <x v="0"/>
    <x v="2"/>
    <x v="3"/>
    <n v="4028"/>
    <n v="238490"/>
    <n v="104931"/>
    <n v="4.4800000000000004"/>
    <n v="18.23"/>
    <n v="496"/>
    <n v="26.74"/>
    <n v="19.47"/>
    <n v="95046"/>
    <n v="13"/>
    <n v="1342.8"/>
    <n v="6.22"/>
    <n v="32"/>
    <n v="10751"/>
    <n v="19"/>
    <n v="73430.44"/>
    <n v="46434.002999999997"/>
    <n v="250.54159999999999"/>
    <n v="180.45440000000002"/>
    <n v="12397.560999999987"/>
    <n v="3.0778453326712976"/>
    <n v="2.2728269052996732"/>
    <n v="177.60649389335717"/>
    <n v="2.7926906788544592"/>
    <n v="-92533.439000000013"/>
  </r>
  <r>
    <x v="0"/>
    <x v="0"/>
    <x v="2"/>
    <n v="2140"/>
    <n v="457688"/>
    <n v="86532"/>
    <n v="5.25"/>
    <n v="5.87"/>
    <n v="350"/>
    <n v="38.76"/>
    <n v="7.46"/>
    <n v="82797"/>
    <n v="13"/>
    <n v="778.37"/>
    <n v="11.33"/>
    <n v="14"/>
    <n v="7907"/>
    <n v="71"/>
    <n v="12561.800000000001"/>
    <n v="34143.524799999999"/>
    <n v="242.46199999999999"/>
    <n v="112.35"/>
    <n v="319923.86320000002"/>
    <n v="149.4971323364486"/>
    <n v="5.2892340405861411"/>
    <n v="588.00827370016827"/>
    <n v="0.59522971980912764"/>
    <n v="233391.86320000002"/>
  </r>
  <r>
    <x v="0"/>
    <x v="2"/>
    <x v="0"/>
    <n v="127"/>
    <n v="554409"/>
    <n v="60778"/>
    <n v="7.96"/>
    <n v="17.920000000000002"/>
    <n v="160"/>
    <n v="17.84"/>
    <n v="9.49"/>
    <n v="84790"/>
    <n v="0"/>
    <n v="1459.7"/>
    <n v="9.5"/>
    <n v="15"/>
    <n v="29114"/>
    <n v="37"/>
    <n v="2275.84"/>
    <n v="52613.414100000002"/>
    <n v="12.065"/>
    <n v="10.109200000000001"/>
    <n v="385593.57169999997"/>
    <n v="3036.1698559055117"/>
    <n v="9.1218697555036368"/>
    <n v="379.81023497979038"/>
    <n v="0.42126300258473437"/>
    <n v="324815.57169999997"/>
  </r>
  <r>
    <x v="0"/>
    <x v="1"/>
    <x v="1"/>
    <n v="4655"/>
    <n v="801164"/>
    <n v="60568"/>
    <n v="4.96"/>
    <n v="7.84"/>
    <n v="206"/>
    <n v="47.79"/>
    <n v="6.33"/>
    <n v="82212"/>
    <n v="14"/>
    <n v="1142.3599999999999"/>
    <n v="5.74"/>
    <n v="24"/>
    <n v="7047"/>
    <n v="11"/>
    <n v="36495.199999999997"/>
    <n v="50713.681199999999"/>
    <n v="267.197"/>
    <n v="230.88800000000001"/>
    <n v="624198.03379999998"/>
    <n v="134.09195140708914"/>
    <n v="13.227512878087438"/>
    <n v="701.3235757554537"/>
    <n v="0.29373032238093572"/>
    <n v="563630.03379999998"/>
  </r>
  <r>
    <x v="0"/>
    <x v="3"/>
    <x v="3"/>
    <n v="2739"/>
    <n v="278981"/>
    <n v="95768"/>
    <n v="5.41"/>
    <n v="10.18"/>
    <n v="139"/>
    <n v="52.91"/>
    <n v="6.05"/>
    <n v="27228"/>
    <n v="11"/>
    <n v="625.63"/>
    <n v="4.7300000000000004"/>
    <n v="43"/>
    <n v="31823"/>
    <n v="12"/>
    <n v="27883.02"/>
    <n v="16878.3505"/>
    <n v="129.5547"/>
    <n v="148.1799"/>
    <n v="174890.89489999998"/>
    <n v="63.852097444322737"/>
    <n v="2.9130920558015205"/>
    <n v="445.92011252657323"/>
    <n v="0.31171502718823146"/>
    <n v="79122.894899999985"/>
  </r>
  <r>
    <x v="0"/>
    <x v="1"/>
    <x v="3"/>
    <n v="2452"/>
    <n v="787266"/>
    <n v="12684"/>
    <n v="2.92"/>
    <n v="18.5"/>
    <n v="91"/>
    <n v="44.92"/>
    <n v="14.56"/>
    <n v="68827"/>
    <n v="5"/>
    <n v="220.97"/>
    <n v="5.78"/>
    <n v="3"/>
    <n v="1048"/>
    <n v="-8"/>
    <n v="45362"/>
    <n v="114625.9296"/>
    <n v="141.72560000000001"/>
    <n v="71.598399999999998"/>
    <n v="557189.74640000006"/>
    <n v="227.23888515497555"/>
    <n v="62.067644276253546"/>
    <n v="3562.773227134905"/>
    <n v="2.5541900704463296E-2"/>
    <n v="544505.74640000006"/>
  </r>
  <r>
    <x v="0"/>
    <x v="1"/>
    <x v="0"/>
    <n v="2303"/>
    <n v="334580"/>
    <n v="71093"/>
    <n v="8.3699999999999992"/>
    <n v="9.9600000000000009"/>
    <n v="201"/>
    <n v="9.8699999999999992"/>
    <n v="19.940000000000001"/>
    <n v="38889"/>
    <n v="8"/>
    <n v="1069.76"/>
    <n v="16.54"/>
    <n v="13"/>
    <n v="33576"/>
    <n v="42"/>
    <n v="22937.88"/>
    <n v="66715.252000000008"/>
    <n v="380.9162"/>
    <n v="192.7611"/>
    <n v="171888.19069999998"/>
    <n v="74.636643812418569"/>
    <n v="4.7062298679194861"/>
    <n v="312.76174095124139"/>
    <n v="0.64266172514794673"/>
    <n v="100795.19069999998"/>
  </r>
  <r>
    <x v="0"/>
    <x v="0"/>
    <x v="2"/>
    <n v="1374"/>
    <n v="468495"/>
    <n v="108065"/>
    <n v="4.05"/>
    <n v="16.489999999999998"/>
    <n v="453"/>
    <n v="37.82"/>
    <n v="13.93"/>
    <n v="5409"/>
    <n v="6"/>
    <n v="784.49"/>
    <n v="6.09"/>
    <n v="40"/>
    <n v="41647"/>
    <n v="-9"/>
    <n v="22657.26"/>
    <n v="65261.353500000005"/>
    <n v="83.676599999999993"/>
    <n v="55.646999999999998"/>
    <n v="333381.06290000002"/>
    <n v="242.6354169577875"/>
    <n v="4.3353074538472214"/>
    <n v="597.19690499560227"/>
    <n v="0.75854378381839715"/>
    <n v="225316.06290000002"/>
  </r>
  <r>
    <x v="0"/>
    <x v="3"/>
    <x v="0"/>
    <n v="1056"/>
    <n v="302164"/>
    <n v="135351"/>
    <n v="3.08"/>
    <n v="2.94"/>
    <n v="476"/>
    <n v="54.97"/>
    <n v="18.3"/>
    <n v="42438"/>
    <n v="4"/>
    <n v="405.75"/>
    <n v="13.56"/>
    <n v="37"/>
    <n v="22996"/>
    <n v="57"/>
    <n v="3104.64"/>
    <n v="55296.011999999995"/>
    <n v="143.1936"/>
    <n v="32.524799999999999"/>
    <n v="178153.62960000001"/>
    <n v="168.70608863636366"/>
    <n v="2.2324474883820584"/>
    <n v="744.70486752926683"/>
    <n v="0.639179386028779"/>
    <n v="42802.629600000015"/>
  </r>
  <r>
    <x v="0"/>
    <x v="2"/>
    <x v="1"/>
    <n v="3928"/>
    <n v="118920"/>
    <n v="73344"/>
    <n v="4.4400000000000004"/>
    <n v="18.68"/>
    <n v="44"/>
    <n v="32.409999999999997"/>
    <n v="9.8000000000000007"/>
    <n v="81948"/>
    <n v="2"/>
    <n v="1203.54"/>
    <n v="12.35"/>
    <n v="31"/>
    <n v="19790"/>
    <n v="-12"/>
    <n v="73375.039999999994"/>
    <n v="11654.16"/>
    <n v="485.108"/>
    <n v="174.4032"/>
    <n v="-68506.711199999991"/>
    <n v="-17.440608757637474"/>
    <n v="1.6214005235602094"/>
    <n v="98.808514881100763"/>
    <n v="0.44530575176589299"/>
    <n v="-141850.71119999999"/>
  </r>
  <r>
    <x v="0"/>
    <x v="0"/>
    <x v="1"/>
    <n v="225"/>
    <n v="713096"/>
    <n v="130438"/>
    <n v="7.54"/>
    <n v="6.46"/>
    <n v="476"/>
    <n v="11.47"/>
    <n v="5.13"/>
    <n v="36370"/>
    <n v="2"/>
    <n v="381.41"/>
    <n v="0.32"/>
    <n v="36"/>
    <n v="1722"/>
    <n v="55"/>
    <n v="1453.5"/>
    <n v="36581.824800000002"/>
    <n v="0.72000000000000008"/>
    <n v="16.965"/>
    <n v="636950.9902"/>
    <n v="2830.8932897777777"/>
    <n v="5.4669344822827703"/>
    <n v="1869.6311056343566"/>
    <n v="0.25459567856221327"/>
    <n v="506512.9902"/>
  </r>
  <r>
    <x v="0"/>
    <x v="3"/>
    <x v="2"/>
    <n v="3968"/>
    <n v="981479"/>
    <n v="87035"/>
    <n v="8"/>
    <n v="12.19"/>
    <n v="153"/>
    <n v="68.05"/>
    <n v="11.83"/>
    <n v="7244"/>
    <n v="6"/>
    <n v="1900.8"/>
    <n v="25.8"/>
    <n v="37"/>
    <n v="11139"/>
    <n v="46"/>
    <n v="48369.919999999998"/>
    <n v="116108.9657"/>
    <n v="1023.744"/>
    <n v="317.44"/>
    <n v="797275.93030000001"/>
    <n v="200.9263937247984"/>
    <n v="11.27683115987821"/>
    <n v="516.35048400673406"/>
    <n v="0.29631036425639262"/>
    <n v="710240.93030000001"/>
  </r>
  <r>
    <x v="0"/>
    <x v="3"/>
    <x v="3"/>
    <n v="2069"/>
    <n v="779963"/>
    <n v="45510"/>
    <n v="8.8800000000000008"/>
    <n v="4.38"/>
    <n v="229"/>
    <n v="34.619999999999997"/>
    <n v="15.98"/>
    <n v="13894"/>
    <n v="10"/>
    <n v="1991.64"/>
    <n v="5.5"/>
    <n v="24"/>
    <n v="18533"/>
    <n v="75"/>
    <n v="9062.2199999999993"/>
    <n v="124638.0874"/>
    <n v="113.795"/>
    <n v="183.72720000000001"/>
    <n v="613538.17039999994"/>
    <n v="296.53850671822136"/>
    <n v="17.138277301691936"/>
    <n v="391.61846518447106"/>
    <n v="0.58475281519764399"/>
    <n v="568028.17039999994"/>
  </r>
  <r>
    <x v="0"/>
    <x v="1"/>
    <x v="3"/>
    <n v="1114"/>
    <n v="123997"/>
    <n v="104441"/>
    <n v="2.09"/>
    <n v="7.72"/>
    <n v="470"/>
    <n v="36.57"/>
    <n v="17.45"/>
    <n v="38674"/>
    <n v="12"/>
    <n v="1605.91"/>
    <n v="18.34"/>
    <n v="33"/>
    <n v="4952"/>
    <n v="62"/>
    <n v="8600.08"/>
    <n v="21637.476499999997"/>
    <n v="204.30760000000001"/>
    <n v="23.282599999999999"/>
    <n v="49905.853300000002"/>
    <n v="44.798791113105928"/>
    <n v="1.187244472956023"/>
    <n v="77.212919777571585"/>
    <n v="6.0870642031662063"/>
    <n v="-54535.146699999998"/>
  </r>
  <r>
    <x v="0"/>
    <x v="1"/>
    <x v="1"/>
    <n v="1298"/>
    <n v="190905"/>
    <n v="5276"/>
    <n v="5.93"/>
    <n v="2.91"/>
    <n v="45"/>
    <n v="27.31"/>
    <n v="11.72"/>
    <n v="39709"/>
    <n v="6"/>
    <n v="1497.94"/>
    <n v="17.670000000000002"/>
    <n v="7"/>
    <n v="22249"/>
    <n v="1"/>
    <n v="3777.1800000000003"/>
    <n v="22374.066000000003"/>
    <n v="229.35660000000004"/>
    <n v="76.971400000000003"/>
    <n v="102489.42600000001"/>
    <n v="78.959496147919879"/>
    <n v="36.183661865049281"/>
    <n v="127.44502450031376"/>
    <n v="0.3530934234305021"/>
    <n v="97213.426000000007"/>
  </r>
  <r>
    <x v="0"/>
    <x v="0"/>
    <x v="1"/>
    <n v="3973"/>
    <n v="320040"/>
    <n v="56151"/>
    <n v="9.8699999999999992"/>
    <n v="13.28"/>
    <n v="418"/>
    <n v="60.38"/>
    <n v="12.32"/>
    <n v="59846"/>
    <n v="11"/>
    <n v="806.46"/>
    <n v="15.62"/>
    <n v="7"/>
    <n v="1015"/>
    <n v="-4"/>
    <n v="52761.439999999995"/>
    <n v="39428.928"/>
    <n v="620.58260000000007"/>
    <n v="392.13509999999997"/>
    <n v="165975.9143"/>
    <n v="41.775966347847977"/>
    <n v="5.6996313511780734"/>
    <n v="396.84547280708279"/>
    <n v="1.0533067116610424"/>
    <n v="109824.9143"/>
  </r>
  <r>
    <x v="0"/>
    <x v="1"/>
    <x v="1"/>
    <n v="3585"/>
    <n v="361877"/>
    <n v="57887"/>
    <n v="7.66"/>
    <n v="7.04"/>
    <n v="417"/>
    <n v="38.46"/>
    <n v="14.4"/>
    <n v="52960"/>
    <n v="3"/>
    <n v="1232.94"/>
    <n v="15.29"/>
    <n v="32"/>
    <n v="17005"/>
    <n v="27"/>
    <n v="25238.400000000001"/>
    <n v="52110.288000000008"/>
    <n v="548.14649999999995"/>
    <n v="274.61099999999999"/>
    <n v="213740.55449999997"/>
    <n v="59.620796234309616"/>
    <n v="6.2514381467341549"/>
    <n v="293.50738884292826"/>
    <n v="1.4207478784227792"/>
    <n v="155853.55449999997"/>
  </r>
  <r>
    <x v="0"/>
    <x v="2"/>
    <x v="0"/>
    <n v="4783"/>
    <n v="764423"/>
    <n v="32810"/>
    <n v="2.4300000000000002"/>
    <n v="15.1"/>
    <n v="135"/>
    <n v="44.21"/>
    <n v="13.49"/>
    <n v="82011"/>
    <n v="8"/>
    <n v="370.65"/>
    <n v="29.28"/>
    <n v="34"/>
    <n v="26470"/>
    <n v="76"/>
    <n v="72223.3"/>
    <n v="103120.6627"/>
    <n v="1400.4624000000001"/>
    <n v="116.22690000000001"/>
    <n v="479081.348"/>
    <n v="100.16335939786745"/>
    <n v="23.298476074367571"/>
    <n v="2062.3849993255094"/>
    <n v="6.5458195266233477E-2"/>
    <n v="446271.348"/>
  </r>
  <r>
    <x v="0"/>
    <x v="2"/>
    <x v="2"/>
    <n v="1086"/>
    <n v="539066"/>
    <n v="82842"/>
    <n v="3.61"/>
    <n v="10.72"/>
    <n v="418"/>
    <n v="10.18"/>
    <n v="18.75"/>
    <n v="46412"/>
    <n v="6"/>
    <n v="565.48"/>
    <n v="26.21"/>
    <n v="45"/>
    <n v="10759"/>
    <n v="36"/>
    <n v="11641.92"/>
    <n v="101074.875"/>
    <n v="284.64060000000001"/>
    <n v="39.204599999999999"/>
    <n v="368854.35979999998"/>
    <n v="339.64489852670346"/>
    <n v="6.5071582047753553"/>
    <n v="953.28924099879748"/>
    <n v="0.43848181855283025"/>
    <n v="286012.35979999998"/>
  </r>
  <r>
    <x v="0"/>
    <x v="0"/>
    <x v="0"/>
    <n v="2508"/>
    <n v="883731"/>
    <n v="146958"/>
    <n v="5.21"/>
    <n v="18.39"/>
    <n v="35"/>
    <n v="54.81"/>
    <n v="7.88"/>
    <n v="84433"/>
    <n v="4"/>
    <n v="898.61"/>
    <n v="2.2400000000000002"/>
    <n v="4"/>
    <n v="22050"/>
    <n v="77"/>
    <n v="46122.12"/>
    <n v="69638.002800000002"/>
    <n v="56.179200000000009"/>
    <n v="130.66679999999999"/>
    <n v="661301.03119999997"/>
    <n v="263.6766472089314"/>
    <n v="6.0134936512472947"/>
    <n v="983.44220518356121"/>
    <n v="3.5589279995835839E-2"/>
    <n v="514343.03119999997"/>
  </r>
  <r>
    <x v="0"/>
    <x v="3"/>
    <x v="2"/>
    <n v="4883"/>
    <n v="457505"/>
    <n v="13068"/>
    <n v="6.95"/>
    <n v="16.89"/>
    <n v="84"/>
    <n v="25.13"/>
    <n v="14.47"/>
    <n v="82524"/>
    <n v="0"/>
    <n v="236.37"/>
    <n v="25.24"/>
    <n v="28"/>
    <n v="46499"/>
    <n v="12"/>
    <n v="82473.87000000001"/>
    <n v="66200.973499999993"/>
    <n v="1232.4691999999998"/>
    <n v="339.36850000000004"/>
    <n v="178235.31880000001"/>
    <n v="36.501191644480855"/>
    <n v="35.009565350474439"/>
    <n v="1935.5459660701442"/>
    <n v="4.3398607665489995E-2"/>
    <n v="165167.31880000001"/>
  </r>
  <r>
    <x v="0"/>
    <x v="0"/>
    <x v="2"/>
    <n v="3330"/>
    <n v="116707"/>
    <n v="16390"/>
    <n v="7.88"/>
    <n v="16.45"/>
    <n v="87"/>
    <n v="54.43"/>
    <n v="10.64"/>
    <n v="7065"/>
    <n v="0"/>
    <n v="1684.84"/>
    <n v="0.85"/>
    <n v="33"/>
    <n v="32440"/>
    <n v="39"/>
    <n v="54778.5"/>
    <n v="12417.624800000001"/>
    <n v="28.305000000000003"/>
    <n v="262.404"/>
    <n v="9715.1662000000069"/>
    <n v="2.9174673273273295"/>
    <n v="7.1206223306894447"/>
    <n v="69.268892001614404"/>
    <n v="1.2559750486260464"/>
    <n v="-6674.8337999999931"/>
  </r>
  <r>
    <x v="0"/>
    <x v="3"/>
    <x v="1"/>
    <n v="588"/>
    <n v="301351"/>
    <n v="111752"/>
    <n v="6.31"/>
    <n v="6.44"/>
    <n v="444"/>
    <n v="48.97"/>
    <n v="6.49"/>
    <n v="37684"/>
    <n v="1"/>
    <n v="1452.28"/>
    <n v="24.86"/>
    <n v="6"/>
    <n v="36183"/>
    <n v="66"/>
    <n v="3786.7200000000003"/>
    <n v="19557.679899999999"/>
    <n v="146.17679999999999"/>
    <n v="37.102799999999995"/>
    <n v="203956.3205"/>
    <n v="346.8644906462585"/>
    <n v="2.6966049824611642"/>
    <n v="207.50199686010961"/>
    <n v="2.1397384445380969"/>
    <n v="92204.320500000002"/>
  </r>
  <r>
    <x v="0"/>
    <x v="2"/>
    <x v="0"/>
    <n v="1767"/>
    <n v="100601"/>
    <n v="59189"/>
    <n v="2.61"/>
    <n v="4.2"/>
    <n v="193"/>
    <n v="19.68"/>
    <n v="7.47"/>
    <n v="57857"/>
    <n v="7"/>
    <n v="1316.59"/>
    <n v="1.21"/>
    <n v="41"/>
    <n v="24925"/>
    <n v="24"/>
    <n v="7421.4000000000005"/>
    <n v="7514.8946999999998"/>
    <n v="21.380700000000001"/>
    <n v="46.118699999999997"/>
    <n v="2815.2059000000008"/>
    <n v="1.5932121675155635"/>
    <n v="1.6996570308672219"/>
    <n v="76.410271990520968"/>
    <n v="2.5258384111489947"/>
    <n v="-56373.794099999999"/>
  </r>
  <r>
    <x v="0"/>
    <x v="0"/>
    <x v="3"/>
    <n v="921"/>
    <n v="833441"/>
    <n v="66388"/>
    <n v="1.71"/>
    <n v="13.81"/>
    <n v="223"/>
    <n v="18.23"/>
    <n v="9.2799999999999994"/>
    <n v="66201"/>
    <n v="7"/>
    <n v="1483.14"/>
    <n v="18.149999999999999"/>
    <n v="42"/>
    <n v="46215"/>
    <n v="35"/>
    <n v="12719.01"/>
    <n v="77343.324799999988"/>
    <n v="167.16149999999999"/>
    <n v="15.7491"/>
    <n v="630779.75459999999"/>
    <n v="684.88572703583066"/>
    <n v="12.554091100801349"/>
    <n v="561.94357916312686"/>
    <n v="0.39683699266054828"/>
    <n v="564391.75459999999"/>
  </r>
  <r>
    <x v="0"/>
    <x v="2"/>
    <x v="2"/>
    <n v="2872"/>
    <n v="299430"/>
    <n v="85807"/>
    <n v="5.35"/>
    <n v="2.63"/>
    <n v="402"/>
    <n v="41.75"/>
    <n v="19.489999999999998"/>
    <n v="22995"/>
    <n v="8"/>
    <n v="1851.76"/>
    <n v="26.01"/>
    <n v="48"/>
    <n v="10395"/>
    <n v="-1"/>
    <n v="7553.36"/>
    <n v="58358.906999999999"/>
    <n v="747.00720000000001"/>
    <n v="153.65199999999999"/>
    <n v="199227.07380000001"/>
    <n v="69.368758286908076"/>
    <n v="3.4895754425629613"/>
    <n v="161.7002203309284"/>
    <n v="2.4860819557158602"/>
    <n v="113420.07380000001"/>
  </r>
  <r>
    <x v="0"/>
    <x v="1"/>
    <x v="0"/>
    <n v="4189"/>
    <n v="671527"/>
    <n v="148521"/>
    <n v="5.0999999999999996"/>
    <n v="10"/>
    <n v="166"/>
    <n v="33.979999999999997"/>
    <n v="8.68"/>
    <n v="82999"/>
    <n v="3"/>
    <n v="219.74"/>
    <n v="14.85"/>
    <n v="47"/>
    <n v="39055"/>
    <n v="32"/>
    <n v="41890"/>
    <n v="58288.543600000005"/>
    <n v="622.06650000000002"/>
    <n v="213.63899999999998"/>
    <n v="448458.75089999998"/>
    <n v="107.05627856290283"/>
    <n v="4.5214279462163596"/>
    <n v="3056.0070992991718"/>
    <n v="5.4319245540387799E-2"/>
    <n v="299937.75089999998"/>
  </r>
  <r>
    <x v="0"/>
    <x v="3"/>
    <x v="3"/>
    <n v="2290"/>
    <n v="330466"/>
    <n v="116041"/>
    <n v="4.3899999999999997"/>
    <n v="4.1100000000000003"/>
    <n v="209"/>
    <n v="62.54"/>
    <n v="16.649999999999999"/>
    <n v="47952"/>
    <n v="8"/>
    <n v="1153.25"/>
    <n v="20.89"/>
    <n v="21"/>
    <n v="27639"/>
    <n v="33"/>
    <n v="9411.9000000000015"/>
    <n v="55022.588999999993"/>
    <n v="478.38100000000003"/>
    <n v="100.53099999999999"/>
    <n v="189861.59899999999"/>
    <n v="82.908995196506538"/>
    <n v="2.8478382640618403"/>
    <n v="286.55191849122048"/>
    <n v="0.72936171951123563"/>
    <n v="73820.598999999987"/>
  </r>
  <r>
    <x v="0"/>
    <x v="3"/>
    <x v="0"/>
    <n v="2963"/>
    <n v="738725"/>
    <n v="143262"/>
    <n v="9.4499999999999993"/>
    <n v="7.02"/>
    <n v="181"/>
    <n v="54.75"/>
    <n v="5.29"/>
    <n v="46715"/>
    <n v="10"/>
    <n v="1501.76"/>
    <n v="14.59"/>
    <n v="12"/>
    <n v="18241"/>
    <n v="2"/>
    <n v="20800.259999999998"/>
    <n v="39078.552500000005"/>
    <n v="432.30169999999998"/>
    <n v="280.00349999999997"/>
    <n v="613177.88229999994"/>
    <n v="206.94494846439417"/>
    <n v="5.1564615878600044"/>
    <n v="491.90616343490308"/>
    <n v="0.36795635723713155"/>
    <n v="469915.88229999994"/>
  </r>
  <r>
    <x v="0"/>
    <x v="2"/>
    <x v="3"/>
    <n v="2047"/>
    <n v="838768"/>
    <n v="126929"/>
    <n v="4.74"/>
    <n v="3.79"/>
    <n v="50"/>
    <n v="18.309999999999999"/>
    <n v="19.48"/>
    <n v="6256"/>
    <n v="13"/>
    <n v="287.23"/>
    <n v="23.55"/>
    <n v="7"/>
    <n v="9712"/>
    <n v="20"/>
    <n v="7758.13"/>
    <n v="163392.00640000001"/>
    <n v="482.06850000000003"/>
    <n v="97.027800000000013"/>
    <n v="651070.76729999995"/>
    <n v="318.06095129457742"/>
    <n v="6.6081667703991993"/>
    <n v="2920.1963583191168"/>
    <n v="1.7122136276062034E-2"/>
    <n v="524141.76729999995"/>
  </r>
  <r>
    <x v="0"/>
    <x v="1"/>
    <x v="2"/>
    <n v="4499"/>
    <n v="542092"/>
    <n v="30235"/>
    <n v="7.21"/>
    <n v="10.48"/>
    <n v="382"/>
    <n v="30.17"/>
    <n v="15.2"/>
    <n v="72090"/>
    <n v="8"/>
    <n v="1805.31"/>
    <n v="14.03"/>
    <n v="8"/>
    <n v="39915"/>
    <n v="28"/>
    <n v="47149.520000000004"/>
    <n v="82397.983999999997"/>
    <n v="631.20969999999988"/>
    <n v="324.37790000000001"/>
    <n v="299583.90839999996"/>
    <n v="66.588999422093792"/>
    <n v="17.929287249875973"/>
    <n v="300.27640682209704"/>
    <n v="1.2721612198667385"/>
    <n v="269348.90839999996"/>
  </r>
  <r>
    <x v="0"/>
    <x v="0"/>
    <x v="3"/>
    <n v="2930"/>
    <n v="330618"/>
    <n v="112507"/>
    <n v="3.82"/>
    <n v="16.059999999999999"/>
    <n v="493"/>
    <n v="46.78"/>
    <n v="16.850000000000001"/>
    <n v="70382"/>
    <n v="13"/>
    <n v="171.79"/>
    <n v="0.98"/>
    <n v="10"/>
    <n v="18942"/>
    <n v="45"/>
    <n v="47055.799999999996"/>
    <n v="55709.133000000002"/>
    <n v="28.713999999999999"/>
    <n v="111.92599999999999"/>
    <n v="138388.427"/>
    <n v="47.231545051194537"/>
    <n v="2.9386438177180088"/>
    <n v="1924.5474125385647"/>
    <n v="0.25616412294551416"/>
    <n v="25881.426999999996"/>
  </r>
  <r>
    <x v="0"/>
    <x v="2"/>
    <x v="3"/>
    <n v="240"/>
    <n v="380817"/>
    <n v="31917"/>
    <n v="2.4700000000000002"/>
    <n v="10.35"/>
    <n v="456"/>
    <n v="24.5"/>
    <n v="16.87"/>
    <n v="5752"/>
    <n v="13"/>
    <n v="979.55"/>
    <n v="22.91"/>
    <n v="44"/>
    <n v="41087"/>
    <n v="77"/>
    <n v="2484"/>
    <n v="64243.827900000004"/>
    <n v="54.984000000000002"/>
    <n v="5.9280000000000008"/>
    <n v="267189.26010000001"/>
    <n v="1113.28858375"/>
    <n v="11.931478522417521"/>
    <n v="388.76729110305752"/>
    <n v="1.1729381829067504"/>
    <n v="235272.26010000001"/>
  </r>
  <r>
    <x v="0"/>
    <x v="3"/>
    <x v="2"/>
    <n v="1063"/>
    <n v="782303"/>
    <n v="85811"/>
    <n v="6.79"/>
    <n v="13.9"/>
    <n v="326"/>
    <n v="28.06"/>
    <n v="17.75"/>
    <n v="1353"/>
    <n v="9"/>
    <n v="1946.76"/>
    <n v="18.55"/>
    <n v="12"/>
    <n v="9520"/>
    <n v="65"/>
    <n v="14775.7"/>
    <n v="138858.7825"/>
    <n v="197.1865"/>
    <n v="72.177700000000002"/>
    <n v="617526.15330000001"/>
    <n v="580.92770771401695"/>
    <n v="9.1165817902133757"/>
    <n v="401.84871273295118"/>
    <n v="0.81125057682253543"/>
    <n v="531715.15330000001"/>
  </r>
  <r>
    <x v="0"/>
    <x v="3"/>
    <x v="0"/>
    <n v="2641"/>
    <n v="456140"/>
    <n v="24008"/>
    <n v="2.0099999999999998"/>
    <n v="13.71"/>
    <n v="282"/>
    <n v="42.91"/>
    <n v="5.75"/>
    <n v="14691"/>
    <n v="14"/>
    <n v="1196.8499999999999"/>
    <n v="13.11"/>
    <n v="49"/>
    <n v="20798"/>
    <n v="-2"/>
    <n v="36208.11"/>
    <n v="26228.050000000003"/>
    <n v="346.23509999999999"/>
    <n v="53.084099999999992"/>
    <n v="357815.5208"/>
    <n v="135.48486209769027"/>
    <n v="18.999500166611131"/>
    <n v="381.11709905167737"/>
    <n v="0.7399300653308194"/>
    <n v="333807.5208"/>
  </r>
  <r>
    <x v="0"/>
    <x v="3"/>
    <x v="1"/>
    <n v="1781"/>
    <n v="124071"/>
    <n v="118550"/>
    <n v="7.86"/>
    <n v="4.04"/>
    <n v="160"/>
    <n v="48.21"/>
    <n v="14.68"/>
    <n v="68470"/>
    <n v="13"/>
    <n v="1353.62"/>
    <n v="11.64"/>
    <n v="14"/>
    <n v="44023"/>
    <n v="18"/>
    <n v="7195.24"/>
    <n v="18213.622799999997"/>
    <n v="207.30840000000001"/>
    <n v="139.98660000000001"/>
    <n v="-14178.157799999986"/>
    <n v="-7.9607848399775332"/>
    <n v="1.0465710670603121"/>
    <n v="91.658663435823939"/>
    <n v="1.7456069508587824"/>
    <n v="-132728.15779999999"/>
  </r>
  <r>
    <x v="0"/>
    <x v="3"/>
    <x v="3"/>
    <n v="4197"/>
    <n v="500542"/>
    <n v="96218"/>
    <n v="8.6"/>
    <n v="19.940000000000001"/>
    <n v="347"/>
    <n v="32.26"/>
    <n v="5.25"/>
    <n v="16406"/>
    <n v="12"/>
    <n v="1795.92"/>
    <n v="5.12"/>
    <n v="33"/>
    <n v="36326"/>
    <n v="71"/>
    <n v="83688.180000000008"/>
    <n v="26278.454999999998"/>
    <n v="214.88640000000001"/>
    <n v="360.94199999999995"/>
    <n v="337267.53659999999"/>
    <n v="80.359193852751957"/>
    <n v="5.2021659149015775"/>
    <n v="278.71063299033364"/>
    <n v="1.2450188795345845"/>
    <n v="241049.53659999999"/>
  </r>
  <r>
    <x v="0"/>
    <x v="1"/>
    <x v="0"/>
    <n v="1386"/>
    <n v="903695"/>
    <n v="49760"/>
    <n v="6.09"/>
    <n v="16.52"/>
    <n v="280"/>
    <n v="7.5"/>
    <n v="14.99"/>
    <n v="21352"/>
    <n v="1"/>
    <n v="1969.66"/>
    <n v="25.58"/>
    <n v="4"/>
    <n v="43749"/>
    <n v="11"/>
    <n v="22896.720000000001"/>
    <n v="135463.8805"/>
    <n v="354.53879999999998"/>
    <n v="84.407399999999996"/>
    <n v="679794.45329999994"/>
    <n v="490.47218852813847"/>
    <n v="18.1610731511254"/>
    <n v="458.80761146593824"/>
    <n v="0.61027758259147169"/>
    <n v="630034.45329999994"/>
  </r>
  <r>
    <x v="0"/>
    <x v="2"/>
    <x v="1"/>
    <n v="1898"/>
    <n v="718179"/>
    <n v="20372"/>
    <n v="6.05"/>
    <n v="16.5"/>
    <n v="56"/>
    <n v="56.86"/>
    <n v="12.55"/>
    <n v="54213"/>
    <n v="11"/>
    <n v="765.48"/>
    <n v="2.69"/>
    <n v="0"/>
    <n v="42553"/>
    <n v="21"/>
    <n v="31317"/>
    <n v="90131.464500000002"/>
    <n v="51.056200000000004"/>
    <n v="114.82899999999999"/>
    <n v="499798.65029999998"/>
    <n v="263.32910974710222"/>
    <n v="35.253239740820732"/>
    <n v="938.20739927888383"/>
    <n v="5.968829497938536E-2"/>
    <n v="479426.65029999998"/>
  </r>
  <r>
    <x v="0"/>
    <x v="1"/>
    <x v="0"/>
    <n v="1508"/>
    <n v="638158"/>
    <n v="103826"/>
    <n v="4.72"/>
    <n v="16.510000000000002"/>
    <n v="370"/>
    <n v="34.700000000000003"/>
    <n v="12.28"/>
    <n v="85184"/>
    <n v="3"/>
    <n v="635.98"/>
    <n v="21.47"/>
    <n v="45"/>
    <n v="24279"/>
    <n v="49"/>
    <n v="24897.08"/>
    <n v="78365.8024"/>
    <n v="323.76760000000002"/>
    <n v="71.177599999999998"/>
    <n v="425037.17239999998"/>
    <n v="281.85488885941641"/>
    <n v="6.1464180455762527"/>
    <n v="1003.4246359948426"/>
    <n v="0.36873720928046033"/>
    <n v="321211.17239999998"/>
  </r>
  <r>
    <x v="0"/>
    <x v="1"/>
    <x v="1"/>
    <n v="2952"/>
    <n v="68658"/>
    <n v="123581"/>
    <n v="8.65"/>
    <n v="17.07"/>
    <n v="356"/>
    <n v="27.3"/>
    <n v="6.52"/>
    <n v="95018"/>
    <n v="10"/>
    <n v="1107.6199999999999"/>
    <n v="3.91"/>
    <n v="44"/>
    <n v="5876"/>
    <n v="38"/>
    <n v="50390.64"/>
    <n v="4476.5015999999996"/>
    <n v="115.42320000000001"/>
    <n v="255.34800000000001"/>
    <n v="-87473.912799999991"/>
    <n v="-29.632084281842815"/>
    <n v="0.5555708401776972"/>
    <n v="61.986963037864975"/>
    <n v="5.7431431151504553"/>
    <n v="-211054.91279999999"/>
  </r>
  <r>
    <x v="0"/>
    <x v="0"/>
    <x v="3"/>
    <n v="1646"/>
    <n v="229635"/>
    <n v="81396"/>
    <n v="2.41"/>
    <n v="16.64"/>
    <n v="218"/>
    <n v="16.649999999999999"/>
    <n v="16.829999999999998"/>
    <n v="5322"/>
    <n v="3"/>
    <n v="1934.68"/>
    <n v="29.58"/>
    <n v="16"/>
    <n v="36775"/>
    <n v="10"/>
    <n v="27389.440000000002"/>
    <n v="38647.570499999994"/>
    <n v="486.88679999999999"/>
    <n v="39.668599999999998"/>
    <n v="120974.4341"/>
    <n v="73.496010996354798"/>
    <n v="2.8212074303405572"/>
    <n v="118.69404759443422"/>
    <n v="1.8366548653297625"/>
    <n v="39578.434099999999"/>
  </r>
  <r>
    <x v="0"/>
    <x v="1"/>
    <x v="0"/>
    <n v="1068"/>
    <n v="400808"/>
    <n v="62505"/>
    <n v="7.49"/>
    <n v="10.29"/>
    <n v="471"/>
    <n v="34.92"/>
    <n v="14.59"/>
    <n v="79468"/>
    <n v="0"/>
    <n v="248.85"/>
    <n v="3.91"/>
    <n v="12"/>
    <n v="15325"/>
    <n v="35"/>
    <n v="10989.72"/>
    <n v="58477.887199999997"/>
    <n v="41.758800000000001"/>
    <n v="79.993200000000016"/>
    <n v="236425.64079999999"/>
    <n v="221.37232284644193"/>
    <n v="6.4124150067994563"/>
    <n v="1610.6409483624675"/>
    <n v="0.29243016606454958"/>
    <n v="173920.64079999999"/>
  </r>
  <r>
    <x v="0"/>
    <x v="3"/>
    <x v="1"/>
    <n v="869"/>
    <n v="712212"/>
    <n v="127118"/>
    <n v="7.61"/>
    <n v="13.61"/>
    <n v="102"/>
    <n v="11.29"/>
    <n v="6.9"/>
    <n v="46501"/>
    <n v="9"/>
    <n v="1042.48"/>
    <n v="25.87"/>
    <n v="31"/>
    <n v="18996"/>
    <n v="-11"/>
    <n v="11827.09"/>
    <n v="49142.628000000004"/>
    <n v="224.81029999999998"/>
    <n v="66.130899999999997"/>
    <n v="585454.34080000001"/>
    <n v="673.71040368239358"/>
    <n v="5.6027627873314554"/>
    <n v="683.1900851814903"/>
    <n v="0.14929959057134673"/>
    <n v="458336.34080000001"/>
  </r>
  <r>
    <x v="0"/>
    <x v="3"/>
    <x v="3"/>
    <n v="4458"/>
    <n v="276058"/>
    <n v="67491"/>
    <n v="7.21"/>
    <n v="7.38"/>
    <n v="94"/>
    <n v="23.32"/>
    <n v="13.9"/>
    <n v="9777"/>
    <n v="4"/>
    <n v="1570.97"/>
    <n v="7.4"/>
    <n v="7"/>
    <n v="9747"/>
    <n v="70"/>
    <n v="32900.04"/>
    <n v="38372.062000000005"/>
    <n v="329.89200000000005"/>
    <n v="321.42179999999996"/>
    <n v="184610.58419999998"/>
    <n v="41.411077658142659"/>
    <n v="4.0902935206175641"/>
    <n v="175.72455234663934"/>
    <n v="0.53492809482065362"/>
    <n v="117119.58419999998"/>
  </r>
  <r>
    <x v="0"/>
    <x v="2"/>
    <x v="1"/>
    <n v="4939"/>
    <n v="988542"/>
    <n v="33172"/>
    <n v="8.57"/>
    <n v="13.99"/>
    <n v="451"/>
    <n v="33.130000000000003"/>
    <n v="17.72"/>
    <n v="78113"/>
    <n v="6"/>
    <n v="662.93"/>
    <n v="23.57"/>
    <n v="25"/>
    <n v="10982"/>
    <n v="43"/>
    <n v="69096.61"/>
    <n v="175169.64239999998"/>
    <n v="1164.1223"/>
    <n v="423.27229999999997"/>
    <n v="653593.353"/>
    <n v="132.33313484511035"/>
    <n v="29.800494392861449"/>
    <n v="1491.1710135308406"/>
    <n v="0.3024468661928375"/>
    <n v="620421.353"/>
  </r>
  <r>
    <x v="0"/>
    <x v="3"/>
    <x v="0"/>
    <n v="3146"/>
    <n v="450187"/>
    <n v="36881"/>
    <n v="0.65"/>
    <n v="4.4800000000000004"/>
    <n v="491"/>
    <n v="63.11"/>
    <n v="17.48"/>
    <n v="97427"/>
    <n v="14"/>
    <n v="240.95"/>
    <n v="28.35"/>
    <n v="42"/>
    <n v="5316"/>
    <n v="62"/>
    <n v="14094.080000000002"/>
    <n v="78692.687600000005"/>
    <n v="891.89100000000008"/>
    <n v="20.449000000000002"/>
    <n v="253744.89240000001"/>
    <n v="80.656354863318498"/>
    <n v="12.20647487866381"/>
    <n v="1868.3834820502179"/>
    <n v="0.26279401670861219"/>
    <n v="216863.89240000001"/>
  </r>
  <r>
    <x v="0"/>
    <x v="3"/>
    <x v="2"/>
    <n v="2664"/>
    <n v="130257"/>
    <n v="101664"/>
    <n v="3.44"/>
    <n v="9.2899999999999991"/>
    <n v="496"/>
    <n v="67.53"/>
    <n v="13.59"/>
    <n v="61527"/>
    <n v="9"/>
    <n v="1144.1500000000001"/>
    <n v="28.7"/>
    <n v="14"/>
    <n v="32094"/>
    <n v="9"/>
    <n v="24748.559999999998"/>
    <n v="17701.926299999999"/>
    <n v="764.56799999999998"/>
    <n v="91.641599999999997"/>
    <n v="-6670.6958999999915"/>
    <n v="-2.5040149774774743"/>
    <n v="1.28125"/>
    <n v="113.84608661451732"/>
    <n v="4.3567593296329568"/>
    <n v="-108334.69589999999"/>
  </r>
  <r>
    <x v="0"/>
    <x v="2"/>
    <x v="3"/>
    <n v="2575"/>
    <n v="527958"/>
    <n v="137473"/>
    <n v="1.76"/>
    <n v="3.58"/>
    <n v="482"/>
    <n v="38.08"/>
    <n v="8.58"/>
    <n v="96651"/>
    <n v="9"/>
    <n v="1705.45"/>
    <n v="9.9"/>
    <n v="16"/>
    <n v="23187"/>
    <n v="-13"/>
    <n v="9218.5"/>
    <n v="45298.796399999999"/>
    <n v="254.92500000000001"/>
    <n v="45.32"/>
    <n v="353302.45860000001"/>
    <n v="137.20483829126215"/>
    <n v="3.8404486699206388"/>
    <n v="309.57108094637778"/>
    <n v="1.5569929805022369"/>
    <n v="215829.45860000001"/>
  </r>
  <r>
    <x v="0"/>
    <x v="0"/>
    <x v="2"/>
    <n v="3710"/>
    <n v="874143"/>
    <n v="20193"/>
    <n v="5.36"/>
    <n v="3.18"/>
    <n v="334"/>
    <n v="34.43"/>
    <n v="16.91"/>
    <n v="85395"/>
    <n v="12"/>
    <n v="211.84"/>
    <n v="28.87"/>
    <n v="17"/>
    <n v="42147"/>
    <n v="17"/>
    <n v="11797.800000000001"/>
    <n v="147817.58129999999"/>
    <n v="1071.077"/>
    <n v="198.85599999999999"/>
    <n v="585715.68570000003"/>
    <n v="157.87484789757414"/>
    <n v="43.289407220323874"/>
    <n v="4126.4303247734142"/>
    <n v="8.0941630831568745E-2"/>
    <n v="565522.68570000003"/>
  </r>
  <r>
    <x v="0"/>
    <x v="3"/>
    <x v="2"/>
    <n v="2923"/>
    <n v="323260"/>
    <n v="24611"/>
    <n v="9.41"/>
    <n v="10.35"/>
    <n v="157"/>
    <n v="67.33"/>
    <n v="10.01"/>
    <n v="34077"/>
    <n v="11"/>
    <n v="588.58000000000004"/>
    <n v="8.11"/>
    <n v="37"/>
    <n v="24940"/>
    <n v="60"/>
    <n v="30253.05"/>
    <n v="32358.325999999997"/>
    <n v="237.05529999999999"/>
    <n v="275.05430000000001"/>
    <n v="201119.51439999999"/>
    <n v="68.805855080396853"/>
    <n v="13.134777132176669"/>
    <n v="549.22015698800499"/>
    <n v="0.28585986512404876"/>
    <n v="176508.51439999999"/>
  </r>
  <r>
    <x v="0"/>
    <x v="0"/>
    <x v="2"/>
    <n v="166"/>
    <n v="260545"/>
    <n v="7745"/>
    <n v="4.21"/>
    <n v="7.73"/>
    <n v="316"/>
    <n v="23.37"/>
    <n v="19.239999999999998"/>
    <n v="85283"/>
    <n v="6"/>
    <n v="1915.14"/>
    <n v="7.58"/>
    <n v="22"/>
    <n v="44481"/>
    <n v="25"/>
    <n v="1283.18"/>
    <n v="50128.858"/>
    <n v="12.582800000000001"/>
    <n v="6.9885999999999999"/>
    <n v="79349.390600000013"/>
    <n v="478.00837710843382"/>
    <n v="33.64041316978696"/>
    <n v="136.04488444709003"/>
    <n v="2.3227628240802933"/>
    <n v="71604.390600000013"/>
  </r>
  <r>
    <x v="0"/>
    <x v="1"/>
    <x v="2"/>
    <n v="4253"/>
    <n v="974133"/>
    <n v="133681"/>
    <n v="7.46"/>
    <n v="12.66"/>
    <n v="497"/>
    <n v="69.92"/>
    <n v="11.91"/>
    <n v="90135"/>
    <n v="10"/>
    <n v="937.9"/>
    <n v="8.85"/>
    <n v="14"/>
    <n v="36904"/>
    <n v="51"/>
    <n v="53842.98"/>
    <n v="116019.24029999999"/>
    <n v="376.39049999999997"/>
    <n v="317.27379999999999"/>
    <n v="676538.11540000001"/>
    <n v="159.07315198683281"/>
    <n v="7.2869966562189088"/>
    <n v="1038.6320503251945"/>
    <n v="0.47851402221257261"/>
    <n v="542857.11540000001"/>
  </r>
  <r>
    <x v="0"/>
    <x v="0"/>
    <x v="2"/>
    <n v="2917"/>
    <n v="528336"/>
    <n v="119397"/>
    <n v="6"/>
    <n v="15.29"/>
    <n v="435"/>
    <n v="10.37"/>
    <n v="9.85"/>
    <n v="46540"/>
    <n v="3"/>
    <n v="1872.04"/>
    <n v="8.4600000000000009"/>
    <n v="15"/>
    <n v="39033"/>
    <n v="25"/>
    <n v="44600.93"/>
    <n v="52041.095999999998"/>
    <n v="246.77820000000003"/>
    <n v="175.01999999999998"/>
    <n v="345699.17579999997"/>
    <n v="118.51188748714432"/>
    <n v="4.4250358049197214"/>
    <n v="282.22473878763276"/>
    <n v="1.5413248387389842"/>
    <n v="226302.17579999997"/>
  </r>
  <r>
    <x v="0"/>
    <x v="3"/>
    <x v="1"/>
    <n v="4311"/>
    <n v="329215"/>
    <n v="45992"/>
    <n v="6.51"/>
    <n v="9.67"/>
    <n v="351"/>
    <n v="10.65"/>
    <n v="10.66"/>
    <n v="11760"/>
    <n v="8"/>
    <n v="935.46"/>
    <n v="19.5"/>
    <n v="12"/>
    <n v="38981"/>
    <n v="-17"/>
    <n v="41687.370000000003"/>
    <n v="35094.319000000003"/>
    <n v="840.64499999999998"/>
    <n v="280.64609999999999"/>
    <n v="200571.01989999998"/>
    <n v="46.525404755277194"/>
    <n v="7.1580927117759607"/>
    <n v="351.92846300215933"/>
    <n v="0.99736178485184468"/>
    <n v="154579.01989999998"/>
  </r>
  <r>
    <x v="0"/>
    <x v="1"/>
    <x v="2"/>
    <n v="4506"/>
    <n v="445807"/>
    <n v="69110"/>
    <n v="9.52"/>
    <n v="16.34"/>
    <n v="260"/>
    <n v="57.69"/>
    <n v="11.28"/>
    <n v="13877"/>
    <n v="12"/>
    <n v="1322.62"/>
    <n v="22.97"/>
    <n v="36"/>
    <n v="3708"/>
    <n v="3"/>
    <n v="73628.039999999994"/>
    <n v="50287.029600000002"/>
    <n v="1035.0282"/>
    <n v="428.97119999999995"/>
    <n v="302842.93099999998"/>
    <n v="67.208817354638256"/>
    <n v="6.450687310085371"/>
    <n v="337.06355566980693"/>
    <n v="0.77136787892518499"/>
    <n v="233732.93099999998"/>
  </r>
  <r>
    <x v="0"/>
    <x v="0"/>
    <x v="3"/>
    <n v="463"/>
    <n v="600458"/>
    <n v="147980"/>
    <n v="4.8"/>
    <n v="6.89"/>
    <n v="170"/>
    <n v="60.47"/>
    <n v="7.94"/>
    <n v="32873"/>
    <n v="1"/>
    <n v="936.91"/>
    <n v="29.17"/>
    <n v="0"/>
    <n v="42643"/>
    <n v="-5"/>
    <n v="3190.0699999999997"/>
    <n v="47676.3652"/>
    <n v="135.05710000000002"/>
    <n v="22.224"/>
    <n v="473918.28370000003"/>
    <n v="1023.581606263499"/>
    <n v="4.0576969860791996"/>
    <n v="640.89186794889588"/>
    <n v="0.26525535507895637"/>
    <n v="325938.28370000003"/>
  </r>
  <r>
    <x v="0"/>
    <x v="2"/>
    <x v="3"/>
    <n v="1112"/>
    <n v="338963"/>
    <n v="118688"/>
    <n v="7.01"/>
    <n v="18.09"/>
    <n v="327"/>
    <n v="44.74"/>
    <n v="14.88"/>
    <n v="11656"/>
    <n v="9"/>
    <n v="312.27999999999997"/>
    <n v="19.55"/>
    <n v="23"/>
    <n v="47365"/>
    <n v="-2"/>
    <n v="20116.079999999998"/>
    <n v="50437.694400000008"/>
    <n v="217.39600000000002"/>
    <n v="77.9512"/>
    <n v="209092.87839999999"/>
    <n v="188.03316402877698"/>
    <n v="2.8559163521164734"/>
    <n v="1085.4457538106828"/>
    <n v="0.30125872145337396"/>
    <n v="90404.878399999987"/>
  </r>
  <r>
    <x v="0"/>
    <x v="3"/>
    <x v="3"/>
    <n v="3825"/>
    <n v="569165"/>
    <n v="12006"/>
    <n v="8.42"/>
    <n v="8.07"/>
    <n v="481"/>
    <n v="33.07"/>
    <n v="5.0599999999999996"/>
    <n v="61779"/>
    <n v="6"/>
    <n v="849.35"/>
    <n v="27.7"/>
    <n v="46"/>
    <n v="3882"/>
    <n v="-17"/>
    <n v="30867.75"/>
    <n v="28799.749"/>
    <n v="1059.5249999999999"/>
    <n v="322.065"/>
    <n v="442454.91099999996"/>
    <n v="115.67448653594771"/>
    <n v="47.406713310011661"/>
    <n v="670.11832577853647"/>
    <n v="0.71778368311473828"/>
    <n v="430448.91099999996"/>
  </r>
  <r>
    <x v="0"/>
    <x v="2"/>
    <x v="0"/>
    <n v="1701"/>
    <n v="345138"/>
    <n v="37430"/>
    <n v="1.25"/>
    <n v="11.53"/>
    <n v="122"/>
    <n v="36.47"/>
    <n v="17.03"/>
    <n v="13266"/>
    <n v="12"/>
    <n v="1480.19"/>
    <n v="25.39"/>
    <n v="24"/>
    <n v="10745"/>
    <n v="34"/>
    <n v="19612.53"/>
    <n v="58777.001400000001"/>
    <n v="431.88390000000004"/>
    <n v="21.262500000000003"/>
    <n v="242284.3222"/>
    <n v="142.43640340975895"/>
    <n v="9.2208923323537277"/>
    <n v="233.17141718292922"/>
    <n v="0.52322021915871331"/>
    <n v="204854.3222"/>
  </r>
  <r>
    <x v="0"/>
    <x v="2"/>
    <x v="2"/>
    <n v="2596"/>
    <n v="492632"/>
    <n v="23990"/>
    <n v="7.18"/>
    <n v="17"/>
    <n v="191"/>
    <n v="57.65"/>
    <n v="7.27"/>
    <n v="98408"/>
    <n v="0"/>
    <n v="750.21"/>
    <n v="12.79"/>
    <n v="33"/>
    <n v="27199"/>
    <n v="-14"/>
    <n v="44132"/>
    <n v="35814.346400000002"/>
    <n v="332.02839999999998"/>
    <n v="186.39279999999999"/>
    <n v="286560.23239999998"/>
    <n v="110.38529753466871"/>
    <n v="20.534889537307212"/>
    <n v="656.65880220205008"/>
    <n v="0.29086642767826693"/>
    <n v="262570.23239999998"/>
  </r>
  <r>
    <x v="0"/>
    <x v="0"/>
    <x v="2"/>
    <n v="4537"/>
    <n v="792849"/>
    <n v="118000"/>
    <n v="9.77"/>
    <n v="16.22"/>
    <n v="88"/>
    <n v="67.849999999999994"/>
    <n v="19"/>
    <n v="8837"/>
    <n v="5"/>
    <n v="1776.53"/>
    <n v="16.71"/>
    <n v="15"/>
    <n v="30520"/>
    <n v="3"/>
    <n v="73590.14"/>
    <n v="150641.31"/>
    <n v="758.1327"/>
    <n v="443.26489999999995"/>
    <n v="528059.15240000002"/>
    <n v="116.38949799426935"/>
    <n v="6.7190593220338979"/>
    <n v="446.29080285725547"/>
    <n v="0.19718085032585017"/>
    <n v="410059.15240000002"/>
  </r>
  <r>
    <x v="0"/>
    <x v="3"/>
    <x v="2"/>
    <n v="4685"/>
    <n v="293051"/>
    <n v="52118"/>
    <n v="4.07"/>
    <n v="12.44"/>
    <n v="416"/>
    <n v="61.12"/>
    <n v="17.03"/>
    <n v="15407"/>
    <n v="12"/>
    <n v="1897.79"/>
    <n v="16.239999999999998"/>
    <n v="23"/>
    <n v="1236"/>
    <n v="74"/>
    <n v="58281.399999999994"/>
    <n v="49906.585299999999"/>
    <n v="760.84399999999994"/>
    <n v="190.67949999999999"/>
    <n v="167268.49119999999"/>
    <n v="35.702986382070435"/>
    <n v="5.6228366399324612"/>
    <n v="154.41697975013042"/>
    <n v="2.6940042518196492"/>
    <n v="115150.49119999999"/>
  </r>
  <r>
    <x v="0"/>
    <x v="0"/>
    <x v="0"/>
    <n v="3387"/>
    <n v="837019"/>
    <n v="48309"/>
    <n v="6.38"/>
    <n v="3.91"/>
    <n v="80"/>
    <n v="34.76"/>
    <n v="12.31"/>
    <n v="486"/>
    <n v="4"/>
    <n v="943.44"/>
    <n v="24.13"/>
    <n v="28"/>
    <n v="28723"/>
    <n v="-1"/>
    <n v="13243.17"/>
    <n v="103037.0389"/>
    <n v="817.28309999999999"/>
    <n v="216.09059999999999"/>
    <n v="690496.41740000003"/>
    <n v="203.86667180395631"/>
    <n v="17.326357407522408"/>
    <n v="887.1989739676078"/>
    <n v="9.017142980027934E-2"/>
    <n v="642187.41740000003"/>
  </r>
  <r>
    <x v="0"/>
    <x v="2"/>
    <x v="0"/>
    <n v="3238"/>
    <n v="812841"/>
    <n v="101258"/>
    <n v="1.72"/>
    <n v="17.71"/>
    <n v="115"/>
    <n v="20.86"/>
    <n v="13.7"/>
    <n v="3196"/>
    <n v="14"/>
    <n v="151.33000000000001"/>
    <n v="15.41"/>
    <n v="46"/>
    <n v="28430"/>
    <n v="59"/>
    <n v="57344.98"/>
    <n v="111359.21699999999"/>
    <n v="498.97580000000005"/>
    <n v="55.693600000000004"/>
    <n v="611956.13360000006"/>
    <n v="188.99201161210627"/>
    <n v="8.0274249935807536"/>
    <n v="5371.3143461309719"/>
    <n v="2.1410029759817727E-2"/>
    <n v="510698.13360000006"/>
  </r>
  <r>
    <x v="0"/>
    <x v="0"/>
    <x v="2"/>
    <n v="172"/>
    <n v="479332"/>
    <n v="48527"/>
    <n v="4.6399999999999997"/>
    <n v="19.739999999999998"/>
    <n v="305"/>
    <n v="67.28"/>
    <n v="5.75"/>
    <n v="76349"/>
    <n v="2"/>
    <n v="454.37"/>
    <n v="11.21"/>
    <n v="47"/>
    <n v="3940"/>
    <n v="18"/>
    <n v="3395.2799999999997"/>
    <n v="27561.59"/>
    <n v="19.281200000000002"/>
    <n v="7.9807999999999995"/>
    <n v="368058.86800000002"/>
    <n v="2139.877139534884"/>
    <n v="9.8776351309580228"/>
    <n v="1054.9376059158835"/>
    <n v="0.28911662480285066"/>
    <n v="319531.86800000002"/>
  </r>
  <r>
    <x v="0"/>
    <x v="1"/>
    <x v="0"/>
    <n v="4594"/>
    <n v="695275"/>
    <n v="82227"/>
    <n v="4.26"/>
    <n v="2"/>
    <n v="79"/>
    <n v="21.1"/>
    <n v="5.94"/>
    <n v="64839"/>
    <n v="10"/>
    <n v="582.12"/>
    <n v="11.64"/>
    <n v="0"/>
    <n v="22793"/>
    <n v="31"/>
    <n v="9188"/>
    <n v="41299.334999999999"/>
    <n v="534.74160000000006"/>
    <n v="195.70439999999999"/>
    <n v="556425.21900000004"/>
    <n v="121.11998672181106"/>
    <n v="8.4555559609374047"/>
    <n v="1194.3843193843193"/>
    <n v="6.6142864334256229E-2"/>
    <n v="474198.21900000004"/>
  </r>
  <r>
    <x v="0"/>
    <x v="1"/>
    <x v="3"/>
    <n v="4461"/>
    <n v="271373"/>
    <n v="98344"/>
    <n v="3.41"/>
    <n v="10.23"/>
    <n v="77"/>
    <n v="67.83"/>
    <n v="16.149999999999999"/>
    <n v="28225"/>
    <n v="5"/>
    <n v="377.65"/>
    <n v="2.73"/>
    <n v="23"/>
    <n v="38710"/>
    <n v="6"/>
    <n v="45636.03"/>
    <n v="43826.739499999996"/>
    <n v="121.78530000000001"/>
    <n v="152.12009999999998"/>
    <n v="114701.32510000002"/>
    <n v="25.712020869760146"/>
    <n v="2.7594260961522816"/>
    <n v="718.58334436647692"/>
    <n v="0.10715528073905657"/>
    <n v="16357.325100000016"/>
  </r>
  <r>
    <x v="0"/>
    <x v="1"/>
    <x v="0"/>
    <n v="3046"/>
    <n v="777346"/>
    <n v="64234"/>
    <n v="9.4499999999999993"/>
    <n v="5.25"/>
    <n v="483"/>
    <n v="8.36"/>
    <n v="10.58"/>
    <n v="43209"/>
    <n v="9"/>
    <n v="625.36"/>
    <n v="23.16"/>
    <n v="29"/>
    <n v="26968"/>
    <n v="28"/>
    <n v="15991.5"/>
    <n v="82243.2068"/>
    <n v="705.45360000000005"/>
    <n v="287.84699999999998"/>
    <n v="607940.9926"/>
    <n v="199.5866686145765"/>
    <n v="12.101784101877511"/>
    <n v="1243.0376103364463"/>
    <n v="0.38856426867829769"/>
    <n v="543706.9926"/>
  </r>
  <r>
    <x v="0"/>
    <x v="3"/>
    <x v="1"/>
    <n v="1063"/>
    <n v="920678"/>
    <n v="94080"/>
    <n v="1.59"/>
    <n v="4.93"/>
    <n v="307"/>
    <n v="25.85"/>
    <n v="7.13"/>
    <n v="66961"/>
    <n v="8"/>
    <n v="575.35"/>
    <n v="14.56"/>
    <n v="0"/>
    <n v="30888"/>
    <n v="51"/>
    <n v="5240.59"/>
    <n v="65644.341400000005"/>
    <n v="154.77280000000002"/>
    <n v="16.901700000000002"/>
    <n v="751772.39409999992"/>
    <n v="707.21768024459072"/>
    <n v="9.7861181972789115"/>
    <n v="1600.2050925523595"/>
    <n v="0.19185040806883621"/>
    <n v="657692.39409999992"/>
  </r>
  <r>
    <x v="0"/>
    <x v="2"/>
    <x v="3"/>
    <n v="3779"/>
    <n v="393701"/>
    <n v="68761"/>
    <n v="2.4700000000000002"/>
    <n v="13.16"/>
    <n v="188"/>
    <n v="68.37"/>
    <n v="5.82"/>
    <n v="6849"/>
    <n v="7"/>
    <n v="1889.99"/>
    <n v="27"/>
    <n v="10"/>
    <n v="39244"/>
    <n v="36"/>
    <n v="49731.64"/>
    <n v="22913.3982"/>
    <n v="1020.33"/>
    <n v="93.341300000000018"/>
    <n v="273849.2905"/>
    <n v="72.466073167504632"/>
    <n v="5.725643896976484"/>
    <n v="208.3085095688337"/>
    <n v="0.90250753744592982"/>
    <n v="205088.2905"/>
  </r>
  <r>
    <x v="0"/>
    <x v="2"/>
    <x v="3"/>
    <n v="3950"/>
    <n v="173950"/>
    <n v="41191"/>
    <n v="7.21"/>
    <n v="8.69"/>
    <n v="479"/>
    <n v="59.85"/>
    <n v="7.18"/>
    <n v="72232"/>
    <n v="7"/>
    <n v="442.83"/>
    <n v="13.91"/>
    <n v="49"/>
    <n v="26936"/>
    <n v="-6"/>
    <n v="34325.5"/>
    <n v="12489.61"/>
    <n v="549.44500000000005"/>
    <n v="284.79500000000002"/>
    <n v="27132.649999999994"/>
    <n v="6.8690253164556951"/>
    <n v="4.2230098807992036"/>
    <n v="392.81439830183143"/>
    <n v="1.2194054038516815"/>
    <n v="-14058.350000000006"/>
  </r>
  <r>
    <x v="0"/>
    <x v="3"/>
    <x v="2"/>
    <n v="1279"/>
    <n v="595735"/>
    <n v="82960"/>
    <n v="0.53"/>
    <n v="7.67"/>
    <n v="295"/>
    <n v="27.61"/>
    <n v="8.65"/>
    <n v="28549"/>
    <n v="11"/>
    <n v="963.09"/>
    <n v="0.28999999999999998"/>
    <n v="41"/>
    <n v="18729"/>
    <n v="11"/>
    <n v="9809.93"/>
    <n v="51531.077500000007"/>
    <n v="3.7090999999999998"/>
    <n v="6.7786999999999997"/>
    <n v="487105.50469999999"/>
    <n v="380.84871360437842"/>
    <n v="7.1809908389585342"/>
    <n v="618.56628144825504"/>
    <n v="0.47690928013294503"/>
    <n v="404145.50469999999"/>
  </r>
  <r>
    <x v="0"/>
    <x v="2"/>
    <x v="2"/>
    <n v="708"/>
    <n v="302419"/>
    <n v="113714"/>
    <n v="4.26"/>
    <n v="5.51"/>
    <n v="135"/>
    <n v="20.52"/>
    <n v="11.04"/>
    <n v="72572"/>
    <n v="3"/>
    <n v="1689.5"/>
    <n v="15.89"/>
    <n v="23"/>
    <n v="2740"/>
    <n v="-19"/>
    <n v="3901.08"/>
    <n v="33387.0576"/>
    <n v="112.50120000000001"/>
    <n v="30.160799999999998"/>
    <n v="189676.2004"/>
    <n v="267.90423785310736"/>
    <n v="2.6594702499252509"/>
    <n v="178.99911216336193"/>
    <n v="0.75419368492059036"/>
    <n v="75962.200400000002"/>
  </r>
  <r>
    <x v="0"/>
    <x v="3"/>
    <x v="0"/>
    <n v="919"/>
    <n v="977032"/>
    <n v="88596"/>
    <n v="9.92"/>
    <n v="16.43"/>
    <n v="167"/>
    <n v="68.47"/>
    <n v="11.03"/>
    <n v="50617"/>
    <n v="9"/>
    <n v="697.14"/>
    <n v="4.6399999999999997"/>
    <n v="1"/>
    <n v="7439"/>
    <n v="35"/>
    <n v="15099.17"/>
    <n v="107766.6296"/>
    <n v="42.641599999999997"/>
    <n v="91.1648"/>
    <n v="795976.39399999997"/>
    <n v="866.13318171926005"/>
    <n v="11.027947085647208"/>
    <n v="1401.4860716642281"/>
    <n v="0.11915922917570765"/>
    <n v="707380.39399999997"/>
  </r>
  <r>
    <x v="0"/>
    <x v="2"/>
    <x v="1"/>
    <n v="1608"/>
    <n v="236339"/>
    <n v="45695"/>
    <n v="5.84"/>
    <n v="18.11"/>
    <n v="282"/>
    <n v="25.6"/>
    <n v="10.26"/>
    <n v="46926"/>
    <n v="1"/>
    <n v="402.29"/>
    <n v="19.21"/>
    <n v="43"/>
    <n v="18601"/>
    <n v="43"/>
    <n v="29120.879999999997"/>
    <n v="24248.381399999998"/>
    <n v="308.89680000000004"/>
    <n v="93.907200000000003"/>
    <n v="117039.93460000001"/>
    <n v="72.786028980099502"/>
    <n v="5.1720976036765514"/>
    <n v="587.48415322279948"/>
    <n v="0.48001294750337437"/>
    <n v="71344.934600000008"/>
  </r>
  <r>
    <x v="0"/>
    <x v="3"/>
    <x v="1"/>
    <n v="4581"/>
    <n v="624578"/>
    <n v="135722"/>
    <n v="1.61"/>
    <n v="12.99"/>
    <n v="65"/>
    <n v="50.6"/>
    <n v="10.5"/>
    <n v="37289"/>
    <n v="1"/>
    <n v="812.01"/>
    <n v="0.45"/>
    <n v="46"/>
    <n v="29000"/>
    <n v="36"/>
    <n v="59507.19"/>
    <n v="65580.69"/>
    <n v="20.614500000000003"/>
    <n v="73.754099999999994"/>
    <n v="433106.75140000001"/>
    <n v="94.544150054573237"/>
    <n v="4.6018921029751994"/>
    <n v="769.1752564623589"/>
    <n v="8.4506098517719161E-2"/>
    <n v="297384.75140000001"/>
  </r>
  <r>
    <x v="0"/>
    <x v="2"/>
    <x v="3"/>
    <n v="341"/>
    <n v="692650"/>
    <n v="50740"/>
    <n v="8.9499999999999993"/>
    <n v="18.3"/>
    <n v="123"/>
    <n v="57.76"/>
    <n v="13.68"/>
    <n v="23296"/>
    <n v="3"/>
    <n v="1155.6500000000001"/>
    <n v="18.13"/>
    <n v="5"/>
    <n v="25281"/>
    <n v="67"/>
    <n v="6240.3"/>
    <n v="94754.52"/>
    <n v="61.823299999999996"/>
    <n v="30.519499999999997"/>
    <n v="542985.83719999995"/>
    <n v="1592.3338334310849"/>
    <n v="13.650965707528577"/>
    <n v="599.35966771946516"/>
    <n v="0.20521901393200032"/>
    <n v="492245.83719999995"/>
  </r>
  <r>
    <x v="0"/>
    <x v="1"/>
    <x v="2"/>
    <n v="2485"/>
    <n v="526513"/>
    <n v="111611"/>
    <n v="8.27"/>
    <n v="17.04"/>
    <n v="390"/>
    <n v="24.1"/>
    <n v="18.670000000000002"/>
    <n v="61716"/>
    <n v="8"/>
    <n v="1359.49"/>
    <n v="8.31"/>
    <n v="17"/>
    <n v="49302"/>
    <n v="-14"/>
    <n v="42344.4"/>
    <n v="98299.977100000004"/>
    <n v="206.50350000000003"/>
    <n v="205.5095"/>
    <n v="274438.60990000004"/>
    <n v="110.43807239436622"/>
    <n v="4.7173934468824754"/>
    <n v="387.28714444387231"/>
    <n v="1.0070047653144367"/>
    <n v="162827.60990000004"/>
  </r>
  <r>
    <x v="0"/>
    <x v="0"/>
    <x v="1"/>
    <n v="564"/>
    <n v="771037"/>
    <n v="68232"/>
    <n v="8.76"/>
    <n v="6.76"/>
    <n v="486"/>
    <n v="69.180000000000007"/>
    <n v="17.649999999999999"/>
    <n v="97596"/>
    <n v="7"/>
    <n v="249.99"/>
    <n v="20.23"/>
    <n v="39"/>
    <n v="47152"/>
    <n v="-13"/>
    <n v="3812.64"/>
    <n v="136088.03049999999"/>
    <n v="114.0972"/>
    <n v="49.406399999999998"/>
    <n v="486224.8259"/>
    <n v="862.10075514184393"/>
    <n v="11.300225700551062"/>
    <n v="3084.271370854834"/>
    <n v="0.15757368323439733"/>
    <n v="417992.8259"/>
  </r>
  <r>
    <x v="0"/>
    <x v="3"/>
    <x v="3"/>
    <n v="4692"/>
    <n v="136516"/>
    <n v="117492"/>
    <n v="9.7200000000000006"/>
    <n v="3.23"/>
    <n v="430"/>
    <n v="48.05"/>
    <n v="14.76"/>
    <n v="93321"/>
    <n v="1"/>
    <n v="1166.8"/>
    <n v="1.04"/>
    <n v="34"/>
    <n v="33250"/>
    <n v="48"/>
    <n v="15155.16"/>
    <n v="20149.761600000002"/>
    <n v="48.796799999999998"/>
    <n v="456.06240000000003"/>
    <n v="-25864.780800000008"/>
    <n v="-5.5125278772378534"/>
    <n v="1.1619174071426139"/>
    <n v="117.00034281796367"/>
    <n v="3.675202906619004"/>
    <n v="-143356.78080000001"/>
  </r>
  <r>
    <x v="0"/>
    <x v="1"/>
    <x v="1"/>
    <n v="2542"/>
    <n v="851469"/>
    <n v="148674"/>
    <n v="7.55"/>
    <n v="18.84"/>
    <n v="188"/>
    <n v="64.48"/>
    <n v="18.41"/>
    <n v="94753"/>
    <n v="7"/>
    <n v="343.62"/>
    <n v="8.68"/>
    <n v="41"/>
    <n v="32976"/>
    <n v="-8"/>
    <n v="47891.28"/>
    <n v="156755.44290000002"/>
    <n v="220.6456"/>
    <n v="191.92099999999999"/>
    <n v="518680.71049999999"/>
    <n v="204.04433929976395"/>
    <n v="5.7270874530852742"/>
    <n v="2477.9378383097605"/>
    <n v="7.5869538409501711E-2"/>
    <n v="370006.71049999999"/>
  </r>
  <r>
    <x v="0"/>
    <x v="0"/>
    <x v="1"/>
    <n v="645"/>
    <n v="845219"/>
    <n v="39540"/>
    <n v="5.16"/>
    <n v="4.96"/>
    <n v="388"/>
    <n v="26.7"/>
    <n v="14.1"/>
    <n v="92476"/>
    <n v="13"/>
    <n v="428.42"/>
    <n v="24.81"/>
    <n v="35"/>
    <n v="29715"/>
    <n v="29"/>
    <n v="3199.2"/>
    <n v="119175.87899999999"/>
    <n v="160.02449999999999"/>
    <n v="33.281999999999996"/>
    <n v="600459.61450000003"/>
    <n v="930.94513875968994"/>
    <n v="21.376302478502783"/>
    <n v="1972.8747490780074"/>
    <n v="0.19666732527309491"/>
    <n v="560919.61450000003"/>
  </r>
  <r>
    <x v="0"/>
    <x v="1"/>
    <x v="1"/>
    <n v="3935"/>
    <n v="189544"/>
    <n v="83532"/>
    <n v="9.08"/>
    <n v="2.2599999999999998"/>
    <n v="63"/>
    <n v="62.79"/>
    <n v="16.96"/>
    <n v="28341"/>
    <n v="8"/>
    <n v="1633.04"/>
    <n v="8.26"/>
    <n v="45"/>
    <n v="43811"/>
    <n v="4"/>
    <n v="8893.0999999999985"/>
    <n v="32146.662400000001"/>
    <n v="325.03099999999995"/>
    <n v="357.298"/>
    <n v="75669.908599999995"/>
    <n v="19.229964066073695"/>
    <n v="2.2691184216827085"/>
    <n v="116.06819183853428"/>
    <n v="0.54278436669058372"/>
    <n v="-7862.0914000000048"/>
  </r>
  <r>
    <x v="0"/>
    <x v="2"/>
    <x v="1"/>
    <n v="3904"/>
    <n v="373853"/>
    <n v="51002"/>
    <n v="5.81"/>
    <n v="16.75"/>
    <n v="345"/>
    <n v="38.72"/>
    <n v="11.96"/>
    <n v="61772"/>
    <n v="4"/>
    <n v="1720.22"/>
    <n v="13.47"/>
    <n v="27"/>
    <n v="38317"/>
    <n v="0"/>
    <n v="65392"/>
    <n v="44712.818800000001"/>
    <n v="525.86880000000008"/>
    <n v="226.82239999999999"/>
    <n v="162906.49"/>
    <n v="41.728096823770493"/>
    <n v="7.330163522999098"/>
    <n v="217.3285975049703"/>
    <n v="1.5874579045774675"/>
    <n v="111904.48999999999"/>
  </r>
  <r>
    <x v="0"/>
    <x v="3"/>
    <x v="2"/>
    <n v="3997"/>
    <n v="519164"/>
    <n v="98330"/>
    <n v="6.09"/>
    <n v="19.14"/>
    <n v="117"/>
    <n v="55.43"/>
    <n v="12.51"/>
    <n v="36159"/>
    <n v="5"/>
    <n v="1779.2"/>
    <n v="13.01"/>
    <n v="8"/>
    <n v="47870"/>
    <n v="-4"/>
    <n v="76502.58"/>
    <n v="64947.416399999995"/>
    <n v="520.00969999999995"/>
    <n v="243.41729999999998"/>
    <n v="292921.57660000003"/>
    <n v="73.285358168626473"/>
    <n v="5.2798128750127127"/>
    <n v="291.79631294964025"/>
    <n v="0.40096462774768671"/>
    <n v="194591.57660000003"/>
  </r>
  <r>
    <x v="0"/>
    <x v="0"/>
    <x v="0"/>
    <n v="814"/>
    <n v="491416"/>
    <n v="96502"/>
    <n v="1.01"/>
    <n v="10.54"/>
    <n v="461"/>
    <n v="46.85"/>
    <n v="14.57"/>
    <n v="78345"/>
    <n v="10"/>
    <n v="154.34"/>
    <n v="16.63"/>
    <n v="16"/>
    <n v="9204"/>
    <n v="72"/>
    <n v="8579.56"/>
    <n v="71599.311199999996"/>
    <n v="135.3682"/>
    <n v="8.2213999999999992"/>
    <n v="323544.5392"/>
    <n v="397.47486388206386"/>
    <n v="5.0922882427307208"/>
    <n v="3183.9834132434885"/>
    <n v="0.14478718641639671"/>
    <n v="227042.5392"/>
  </r>
  <r>
    <x v="0"/>
    <x v="2"/>
    <x v="2"/>
    <n v="247"/>
    <n v="638595"/>
    <n v="95453"/>
    <n v="7.19"/>
    <n v="19.71"/>
    <n v="447"/>
    <n v="35.369999999999997"/>
    <n v="11.78"/>
    <n v="77186"/>
    <n v="12"/>
    <n v="635.64"/>
    <n v="10.11"/>
    <n v="32"/>
    <n v="26322"/>
    <n v="73"/>
    <n v="4868.37"/>
    <n v="75226.490999999995"/>
    <n v="24.971699999999998"/>
    <n v="17.7593"/>
    <n v="454949.408"/>
    <n v="1841.9004372469635"/>
    <n v="6.6901511738761483"/>
    <n v="1004.6488578440627"/>
    <n v="0.4449315763512085"/>
    <n v="359496.408"/>
  </r>
  <r>
    <x v="0"/>
    <x v="2"/>
    <x v="0"/>
    <n v="465"/>
    <n v="559666"/>
    <n v="50475"/>
    <n v="5.0199999999999996"/>
    <n v="4.99"/>
    <n v="220"/>
    <n v="58.83"/>
    <n v="9.8000000000000007"/>
    <n v="52683"/>
    <n v="0"/>
    <n v="814.78"/>
    <n v="6.69"/>
    <n v="6"/>
    <n v="37212"/>
    <n v="-6"/>
    <n v="2320.35"/>
    <n v="54847.268000000004"/>
    <n v="31.108499999999999"/>
    <n v="23.342999999999996"/>
    <n v="412548.93050000002"/>
    <n v="887.20200107526887"/>
    <n v="11.087984150569589"/>
    <n v="686.89216721078083"/>
    <n v="0.32028316889001657"/>
    <n v="362073.93050000002"/>
  </r>
  <r>
    <x v="0"/>
    <x v="3"/>
    <x v="1"/>
    <n v="1774"/>
    <n v="192312"/>
    <n v="65142"/>
    <n v="6.91"/>
    <n v="3.06"/>
    <n v="411"/>
    <n v="45.69"/>
    <n v="18.02"/>
    <n v="801"/>
    <n v="13"/>
    <n v="1029.4100000000001"/>
    <n v="5.64"/>
    <n v="35"/>
    <n v="30299"/>
    <n v="29"/>
    <n v="5428.4400000000005"/>
    <n v="34654.6224"/>
    <n v="100.0536"/>
    <n v="122.5834"/>
    <n v="120906.30059999999"/>
    <n v="68.154622660653885"/>
    <n v="2.9521967394307822"/>
    <n v="186.81769168747144"/>
    <n v="2.2000057718707104"/>
    <n v="55764.300599999988"/>
  </r>
  <r>
    <x v="0"/>
    <x v="0"/>
    <x v="3"/>
    <n v="4594"/>
    <n v="142493"/>
    <n v="56001"/>
    <n v="0.93"/>
    <n v="15.12"/>
    <n v="54"/>
    <n v="12.31"/>
    <n v="10.25"/>
    <n v="85269"/>
    <n v="1"/>
    <n v="1335.86"/>
    <n v="19.75"/>
    <n v="47"/>
    <n v="24946"/>
    <n v="54"/>
    <n v="69461.279999999999"/>
    <n v="14605.532499999999"/>
    <n v="907.31500000000005"/>
    <n v="42.724200000000003"/>
    <n v="-52738.851699999999"/>
    <n v="-11.479941597736177"/>
    <n v="2.5444724201353548"/>
    <n v="106.66761486982169"/>
    <n v="0.50624549977893651"/>
    <n v="-108739.8517"/>
  </r>
  <r>
    <x v="0"/>
    <x v="0"/>
    <x v="3"/>
    <n v="3662"/>
    <n v="252435"/>
    <n v="30711"/>
    <n v="6.87"/>
    <n v="3.64"/>
    <n v="32"/>
    <n v="13.82"/>
    <n v="9.67"/>
    <n v="82269"/>
    <n v="12"/>
    <n v="855.61"/>
    <n v="15.57"/>
    <n v="48"/>
    <n v="8253"/>
    <n v="45"/>
    <n v="13329.68"/>
    <n v="24410.464499999998"/>
    <n v="570.17340000000002"/>
    <n v="251.57939999999999"/>
    <n v="123351.1027"/>
    <n v="33.684080475150189"/>
    <n v="8.2196932695125522"/>
    <n v="295.03512114164164"/>
    <n v="0.10846166339849862"/>
    <n v="92640.102700000003"/>
  </r>
  <r>
    <x v="0"/>
    <x v="0"/>
    <x v="1"/>
    <n v="3939"/>
    <n v="113095"/>
    <n v="20088"/>
    <n v="2.5499999999999998"/>
    <n v="19.79"/>
    <n v="118"/>
    <n v="27.16"/>
    <n v="10.43"/>
    <n v="89614"/>
    <n v="5"/>
    <n v="1130.1500000000001"/>
    <n v="15.13"/>
    <n v="32"/>
    <n v="3696"/>
    <n v="43"/>
    <n v="77952.81"/>
    <n v="11795.808500000001"/>
    <n v="595.97070000000008"/>
    <n v="100.44449999999999"/>
    <n v="-70660.0337"/>
    <n v="-17.938571642548869"/>
    <n v="5.6299780963759458"/>
    <n v="100.07078706366411"/>
    <n v="1.1791653035059022"/>
    <n v="-90748.0337"/>
  </r>
  <r>
    <x v="0"/>
    <x v="0"/>
    <x v="3"/>
    <n v="3109"/>
    <n v="529926"/>
    <n v="15014"/>
    <n v="7.85"/>
    <n v="11.9"/>
    <n v="228"/>
    <n v="23.14"/>
    <n v="9.0399999999999991"/>
    <n v="14855"/>
    <n v="9"/>
    <n v="428.07"/>
    <n v="2.0299999999999998"/>
    <n v="31"/>
    <n v="9831"/>
    <n v="-8"/>
    <n v="36997.1"/>
    <n v="47905.310399999995"/>
    <n v="63.112699999999997"/>
    <n v="244.0565"/>
    <n v="420030.4204"/>
    <n v="135.10145397233836"/>
    <n v="35.29545757293193"/>
    <n v="1237.9423925993412"/>
    <n v="0.18417658314557125"/>
    <n v="405016.4204"/>
  </r>
  <r>
    <x v="0"/>
    <x v="3"/>
    <x v="3"/>
    <n v="3093"/>
    <n v="335711"/>
    <n v="139345"/>
    <n v="9.19"/>
    <n v="19.34"/>
    <n v="194"/>
    <n v="65.489999999999995"/>
    <n v="9.16"/>
    <n v="36169"/>
    <n v="8"/>
    <n v="221.39"/>
    <n v="21.71"/>
    <n v="10"/>
    <n v="20047"/>
    <n v="-3"/>
    <n v="59818.62"/>
    <n v="30751.1276"/>
    <n v="671.49030000000005"/>
    <n v="284.24669999999998"/>
    <n v="187969.51539999997"/>
    <n v="60.772555900420294"/>
    <n v="2.409207363019843"/>
    <n v="1516.3783368715842"/>
    <n v="0.12793640959039174"/>
    <n v="48624.515399999975"/>
  </r>
  <r>
    <x v="0"/>
    <x v="3"/>
    <x v="0"/>
    <n v="2316"/>
    <n v="235378"/>
    <n v="17297"/>
    <n v="1.03"/>
    <n v="5.74"/>
    <n v="106"/>
    <n v="68.41"/>
    <n v="14.27"/>
    <n v="6772"/>
    <n v="3"/>
    <n v="207.3"/>
    <n v="25.36"/>
    <n v="5"/>
    <n v="44555"/>
    <n v="64"/>
    <n v="13293.84"/>
    <n v="33588.440600000002"/>
    <n v="587.33759999999995"/>
    <n v="23.854800000000001"/>
    <n v="136557.527"/>
    <n v="58.962662780656302"/>
    <n v="13.608024512921316"/>
    <n v="1135.446213217559"/>
    <n v="9.3355368811018871E-2"/>
    <n v="119260.527"/>
  </r>
  <r>
    <x v="0"/>
    <x v="0"/>
    <x v="1"/>
    <n v="4314"/>
    <n v="472381"/>
    <n v="83958"/>
    <n v="2.5"/>
    <n v="7.98"/>
    <n v="303"/>
    <n v="47.01"/>
    <n v="10.39"/>
    <n v="10131"/>
    <n v="10"/>
    <n v="927.62"/>
    <n v="26.5"/>
    <n v="43"/>
    <n v="1394"/>
    <n v="64"/>
    <n v="34425.72"/>
    <n v="49080.385900000001"/>
    <n v="1143.21"/>
    <n v="107.85000000000001"/>
    <n v="376098.83409999998"/>
    <n v="87.181000023180331"/>
    <n v="5.6263965315991333"/>
    <n v="509.23977490782863"/>
    <n v="0.5950045831648606"/>
    <n v="292140.83409999998"/>
  </r>
  <r>
    <x v="0"/>
    <x v="2"/>
    <x v="3"/>
    <n v="880"/>
    <n v="486162"/>
    <n v="15728"/>
    <n v="4.5999999999999996"/>
    <n v="19.309999999999999"/>
    <n v="76"/>
    <n v="28.55"/>
    <n v="15.76"/>
    <n v="75677"/>
    <n v="9"/>
    <n v="1855.19"/>
    <n v="12.11"/>
    <n v="18"/>
    <n v="30049"/>
    <n v="30"/>
    <n v="16992.8"/>
    <n v="76619.131199999989"/>
    <n v="106.568"/>
    <n v="40.479999999999997"/>
    <n v="286677.0208"/>
    <n v="325.76934181818183"/>
    <n v="30.910605289928789"/>
    <n v="262.05509947768155"/>
    <n v="0.29001534467934553"/>
    <n v="270949.0208"/>
  </r>
  <r>
    <x v="0"/>
    <x v="1"/>
    <x v="0"/>
    <n v="2420"/>
    <n v="96403"/>
    <n v="70942"/>
    <n v="6.55"/>
    <n v="16.59"/>
    <n v="80"/>
    <n v="46.67"/>
    <n v="9.2899999999999991"/>
    <n v="81741"/>
    <n v="1"/>
    <n v="961.54"/>
    <n v="11.58"/>
    <n v="24"/>
    <n v="10290"/>
    <n v="31"/>
    <n v="40147.800000000003"/>
    <n v="8955.8387000000002"/>
    <n v="280.23599999999999"/>
    <n v="158.51000000000002"/>
    <n v="-45170.384699999995"/>
    <n v="-18.665448223140494"/>
    <n v="1.3588988187533477"/>
    <n v="100.25895958566467"/>
    <n v="0.79793367426324902"/>
    <n v="-116112.3847"/>
  </r>
  <r>
    <x v="0"/>
    <x v="3"/>
    <x v="1"/>
    <n v="2330"/>
    <n v="845600"/>
    <n v="38276"/>
    <n v="6.71"/>
    <n v="15.17"/>
    <n v="323"/>
    <n v="39.15"/>
    <n v="14.68"/>
    <n v="55897"/>
    <n v="5"/>
    <n v="1600.31"/>
    <n v="11.73"/>
    <n v="2"/>
    <n v="18131"/>
    <n v="28"/>
    <n v="35346.1"/>
    <n v="124134.07999999999"/>
    <n v="273.30900000000003"/>
    <n v="156.34299999999999"/>
    <n v="611662.16800000006"/>
    <n v="262.51595193133051"/>
    <n v="22.092172640819314"/>
    <n v="528.39762296055142"/>
    <n v="0.61128208372753068"/>
    <n v="573386.16800000006"/>
  </r>
  <r>
    <x v="0"/>
    <x v="0"/>
    <x v="1"/>
    <n v="3797"/>
    <n v="532604"/>
    <n v="71216"/>
    <n v="6.39"/>
    <n v="3.22"/>
    <n v="91"/>
    <n v="28.4"/>
    <n v="11.27"/>
    <n v="91494"/>
    <n v="10"/>
    <n v="1701.45"/>
    <n v="17.72"/>
    <n v="27"/>
    <n v="23244"/>
    <n v="51"/>
    <n v="12226.34"/>
    <n v="60024.470799999996"/>
    <n v="672.82839999999999"/>
    <n v="242.6283"/>
    <n v="344699.73250000004"/>
    <n v="90.782126020542549"/>
    <n v="7.4787126488429569"/>
    <n v="313.02947485967849"/>
    <n v="0.29070744868607823"/>
    <n v="273483.73250000004"/>
  </r>
  <r>
    <x v="0"/>
    <x v="2"/>
    <x v="0"/>
    <n v="4975"/>
    <n v="138668"/>
    <n v="80225"/>
    <n v="1.85"/>
    <n v="2.2000000000000002"/>
    <n v="99"/>
    <n v="62.9"/>
    <n v="11.87"/>
    <n v="70199"/>
    <n v="0"/>
    <n v="327.14999999999998"/>
    <n v="7.54"/>
    <n v="20"/>
    <n v="14515"/>
    <n v="2"/>
    <n v="10945"/>
    <n v="16459.891599999999"/>
    <n v="375.11499999999995"/>
    <n v="92.037500000000009"/>
    <n v="26081.955900000001"/>
    <n v="5.2426042010050251"/>
    <n v="1.728488625740106"/>
    <n v="423.86672780070307"/>
    <n v="0.23356398015403695"/>
    <n v="-54143.044099999999"/>
  </r>
  <r>
    <x v="0"/>
    <x v="3"/>
    <x v="3"/>
    <n v="2296"/>
    <n v="523620"/>
    <n v="55719"/>
    <n v="1.35"/>
    <n v="9.81"/>
    <n v="237"/>
    <n v="10"/>
    <n v="5.97"/>
    <n v="88222"/>
    <n v="12"/>
    <n v="822.89"/>
    <n v="25.64"/>
    <n v="49"/>
    <n v="17600"/>
    <n v="24"/>
    <n v="22523.760000000002"/>
    <n v="31260.113999999998"/>
    <n v="588.69440000000009"/>
    <n v="30.996000000000002"/>
    <n v="363394.43559999997"/>
    <n v="158.27283780487804"/>
    <n v="9.3975125181715402"/>
    <n v="636.3183414551155"/>
    <n v="0.37245508192964366"/>
    <n v="307675.43559999997"/>
  </r>
  <r>
    <x v="0"/>
    <x v="0"/>
    <x v="2"/>
    <n v="3568"/>
    <n v="926338"/>
    <n v="134887"/>
    <n v="9.92"/>
    <n v="4.3"/>
    <n v="414"/>
    <n v="48.6"/>
    <n v="11.99"/>
    <n v="63001"/>
    <n v="5"/>
    <n v="1549.6"/>
    <n v="6.91"/>
    <n v="12"/>
    <n v="28892"/>
    <n v="-13"/>
    <n v="15342.4"/>
    <n v="111067.9262"/>
    <n v="246.54879999999997"/>
    <n v="353.94560000000001"/>
    <n v="707434.17940000002"/>
    <n v="198.27191126681615"/>
    <n v="6.8675113242936678"/>
    <n v="597.79168817759421"/>
    <n v="0.69254894001973366"/>
    <n v="572547.17940000002"/>
  </r>
  <r>
    <x v="0"/>
    <x v="2"/>
    <x v="3"/>
    <n v="746"/>
    <n v="914434"/>
    <n v="76569"/>
    <n v="9.42"/>
    <n v="7.45"/>
    <n v="218"/>
    <n v="32.380000000000003"/>
    <n v="11.83"/>
    <n v="40931"/>
    <n v="5"/>
    <n v="223.47"/>
    <n v="14.76"/>
    <n v="46"/>
    <n v="22801"/>
    <n v="-19"/>
    <n v="5557.7"/>
    <n v="108177.5422"/>
    <n v="110.1096"/>
    <n v="70.273200000000003"/>
    <n v="736786.375"/>
    <n v="987.64929624664876"/>
    <n v="11.942613851558725"/>
    <n v="4091.9765516624157"/>
    <n v="5.327498758795058E-2"/>
    <n v="660217.375"/>
  </r>
  <r>
    <x v="0"/>
    <x v="3"/>
    <x v="3"/>
    <n v="4858"/>
    <n v="603091"/>
    <n v="46328"/>
    <n v="4.8"/>
    <n v="15.16"/>
    <n v="106"/>
    <n v="59.52"/>
    <n v="13.73"/>
    <n v="83990"/>
    <n v="4"/>
    <n v="1702.9"/>
    <n v="0.59"/>
    <n v="21"/>
    <n v="38695"/>
    <n v="29"/>
    <n v="73647.28"/>
    <n v="82804.3943"/>
    <n v="28.662199999999999"/>
    <n v="233.184"/>
    <n v="323692.47950000002"/>
    <n v="66.630810930424047"/>
    <n v="13.017850975651873"/>
    <n v="354.15526454871099"/>
    <n v="0.29930375349657018"/>
    <n v="277364.47950000002"/>
  </r>
  <r>
    <x v="0"/>
    <x v="2"/>
    <x v="1"/>
    <n v="697"/>
    <n v="486571"/>
    <n v="23919"/>
    <n v="2.78"/>
    <n v="18.899999999999999"/>
    <n v="200"/>
    <n v="40.79"/>
    <n v="12.56"/>
    <n v="45784"/>
    <n v="1"/>
    <n v="559.29"/>
    <n v="26.96"/>
    <n v="45"/>
    <n v="5606"/>
    <n v="31"/>
    <n v="13173.3"/>
    <n v="61113.317600000009"/>
    <n v="187.91120000000001"/>
    <n v="19.3766"/>
    <n v="360687.09459999995"/>
    <n v="517.48507116212329"/>
    <n v="20.342447426731887"/>
    <n v="869.9797958125481"/>
    <n v="0.22989039626282701"/>
    <n v="336768.09459999995"/>
  </r>
  <r>
    <x v="0"/>
    <x v="1"/>
    <x v="1"/>
    <n v="4430"/>
    <n v="280147"/>
    <n v="114369"/>
    <n v="3.09"/>
    <n v="6.39"/>
    <n v="316"/>
    <n v="11.62"/>
    <n v="14.96"/>
    <n v="34959"/>
    <n v="13"/>
    <n v="1578.64"/>
    <n v="24.12"/>
    <n v="30"/>
    <n v="49844"/>
    <n v="16"/>
    <n v="28307.699999999997"/>
    <n v="41909.991200000004"/>
    <n v="1068.5160000000001"/>
    <n v="136.887"/>
    <n v="123920.90580000001"/>
    <n v="27.973116433408581"/>
    <n v="2.4495011760179768"/>
    <n v="177.4609790705924"/>
    <n v="1.7806731465980361"/>
    <n v="9551.9058000000077"/>
  </r>
  <r>
    <x v="0"/>
    <x v="3"/>
    <x v="1"/>
    <n v="1468"/>
    <n v="605083"/>
    <n v="31400"/>
    <n v="3.74"/>
    <n v="13.81"/>
    <n v="457"/>
    <n v="64.22"/>
    <n v="10.08"/>
    <n v="32328"/>
    <n v="14"/>
    <n v="1025.44"/>
    <n v="23.76"/>
    <n v="45"/>
    <n v="19280"/>
    <n v="51"/>
    <n v="20273.080000000002"/>
    <n v="60992.366399999999"/>
    <n v="348.79680000000002"/>
    <n v="54.903200000000005"/>
    <n v="471805.85360000003"/>
    <n v="321.39363324250684"/>
    <n v="19.270159235668789"/>
    <n v="590.07157902948973"/>
    <n v="0.77448231069126061"/>
    <n v="440405.85360000003"/>
  </r>
  <r>
    <x v="0"/>
    <x v="2"/>
    <x v="1"/>
    <n v="3637"/>
    <n v="585381"/>
    <n v="75533"/>
    <n v="2.2999999999999998"/>
    <n v="6.04"/>
    <n v="217"/>
    <n v="8.17"/>
    <n v="8.14"/>
    <n v="74408"/>
    <n v="9"/>
    <n v="1804.07"/>
    <n v="5.0999999999999996"/>
    <n v="13"/>
    <n v="47244"/>
    <n v="78"/>
    <n v="21967.48"/>
    <n v="47650.013400000003"/>
    <n v="185.48699999999999"/>
    <n v="83.650999999999996"/>
    <n v="393842.36859999999"/>
    <n v="108.28770101732196"/>
    <n v="7.7500033098116052"/>
    <n v="324.47798588746559"/>
    <n v="0.66876647858403326"/>
    <n v="318309.36859999999"/>
  </r>
  <r>
    <x v="1"/>
    <x v="3"/>
    <x v="3"/>
    <n v="620"/>
    <n v="472955"/>
    <n v="91795"/>
    <n v="2.65"/>
    <n v="16.12"/>
    <n v="146"/>
    <n v="12.14"/>
    <n v="7.76"/>
    <n v="38744"/>
    <n v="5"/>
    <n v="1271.1300000000001"/>
    <n v="24.18"/>
    <n v="45"/>
    <n v="9733"/>
    <n v="53"/>
    <n v="9994.4000000000015"/>
    <n v="36701.308000000005"/>
    <n v="149.916"/>
    <n v="16.43"/>
    <n v="377615.946"/>
    <n v="609.05797741935487"/>
    <n v="5.1522958766817366"/>
    <n v="372.07445343906602"/>
    <n v="0.39239458299415381"/>
    <n v="285820.946"/>
  </r>
  <r>
    <x v="1"/>
    <x v="3"/>
    <x v="3"/>
    <n v="3960"/>
    <n v="845326"/>
    <n v="78869"/>
    <n v="3.47"/>
    <n v="7.38"/>
    <n v="310"/>
    <n v="20.65"/>
    <n v="10.24"/>
    <n v="8789"/>
    <n v="9"/>
    <n v="1904.59"/>
    <n v="10.39"/>
    <n v="18"/>
    <n v="12278"/>
    <n v="-12"/>
    <n v="29224.799999999999"/>
    <n v="86561.382400000002"/>
    <n v="411.44400000000002"/>
    <n v="137.41200000000001"/>
    <n v="707923.96160000004"/>
    <n v="178.76867717171717"/>
    <n v="10.718102169420177"/>
    <n v="443.83620621761116"/>
    <n v="0.69845586199880283"/>
    <n v="629054.96160000004"/>
  </r>
  <r>
    <x v="1"/>
    <x v="1"/>
    <x v="0"/>
    <n v="1489"/>
    <n v="756972"/>
    <n v="142868"/>
    <n v="6.47"/>
    <n v="18.920000000000002"/>
    <n v="157"/>
    <n v="24.37"/>
    <n v="16.03"/>
    <n v="35418"/>
    <n v="13"/>
    <n v="346.34"/>
    <n v="1.23"/>
    <n v="41"/>
    <n v="36338"/>
    <n v="45"/>
    <n v="28171.88"/>
    <n v="121342.6116"/>
    <n v="18.314700000000002"/>
    <n v="96.33829999999999"/>
    <n v="535586.8554"/>
    <n v="359.69567186030895"/>
    <n v="5.2984013214995658"/>
    <n v="2185.6326153490791"/>
    <n v="7.1832749427984122E-2"/>
    <n v="392718.8554"/>
  </r>
  <r>
    <x v="1"/>
    <x v="2"/>
    <x v="3"/>
    <n v="828"/>
    <n v="845928"/>
    <n v="22543"/>
    <n v="4.21"/>
    <n v="10.74"/>
    <n v="410"/>
    <n v="13.01"/>
    <n v="8.09"/>
    <n v="27885"/>
    <n v="5"/>
    <n v="1051.82"/>
    <n v="0.94"/>
    <n v="4"/>
    <n v="39413"/>
    <n v="75"/>
    <n v="8892.7199999999993"/>
    <n v="68435.575200000007"/>
    <n v="7.783199999999999"/>
    <n v="34.858800000000002"/>
    <n v="701259.06279999996"/>
    <n v="846.93123526570048"/>
    <n v="37.525085392361262"/>
    <n v="804.25167804377179"/>
    <n v="0.50979066776368676"/>
    <n v="678716.06279999996"/>
  </r>
  <r>
    <x v="1"/>
    <x v="1"/>
    <x v="1"/>
    <n v="2548"/>
    <n v="465872"/>
    <n v="70333"/>
    <n v="3.88"/>
    <n v="9.02"/>
    <n v="340"/>
    <n v="62.49"/>
    <n v="7.76"/>
    <n v="23932"/>
    <n v="8"/>
    <n v="1840.4"/>
    <n v="11.93"/>
    <n v="1"/>
    <n v="3179"/>
    <n v="36"/>
    <n v="22982.959999999999"/>
    <n v="36151.667200000004"/>
    <n v="303.97640000000001"/>
    <n v="98.862400000000008"/>
    <n v="379223.53399999999"/>
    <n v="148.83184222919937"/>
    <n v="6.623803904283907"/>
    <n v="253.13627472288633"/>
    <n v="1.3431500497990865"/>
    <n v="308890.53399999999"/>
  </r>
  <r>
    <x v="1"/>
    <x v="1"/>
    <x v="3"/>
    <n v="189"/>
    <n v="739556"/>
    <n v="57781"/>
    <n v="3.59"/>
    <n v="16.04"/>
    <n v="155"/>
    <n v="21.71"/>
    <n v="5.5"/>
    <n v="70248"/>
    <n v="1"/>
    <n v="605.1"/>
    <n v="13.07"/>
    <n v="7"/>
    <n v="11652"/>
    <n v="29"/>
    <n v="3031.56"/>
    <n v="40675.58"/>
    <n v="24.702300000000001"/>
    <n v="6.7850999999999999"/>
    <n v="613917.3726"/>
    <n v="3248.2400666666667"/>
    <n v="12.799293885533308"/>
    <n v="1222.2045942819368"/>
    <n v="0.12682001092547421"/>
    <n v="556136.3726"/>
  </r>
  <r>
    <x v="1"/>
    <x v="0"/>
    <x v="3"/>
    <n v="205"/>
    <n v="651153"/>
    <n v="139393"/>
    <n v="9.7799999999999994"/>
    <n v="12.53"/>
    <n v="353"/>
    <n v="32.549999999999997"/>
    <n v="8.5299999999999994"/>
    <n v="22606"/>
    <n v="2"/>
    <n v="508.51"/>
    <n v="7.5"/>
    <n v="40"/>
    <n v="24806"/>
    <n v="11"/>
    <n v="2568.65"/>
    <n v="55543.35089999999"/>
    <n v="15.375"/>
    <n v="20.048999999999999"/>
    <n v="545593.57510000002"/>
    <n v="2661.4320736585369"/>
    <n v="4.6713464808132406"/>
    <n v="1280.511691018859"/>
    <n v="0.27567104812540216"/>
    <n v="406200.57510000002"/>
  </r>
  <r>
    <x v="1"/>
    <x v="3"/>
    <x v="1"/>
    <n v="986"/>
    <n v="737016"/>
    <n v="86348"/>
    <n v="1.48"/>
    <n v="6.07"/>
    <n v="246"/>
    <n v="27.24"/>
    <n v="12.42"/>
    <n v="10150"/>
    <n v="7"/>
    <n v="546.94000000000005"/>
    <n v="18.29"/>
    <n v="39"/>
    <n v="20171"/>
    <n v="-20"/>
    <n v="5985.02"/>
    <n v="91537.387199999997"/>
    <n v="180.33939999999998"/>
    <n v="14.5928"/>
    <n v="608977.66060000006"/>
    <n v="617.62440223123735"/>
    <n v="8.5354148330013437"/>
    <n v="1347.526236881559"/>
    <n v="0.18255674232309749"/>
    <n v="522629.66060000006"/>
  </r>
  <r>
    <x v="1"/>
    <x v="1"/>
    <x v="1"/>
    <n v="1995"/>
    <n v="481116"/>
    <n v="128053"/>
    <n v="9.8000000000000007"/>
    <n v="16.100000000000001"/>
    <n v="199"/>
    <n v="33.92"/>
    <n v="8.18"/>
    <n v="46936"/>
    <n v="7"/>
    <n v="499.91"/>
    <n v="11.09"/>
    <n v="15"/>
    <n v="10470"/>
    <n v="-12"/>
    <n v="32119.500000000004"/>
    <n v="39355.288800000002"/>
    <n v="221.24549999999999"/>
    <n v="195.51000000000002"/>
    <n v="351818.45569999999"/>
    <n v="176.35010310776943"/>
    <n v="3.7571630496747441"/>
    <n v="962.40523294192951"/>
    <n v="0.20677360553380059"/>
    <n v="223765.45569999999"/>
  </r>
  <r>
    <x v="1"/>
    <x v="0"/>
    <x v="2"/>
    <n v="734"/>
    <n v="167235"/>
    <n v="139832"/>
    <n v="2.2999999999999998"/>
    <n v="13.1"/>
    <n v="493"/>
    <n v="27.86"/>
    <n v="16.38"/>
    <n v="8593"/>
    <n v="2"/>
    <n v="548.20000000000005"/>
    <n v="9.41"/>
    <n v="6"/>
    <n v="22326"/>
    <n v="24"/>
    <n v="9615.4"/>
    <n v="27393.093000000001"/>
    <n v="69.069400000000002"/>
    <n v="16.882000000000001"/>
    <n v="99221.555599999992"/>
    <n v="135.17923106267028"/>
    <n v="1.1959708793409234"/>
    <n v="305.0620211601605"/>
    <n v="1.6160648189673217"/>
    <n v="-40610.444400000008"/>
  </r>
  <r>
    <x v="1"/>
    <x v="0"/>
    <x v="3"/>
    <n v="3489"/>
    <n v="195016"/>
    <n v="107112"/>
    <n v="7.05"/>
    <n v="2.57"/>
    <n v="412"/>
    <n v="66.16"/>
    <n v="9.64"/>
    <n v="73719"/>
    <n v="8"/>
    <n v="1896.48"/>
    <n v="25.88"/>
    <n v="19"/>
    <n v="32770"/>
    <n v="-20"/>
    <n v="8966.73"/>
    <n v="18799.542399999998"/>
    <n v="902.95319999999992"/>
    <n v="245.97449999999998"/>
    <n v="59611.799899999984"/>
    <n v="17.085640556033244"/>
    <n v="1.8206736873552916"/>
    <n v="102.83050704463005"/>
    <n v="4.0065931000533288"/>
    <n v="-47500.200100000016"/>
  </r>
  <r>
    <x v="1"/>
    <x v="1"/>
    <x v="1"/>
    <n v="4306"/>
    <n v="614660"/>
    <n v="66350"/>
    <n v="6.16"/>
    <n v="6.32"/>
    <n v="220"/>
    <n v="53.21"/>
    <n v="11.08"/>
    <n v="50493"/>
    <n v="13"/>
    <n v="1433.65"/>
    <n v="17.579999999999998"/>
    <n v="35"/>
    <n v="36399"/>
    <n v="42"/>
    <n v="27213.920000000002"/>
    <n v="68104.327999999994"/>
    <n v="756.99479999999994"/>
    <n v="265.24959999999999"/>
    <n v="431427.50760000001"/>
    <n v="100.1921754760799"/>
    <n v="9.2639035418236624"/>
    <n v="428.73783698950228"/>
    <n v="0.51313409039143598"/>
    <n v="365077.50760000001"/>
  </r>
  <r>
    <x v="1"/>
    <x v="1"/>
    <x v="2"/>
    <n v="558"/>
    <n v="742111"/>
    <n v="146130"/>
    <n v="4.59"/>
    <n v="11.42"/>
    <n v="338"/>
    <n v="8.33"/>
    <n v="10.32"/>
    <n v="30815"/>
    <n v="10"/>
    <n v="991.66"/>
    <n v="2.4900000000000002"/>
    <n v="2"/>
    <n v="13569"/>
    <n v="57"/>
    <n v="6372.36"/>
    <n v="76585.855200000005"/>
    <n v="13.894200000000001"/>
    <n v="25.612199999999998"/>
    <n v="614729.27839999995"/>
    <n v="1101.6653734767024"/>
    <n v="5.0784301649216452"/>
    <n v="748.35225783030478"/>
    <n v="0.45165895667898737"/>
    <n v="468599.27839999995"/>
  </r>
  <r>
    <x v="1"/>
    <x v="2"/>
    <x v="2"/>
    <n v="3485"/>
    <n v="497557"/>
    <n v="69200"/>
    <n v="5.76"/>
    <n v="4.4800000000000004"/>
    <n v="490"/>
    <n v="53.68"/>
    <n v="8.99"/>
    <n v="88478"/>
    <n v="14"/>
    <n v="759.24"/>
    <n v="24.49"/>
    <n v="21"/>
    <n v="1528"/>
    <n v="-17"/>
    <n v="15612.800000000001"/>
    <n v="44730.374300000003"/>
    <n v="853.47649999999987"/>
    <n v="200.73599999999999"/>
    <n v="346153.61320000002"/>
    <n v="99.326718278335733"/>
    <n v="7.1901300578034686"/>
    <n v="655.33559875665139"/>
    <n v="0.74770850374931919"/>
    <n v="276953.61320000002"/>
  </r>
  <r>
    <x v="1"/>
    <x v="0"/>
    <x v="0"/>
    <n v="121"/>
    <n v="848519"/>
    <n v="110848"/>
    <n v="6.6"/>
    <n v="14.4"/>
    <n v="427"/>
    <n v="28.2"/>
    <n v="18.440000000000001"/>
    <n v="33161"/>
    <n v="13"/>
    <n v="228.07"/>
    <n v="29.65"/>
    <n v="5"/>
    <n v="44270"/>
    <n v="57"/>
    <n v="1742.4"/>
    <n v="156466.90360000002"/>
    <n v="35.8765"/>
    <n v="7.9860000000000007"/>
    <n v="612834.83389999997"/>
    <n v="5064.7506933884297"/>
    <n v="7.6547975606235568"/>
    <n v="3720.4323234094795"/>
    <n v="0.11477160794278031"/>
    <n v="501986.83389999997"/>
  </r>
  <r>
    <x v="1"/>
    <x v="3"/>
    <x v="3"/>
    <n v="994"/>
    <n v="919049"/>
    <n v="65058"/>
    <n v="4.05"/>
    <n v="15.41"/>
    <n v="245"/>
    <n v="17.12"/>
    <n v="14.85"/>
    <n v="9716"/>
    <n v="3"/>
    <n v="1157.25"/>
    <n v="1.42"/>
    <n v="23"/>
    <n v="38443"/>
    <n v="47"/>
    <n v="15317.54"/>
    <n v="136478.77650000001"/>
    <n v="14.114799999999999"/>
    <n v="40.256999999999998"/>
    <n v="719039.31169999996"/>
    <n v="723.37958923541248"/>
    <n v="14.126610101755357"/>
    <n v="794.16634262259663"/>
    <n v="0.30849960121821579"/>
    <n v="653981.31169999996"/>
  </r>
  <r>
    <x v="1"/>
    <x v="1"/>
    <x v="1"/>
    <n v="614"/>
    <n v="674771"/>
    <n v="67068"/>
    <n v="5.85"/>
    <n v="3.38"/>
    <n v="369"/>
    <n v="53.71"/>
    <n v="18.600000000000001"/>
    <n v="33349"/>
    <n v="7"/>
    <n v="461.62"/>
    <n v="24.04"/>
    <n v="39"/>
    <n v="19047"/>
    <n v="4"/>
    <n v="2075.3199999999997"/>
    <n v="125507.40600000002"/>
    <n v="147.60560000000001"/>
    <n v="35.918999999999997"/>
    <n v="494608.74939999997"/>
    <n v="805.55170912052108"/>
    <n v="10.060997793284427"/>
    <n v="1461.7455916121485"/>
    <n v="0.25243790856453524"/>
    <n v="427540.74939999997"/>
  </r>
  <r>
    <x v="1"/>
    <x v="1"/>
    <x v="2"/>
    <n v="3527"/>
    <n v="772724"/>
    <n v="43392"/>
    <n v="6.32"/>
    <n v="12.18"/>
    <n v="79"/>
    <n v="32.76"/>
    <n v="7.16"/>
    <n v="68371"/>
    <n v="4"/>
    <n v="1038.25"/>
    <n v="12.25"/>
    <n v="32"/>
    <n v="29906"/>
    <n v="61"/>
    <n v="42958.86"/>
    <n v="55327.038399999998"/>
    <n v="432.0575"/>
    <n v="222.90640000000002"/>
    <n v="575506.13769999996"/>
    <n v="163.17157292316415"/>
    <n v="17.807983038348084"/>
    <n v="744.25620033710572"/>
    <n v="0.10614624367820852"/>
    <n v="532114.13769999996"/>
  </r>
  <r>
    <x v="1"/>
    <x v="1"/>
    <x v="1"/>
    <n v="2027"/>
    <n v="153892"/>
    <n v="105123"/>
    <n v="9.42"/>
    <n v="4.51"/>
    <n v="370"/>
    <n v="63.37"/>
    <n v="11.34"/>
    <n v="4134"/>
    <n v="3"/>
    <n v="1062.51"/>
    <n v="21.93"/>
    <n v="26"/>
    <n v="6950"/>
    <n v="75"/>
    <n v="9141.77"/>
    <n v="17451.352800000001"/>
    <n v="444.52109999999999"/>
    <n v="190.94340000000003"/>
    <n v="115579.4127"/>
    <n v="57.019937197829307"/>
    <n v="1.4639232137591203"/>
    <n v="144.83816622902373"/>
    <n v="2.5545752865646039"/>
    <n v="10456.412700000001"/>
  </r>
  <r>
    <x v="1"/>
    <x v="0"/>
    <x v="0"/>
    <n v="2077"/>
    <n v="536275"/>
    <n v="45379"/>
    <n v="8.17"/>
    <n v="15.92"/>
    <n v="163"/>
    <n v="47.15"/>
    <n v="19.87"/>
    <n v="44149"/>
    <n v="12"/>
    <n v="679.58"/>
    <n v="16.170000000000002"/>
    <n v="31"/>
    <n v="18824"/>
    <n v="23"/>
    <n v="33065.839999999997"/>
    <n v="106557.84250000001"/>
    <n v="335.85090000000002"/>
    <n v="169.6909"/>
    <n v="333172.7757"/>
    <n v="160.4105805007222"/>
    <n v="11.817691002446065"/>
    <n v="789.12710791959739"/>
    <n v="0.20655734464593725"/>
    <n v="287793.7757"/>
  </r>
  <r>
    <x v="1"/>
    <x v="1"/>
    <x v="2"/>
    <n v="1056"/>
    <n v="348871"/>
    <n v="22297"/>
    <n v="8.68"/>
    <n v="2.79"/>
    <n v="397"/>
    <n v="9.4499999999999993"/>
    <n v="7.45"/>
    <n v="49112"/>
    <n v="12"/>
    <n v="934.05"/>
    <n v="8.64"/>
    <n v="20"/>
    <n v="37394"/>
    <n v="-5"/>
    <n v="2946.2400000000002"/>
    <n v="25990.889499999997"/>
    <n v="91.238399999999999"/>
    <n v="91.660800000000009"/>
    <n v="233244.9713"/>
    <n v="220.87591979166666"/>
    <n v="15.646544378167466"/>
    <n v="373.50355976660779"/>
    <n v="1.0629082096247611"/>
    <n v="210947.9713"/>
  </r>
  <r>
    <x v="1"/>
    <x v="1"/>
    <x v="2"/>
    <n v="1487"/>
    <n v="296353"/>
    <n v="99333"/>
    <n v="2.68"/>
    <n v="18.920000000000002"/>
    <n v="386"/>
    <n v="43.83"/>
    <n v="15.3"/>
    <n v="89299"/>
    <n v="9"/>
    <n v="664.7"/>
    <n v="28.53"/>
    <n v="12"/>
    <n v="22380"/>
    <n v="7"/>
    <n v="28134.04"/>
    <n v="45342.008999999998"/>
    <n v="424.24110000000002"/>
    <n v="39.851600000000005"/>
    <n v="110733.85830000002"/>
    <n v="74.467961197041035"/>
    <n v="2.9834294745955523"/>
    <n v="445.8447419888671"/>
    <n v="0.86577223783798385"/>
    <n v="11400.858300000022"/>
  </r>
  <r>
    <x v="1"/>
    <x v="1"/>
    <x v="2"/>
    <n v="4381"/>
    <n v="225006"/>
    <n v="125956"/>
    <n v="2.5499999999999998"/>
    <n v="4.8099999999999996"/>
    <n v="198"/>
    <n v="18.760000000000002"/>
    <n v="16.059999999999999"/>
    <n v="71327"/>
    <n v="12"/>
    <n v="934.74"/>
    <n v="28.88"/>
    <n v="39"/>
    <n v="38081"/>
    <n v="31"/>
    <n v="21072.609999999997"/>
    <n v="36135.963599999995"/>
    <n v="1265.2328"/>
    <n v="111.71549999999999"/>
    <n v="57012.478100000008"/>
    <n v="13.013576375256793"/>
    <n v="1.786385721998158"/>
    <n v="240.71506515180693"/>
    <n v="0.82254926535292394"/>
    <n v="-68943.521899999992"/>
  </r>
  <r>
    <x v="1"/>
    <x v="3"/>
    <x v="0"/>
    <n v="629"/>
    <n v="107775"/>
    <n v="36778"/>
    <n v="3.66"/>
    <n v="3.72"/>
    <n v="76"/>
    <n v="60.77"/>
    <n v="18.68"/>
    <n v="48506"/>
    <n v="1"/>
    <n v="1047.72"/>
    <n v="11.29"/>
    <n v="13"/>
    <n v="1056"/>
    <n v="44"/>
    <n v="2339.88"/>
    <n v="20132.37"/>
    <n v="71.014099999999985"/>
    <n v="23.0214"/>
    <n v="35646.714500000002"/>
    <n v="56.672042130365661"/>
    <n v="2.9304203599978247"/>
    <n v="102.86622380025197"/>
    <n v="0.73882366040361869"/>
    <n v="-1131.2854999999981"/>
  </r>
  <r>
    <x v="1"/>
    <x v="1"/>
    <x v="3"/>
    <n v="3723"/>
    <n v="786940"/>
    <n v="142416"/>
    <n v="8.91"/>
    <n v="7.72"/>
    <n v="200"/>
    <n v="48.35"/>
    <n v="14.5"/>
    <n v="20968"/>
    <n v="0"/>
    <n v="1155.3"/>
    <n v="10.9"/>
    <n v="20"/>
    <n v="46301"/>
    <n v="60"/>
    <n v="28741.559999999998"/>
    <n v="114106.29999999999"/>
    <n v="405.80700000000002"/>
    <n v="331.71929999999998"/>
    <n v="576085.61369999999"/>
    <n v="154.73693626107976"/>
    <n v="5.5256431861588586"/>
    <n v="681.1564095905826"/>
    <n v="0.29361831905863212"/>
    <n v="433669.61369999999"/>
  </r>
  <r>
    <x v="1"/>
    <x v="0"/>
    <x v="1"/>
    <n v="1746"/>
    <n v="870483"/>
    <n v="145641"/>
    <n v="7.98"/>
    <n v="18.98"/>
    <n v="208"/>
    <n v="64.97"/>
    <n v="8.17"/>
    <n v="13201"/>
    <n v="13"/>
    <n v="192.64"/>
    <n v="8.66"/>
    <n v="30"/>
    <n v="32481"/>
    <n v="12"/>
    <n v="33139.08"/>
    <n v="71118.4611"/>
    <n v="151.20359999999999"/>
    <n v="139.33080000000001"/>
    <n v="720252.92449999996"/>
    <n v="412.51599341351658"/>
    <n v="5.9769089748079178"/>
    <n v="4518.7032807308969"/>
    <n v="4.6030904681653752E-2"/>
    <n v="574611.92449999996"/>
  </r>
  <r>
    <x v="1"/>
    <x v="1"/>
    <x v="2"/>
    <n v="113"/>
    <n v="361955"/>
    <n v="131060"/>
    <n v="4.41"/>
    <n v="6.27"/>
    <n v="139"/>
    <n v="54.54"/>
    <n v="8.98"/>
    <n v="2739"/>
    <n v="10"/>
    <n v="1808.98"/>
    <n v="4.4800000000000004"/>
    <n v="30"/>
    <n v="1944"/>
    <n v="-15"/>
    <n v="708.51"/>
    <n v="32503.559000000001"/>
    <n v="5.0624000000000011"/>
    <n v="4.9832999999999998"/>
    <n v="324049.88529999997"/>
    <n v="2867.6980999999996"/>
    <n v="2.7617503433541888"/>
    <n v="200.08789483576379"/>
    <n v="0.69469469961735575"/>
    <n v="192989.88529999997"/>
  </r>
  <r>
    <x v="1"/>
    <x v="2"/>
    <x v="3"/>
    <n v="2146"/>
    <n v="566595"/>
    <n v="149355"/>
    <n v="4.37"/>
    <n v="14.54"/>
    <n v="188"/>
    <n v="33.36"/>
    <n v="10.67"/>
    <n v="27412"/>
    <n v="6"/>
    <n v="365.11"/>
    <n v="1.98"/>
    <n v="43"/>
    <n v="19996"/>
    <n v="17"/>
    <n v="31202.839999999997"/>
    <n v="60455.686500000003"/>
    <n v="42.490799999999993"/>
    <n v="93.780200000000008"/>
    <n v="427392.20250000001"/>
    <n v="199.1575966915191"/>
    <n v="3.7936125338957516"/>
    <n v="1551.8473884582727"/>
    <n v="0.12114593316213522"/>
    <n v="278037.20250000001"/>
  </r>
  <r>
    <x v="1"/>
    <x v="0"/>
    <x v="1"/>
    <n v="2312"/>
    <n v="906985"/>
    <n v="21859"/>
    <n v="5.76"/>
    <n v="10.94"/>
    <n v="108"/>
    <n v="38.67"/>
    <n v="10.42"/>
    <n v="83683"/>
    <n v="1"/>
    <n v="1663.12"/>
    <n v="26.14"/>
    <n v="12"/>
    <n v="27467"/>
    <n v="59"/>
    <n v="25293.279999999999"/>
    <n v="94507.837"/>
    <n v="604.35680000000002"/>
    <n v="133.1712"/>
    <n v="675296.35499999998"/>
    <n v="292.08319852941173"/>
    <n v="41.492520243378017"/>
    <n v="545.3515080090433"/>
    <n v="0.19803740965947617"/>
    <n v="653437.35499999998"/>
  </r>
  <r>
    <x v="1"/>
    <x v="0"/>
    <x v="3"/>
    <n v="719"/>
    <n v="819097"/>
    <n v="130074"/>
    <n v="6.51"/>
    <n v="8.1300000000000008"/>
    <n v="324"/>
    <n v="17.670000000000002"/>
    <n v="16.95"/>
    <n v="91531"/>
    <n v="8"/>
    <n v="976.47"/>
    <n v="15.75"/>
    <n v="11"/>
    <n v="25070"/>
    <n v="40"/>
    <n v="5845.47"/>
    <n v="138836.94149999999"/>
    <n v="113.24250000000001"/>
    <n v="46.806899999999992"/>
    <n v="557653.53910000005"/>
    <n v="775.59602100139091"/>
    <n v="6.2971616156956811"/>
    <n v="838.83478243059176"/>
    <n v="0.38625007782960996"/>
    <n v="427579.53910000005"/>
  </r>
  <r>
    <x v="1"/>
    <x v="1"/>
    <x v="2"/>
    <n v="4053"/>
    <n v="819605"/>
    <n v="100071"/>
    <n v="3.53"/>
    <n v="8.0399999999999991"/>
    <n v="376"/>
    <n v="42.49"/>
    <n v="14.06"/>
    <n v="7869"/>
    <n v="12"/>
    <n v="1068.2"/>
    <n v="17.71"/>
    <n v="49"/>
    <n v="47022"/>
    <n v="-3"/>
    <n v="32586.119999999995"/>
    <n v="115236.463"/>
    <n v="717.78629999999998"/>
    <n v="143.07089999999999"/>
    <n v="616030.55980000005"/>
    <n v="151.99372311867754"/>
    <n v="8.1902349331974307"/>
    <n v="767.27672720464329"/>
    <n v="0.49004483867228726"/>
    <n v="515959.55980000005"/>
  </r>
  <r>
    <x v="1"/>
    <x v="1"/>
    <x v="0"/>
    <n v="4393"/>
    <n v="406992"/>
    <n v="25878"/>
    <n v="3.78"/>
    <n v="7"/>
    <n v="226"/>
    <n v="59.86"/>
    <n v="8.17"/>
    <n v="75622"/>
    <n v="0"/>
    <n v="884.99"/>
    <n v="20.32"/>
    <n v="16"/>
    <n v="40159"/>
    <n v="37"/>
    <n v="30751"/>
    <n v="33251.246399999996"/>
    <n v="892.6576"/>
    <n v="166.05539999999999"/>
    <n v="226150.04060000001"/>
    <n v="51.479635920783068"/>
    <n v="15.727335961047995"/>
    <n v="459.88316252161042"/>
    <n v="0.4914291681408971"/>
    <n v="200272.04060000001"/>
  </r>
  <r>
    <x v="1"/>
    <x v="0"/>
    <x v="3"/>
    <n v="2632"/>
    <n v="839271"/>
    <n v="149063"/>
    <n v="4.8899999999999997"/>
    <n v="2.65"/>
    <n v="448"/>
    <n v="22.06"/>
    <n v="16.04"/>
    <n v="26442"/>
    <n v="5"/>
    <n v="773.17"/>
    <n v="0.73"/>
    <n v="24"/>
    <n v="43197"/>
    <n v="72"/>
    <n v="6974.8"/>
    <n v="134619.06839999999"/>
    <n v="19.2136"/>
    <n v="128.70480000000001"/>
    <n v="627890.2132"/>
    <n v="238.5601113981763"/>
    <n v="5.6303106740103175"/>
    <n v="1085.4934878487268"/>
    <n v="0.41271551143790264"/>
    <n v="478827.2132"/>
  </r>
  <r>
    <x v="1"/>
    <x v="2"/>
    <x v="0"/>
    <n v="2389"/>
    <n v="57531"/>
    <n v="11142"/>
    <n v="5.15"/>
    <n v="16.07"/>
    <n v="16"/>
    <n v="11.93"/>
    <n v="16.440000000000001"/>
    <n v="27563"/>
    <n v="8"/>
    <n v="1154.32"/>
    <n v="27.64"/>
    <n v="24"/>
    <n v="34879"/>
    <n v="57"/>
    <n v="38391.230000000003"/>
    <n v="9458.0964000000004"/>
    <n v="660.31959999999992"/>
    <n v="123.0335"/>
    <n v="-53543.679499999998"/>
    <n v="-22.412590832984513"/>
    <n v="5.1634356488960691"/>
    <n v="49.839732483193572"/>
    <n v="0.32102901044654186"/>
    <n v="-64685.679499999998"/>
  </r>
  <r>
    <x v="1"/>
    <x v="0"/>
    <x v="3"/>
    <n v="4165"/>
    <n v="713070"/>
    <n v="53456"/>
    <n v="8.6999999999999993"/>
    <n v="14.56"/>
    <n v="314"/>
    <n v="54.83"/>
    <n v="5.3"/>
    <n v="5062"/>
    <n v="9"/>
    <n v="390.1"/>
    <n v="18.68"/>
    <n v="24"/>
    <n v="32145"/>
    <n v="36"/>
    <n v="60642.400000000001"/>
    <n v="37792.71"/>
    <n v="778.02199999999993"/>
    <n v="362.35499999999996"/>
    <n v="576287.51300000004"/>
    <n v="138.36434885954384"/>
    <n v="13.339381921580365"/>
    <n v="1827.9159189951295"/>
    <n v="0.17178033012186741"/>
    <n v="522831.51300000004"/>
  </r>
  <r>
    <x v="1"/>
    <x v="2"/>
    <x v="3"/>
    <n v="2893"/>
    <n v="742841"/>
    <n v="26826"/>
    <n v="1.65"/>
    <n v="11.24"/>
    <n v="89"/>
    <n v="36.33"/>
    <n v="8.5"/>
    <n v="98918"/>
    <n v="0"/>
    <n v="191.75"/>
    <n v="22.75"/>
    <n v="22"/>
    <n v="33624"/>
    <n v="35"/>
    <n v="32517.32"/>
    <n v="63141.485000000008"/>
    <n v="658.15750000000003"/>
    <n v="47.734500000000004"/>
    <n v="513934.30299999996"/>
    <n v="177.64752955409608"/>
    <n v="27.69108327741743"/>
    <n v="3874.0078226857886"/>
    <n v="2.2973624234526636E-2"/>
    <n v="487108.30299999996"/>
  </r>
  <r>
    <x v="1"/>
    <x v="3"/>
    <x v="0"/>
    <n v="3819"/>
    <n v="616088"/>
    <n v="54847"/>
    <n v="6.95"/>
    <n v="13.93"/>
    <n v="224"/>
    <n v="6.04"/>
    <n v="19.93"/>
    <n v="27250"/>
    <n v="2"/>
    <n v="1334.89"/>
    <n v="11.94"/>
    <n v="43"/>
    <n v="32876"/>
    <n v="56"/>
    <n v="53198.67"/>
    <n v="122786.33840000001"/>
    <n v="455.98859999999996"/>
    <n v="265.4205"/>
    <n v="379255.58250000002"/>
    <n v="99.307562843676365"/>
    <n v="11.232847740076942"/>
    <n v="461.52716703248956"/>
    <n v="0.48534521042448481"/>
    <n v="324408.58250000002"/>
  </r>
  <r>
    <x v="1"/>
    <x v="2"/>
    <x v="1"/>
    <n v="3172"/>
    <n v="855113"/>
    <n v="89761"/>
    <n v="0.71"/>
    <n v="5.89"/>
    <n v="183"/>
    <n v="42.42"/>
    <n v="15.78"/>
    <n v="73664"/>
    <n v="6"/>
    <n v="1447.39"/>
    <n v="25.42"/>
    <n v="39"/>
    <n v="21504"/>
    <n v="78"/>
    <n v="18683.079999999998"/>
    <n v="134936.8314"/>
    <n v="806.32240000000013"/>
    <n v="22.521199999999997"/>
    <n v="605496.245"/>
    <n v="190.88784520807062"/>
    <n v="9.5265538485533803"/>
    <n v="590.79653721526324"/>
    <n v="0.30975130772190346"/>
    <n v="515735.245"/>
  </r>
  <r>
    <x v="1"/>
    <x v="1"/>
    <x v="3"/>
    <n v="4133"/>
    <n v="604970"/>
    <n v="145836"/>
    <n v="9.81"/>
    <n v="8.24"/>
    <n v="391"/>
    <n v="47.16"/>
    <n v="18.72"/>
    <n v="61914"/>
    <n v="11"/>
    <n v="263.25"/>
    <n v="20.8"/>
    <n v="27"/>
    <n v="28631"/>
    <n v="27"/>
    <n v="34055.919999999998"/>
    <n v="113250.38399999999"/>
    <n v="859.6640000000001"/>
    <n v="405.44730000000004"/>
    <n v="365853.58470000001"/>
    <n v="88.520102758286967"/>
    <n v="4.1482898598425626"/>
    <n v="2298.0816714150046"/>
    <n v="0.17014190786319983"/>
    <n v="220017.58470000001"/>
  </r>
  <r>
    <x v="1"/>
    <x v="2"/>
    <x v="0"/>
    <n v="674"/>
    <n v="802254"/>
    <n v="47727"/>
    <n v="1.59"/>
    <n v="4.26"/>
    <n v="293"/>
    <n v="45.53"/>
    <n v="19.28"/>
    <n v="79286"/>
    <n v="2"/>
    <n v="1980.05"/>
    <n v="5.68"/>
    <n v="32"/>
    <n v="14587"/>
    <n v="15"/>
    <n v="2871.24"/>
    <n v="154674.57120000001"/>
    <n v="38.283200000000001"/>
    <n v="10.716600000000001"/>
    <n v="550786.18900000001"/>
    <n v="817.19019139465877"/>
    <n v="16.809227481299892"/>
    <n v="405.16855634958716"/>
    <n v="0.72315582097440456"/>
    <n v="503059.18900000001"/>
  </r>
  <r>
    <x v="1"/>
    <x v="0"/>
    <x v="3"/>
    <n v="2732"/>
    <n v="165359"/>
    <n v="121923"/>
    <n v="7.84"/>
    <n v="12.53"/>
    <n v="175"/>
    <n v="18.12"/>
    <n v="13.14"/>
    <n v="68515"/>
    <n v="5"/>
    <n v="1592.13"/>
    <n v="18.53"/>
    <n v="22"/>
    <n v="7840"/>
    <n v="61"/>
    <n v="34231.96"/>
    <n v="21728.172600000002"/>
    <n v="506.23960000000005"/>
    <n v="214.18879999999999"/>
    <n v="32323.439000000013"/>
    <n v="11.831419838945832"/>
    <n v="1.3562576380174372"/>
    <n v="103.86023754341667"/>
    <n v="1.6849566700330796"/>
    <n v="-89599.560999999987"/>
  </r>
  <r>
    <x v="1"/>
    <x v="2"/>
    <x v="0"/>
    <n v="3781"/>
    <n v="288511"/>
    <n v="80969"/>
    <n v="6.9"/>
    <n v="8.2100000000000009"/>
    <n v="185"/>
    <n v="16.96"/>
    <n v="11.7"/>
    <n v="33365"/>
    <n v="2"/>
    <n v="906.52"/>
    <n v="7.77"/>
    <n v="36"/>
    <n v="3389"/>
    <n v="69"/>
    <n v="31042.010000000002"/>
    <n v="33755.786999999997"/>
    <n v="293.78369999999995"/>
    <n v="260.88900000000001"/>
    <n v="186404.53029999998"/>
    <n v="49.300325390108434"/>
    <n v="3.5632279020365818"/>
    <n v="318.26214534704144"/>
    <n v="0.58128182287677077"/>
    <n v="105435.53029999998"/>
  </r>
  <r>
    <x v="1"/>
    <x v="3"/>
    <x v="3"/>
    <n v="3438"/>
    <n v="402680"/>
    <n v="28782"/>
    <n v="7.56"/>
    <n v="9.82"/>
    <n v="113"/>
    <n v="53.84"/>
    <n v="10.84"/>
    <n v="66055"/>
    <n v="11"/>
    <n v="1455.17"/>
    <n v="13.94"/>
    <n v="29"/>
    <n v="11528"/>
    <n v="26"/>
    <n v="33761.160000000003"/>
    <n v="43650.511999999995"/>
    <n v="479.25720000000001"/>
    <n v="259.9128"/>
    <n v="246946.158"/>
    <n v="71.828434554973825"/>
    <n v="13.990688624834966"/>
    <n v="276.72368176914034"/>
    <n v="0.40834958279527173"/>
    <n v="218164.158"/>
  </r>
  <r>
    <x v="1"/>
    <x v="1"/>
    <x v="2"/>
    <n v="2989"/>
    <n v="581633"/>
    <n v="72904"/>
    <n v="5.68"/>
    <n v="13.14"/>
    <n v="292"/>
    <n v="48.98"/>
    <n v="15.27"/>
    <n v="96642"/>
    <n v="14"/>
    <n v="879.53"/>
    <n v="18.579999999999998"/>
    <n v="19"/>
    <n v="1497"/>
    <n v="63"/>
    <n v="39275.46"/>
    <n v="88815.359100000001"/>
    <n v="555.35619999999994"/>
    <n v="169.77519999999998"/>
    <n v="354678.04950000002"/>
    <n v="118.66110722649717"/>
    <n v="7.9780670470756059"/>
    <n v="661.29978511250329"/>
    <n v="0.44155465731827459"/>
    <n v="281774.04950000002"/>
  </r>
  <r>
    <x v="1"/>
    <x v="0"/>
    <x v="3"/>
    <n v="1061"/>
    <n v="210372"/>
    <n v="134936"/>
    <n v="9.83"/>
    <n v="13.98"/>
    <n v="10"/>
    <n v="28.62"/>
    <n v="8.18"/>
    <n v="10514"/>
    <n v="3"/>
    <n v="152.38"/>
    <n v="24.09"/>
    <n v="32"/>
    <n v="8641"/>
    <n v="71"/>
    <n v="14832.78"/>
    <n v="17208.429599999999"/>
    <n v="255.5949"/>
    <n v="104.2963"/>
    <n v="158815.89919999999"/>
    <n v="149.68510763430723"/>
    <n v="1.5590502163988853"/>
    <n v="1380.5748785929914"/>
    <n v="7.2433593824273185E-3"/>
    <n v="23879.899199999985"/>
  </r>
  <r>
    <x v="1"/>
    <x v="3"/>
    <x v="1"/>
    <n v="4246"/>
    <n v="657745"/>
    <n v="59238"/>
    <n v="3.83"/>
    <n v="2.02"/>
    <n v="455"/>
    <n v="33.9"/>
    <n v="18.62"/>
    <n v="81976"/>
    <n v="13"/>
    <n v="480.86"/>
    <n v="3.98"/>
    <n v="27"/>
    <n v="18472"/>
    <n v="-6"/>
    <n v="8576.92"/>
    <n v="122472.11900000001"/>
    <n v="168.99080000000001"/>
    <n v="162.62180000000001"/>
    <n v="425916.34840000002"/>
    <n v="100.31002081959491"/>
    <n v="11.103430230595226"/>
    <n v="1367.8513496651831"/>
    <n v="0.33263848451907657"/>
    <n v="366678.34840000002"/>
  </r>
  <r>
    <x v="1"/>
    <x v="1"/>
    <x v="3"/>
    <n v="4076"/>
    <n v="580062"/>
    <n v="80357"/>
    <n v="5.57"/>
    <n v="11.84"/>
    <n v="198"/>
    <n v="10.41"/>
    <n v="14.2"/>
    <n v="2763"/>
    <n v="12"/>
    <n v="741.24"/>
    <n v="25.75"/>
    <n v="29"/>
    <n v="48981"/>
    <n v="36"/>
    <n v="48259.839999999997"/>
    <n v="82368.803999999989"/>
    <n v="1049.57"/>
    <n v="227.03319999999999"/>
    <n v="396412.75280000002"/>
    <n v="97.255336800785088"/>
    <n v="7.2185621663327399"/>
    <n v="782.55625708272623"/>
    <n v="0.25301695336015806"/>
    <n v="316055.75280000002"/>
  </r>
  <r>
    <x v="1"/>
    <x v="1"/>
    <x v="0"/>
    <n v="4716"/>
    <n v="192055"/>
    <n v="21211"/>
    <n v="7.61"/>
    <n v="4.29"/>
    <n v="265"/>
    <n v="36.24"/>
    <n v="19.440000000000001"/>
    <n v="31498"/>
    <n v="3"/>
    <n v="283.62"/>
    <n v="14.97"/>
    <n v="34"/>
    <n v="9078"/>
    <n v="36"/>
    <n v="20231.64"/>
    <n v="37335.492000000006"/>
    <n v="705.98519999999996"/>
    <n v="358.88760000000002"/>
    <n v="92846.99519999999"/>
    <n v="19.687658015267175"/>
    <n v="9.0545000235726754"/>
    <n v="677.15605387490302"/>
    <n v="0.39134258415558043"/>
    <n v="71635.99519999999"/>
  </r>
  <r>
    <x v="1"/>
    <x v="2"/>
    <x v="2"/>
    <n v="2525"/>
    <n v="932766"/>
    <n v="10842"/>
    <n v="5.52"/>
    <n v="17.53"/>
    <n v="381"/>
    <n v="40.729999999999997"/>
    <n v="6.09"/>
    <n v="35825"/>
    <n v="0"/>
    <n v="285.5"/>
    <n v="17.5"/>
    <n v="9"/>
    <n v="24985"/>
    <n v="18"/>
    <n v="44263.25"/>
    <n v="56805.449399999998"/>
    <n v="441.875"/>
    <n v="139.38"/>
    <n v="770306.04560000007"/>
    <n v="305.07170122772283"/>
    <n v="86.032650802434972"/>
    <n v="3267.1313485113837"/>
    <n v="0.11661606447919413"/>
    <n v="759464.04560000007"/>
  </r>
  <r>
    <x v="1"/>
    <x v="3"/>
    <x v="0"/>
    <n v="4915"/>
    <n v="575069"/>
    <n v="50968"/>
    <n v="3.15"/>
    <n v="19.850000000000001"/>
    <n v="10"/>
    <n v="18.260000000000002"/>
    <n v="17.059999999999999"/>
    <n v="38179"/>
    <n v="0"/>
    <n v="1543.63"/>
    <n v="6.28"/>
    <n v="22"/>
    <n v="15274"/>
    <n v="15"/>
    <n v="97562.75"/>
    <n v="98106.771399999983"/>
    <n v="308.66200000000003"/>
    <n v="154.82249999999999"/>
    <n v="325482.99410000001"/>
    <n v="66.22237926754832"/>
    <n v="11.282942238267148"/>
    <n v="372.54329081450862"/>
    <n v="2.6842518028271391E-2"/>
    <n v="274514.99410000001"/>
  </r>
  <r>
    <x v="1"/>
    <x v="3"/>
    <x v="1"/>
    <n v="3325"/>
    <n v="499916"/>
    <n v="59575"/>
    <n v="8.33"/>
    <n v="16.13"/>
    <n v="455"/>
    <n v="41.25"/>
    <n v="19.68"/>
    <n v="42782"/>
    <n v="6"/>
    <n v="1388.36"/>
    <n v="7.25"/>
    <n v="19"/>
    <n v="27398"/>
    <n v="-7"/>
    <n v="53632.25"/>
    <n v="98383.468800000002"/>
    <n v="241.06249999999997"/>
    <n v="276.97250000000003"/>
    <n v="277202.24619999999"/>
    <n v="83.369096601503756"/>
    <n v="8.3913722198908935"/>
    <n v="360.07663718343946"/>
    <n v="1.2636198881412077"/>
    <n v="217627.24619999999"/>
  </r>
  <r>
    <x v="1"/>
    <x v="0"/>
    <x v="2"/>
    <n v="4245"/>
    <n v="581111"/>
    <n v="72055"/>
    <n v="7.88"/>
    <n v="12.9"/>
    <n v="245"/>
    <n v="68.17"/>
    <n v="11.82"/>
    <n v="60561"/>
    <n v="14"/>
    <n v="1338.21"/>
    <n v="11.4"/>
    <n v="41"/>
    <n v="32820"/>
    <n v="62"/>
    <n v="54760.5"/>
    <n v="68687.320200000002"/>
    <n v="483.93"/>
    <n v="334.50599999999997"/>
    <n v="363463.7438"/>
    <n v="85.62161220259128"/>
    <n v="8.0648254805357027"/>
    <n v="434.24499891646303"/>
    <n v="0.56419763177774984"/>
    <n v="291408.7438"/>
  </r>
  <r>
    <x v="1"/>
    <x v="1"/>
    <x v="1"/>
    <n v="3783"/>
    <n v="592777"/>
    <n v="92697"/>
    <n v="8.31"/>
    <n v="7.54"/>
    <n v="343"/>
    <n v="38.32"/>
    <n v="16.3"/>
    <n v="77224"/>
    <n v="12"/>
    <n v="220.97"/>
    <n v="13.45"/>
    <n v="26"/>
    <n v="49175"/>
    <n v="10"/>
    <n v="28523.82"/>
    <n v="96622.650999999998"/>
    <n v="508.81349999999992"/>
    <n v="314.3673"/>
    <n v="340408.34820000001"/>
    <n v="89.98370293417922"/>
    <n v="6.394780845119044"/>
    <n v="2682.6130243924513"/>
    <n v="0.12786040956379888"/>
    <n v="247711.34820000001"/>
  </r>
  <r>
    <x v="1"/>
    <x v="1"/>
    <x v="2"/>
    <n v="3373"/>
    <n v="221033"/>
    <n v="111239"/>
    <n v="4.88"/>
    <n v="17.079999999999998"/>
    <n v="386"/>
    <n v="23.91"/>
    <n v="6.99"/>
    <n v="4409"/>
    <n v="11"/>
    <n v="1299.71"/>
    <n v="29.42"/>
    <n v="33"/>
    <n v="22246"/>
    <n v="52"/>
    <n v="57610.84"/>
    <n v="15450.206700000001"/>
    <n v="992.33660000000009"/>
    <n v="164.60239999999999"/>
    <n v="120160.01430000001"/>
    <n v="35.624077764601246"/>
    <n v="1.9870099515457709"/>
    <n v="170.063321817944"/>
    <n v="2.2697427985866363"/>
    <n v="8921.0143000000098"/>
  </r>
  <r>
    <x v="1"/>
    <x v="3"/>
    <x v="2"/>
    <n v="3279"/>
    <n v="725714"/>
    <n v="116715"/>
    <n v="4.91"/>
    <n v="7.86"/>
    <n v="201"/>
    <n v="55.7"/>
    <n v="6.49"/>
    <n v="12041"/>
    <n v="10"/>
    <n v="1761.29"/>
    <n v="22.82"/>
    <n v="25"/>
    <n v="12859"/>
    <n v="54"/>
    <n v="25772.940000000002"/>
    <n v="47098.838600000003"/>
    <n v="748.26780000000008"/>
    <n v="160.99890000000002"/>
    <n v="627032.9547"/>
    <n v="191.22688462946022"/>
    <n v="6.2178297562438418"/>
    <n v="412.03549670979794"/>
    <n v="0.48782204835513715"/>
    <n v="510317.9547"/>
  </r>
  <r>
    <x v="1"/>
    <x v="0"/>
    <x v="3"/>
    <n v="1349"/>
    <n v="224023"/>
    <n v="31654"/>
    <n v="3.01"/>
    <n v="4.3"/>
    <n v="262"/>
    <n v="35.659999999999997"/>
    <n v="6.36"/>
    <n v="23227"/>
    <n v="10"/>
    <n v="783.32"/>
    <n v="4.5"/>
    <n v="25"/>
    <n v="24580"/>
    <n v="1"/>
    <n v="5800.7"/>
    <n v="14247.862800000001"/>
    <n v="60.704999999999998"/>
    <n v="40.604900000000001"/>
    <n v="156066.12729999999"/>
    <n v="115.69023521126761"/>
    <n v="7.0772414228849438"/>
    <n v="285.99167645406726"/>
    <n v="0.91611057793173034"/>
    <n v="124412.12729999999"/>
  </r>
  <r>
    <x v="1"/>
    <x v="2"/>
    <x v="3"/>
    <n v="730"/>
    <n v="597936"/>
    <n v="34320"/>
    <n v="8.94"/>
    <n v="2.76"/>
    <n v="47"/>
    <n v="15.8"/>
    <n v="18.12"/>
    <n v="36069"/>
    <n v="14"/>
    <n v="1188.51"/>
    <n v="7.61"/>
    <n v="8"/>
    <n v="38857"/>
    <n v="60"/>
    <n v="2014.8"/>
    <n v="108346.00320000001"/>
    <n v="55.552999999999997"/>
    <n v="65.262"/>
    <n v="412528.38179999997"/>
    <n v="565.10737232876704"/>
    <n v="17.422377622377624"/>
    <n v="503.09715526163012"/>
    <n v="9.3421319338524517E-2"/>
    <n v="378208.38179999997"/>
  </r>
  <r>
    <x v="1"/>
    <x v="3"/>
    <x v="1"/>
    <n v="2566"/>
    <n v="71253"/>
    <n v="132927"/>
    <n v="7.95"/>
    <n v="4.29"/>
    <n v="319"/>
    <n v="69.23"/>
    <n v="14.35"/>
    <n v="11586"/>
    <n v="11"/>
    <n v="1219.07"/>
    <n v="9.2799999999999994"/>
    <n v="49"/>
    <n v="22038"/>
    <n v="13"/>
    <n v="11008.14"/>
    <n v="10224.805499999999"/>
    <n v="238.12479999999999"/>
    <n v="203.99700000000001"/>
    <n v="15953.932700000005"/>
    <n v="6.2174328526890124"/>
    <n v="0.53603105463901235"/>
    <n v="58.448653481752487"/>
    <n v="5.4577818477818472"/>
    <n v="-116973.0673"/>
  </r>
  <r>
    <x v="1"/>
    <x v="0"/>
    <x v="1"/>
    <n v="3829"/>
    <n v="707911"/>
    <n v="63283"/>
    <n v="9.69"/>
    <n v="18.04"/>
    <n v="454"/>
    <n v="16.98"/>
    <n v="6.91"/>
    <n v="11249"/>
    <n v="13"/>
    <n v="1532.37"/>
    <n v="13.5"/>
    <n v="20"/>
    <n v="46211"/>
    <n v="-13"/>
    <n v="69075.16"/>
    <n v="48916.650099999999"/>
    <n v="516.91500000000008"/>
    <n v="371.0301"/>
    <n v="531571.24479999999"/>
    <n v="138.8276951684513"/>
    <n v="11.18643237520345"/>
    <n v="461.97132546317147"/>
    <n v="0.98274497782913384"/>
    <n v="468288.24479999999"/>
  </r>
  <r>
    <x v="1"/>
    <x v="2"/>
    <x v="3"/>
    <n v="4006"/>
    <n v="908379"/>
    <n v="21923"/>
    <n v="8.35"/>
    <n v="2.25"/>
    <n v="254"/>
    <n v="7.56"/>
    <n v="11.41"/>
    <n v="21390"/>
    <n v="12"/>
    <n v="726.65"/>
    <n v="0.66"/>
    <n v="21"/>
    <n v="1824"/>
    <n v="-13"/>
    <n v="9013.5"/>
    <n v="103646.0439"/>
    <n v="26.439599999999999"/>
    <n v="334.50099999999998"/>
    <n v="772144.51549999998"/>
    <n v="192.74700836245631"/>
    <n v="41.434976964831456"/>
    <n v="1250.0915158604555"/>
    <n v="0.20318512427081648"/>
    <n v="750221.51549999998"/>
  </r>
  <r>
    <x v="1"/>
    <x v="0"/>
    <x v="2"/>
    <n v="4895"/>
    <n v="607531"/>
    <n v="79083"/>
    <n v="6.91"/>
    <n v="3.66"/>
    <n v="281"/>
    <n v="35.4"/>
    <n v="6.59"/>
    <n v="93800"/>
    <n v="6"/>
    <n v="1780.04"/>
    <n v="6.21"/>
    <n v="43"/>
    <n v="12517"/>
    <n v="-5"/>
    <n v="17915.7"/>
    <n v="40036.2929"/>
    <n v="303.97950000000003"/>
    <n v="338.24449999999996"/>
    <n v="442619.7831"/>
    <n v="90.422836179775274"/>
    <n v="7.6821946562472343"/>
    <n v="341.30188085660996"/>
    <n v="0.82331805290594229"/>
    <n v="363536.7831"/>
  </r>
  <r>
    <x v="1"/>
    <x v="1"/>
    <x v="3"/>
    <n v="1225"/>
    <n v="311716"/>
    <n v="146365"/>
    <n v="3.39"/>
    <n v="18.18"/>
    <n v="122"/>
    <n v="55.93"/>
    <n v="12.7"/>
    <n v="7833"/>
    <n v="11"/>
    <n v="1404.53"/>
    <n v="20.67"/>
    <n v="20"/>
    <n v="9266"/>
    <n v="70"/>
    <n v="22270.5"/>
    <n v="39587.932000000001"/>
    <n v="253.20750000000004"/>
    <n v="41.527499999999996"/>
    <n v="232463.83300000001"/>
    <n v="189.76639428571428"/>
    <n v="2.1297168038807093"/>
    <n v="221.93616369888861"/>
    <n v="0.54970761847322558"/>
    <n v="86098.833000000013"/>
  </r>
  <r>
    <x v="1"/>
    <x v="2"/>
    <x v="1"/>
    <n v="2701"/>
    <n v="450455"/>
    <n v="67507"/>
    <n v="3.52"/>
    <n v="11.96"/>
    <n v="436"/>
    <n v="5.68"/>
    <n v="19.25"/>
    <n v="47013"/>
    <n v="4"/>
    <n v="916.7"/>
    <n v="16.95"/>
    <n v="29"/>
    <n v="12183"/>
    <n v="1"/>
    <n v="32303.960000000003"/>
    <n v="86712.587500000009"/>
    <n v="457.81949999999995"/>
    <n v="95.075200000000009"/>
    <n v="271689.55779999995"/>
    <n v="100.58850714550165"/>
    <n v="6.6727154221043747"/>
    <n v="491.38758590596706"/>
    <n v="0.88728330243864539"/>
    <n v="204182.55779999995"/>
  </r>
  <r>
    <x v="1"/>
    <x v="0"/>
    <x v="1"/>
    <n v="4548"/>
    <n v="221918"/>
    <n v="25132"/>
    <n v="4.3600000000000003"/>
    <n v="19.8"/>
    <n v="139"/>
    <n v="39.81"/>
    <n v="12.39"/>
    <n v="96631"/>
    <n v="9"/>
    <n v="1993.86"/>
    <n v="20.21"/>
    <n v="33"/>
    <n v="9968"/>
    <n v="-19"/>
    <n v="90050.400000000009"/>
    <n v="27495.640200000002"/>
    <n v="919.1508"/>
    <n v="198.2928"/>
    <n v="-3344.4838000000163"/>
    <n v="-0.73537462620932637"/>
    <n v="8.8300970873786415"/>
    <n v="111.30069312790266"/>
    <n v="1.2488691318414911"/>
    <n v="-28476.483800000016"/>
  </r>
  <r>
    <x v="1"/>
    <x v="3"/>
    <x v="0"/>
    <n v="2874"/>
    <n v="961579"/>
    <n v="56374"/>
    <n v="1.82"/>
    <n v="8.56"/>
    <n v="206"/>
    <n v="42.61"/>
    <n v="5.53"/>
    <n v="57654"/>
    <n v="4"/>
    <n v="1175.01"/>
    <n v="6.6"/>
    <n v="27"/>
    <n v="40386"/>
    <n v="38"/>
    <n v="24601.440000000002"/>
    <n v="53175.318700000003"/>
    <n v="189.684"/>
    <n v="52.306800000000003"/>
    <n v="785520.25049999997"/>
    <n v="273.31950260960332"/>
    <n v="17.057136268492567"/>
    <n v="818.35814163283715"/>
    <n v="0.25172352973598633"/>
    <n v="729146.25049999997"/>
  </r>
  <r>
    <x v="1"/>
    <x v="3"/>
    <x v="3"/>
    <n v="2761"/>
    <n v="825158"/>
    <n v="129577"/>
    <n v="5.91"/>
    <n v="14"/>
    <n v="194"/>
    <n v="15.04"/>
    <n v="13.16"/>
    <n v="83151"/>
    <n v="4"/>
    <n v="159.9"/>
    <n v="13.31"/>
    <n v="15"/>
    <n v="8965"/>
    <n v="51"/>
    <n v="38654"/>
    <n v="108590.7928"/>
    <n v="367.48910000000001"/>
    <n v="163.17509999999999"/>
    <n v="585266.54300000006"/>
    <n v="211.97629228540387"/>
    <n v="6.3680900159750573"/>
    <n v="5160.4627892432773"/>
    <n v="3.7593527542603963E-2"/>
    <n v="455689.54300000006"/>
  </r>
  <r>
    <x v="1"/>
    <x v="1"/>
    <x v="2"/>
    <n v="761"/>
    <n v="70074"/>
    <n v="60350"/>
    <n v="4.96"/>
    <n v="19.899999999999999"/>
    <n v="329"/>
    <n v="24.71"/>
    <n v="8.8699999999999992"/>
    <n v="99250"/>
    <n v="6"/>
    <n v="1877.31"/>
    <n v="19.61"/>
    <n v="43"/>
    <n v="12881"/>
    <n v="59"/>
    <n v="15143.9"/>
    <n v="6215.563799999999"/>
    <n v="149.2321"/>
    <n v="37.745599999999996"/>
    <n v="-63603.441500000015"/>
    <n v="-83.578766754270717"/>
    <n v="1.1611267605633804"/>
    <n v="37.32681336593317"/>
    <n v="8.8140393013100446"/>
    <n v="-123953.44150000002"/>
  </r>
  <r>
    <x v="1"/>
    <x v="2"/>
    <x v="0"/>
    <n v="3983"/>
    <n v="796084"/>
    <n v="74561"/>
    <n v="4.71"/>
    <n v="3.67"/>
    <n v="223"/>
    <n v="67.83"/>
    <n v="8.65"/>
    <n v="25762"/>
    <n v="9"/>
    <n v="1153.42"/>
    <n v="28.69"/>
    <n v="46"/>
    <n v="37996"/>
    <n v="56"/>
    <n v="14617.61"/>
    <n v="68861.266000000003"/>
    <n v="1142.7227"/>
    <n v="187.5993"/>
    <n v="647516.80200000003"/>
    <n v="162.57012352498117"/>
    <n v="10.67694907525382"/>
    <n v="690.19437845711013"/>
    <n v="0.32309738670793536"/>
    <n v="572955.80200000003"/>
  </r>
  <r>
    <x v="1"/>
    <x v="0"/>
    <x v="3"/>
    <n v="1968"/>
    <n v="89901"/>
    <n v="66240"/>
    <n v="8.68"/>
    <n v="14.13"/>
    <n v="171"/>
    <n v="26.77"/>
    <n v="16.39"/>
    <n v="34332"/>
    <n v="11"/>
    <n v="411.08"/>
    <n v="7.44"/>
    <n v="33"/>
    <n v="38177"/>
    <n v="30"/>
    <n v="27807.84"/>
    <n v="14734.773900000002"/>
    <n v="146.41920000000002"/>
    <n v="170.82240000000002"/>
    <n v="-25467.855500000005"/>
    <n v="-12.94098348577236"/>
    <n v="1.3572010869565216"/>
    <n v="218.69465797411698"/>
    <n v="0.78191210331364491"/>
    <n v="-91707.855500000005"/>
  </r>
  <r>
    <x v="1"/>
    <x v="3"/>
    <x v="1"/>
    <n v="2593"/>
    <n v="392829"/>
    <n v="32606"/>
    <n v="8.6999999999999993"/>
    <n v="11.92"/>
    <n v="27"/>
    <n v="15.49"/>
    <n v="13.46"/>
    <n v="55283"/>
    <n v="5"/>
    <n v="1380.75"/>
    <n v="6.95"/>
    <n v="23"/>
    <n v="23106"/>
    <n v="33"/>
    <n v="30908.560000000001"/>
    <n v="52874.7834"/>
    <n v="180.21350000000001"/>
    <n v="225.59099999999998"/>
    <n v="230250.85210000002"/>
    <n v="88.797089124566142"/>
    <n v="12.047751947494326"/>
    <n v="284.50407387289516"/>
    <n v="9.4901980250948884E-2"/>
    <n v="197644.85210000002"/>
  </r>
  <r>
    <x v="1"/>
    <x v="0"/>
    <x v="3"/>
    <n v="732"/>
    <n v="422598"/>
    <n v="33151"/>
    <n v="1.55"/>
    <n v="11.42"/>
    <n v="336"/>
    <n v="67.45"/>
    <n v="8.07"/>
    <n v="3258"/>
    <n v="7"/>
    <n v="295.58999999999997"/>
    <n v="5.44"/>
    <n v="6"/>
    <n v="18131"/>
    <n v="13"/>
    <n v="8359.44"/>
    <n v="34103.658600000002"/>
    <n v="39.820800000000006"/>
    <n v="11.346"/>
    <n v="358694.73459999997"/>
    <n v="490.02012923497261"/>
    <n v="12.747669753551929"/>
    <n v="1429.6762407388615"/>
    <n v="0.23501824428889864"/>
    <n v="325543.73459999997"/>
  </r>
  <r>
    <x v="1"/>
    <x v="1"/>
    <x v="3"/>
    <n v="3059"/>
    <n v="628688"/>
    <n v="95306"/>
    <n v="6.5"/>
    <n v="7.37"/>
    <n v="392"/>
    <n v="5.92"/>
    <n v="5.78"/>
    <n v="37579"/>
    <n v="9"/>
    <n v="453.27"/>
    <n v="4.05"/>
    <n v="47"/>
    <n v="7553"/>
    <n v="-4"/>
    <n v="22544.83"/>
    <n v="36338.166400000002"/>
    <n v="123.8895"/>
    <n v="198.83500000000001"/>
    <n v="524350.27910000004"/>
    <n v="171.4123174566852"/>
    <n v="6.5965206807546224"/>
    <n v="1387.0055375383326"/>
    <n v="0.28262324078080064"/>
    <n v="429044.27910000004"/>
  </r>
  <r>
    <x v="1"/>
    <x v="2"/>
    <x v="0"/>
    <n v="2468"/>
    <n v="582726"/>
    <n v="79707"/>
    <n v="9.51"/>
    <n v="9.19"/>
    <n v="293"/>
    <n v="37.39"/>
    <n v="19.16"/>
    <n v="80720"/>
    <n v="9"/>
    <n v="607.33000000000004"/>
    <n v="4.5999999999999996"/>
    <n v="46"/>
    <n v="35063"/>
    <n v="65"/>
    <n v="22680.92"/>
    <n v="111650.30159999999"/>
    <n v="113.52799999999999"/>
    <n v="234.70680000000002"/>
    <n v="332263.54359999998"/>
    <n v="134.62866434359805"/>
    <n v="7.3108509917573112"/>
    <n v="959.4882518564865"/>
    <n v="0.30537111781523396"/>
    <n v="252556.54359999998"/>
  </r>
  <r>
    <x v="1"/>
    <x v="2"/>
    <x v="0"/>
    <n v="2508"/>
    <n v="720396"/>
    <n v="28091"/>
    <n v="7.54"/>
    <n v="15.18"/>
    <n v="22"/>
    <n v="56.61"/>
    <n v="16.8"/>
    <n v="61607"/>
    <n v="9"/>
    <n v="1082.19"/>
    <n v="13.57"/>
    <n v="22"/>
    <n v="37665"/>
    <n v="79"/>
    <n v="38071.440000000002"/>
    <n v="121026.52800000001"/>
    <n v="340.33560000000006"/>
    <n v="189.10319999999999"/>
    <n v="461496.5932"/>
    <n v="184.00980590111644"/>
    <n v="25.645082054750631"/>
    <n v="665.68347517533891"/>
    <n v="3.3048739859743805E-2"/>
    <n v="433405.5932"/>
  </r>
  <r>
    <x v="1"/>
    <x v="1"/>
    <x v="3"/>
    <n v="440"/>
    <n v="782635"/>
    <n v="28989"/>
    <n v="1.4"/>
    <n v="18.63"/>
    <n v="449"/>
    <n v="42.47"/>
    <n v="12.65"/>
    <n v="16940"/>
    <n v="2"/>
    <n v="1461.22"/>
    <n v="12.73"/>
    <n v="21"/>
    <n v="16861"/>
    <n v="13"/>
    <n v="8197.1999999999989"/>
    <n v="99003.327499999999"/>
    <n v="56.012"/>
    <n v="6.1599999999999993"/>
    <n v="641571.30050000001"/>
    <n v="1458.1165920454546"/>
    <n v="26.997654282658939"/>
    <n v="535.60381051450156"/>
    <n v="0.83830620915241461"/>
    <n v="612582.30050000001"/>
  </r>
  <r>
    <x v="1"/>
    <x v="3"/>
    <x v="1"/>
    <n v="361"/>
    <n v="311691"/>
    <n v="113272"/>
    <n v="2.84"/>
    <n v="14.17"/>
    <n v="304"/>
    <n v="5.59"/>
    <n v="6.16"/>
    <n v="82793"/>
    <n v="8"/>
    <n v="1810"/>
    <n v="20.399999999999999"/>
    <n v="38"/>
    <n v="40489"/>
    <n v="59"/>
    <n v="5115.37"/>
    <n v="19200.1656"/>
    <n v="73.643999999999991"/>
    <n v="10.2524"/>
    <n v="164009.568"/>
    <n v="454.3201329639889"/>
    <n v="2.75170386326718"/>
    <n v="172.2049723756906"/>
    <n v="1.7653381072921579"/>
    <n v="50737.567999999999"/>
  </r>
  <r>
    <x v="1"/>
    <x v="3"/>
    <x v="3"/>
    <n v="1542"/>
    <n v="656123"/>
    <n v="21241"/>
    <n v="7.06"/>
    <n v="7.53"/>
    <n v="198"/>
    <n v="47.14"/>
    <n v="5.27"/>
    <n v="16682"/>
    <n v="2"/>
    <n v="1108.7"/>
    <n v="19.05"/>
    <n v="41"/>
    <n v="24813"/>
    <n v="4"/>
    <n v="11611.26"/>
    <n v="34577.682099999998"/>
    <n v="293.75099999999998"/>
    <n v="108.86519999999999"/>
    <n v="568036.44169999997"/>
    <n v="368.37642133592732"/>
    <n v="30.889459065015771"/>
    <n v="591.7948949219807"/>
    <n v="0.33457537687293387"/>
    <n v="546795.44169999997"/>
  </r>
  <r>
    <x v="1"/>
    <x v="0"/>
    <x v="2"/>
    <n v="343"/>
    <n v="495358"/>
    <n v="40063"/>
    <n v="6.99"/>
    <n v="7.72"/>
    <n v="155"/>
    <n v="42.13"/>
    <n v="14.56"/>
    <n v="64210"/>
    <n v="13"/>
    <n v="174.07"/>
    <n v="23.62"/>
    <n v="1"/>
    <n v="30541"/>
    <n v="-6"/>
    <n v="2647.96"/>
    <n v="72124.124800000005"/>
    <n v="81.016600000000011"/>
    <n v="23.9757"/>
    <n v="325729.92290000001"/>
    <n v="949.64992099125368"/>
    <n v="12.364475950378154"/>
    <n v="2845.7402194519445"/>
    <n v="5.4467375110526128E-2"/>
    <n v="285666.92290000001"/>
  </r>
  <r>
    <x v="1"/>
    <x v="1"/>
    <x v="0"/>
    <n v="4207"/>
    <n v="207547"/>
    <n v="89703"/>
    <n v="8.1"/>
    <n v="8.2200000000000006"/>
    <n v="191"/>
    <n v="14.06"/>
    <n v="12"/>
    <n v="29309"/>
    <n v="4"/>
    <n v="1055.05"/>
    <n v="9.7200000000000006"/>
    <n v="16"/>
    <n v="28350"/>
    <n v="-7"/>
    <n v="34581.54"/>
    <n v="24905.64"/>
    <n v="408.92040000000003"/>
    <n v="340.767"/>
    <n v="89651.132599999997"/>
    <n v="21.309991110054671"/>
    <n v="2.3137130307793496"/>
    <n v="196.71769110468699"/>
    <n v="0.97093453531007434"/>
    <n v="-51.867400000002817"/>
  </r>
  <r>
    <x v="1"/>
    <x v="2"/>
    <x v="1"/>
    <n v="660"/>
    <n v="462104"/>
    <n v="133557"/>
    <n v="8.9"/>
    <n v="16.68"/>
    <n v="295"/>
    <n v="42"/>
    <n v="10.42"/>
    <n v="71918"/>
    <n v="0"/>
    <n v="782.58"/>
    <n v="4.09"/>
    <n v="44"/>
    <n v="45397"/>
    <n v="33"/>
    <n v="11008.8"/>
    <n v="48151.236799999999"/>
    <n v="26.994"/>
    <n v="58.740000000000009"/>
    <n v="285543.2292"/>
    <n v="432.64125636363639"/>
    <n v="3.4599758904437805"/>
    <n v="590.48787344424852"/>
    <n v="0.49958688953136088"/>
    <n v="151986.2292"/>
  </r>
  <r>
    <x v="1"/>
    <x v="3"/>
    <x v="0"/>
    <n v="2825"/>
    <n v="786983"/>
    <n v="49605"/>
    <n v="2.41"/>
    <n v="3.38"/>
    <n v="363"/>
    <n v="42.9"/>
    <n v="18.14"/>
    <n v="18895"/>
    <n v="2"/>
    <n v="195.12"/>
    <n v="14.12"/>
    <n v="5"/>
    <n v="28453"/>
    <n v="-15"/>
    <n v="9548.5"/>
    <n v="142758.7162"/>
    <n v="398.89"/>
    <n v="68.082499999999996"/>
    <n v="586860.81129999994"/>
    <n v="207.73834028318581"/>
    <n v="15.864993448241105"/>
    <n v="4033.3282082820829"/>
    <n v="9.0000114360793054E-2"/>
    <n v="537255.81129999994"/>
  </r>
  <r>
    <x v="1"/>
    <x v="0"/>
    <x v="2"/>
    <n v="4173"/>
    <n v="62763"/>
    <n v="72468"/>
    <n v="9.44"/>
    <n v="4.05"/>
    <n v="257"/>
    <n v="30.64"/>
    <n v="14.38"/>
    <n v="23762"/>
    <n v="5"/>
    <n v="1356.69"/>
    <n v="19.77"/>
    <n v="11"/>
    <n v="34800"/>
    <n v="41"/>
    <n v="16900.649999999998"/>
    <n v="9025.3194000000003"/>
    <n v="825.00209999999993"/>
    <n v="393.93119999999999"/>
    <n v="-22943.902700000006"/>
    <n v="-5.4981794152887629"/>
    <n v="0.86607882099685374"/>
    <n v="46.261857904163811"/>
    <n v="5.5553324410879021"/>
    <n v="-95411.902700000006"/>
  </r>
  <r>
    <x v="1"/>
    <x v="3"/>
    <x v="3"/>
    <n v="4325"/>
    <n v="266823"/>
    <n v="136564"/>
    <n v="6.86"/>
    <n v="13.05"/>
    <n v="479"/>
    <n v="27.62"/>
    <n v="7.81"/>
    <n v="41916"/>
    <n v="13"/>
    <n v="637.42999999999995"/>
    <n v="2.87"/>
    <n v="26"/>
    <n v="13262"/>
    <n v="11"/>
    <n v="56441.25"/>
    <n v="20838.8763"/>
    <n v="124.1275"/>
    <n v="296.69500000000005"/>
    <n v="133944.05119999999"/>
    <n v="30.969722820809245"/>
    <n v="1.9538311707331362"/>
    <n v="418.5918453791005"/>
    <n v="1.1443127841303034"/>
    <n v="-2619.9488000000129"/>
  </r>
  <r>
    <x v="1"/>
    <x v="3"/>
    <x v="3"/>
    <n v="2629"/>
    <n v="83866"/>
    <n v="20449"/>
    <n v="9.86"/>
    <n v="17.63"/>
    <n v="440"/>
    <n v="25.52"/>
    <n v="19.8"/>
    <n v="94244"/>
    <n v="6"/>
    <n v="341.28"/>
    <n v="19.68"/>
    <n v="44"/>
    <n v="6738"/>
    <n v="2"/>
    <n v="46349.27"/>
    <n v="16605.468000000001"/>
    <n v="517.38720000000001"/>
    <n v="259.21940000000001"/>
    <n v="-80847.344600000011"/>
    <n v="-30.752128033472808"/>
    <n v="4.1012274438847864"/>
    <n v="245.73956868260669"/>
    <n v="1.7905134381036414"/>
    <n v="-101296.34460000001"/>
  </r>
  <r>
    <x v="1"/>
    <x v="3"/>
    <x v="1"/>
    <n v="3824"/>
    <n v="646804"/>
    <n v="101566"/>
    <n v="2.59"/>
    <n v="5.87"/>
    <n v="137"/>
    <n v="33.909999999999997"/>
    <n v="12.68"/>
    <n v="99794"/>
    <n v="5"/>
    <n v="1198.5899999999999"/>
    <n v="8.23"/>
    <n v="47"/>
    <n v="26208"/>
    <n v="33"/>
    <n v="22446.880000000001"/>
    <n v="82014.747199999998"/>
    <n v="314.71519999999998"/>
    <n v="99.041600000000003"/>
    <n v="415926.61599999998"/>
    <n v="108.76742050209205"/>
    <n v="6.3683122304708268"/>
    <n v="539.6374072868955"/>
    <n v="0.25387417208304214"/>
    <n v="314360.61599999998"/>
  </r>
  <r>
    <x v="1"/>
    <x v="2"/>
    <x v="3"/>
    <n v="3703"/>
    <n v="483934"/>
    <n v="129881"/>
    <n v="3.97"/>
    <n v="3.77"/>
    <n v="420"/>
    <n v="20.7"/>
    <n v="7.56"/>
    <n v="31113"/>
    <n v="9"/>
    <n v="911.93"/>
    <n v="8.61"/>
    <n v="16"/>
    <n v="10492"/>
    <n v="31"/>
    <n v="13960.31"/>
    <n v="36585.410400000001"/>
    <n v="318.82830000000001"/>
    <n v="147.00909999999999"/>
    <n v="391317.44219999999"/>
    <n v="105.6757877936808"/>
    <n v="3.7259799354794003"/>
    <n v="530.67011722390976"/>
    <n v="0.79145214016787413"/>
    <n v="261436.44219999999"/>
  </r>
  <r>
    <x v="1"/>
    <x v="0"/>
    <x v="0"/>
    <n v="4585"/>
    <n v="521328"/>
    <n v="8642"/>
    <n v="9.77"/>
    <n v="7.32"/>
    <n v="74"/>
    <n v="44.48"/>
    <n v="13.9"/>
    <n v="84360"/>
    <n v="12"/>
    <n v="1734.95"/>
    <n v="2.1"/>
    <n v="4"/>
    <n v="18522"/>
    <n v="46"/>
    <n v="33562.200000000004"/>
    <n v="72464.592000000004"/>
    <n v="96.285000000000011"/>
    <n v="447.9545"/>
    <n v="311874.96849999996"/>
    <n v="68.02071286804798"/>
    <n v="60.324924785929184"/>
    <n v="300.4858929652151"/>
    <n v="0.24626780069361326"/>
    <n v="303232.96849999996"/>
  </r>
  <r>
    <x v="1"/>
    <x v="2"/>
    <x v="1"/>
    <n v="1984"/>
    <n v="208588"/>
    <n v="19122"/>
    <n v="9.0299999999999994"/>
    <n v="14.21"/>
    <n v="250"/>
    <n v="49"/>
    <n v="6.74"/>
    <n v="34414"/>
    <n v="11"/>
    <n v="771.5"/>
    <n v="5.18"/>
    <n v="45"/>
    <n v="4192"/>
    <n v="12"/>
    <n v="28192.640000000003"/>
    <n v="14058.831200000001"/>
    <n v="102.77119999999999"/>
    <n v="179.15519999999998"/>
    <n v="127448.6024"/>
    <n v="64.238206854838708"/>
    <n v="10.90827319318063"/>
    <n v="270.36681788723268"/>
    <n v="0.92466968377854908"/>
    <n v="108326.6024"/>
  </r>
  <r>
    <x v="1"/>
    <x v="2"/>
    <x v="3"/>
    <n v="4238"/>
    <n v="703583"/>
    <n v="73431"/>
    <n v="7.88"/>
    <n v="12.67"/>
    <n v="378"/>
    <n v="9.17"/>
    <n v="19.55"/>
    <n v="16142"/>
    <n v="2"/>
    <n v="1187.28"/>
    <n v="10.34"/>
    <n v="9"/>
    <n v="46580"/>
    <n v="25"/>
    <n v="53695.46"/>
    <n v="137550.47650000002"/>
    <n v="438.20919999999995"/>
    <n v="333.95439999999996"/>
    <n v="448842.89989999996"/>
    <n v="105.90913164228408"/>
    <n v="9.5815527502008688"/>
    <n v="592.6007344518564"/>
    <n v="0.63786623610860405"/>
    <n v="375411.89989999996"/>
  </r>
  <r>
    <x v="1"/>
    <x v="2"/>
    <x v="3"/>
    <n v="4449"/>
    <n v="662257"/>
    <n v="60745"/>
    <n v="1.23"/>
    <n v="4.67"/>
    <n v="33"/>
    <n v="43.75"/>
    <n v="5.33"/>
    <n v="71492"/>
    <n v="2"/>
    <n v="325.85000000000002"/>
    <n v="1.85"/>
    <n v="45"/>
    <n v="16775"/>
    <n v="60"/>
    <n v="20776.829999999998"/>
    <n v="35298.2981"/>
    <n v="82.306500000000014"/>
    <n v="54.722700000000003"/>
    <n v="517777.84270000004"/>
    <n v="116.38072436502586"/>
    <n v="10.902247098526628"/>
    <n v="2032.3983427957648"/>
    <n v="1.6236974467616048E-2"/>
    <n v="457032.84270000004"/>
  </r>
  <r>
    <x v="1"/>
    <x v="3"/>
    <x v="1"/>
    <n v="2810"/>
    <n v="255735"/>
    <n v="144783"/>
    <n v="3.08"/>
    <n v="17.82"/>
    <n v="440"/>
    <n v="18.71"/>
    <n v="16.82"/>
    <n v="75257"/>
    <n v="10"/>
    <n v="914.91"/>
    <n v="23.05"/>
    <n v="32"/>
    <n v="14074"/>
    <n v="-2"/>
    <n v="50074.200000000004"/>
    <n v="43014.627000000008"/>
    <n v="647.70500000000004"/>
    <n v="86.548000000000002"/>
    <n v="72580.919999999984"/>
    <n v="25.829508896797147"/>
    <n v="1.7663330639646919"/>
    <n v="279.51929698003084"/>
    <n v="1.5741310340782448"/>
    <n v="-72202.080000000016"/>
  </r>
  <r>
    <x v="1"/>
    <x v="2"/>
    <x v="0"/>
    <n v="789"/>
    <n v="379638"/>
    <n v="15211"/>
    <n v="6.36"/>
    <n v="13.06"/>
    <n v="328"/>
    <n v="34.92"/>
    <n v="15.46"/>
    <n v="27862"/>
    <n v="9"/>
    <n v="992.97"/>
    <n v="14.11"/>
    <n v="47"/>
    <n v="28002"/>
    <n v="57"/>
    <n v="10304.34"/>
    <n v="58692.034800000009"/>
    <n v="111.3279"/>
    <n v="50.180400000000006"/>
    <n v="254616.11689999999"/>
    <n v="322.7073724968314"/>
    <n v="24.958122411412795"/>
    <n v="382.32575002265929"/>
    <n v="0.85790716419325774"/>
    <n v="239405.11689999999"/>
  </r>
  <r>
    <x v="1"/>
    <x v="3"/>
    <x v="0"/>
    <n v="556"/>
    <n v="154648"/>
    <n v="106971"/>
    <n v="5.05"/>
    <n v="7.74"/>
    <n v="448"/>
    <n v="13.7"/>
    <n v="16.739999999999998"/>
    <n v="70199"/>
    <n v="11"/>
    <n v="1429.95"/>
    <n v="22.88"/>
    <n v="26"/>
    <n v="13460"/>
    <n v="18"/>
    <n v="4303.4400000000005"/>
    <n v="25888.075199999999"/>
    <n v="127.2128"/>
    <n v="28.077999999999999"/>
    <n v="40642.193999999989"/>
    <n v="73.097471223021557"/>
    <n v="1.4457002365126996"/>
    <n v="108.14923598727228"/>
    <n v="4.1424240856655112"/>
    <n v="-66328.806000000011"/>
  </r>
  <r>
    <x v="1"/>
    <x v="1"/>
    <x v="3"/>
    <n v="1738"/>
    <n v="804105"/>
    <n v="133727"/>
    <n v="7.29"/>
    <n v="14.21"/>
    <n v="422"/>
    <n v="18.88"/>
    <n v="18.8"/>
    <n v="53472"/>
    <n v="11"/>
    <n v="1063.92"/>
    <n v="10.43"/>
    <n v="37"/>
    <n v="31121"/>
    <n v="76"/>
    <n v="24696.980000000003"/>
    <n v="151171.74"/>
    <n v="181.27340000000001"/>
    <n v="126.70020000000001"/>
    <n v="543335.3064"/>
    <n v="312.62100483314157"/>
    <n v="6.0130340170646166"/>
    <n v="755.79460861718917"/>
    <n v="0.55835275243904725"/>
    <n v="409608.3064"/>
  </r>
  <r>
    <x v="1"/>
    <x v="1"/>
    <x v="0"/>
    <n v="519"/>
    <n v="493316"/>
    <n v="71732"/>
    <n v="6.81"/>
    <n v="10.45"/>
    <n v="121"/>
    <n v="67.05"/>
    <n v="5.77"/>
    <n v="86029"/>
    <n v="8"/>
    <n v="1066.96"/>
    <n v="13.55"/>
    <n v="1"/>
    <n v="31921"/>
    <n v="45"/>
    <n v="5423.5499999999993"/>
    <n v="28464.333199999997"/>
    <n v="70.3245"/>
    <n v="35.343899999999998"/>
    <n v="341372.44839999999"/>
    <n v="657.75038227360312"/>
    <n v="6.8772096135615906"/>
    <n v="462.35660193446802"/>
    <n v="0.26170276252949426"/>
    <n v="269640.44839999999"/>
  </r>
  <r>
    <x v="1"/>
    <x v="2"/>
    <x v="2"/>
    <n v="2455"/>
    <n v="752098"/>
    <n v="14256"/>
    <n v="1.75"/>
    <n v="10.02"/>
    <n v="228"/>
    <n v="53.87"/>
    <n v="6.42"/>
    <n v="12397"/>
    <n v="9"/>
    <n v="538.59"/>
    <n v="24.01"/>
    <n v="42"/>
    <n v="39869"/>
    <n v="-1"/>
    <n v="24599.1"/>
    <n v="48284.691599999998"/>
    <n v="589.44550000000004"/>
    <n v="42.962500000000006"/>
    <n v="626315.80040000007"/>
    <n v="255.11845230142569"/>
    <n v="52.75659371492705"/>
    <n v="1396.420282589725"/>
    <n v="0.16327462644495797"/>
    <n v="612059.80040000007"/>
  </r>
  <r>
    <x v="1"/>
    <x v="2"/>
    <x v="2"/>
    <n v="2772"/>
    <n v="854783"/>
    <n v="47998"/>
    <n v="8.99"/>
    <n v="11.77"/>
    <n v="201"/>
    <n v="16.809999999999999"/>
    <n v="13.25"/>
    <n v="10974"/>
    <n v="14"/>
    <n v="1217.49"/>
    <n v="5.91"/>
    <n v="2"/>
    <n v="32971"/>
    <n v="17"/>
    <n v="32626.44"/>
    <n v="113258.74750000001"/>
    <n v="163.8252"/>
    <n v="249.20280000000002"/>
    <n v="664539.78450000007"/>
    <n v="239.73296699134201"/>
    <n v="17.80872119671653"/>
    <n v="702.08625943539573"/>
    <n v="0.28628960800577458"/>
    <n v="616541.78450000007"/>
  </r>
  <r>
    <x v="1"/>
    <x v="2"/>
    <x v="0"/>
    <n v="4300"/>
    <n v="774984"/>
    <n v="109601"/>
    <n v="3.71"/>
    <n v="8.73"/>
    <n v="180"/>
    <n v="37.770000000000003"/>
    <n v="14.29"/>
    <n v="38383"/>
    <n v="3"/>
    <n v="559.12"/>
    <n v="12.38"/>
    <n v="36"/>
    <n v="4201"/>
    <n v="27"/>
    <n v="37539"/>
    <n v="110745.2136"/>
    <n v="532.34"/>
    <n v="159.53"/>
    <n v="583423.91639999999"/>
    <n v="135.67998055813953"/>
    <n v="7.0709573817757141"/>
    <n v="1386.078122764344"/>
    <n v="0.1298628100709176"/>
    <n v="473822.91639999999"/>
  </r>
  <r>
    <x v="1"/>
    <x v="2"/>
    <x v="2"/>
    <n v="3291"/>
    <n v="589570"/>
    <n v="66844"/>
    <n v="5.95"/>
    <n v="2.2200000000000002"/>
    <n v="386"/>
    <n v="21.78"/>
    <n v="17.54"/>
    <n v="81552"/>
    <n v="6"/>
    <n v="1635.8"/>
    <n v="17.52"/>
    <n v="14"/>
    <n v="40531"/>
    <n v="67"/>
    <n v="7306.02"/>
    <n v="103410.57799999999"/>
    <n v="576.58320000000003"/>
    <n v="195.81450000000001"/>
    <n v="355998.00430000003"/>
    <n v="108.17320094196293"/>
    <n v="8.8200885644186471"/>
    <n v="360.41692138403226"/>
    <n v="1.0709819020642164"/>
    <n v="289154.00430000003"/>
  </r>
  <r>
    <x v="1"/>
    <x v="1"/>
    <x v="2"/>
    <n v="341"/>
    <n v="841507"/>
    <n v="25700"/>
    <n v="5.46"/>
    <n v="17.39"/>
    <n v="336"/>
    <n v="11.9"/>
    <n v="17.64"/>
    <n v="55612"/>
    <n v="7"/>
    <n v="1060.5999999999999"/>
    <n v="26.41"/>
    <n v="0"/>
    <n v="37446"/>
    <n v="14"/>
    <n v="5929.99"/>
    <n v="148441.83480000001"/>
    <n v="90.058099999999996"/>
    <n v="18.618600000000001"/>
    <n v="593968.49849999999"/>
    <n v="1741.8431041055719"/>
    <n v="32.743463035019452"/>
    <n v="793.42541957382616"/>
    <n v="0.42348025625455282"/>
    <n v="568268.49849999999"/>
  </r>
  <r>
    <x v="1"/>
    <x v="0"/>
    <x v="1"/>
    <n v="2379"/>
    <n v="78365"/>
    <n v="68353"/>
    <n v="6.42"/>
    <n v="6.87"/>
    <n v="171"/>
    <n v="54.9"/>
    <n v="6.46"/>
    <n v="83536"/>
    <n v="8"/>
    <n v="1144.3599999999999"/>
    <n v="1.07"/>
    <n v="40"/>
    <n v="2667"/>
    <n v="78"/>
    <n v="16343.73"/>
    <n v="5062.3790000000008"/>
    <n v="25.455300000000001"/>
    <n v="152.73179999999999"/>
    <n v="-29422.296100000007"/>
    <n v="-12.367505716687687"/>
    <n v="1.1464749169751145"/>
    <n v="68.479324688035234"/>
    <n v="2.497104064314426"/>
    <n v="-97775.296100000007"/>
  </r>
  <r>
    <x v="1"/>
    <x v="1"/>
    <x v="3"/>
    <n v="888"/>
    <n v="515982"/>
    <n v="105772"/>
    <n v="6.2"/>
    <n v="5.49"/>
    <n v="311"/>
    <n v="12.41"/>
    <n v="9.5500000000000007"/>
    <n v="13806"/>
    <n v="3"/>
    <n v="241.2"/>
    <n v="14.94"/>
    <n v="25"/>
    <n v="29152"/>
    <n v="31"/>
    <n v="4875.12"/>
    <n v="49276.281000000003"/>
    <n v="132.66720000000001"/>
    <n v="55.055999999999997"/>
    <n v="418684.87579999998"/>
    <n v="471.49197725225224"/>
    <n v="4.8782475513368375"/>
    <n v="2139.2288557213933"/>
    <n v="0.14537948998220868"/>
    <n v="312912.87579999998"/>
  </r>
  <r>
    <x v="1"/>
    <x v="2"/>
    <x v="0"/>
    <n v="178"/>
    <n v="390754"/>
    <n v="24991"/>
    <n v="3.29"/>
    <n v="5.63"/>
    <n v="156"/>
    <n v="7.23"/>
    <n v="14.79"/>
    <n v="40477"/>
    <n v="6"/>
    <n v="1348.5"/>
    <n v="28.42"/>
    <n v="12"/>
    <n v="21654"/>
    <n v="28"/>
    <n v="1002.14"/>
    <n v="57792.516600000003"/>
    <n v="50.587600000000002"/>
    <n v="5.8561999999999994"/>
    <n v="269771.8996"/>
    <n v="1515.5724696629213"/>
    <n v="15.63578888399824"/>
    <n v="289.76937337782721"/>
    <n v="0.53835917226695063"/>
    <n v="244780.8996"/>
  </r>
  <r>
    <x v="1"/>
    <x v="1"/>
    <x v="3"/>
    <n v="955"/>
    <n v="630595"/>
    <n v="89995"/>
    <n v="9.51"/>
    <n v="4.04"/>
    <n v="19"/>
    <n v="10.29"/>
    <n v="10.47"/>
    <n v="18320"/>
    <n v="14"/>
    <n v="480.13"/>
    <n v="14.93"/>
    <n v="24"/>
    <n v="43903"/>
    <n v="58"/>
    <n v="3858.2"/>
    <n v="66023.296499999997"/>
    <n v="142.58149999999998"/>
    <n v="90.82050000000001"/>
    <n v="498257.10149999999"/>
    <n v="521.73518481675387"/>
    <n v="7.0070003889104946"/>
    <n v="1313.3838752004665"/>
    <n v="1.446644835433202E-2"/>
    <n v="408262.10149999999"/>
  </r>
  <r>
    <x v="1"/>
    <x v="1"/>
    <x v="3"/>
    <n v="1131"/>
    <n v="829383"/>
    <n v="142686"/>
    <n v="6.29"/>
    <n v="16"/>
    <n v="134"/>
    <n v="24.02"/>
    <n v="7.92"/>
    <n v="52243"/>
    <n v="14"/>
    <n v="1889.73"/>
    <n v="1.8"/>
    <n v="3"/>
    <n v="42506"/>
    <n v="45"/>
    <n v="18096"/>
    <n v="65687.133600000001"/>
    <n v="20.358000000000004"/>
    <n v="71.139899999999997"/>
    <n v="650759.36849999998"/>
    <n v="575.38405702917771"/>
    <n v="5.8126445481687057"/>
    <n v="438.88968265307744"/>
    <n v="0.30531590350899401"/>
    <n v="508073.36849999998"/>
  </r>
  <r>
    <x v="1"/>
    <x v="2"/>
    <x v="0"/>
    <n v="3371"/>
    <n v="362229"/>
    <n v="12415"/>
    <n v="9.2799999999999994"/>
    <n v="16.8"/>
    <n v="90"/>
    <n v="40.450000000000003"/>
    <n v="17.399999999999999"/>
    <n v="45615"/>
    <n v="13"/>
    <n v="632.23"/>
    <n v="9.77"/>
    <n v="35"/>
    <n v="48117"/>
    <n v="43"/>
    <n v="56632.800000000003"/>
    <n v="63027.845999999998"/>
    <n v="329.3467"/>
    <n v="312.8288"/>
    <n v="148194.17849999998"/>
    <n v="43.961488727380591"/>
    <n v="29.176721707611758"/>
    <n v="572.93864574601014"/>
    <n v="0.15708488276753105"/>
    <n v="135779.17849999998"/>
  </r>
  <r>
    <x v="1"/>
    <x v="2"/>
    <x v="0"/>
    <n v="2137"/>
    <n v="231211"/>
    <n v="135429"/>
    <n v="1.67"/>
    <n v="5.0599999999999996"/>
    <n v="400"/>
    <n v="66.290000000000006"/>
    <n v="12.28"/>
    <n v="25705"/>
    <n v="9"/>
    <n v="1498.41"/>
    <n v="17.68"/>
    <n v="2"/>
    <n v="28632"/>
    <n v="-4"/>
    <n v="10813.22"/>
    <n v="28392.710799999997"/>
    <n v="377.82159999999999"/>
    <n v="35.687899999999999"/>
    <n v="137254.55970000001"/>
    <n v="64.22768352831072"/>
    <n v="1.7072488167231539"/>
    <n v="154.3042291495652"/>
    <n v="2.5922815090977505"/>
    <n v="1825.5597000000125"/>
  </r>
  <r>
    <x v="1"/>
    <x v="1"/>
    <x v="0"/>
    <n v="3523"/>
    <n v="965207"/>
    <n v="106754"/>
    <n v="6.45"/>
    <n v="3"/>
    <n v="344"/>
    <n v="44.67"/>
    <n v="16.670000000000002"/>
    <n v="60303"/>
    <n v="8"/>
    <n v="1874.04"/>
    <n v="14.14"/>
    <n v="21"/>
    <n v="49365"/>
    <n v="-14"/>
    <n v="10569"/>
    <n v="160900.00690000001"/>
    <n v="498.15219999999999"/>
    <n v="227.23349999999999"/>
    <n v="683344.60739999998"/>
    <n v="193.96667822878229"/>
    <n v="9.0414129681323416"/>
    <n v="515.04076753964694"/>
    <n v="0.6679082932469409"/>
    <n v="576590.60739999998"/>
  </r>
  <r>
    <x v="1"/>
    <x v="2"/>
    <x v="2"/>
    <n v="3819"/>
    <n v="963320"/>
    <n v="23375"/>
    <n v="7.66"/>
    <n v="2.4"/>
    <n v="45"/>
    <n v="46.54"/>
    <n v="17.13"/>
    <n v="87948"/>
    <n v="2"/>
    <n v="1803.48"/>
    <n v="7.88"/>
    <n v="40"/>
    <n v="39485"/>
    <n v="15"/>
    <n v="9165.6"/>
    <n v="165016.71599999999"/>
    <n v="300.93719999999996"/>
    <n v="292.53539999999998"/>
    <n v="661111.21140000003"/>
    <n v="173.11107918303222"/>
    <n v="41.211550802139037"/>
    <n v="534.1450972564154"/>
    <n v="8.4246771581613589E-2"/>
    <n v="637736.21140000003"/>
  </r>
  <r>
    <x v="1"/>
    <x v="0"/>
    <x v="3"/>
    <n v="2476"/>
    <n v="907342"/>
    <n v="115138"/>
    <n v="4.92"/>
    <n v="19.420000000000002"/>
    <n v="201"/>
    <n v="22.13"/>
    <n v="15.06"/>
    <n v="56235"/>
    <n v="13"/>
    <n v="1688.41"/>
    <n v="15.1"/>
    <n v="34"/>
    <n v="17101"/>
    <n v="68"/>
    <n v="48083.920000000006"/>
    <n v="136645.7052"/>
    <n v="373.87599999999998"/>
    <n v="121.8192"/>
    <n v="648780.67960000003"/>
    <n v="262.02773812600969"/>
    <n v="7.8804738661432365"/>
    <n v="537.39435326727505"/>
    <n v="0.37402700415058493"/>
    <n v="533642.67960000003"/>
  </r>
  <r>
    <x v="1"/>
    <x v="3"/>
    <x v="0"/>
    <n v="2521"/>
    <n v="94900"/>
    <n v="38872"/>
    <n v="7.62"/>
    <n v="14.37"/>
    <n v="88"/>
    <n v="7.6"/>
    <n v="5.56"/>
    <n v="87193"/>
    <n v="14"/>
    <n v="434.44"/>
    <n v="21.73"/>
    <n v="42"/>
    <n v="2645"/>
    <n v="78"/>
    <n v="36226.769999999997"/>
    <n v="5276.44"/>
    <n v="547.81330000000003"/>
    <n v="192.1002"/>
    <n v="-37181.123499999987"/>
    <n v="-14.748561483538273"/>
    <n v="2.441345955958016"/>
    <n v="218.44213240033147"/>
    <n v="0.40285268703898841"/>
    <n v="-76053.123499999987"/>
  </r>
  <r>
    <x v="1"/>
    <x v="2"/>
    <x v="2"/>
    <n v="4183"/>
    <n v="82174"/>
    <n v="26644"/>
    <n v="5.31"/>
    <n v="19.23"/>
    <n v="400"/>
    <n v="28.09"/>
    <n v="9.1"/>
    <n v="43516"/>
    <n v="0"/>
    <n v="572.59"/>
    <n v="12.56"/>
    <n v="47"/>
    <n v="27898"/>
    <n v="45"/>
    <n v="80439.09"/>
    <n v="7477.8339999999998"/>
    <n v="525.38480000000004"/>
    <n v="222.11729999999997"/>
    <n v="-77904.426099999982"/>
    <n v="-18.624055964618691"/>
    <n v="3.0841465245458641"/>
    <n v="143.51281021324158"/>
    <n v="2.7872076325845159"/>
    <n v="-104548.42609999998"/>
  </r>
  <r>
    <x v="1"/>
    <x v="3"/>
    <x v="1"/>
    <n v="1356"/>
    <n v="787685"/>
    <n v="49814"/>
    <n v="3.48"/>
    <n v="15.14"/>
    <n v="235"/>
    <n v="34.19"/>
    <n v="19.18"/>
    <n v="38677"/>
    <n v="5"/>
    <n v="1856.76"/>
    <n v="5.21"/>
    <n v="43"/>
    <n v="22675"/>
    <n v="-18"/>
    <n v="20529.84"/>
    <n v="151077.98300000001"/>
    <n v="70.647599999999997"/>
    <n v="47.188799999999993"/>
    <n v="554607.3406"/>
    <n v="409.00246356932155"/>
    <n v="15.812522584012527"/>
    <n v="424.22553264826905"/>
    <n v="0.55395062747164159"/>
    <n v="504793.3406"/>
  </r>
  <r>
    <x v="1"/>
    <x v="2"/>
    <x v="1"/>
    <n v="401"/>
    <n v="670307"/>
    <n v="78155"/>
    <n v="9.86"/>
    <n v="8.3800000000000008"/>
    <n v="453"/>
    <n v="20.9"/>
    <n v="12.05"/>
    <n v="49832"/>
    <n v="14"/>
    <n v="1432.99"/>
    <n v="6.3"/>
    <n v="34"/>
    <n v="4774"/>
    <n v="8"/>
    <n v="3360.38"/>
    <n v="80771.993500000011"/>
    <n v="25.263000000000002"/>
    <n v="39.538599999999995"/>
    <n v="531503.82490000001"/>
    <n v="1325.4459473815461"/>
    <n v="8.5766361717100636"/>
    <n v="467.76809328746185"/>
    <n v="0.96842860062628022"/>
    <n v="453348.82490000001"/>
  </r>
  <r>
    <x v="1"/>
    <x v="1"/>
    <x v="0"/>
    <n v="1859"/>
    <n v="723590"/>
    <n v="29618"/>
    <n v="2.39"/>
    <n v="14.61"/>
    <n v="83"/>
    <n v="62.01"/>
    <n v="10.35"/>
    <n v="78894"/>
    <n v="14"/>
    <n v="979.12"/>
    <n v="20.14"/>
    <n v="27"/>
    <n v="29853"/>
    <n v="44"/>
    <n v="27159.989999999998"/>
    <n v="74891.565000000002"/>
    <n v="374.40260000000001"/>
    <n v="44.430100000000003"/>
    <n v="512372.61230000004"/>
    <n v="275.61732775685857"/>
    <n v="24.430751569991223"/>
    <n v="739.0207533295204"/>
    <n v="0.11231078373111845"/>
    <n v="482754.61230000004"/>
  </r>
  <r>
    <x v="1"/>
    <x v="1"/>
    <x v="1"/>
    <n v="4451"/>
    <n v="723222"/>
    <n v="39675"/>
    <n v="2.0699999999999998"/>
    <n v="12.6"/>
    <n v="124"/>
    <n v="20.81"/>
    <n v="7.46"/>
    <n v="72204"/>
    <n v="10"/>
    <n v="1327.88"/>
    <n v="15.69"/>
    <n v="20"/>
    <n v="5429"/>
    <n v="-1"/>
    <n v="56082.6"/>
    <n v="53952.361199999999"/>
    <n v="698.36189999999988"/>
    <n v="92.1357"/>
    <n v="534763.54119999998"/>
    <n v="120.14458350932374"/>
    <n v="18.228657844990547"/>
    <n v="544.64409434587458"/>
    <n v="0.22767161397192012"/>
    <n v="495088.54119999998"/>
  </r>
  <r>
    <x v="1"/>
    <x v="1"/>
    <x v="0"/>
    <n v="761"/>
    <n v="998763"/>
    <n v="9173"/>
    <n v="7.25"/>
    <n v="8.3000000000000007"/>
    <n v="179"/>
    <n v="17.510000000000002"/>
    <n v="17.45"/>
    <n v="9921"/>
    <n v="3"/>
    <n v="1402.59"/>
    <n v="4.93"/>
    <n v="17"/>
    <n v="5478"/>
    <n v="64"/>
    <n v="6316.3"/>
    <n v="174284.14349999998"/>
    <n v="37.517299999999999"/>
    <n v="55.172499999999999"/>
    <n v="802670.86670000001"/>
    <n v="1054.7580377135348"/>
    <n v="108.88073694538319"/>
    <n v="712.08478600303727"/>
    <n v="0.25137456033112959"/>
    <n v="793497.86670000001"/>
  </r>
  <r>
    <x v="2"/>
    <x v="1"/>
    <x v="1"/>
    <n v="265"/>
    <n v="154555"/>
    <n v="48056"/>
    <n v="2.2799999999999998"/>
    <n v="16.8"/>
    <n v="126"/>
    <n v="5.39"/>
    <n v="16.13"/>
    <n v="49961"/>
    <n v="10"/>
    <n v="1959.79"/>
    <n v="3.02"/>
    <n v="34"/>
    <n v="24871"/>
    <n v="-13"/>
    <n v="4452"/>
    <n v="24929.7215"/>
    <n v="8.0030000000000001"/>
    <n v="6.0419999999999989"/>
    <n v="50327.233500000002"/>
    <n v="189.91408867924528"/>
    <n v="3.2161436657233229"/>
    <n v="78.863041448318441"/>
    <n v="1.597706576946718"/>
    <n v="2271.2335000000021"/>
  </r>
  <r>
    <x v="2"/>
    <x v="3"/>
    <x v="1"/>
    <n v="878"/>
    <n v="924631"/>
    <n v="22087"/>
    <n v="4.59"/>
    <n v="4.47"/>
    <n v="34"/>
    <n v="67.78"/>
    <n v="15.14"/>
    <n v="50311"/>
    <n v="2"/>
    <n v="946.09"/>
    <n v="5.27"/>
    <n v="37"/>
    <n v="36198"/>
    <n v="18"/>
    <n v="3924.66"/>
    <n v="139989.13340000002"/>
    <n v="46.270599999999995"/>
    <n v="40.300199999999997"/>
    <n v="694121.63580000005"/>
    <n v="790.57133917995452"/>
    <n v="41.863132159188666"/>
    <n v="977.31822553879647"/>
    <n v="3.4789078021394484E-2"/>
    <n v="672034.63580000005"/>
  </r>
  <r>
    <x v="2"/>
    <x v="0"/>
    <x v="1"/>
    <n v="313"/>
    <n v="615609"/>
    <n v="148677"/>
    <n v="8.84"/>
    <n v="15.21"/>
    <n v="67"/>
    <n v="18.38"/>
    <n v="17.88"/>
    <n v="89494"/>
    <n v="1"/>
    <n v="658.2"/>
    <n v="28.81"/>
    <n v="31"/>
    <n v="29687"/>
    <n v="78"/>
    <n v="4760.7300000000005"/>
    <n v="110070.88919999999"/>
    <n v="90.175299999999993"/>
    <n v="27.669199999999996"/>
    <n v="381478.53630000004"/>
    <n v="1218.7812661341854"/>
    <n v="4.1405799148489679"/>
    <n v="935.2917046490428"/>
    <n v="7.1635404940473588E-2"/>
    <n v="232801.53630000004"/>
  </r>
  <r>
    <x v="2"/>
    <x v="1"/>
    <x v="1"/>
    <n v="2948"/>
    <n v="813711"/>
    <n v="73648"/>
    <n v="7.47"/>
    <n v="14.59"/>
    <n v="268"/>
    <n v="27.02"/>
    <n v="16.21"/>
    <n v="18807"/>
    <n v="5"/>
    <n v="272.85000000000002"/>
    <n v="28.97"/>
    <n v="39"/>
    <n v="48653"/>
    <n v="16"/>
    <n v="43011.32"/>
    <n v="131902.55310000002"/>
    <n v="854.03560000000004"/>
    <n v="220.21559999999999"/>
    <n v="570262.87569999998"/>
    <n v="193.44059555630935"/>
    <n v="11.048650336736911"/>
    <n v="2982.2649807586586"/>
    <n v="8.9864583371737639E-2"/>
    <n v="496614.87569999998"/>
  </r>
  <r>
    <x v="2"/>
    <x v="0"/>
    <x v="0"/>
    <n v="2341"/>
    <n v="708441"/>
    <n v="88276"/>
    <n v="9.91"/>
    <n v="6.57"/>
    <n v="28"/>
    <n v="8.2200000000000006"/>
    <n v="19.37"/>
    <n v="15540"/>
    <n v="9"/>
    <n v="1905.5"/>
    <n v="17.12"/>
    <n v="45"/>
    <n v="5131"/>
    <n v="71"/>
    <n v="15380.37"/>
    <n v="137225.02170000001"/>
    <n v="400.77920000000006"/>
    <n v="231.99310000000003"/>
    <n v="534531.83600000001"/>
    <n v="228.33482956001708"/>
    <n v="8.0252956636005255"/>
    <n v="371.78745736027287"/>
    <n v="7.5311846716946088E-2"/>
    <n v="446255.83600000001"/>
  </r>
  <r>
    <x v="2"/>
    <x v="2"/>
    <x v="3"/>
    <n v="2269"/>
    <n v="810109"/>
    <n v="13210"/>
    <n v="9.19"/>
    <n v="3.36"/>
    <n v="250"/>
    <n v="19.75"/>
    <n v="7.5"/>
    <n v="85435"/>
    <n v="8"/>
    <n v="1042.3599999999999"/>
    <n v="21.98"/>
    <n v="19"/>
    <n v="48147"/>
    <n v="15"/>
    <n v="7623.84"/>
    <n v="60758.174999999996"/>
    <n v="498.72620000000001"/>
    <n v="208.52109999999999"/>
    <n v="607437.73769999994"/>
    <n v="267.71165169678272"/>
    <n v="61.325435276305832"/>
    <n v="777.18734410376464"/>
    <n v="0.32167276255417476"/>
    <n v="594227.73769999994"/>
  </r>
  <r>
    <x v="2"/>
    <x v="2"/>
    <x v="0"/>
    <n v="527"/>
    <n v="117695"/>
    <n v="118816"/>
    <n v="5.7"/>
    <n v="18.12"/>
    <n v="44"/>
    <n v="67.5"/>
    <n v="18.72"/>
    <n v="85929"/>
    <n v="11"/>
    <n v="1515.58"/>
    <n v="17.559999999999999"/>
    <n v="33"/>
    <n v="21593"/>
    <n v="-4"/>
    <n v="9549.24"/>
    <n v="22032.503999999997"/>
    <n v="92.541199999999989"/>
    <n v="30.039000000000001"/>
    <n v="-21531.324200000003"/>
    <n v="-40.856402656546493"/>
    <n v="0.99056524373821708"/>
    <n v="77.656738674302915"/>
    <n v="0.56659603211691234"/>
    <n v="-140347.3242"/>
  </r>
  <r>
    <x v="2"/>
    <x v="0"/>
    <x v="2"/>
    <n v="4011"/>
    <n v="244509"/>
    <n v="104239"/>
    <n v="6.49"/>
    <n v="9.6199999999999992"/>
    <n v="235"/>
    <n v="28.61"/>
    <n v="13.91"/>
    <n v="49377"/>
    <n v="13"/>
    <n v="1360.34"/>
    <n v="1.56"/>
    <n v="32"/>
    <n v="6024"/>
    <n v="17"/>
    <n v="38585.82"/>
    <n v="34011.2019"/>
    <n v="62.571600000000004"/>
    <n v="260.31389999999999"/>
    <n v="116188.09260000002"/>
    <n v="28.967362902019453"/>
    <n v="2.3456575753796565"/>
    <n v="179.74109413823015"/>
    <n v="1.3074361270955261"/>
    <n v="11949.092600000018"/>
  </r>
  <r>
    <x v="2"/>
    <x v="3"/>
    <x v="2"/>
    <n v="1366"/>
    <n v="949607"/>
    <n v="72534"/>
    <n v="0.52"/>
    <n v="4.8099999999999996"/>
    <n v="54"/>
    <n v="19.04"/>
    <n v="9.52"/>
    <n v="99279"/>
    <n v="14"/>
    <n v="1453.31"/>
    <n v="14.99"/>
    <n v="31"/>
    <n v="5905"/>
    <n v="22"/>
    <n v="6570.4599999999991"/>
    <n v="90402.5864"/>
    <n v="204.76340000000002"/>
    <n v="7.1031999999999993"/>
    <n v="747238.08700000006"/>
    <n v="547.02641800878484"/>
    <n v="13.091887942206414"/>
    <n v="653.40980245095682"/>
    <n v="8.2643388264829545E-2"/>
    <n v="674704.08700000006"/>
  </r>
  <r>
    <x v="2"/>
    <x v="1"/>
    <x v="1"/>
    <n v="3904"/>
    <n v="784005"/>
    <n v="15516"/>
    <n v="0.56000000000000005"/>
    <n v="12.38"/>
    <n v="57"/>
    <n v="39.130000000000003"/>
    <n v="16.93"/>
    <n v="91428"/>
    <n v="11"/>
    <n v="1221.3900000000001"/>
    <n v="7.27"/>
    <n v="37"/>
    <n v="2360"/>
    <n v="6"/>
    <n v="48331.520000000004"/>
    <n v="132732.0465"/>
    <n v="283.82080000000002"/>
    <n v="21.862400000000004"/>
    <n v="508847.75029999996"/>
    <n v="130.34009997438523"/>
    <n v="50.528808971384379"/>
    <n v="641.8957089873013"/>
    <n v="8.8799471942143229E-2"/>
    <n v="493331.75029999996"/>
  </r>
  <r>
    <x v="2"/>
    <x v="3"/>
    <x v="2"/>
    <n v="406"/>
    <n v="928629"/>
    <n v="105127"/>
    <n v="6.46"/>
    <n v="2.2999999999999998"/>
    <n v="39"/>
    <n v="18.39"/>
    <n v="6.46"/>
    <n v="91239"/>
    <n v="8"/>
    <n v="334.07"/>
    <n v="3.54"/>
    <n v="39"/>
    <n v="23161"/>
    <n v="4"/>
    <n v="933.8"/>
    <n v="59989.433400000002"/>
    <n v="14.372400000000001"/>
    <n v="26.227600000000002"/>
    <n v="753265.1666"/>
    <n v="1855.3329226600986"/>
    <n v="8.8334015048465186"/>
    <n v="2779.7437662765287"/>
    <n v="1.4030070135651591E-2"/>
    <n v="648138.1666"/>
  </r>
  <r>
    <x v="2"/>
    <x v="3"/>
    <x v="2"/>
    <n v="761"/>
    <n v="766987"/>
    <n v="59312"/>
    <n v="5.65"/>
    <n v="9.57"/>
    <n v="453"/>
    <n v="68.52"/>
    <n v="17.32"/>
    <n v="75386"/>
    <n v="8"/>
    <n v="295.58999999999997"/>
    <n v="0.01"/>
    <n v="40"/>
    <n v="9463"/>
    <n v="-17"/>
    <n v="7282.77"/>
    <n v="132842.14840000001"/>
    <n v="7.6100000000000001E-2"/>
    <n v="42.996500000000005"/>
    <n v="541970.00899999996"/>
    <n v="712.18135216819974"/>
    <n v="12.931396681953062"/>
    <n v="2594.7663994045811"/>
    <n v="0.17458218978939666"/>
    <n v="482658.00899999996"/>
  </r>
  <r>
    <x v="2"/>
    <x v="0"/>
    <x v="0"/>
    <n v="4744"/>
    <n v="83848"/>
    <n v="73670"/>
    <n v="9.43"/>
    <n v="12.83"/>
    <n v="97"/>
    <n v="20.75"/>
    <n v="10.31"/>
    <n v="93237"/>
    <n v="12"/>
    <n v="1125.53"/>
    <n v="3.81"/>
    <n v="12"/>
    <n v="18412"/>
    <n v="79"/>
    <n v="60865.52"/>
    <n v="8644.7288000000008"/>
    <n v="180.74640000000002"/>
    <n v="447.35919999999999"/>
    <n v="-97939.354400000011"/>
    <n v="-20.644889207419901"/>
    <n v="1.1381566444957241"/>
    <n v="74.496459445772217"/>
    <n v="1.3020753029291097"/>
    <n v="-171609.35440000001"/>
  </r>
  <r>
    <x v="2"/>
    <x v="1"/>
    <x v="0"/>
    <n v="411"/>
    <n v="982883"/>
    <n v="87279"/>
    <n v="2.59"/>
    <n v="18.87"/>
    <n v="253"/>
    <n v="48.12"/>
    <n v="14.84"/>
    <n v="34731"/>
    <n v="9"/>
    <n v="895.15"/>
    <n v="28.01"/>
    <n v="33"/>
    <n v="23402"/>
    <n v="58"/>
    <n v="7755.5700000000006"/>
    <n v="145859.83720000001"/>
    <n v="115.12110000000001"/>
    <n v="10.6449"/>
    <n v="771008.82679999992"/>
    <n v="1875.9338851581506"/>
    <n v="11.261391629143322"/>
    <n v="1098.0092721890187"/>
    <n v="0.23041699775049521"/>
    <n v="683729.82679999992"/>
  </r>
  <r>
    <x v="2"/>
    <x v="1"/>
    <x v="3"/>
    <n v="3020"/>
    <n v="339910"/>
    <n v="20434"/>
    <n v="7.39"/>
    <n v="7.61"/>
    <n v="390"/>
    <n v="59.54"/>
    <n v="13.06"/>
    <n v="5153"/>
    <n v="5"/>
    <n v="1239.3"/>
    <n v="26.02"/>
    <n v="35"/>
    <n v="35010"/>
    <n v="75"/>
    <n v="22982.2"/>
    <n v="44392.245999999999"/>
    <n v="785.80399999999997"/>
    <n v="223.17799999999997"/>
    <n v="231363.57199999999"/>
    <n v="76.610454304635752"/>
    <n v="16.634530684153862"/>
    <n v="274.27580085532156"/>
    <n v="1.4219263922803094"/>
    <n v="210929.57199999999"/>
  </r>
  <r>
    <x v="2"/>
    <x v="3"/>
    <x v="3"/>
    <n v="4230"/>
    <n v="721447"/>
    <n v="133379"/>
    <n v="6.82"/>
    <n v="7.98"/>
    <n v="13"/>
    <n v="44.02"/>
    <n v="8.99"/>
    <n v="63600"/>
    <n v="11"/>
    <n v="1976.14"/>
    <n v="29.13"/>
    <n v="35"/>
    <n v="21594"/>
    <n v="-5"/>
    <n v="33755.4"/>
    <n v="64858.085300000006"/>
    <n v="1232.1990000000001"/>
    <n v="288.48599999999999"/>
    <n v="536118.8297"/>
    <n v="126.74204011820331"/>
    <n v="5.4089999175282468"/>
    <n v="365.07889117167809"/>
    <n v="3.5608741875702586E-2"/>
    <n v="402739.8297"/>
  </r>
  <r>
    <x v="2"/>
    <x v="2"/>
    <x v="2"/>
    <n v="1002"/>
    <n v="466441"/>
    <n v="96703"/>
    <n v="3.61"/>
    <n v="6.03"/>
    <n v="18"/>
    <n v="68.400000000000006"/>
    <n v="18.36"/>
    <n v="28205"/>
    <n v="7"/>
    <n v="752.02"/>
    <n v="1.91"/>
    <n v="18"/>
    <n v="14733"/>
    <n v="30"/>
    <n v="6042.06"/>
    <n v="85638.567599999995"/>
    <n v="19.138199999999998"/>
    <n v="36.172200000000004"/>
    <n v="331767.06200000003"/>
    <n v="331.10485229540922"/>
    <n v="4.8234387764598825"/>
    <n v="620.25079120236171"/>
    <n v="2.9020519208217112E-2"/>
    <n v="235064.06200000003"/>
  </r>
  <r>
    <x v="2"/>
    <x v="1"/>
    <x v="3"/>
    <n v="2171"/>
    <n v="978509"/>
    <n v="7011"/>
    <n v="8.26"/>
    <n v="14.48"/>
    <n v="218"/>
    <n v="63.33"/>
    <n v="15.38"/>
    <n v="10940"/>
    <n v="9"/>
    <n v="1352.25"/>
    <n v="3.61"/>
    <n v="9"/>
    <n v="43842"/>
    <n v="44"/>
    <n v="31436.080000000002"/>
    <n v="150494.68420000002"/>
    <n v="78.373099999999994"/>
    <n v="179.32459999999998"/>
    <n v="741538.53810000001"/>
    <n v="341.56542519576232"/>
    <n v="139.56767936100414"/>
    <n v="723.61545572194495"/>
    <n v="0.30126498581004363"/>
    <n v="734527.53810000001"/>
  </r>
  <r>
    <x v="2"/>
    <x v="2"/>
    <x v="3"/>
    <n v="4711"/>
    <n v="902129"/>
    <n v="49014"/>
    <n v="4.66"/>
    <n v="6.17"/>
    <n v="152"/>
    <n v="26.31"/>
    <n v="19.7"/>
    <n v="76794"/>
    <n v="4"/>
    <n v="1648.98"/>
    <n v="19.350000000000001"/>
    <n v="48"/>
    <n v="17568"/>
    <n v="35"/>
    <n v="29066.87"/>
    <n v="177719.41299999997"/>
    <n v="911.57850000000008"/>
    <n v="219.5326"/>
    <n v="599849.60590000008"/>
    <n v="127.32957034599875"/>
    <n v="18.405537193454933"/>
    <n v="547.08304527647397"/>
    <n v="0.27783716076082243"/>
    <n v="550835.60590000008"/>
  </r>
  <r>
    <x v="2"/>
    <x v="3"/>
    <x v="1"/>
    <n v="3553"/>
    <n v="457442"/>
    <n v="16120"/>
    <n v="5.7"/>
    <n v="2.84"/>
    <n v="317"/>
    <n v="30.59"/>
    <n v="8.65"/>
    <n v="1067"/>
    <n v="13"/>
    <n v="263.97000000000003"/>
    <n v="0.67"/>
    <n v="16"/>
    <n v="25796"/>
    <n v="44"/>
    <n v="10090.519999999999"/>
    <n v="39568.733"/>
    <n v="23.805099999999999"/>
    <n v="202.52100000000002"/>
    <n v="380693.42090000003"/>
    <n v="107.14703656065298"/>
    <n v="28.3772952853598"/>
    <n v="1732.9317725499109"/>
    <n v="0.18292699402328602"/>
    <n v="364573.42090000003"/>
  </r>
  <r>
    <x v="2"/>
    <x v="2"/>
    <x v="0"/>
    <n v="1541"/>
    <n v="914661"/>
    <n v="143141"/>
    <n v="0.78"/>
    <n v="11.68"/>
    <n v="267"/>
    <n v="16.82"/>
    <n v="11.57"/>
    <n v="19563"/>
    <n v="3"/>
    <n v="898.36"/>
    <n v="28.29"/>
    <n v="18"/>
    <n v="24171"/>
    <n v="43"/>
    <n v="17998.88"/>
    <n v="105826.27769999999"/>
    <n v="435.94889999999998"/>
    <n v="12.0198"/>
    <n v="746653.87360000005"/>
    <n v="484.52555068137576"/>
    <n v="6.389930208675362"/>
    <n v="1018.1452869673627"/>
    <n v="0.26224155178803948"/>
    <n v="603512.87360000005"/>
  </r>
  <r>
    <x v="2"/>
    <x v="3"/>
    <x v="3"/>
    <n v="4950"/>
    <n v="743221"/>
    <n v="52093"/>
    <n v="3.87"/>
    <n v="2.52"/>
    <n v="118"/>
    <n v="46.3"/>
    <n v="7.62"/>
    <n v="67262"/>
    <n v="13"/>
    <n v="475.07"/>
    <n v="12.07"/>
    <n v="6"/>
    <n v="38367"/>
    <n v="37"/>
    <n v="12474"/>
    <n v="56633.440200000005"/>
    <n v="597.46500000000003"/>
    <n v="191.565"/>
    <n v="567695.52980000002"/>
    <n v="114.68596561616162"/>
    <n v="14.267195208569289"/>
    <n v="1564.4452396488939"/>
    <n v="7.5426098024679061E-2"/>
    <n v="515602.52980000002"/>
  </r>
  <r>
    <x v="2"/>
    <x v="2"/>
    <x v="3"/>
    <n v="3814"/>
    <n v="191330"/>
    <n v="13036"/>
    <n v="4.04"/>
    <n v="14.78"/>
    <n v="17"/>
    <n v="41.38"/>
    <n v="9.02"/>
    <n v="17221"/>
    <n v="14"/>
    <n v="1676.5"/>
    <n v="14.43"/>
    <n v="10"/>
    <n v="30283"/>
    <n v="39"/>
    <n v="56370.92"/>
    <n v="17257.966"/>
    <n v="550.36019999999996"/>
    <n v="154.0856"/>
    <n v="69492.6682"/>
    <n v="18.220416413214473"/>
    <n v="14.677048174286591"/>
    <n v="114.12466447957054"/>
    <n v="0.14895991219359223"/>
    <n v="56456.6682"/>
  </r>
  <r>
    <x v="2"/>
    <x v="0"/>
    <x v="2"/>
    <n v="3691"/>
    <n v="829446"/>
    <n v="25538"/>
    <n v="7.97"/>
    <n v="17.059999999999999"/>
    <n v="487"/>
    <n v="65.459999999999994"/>
    <n v="5.42"/>
    <n v="49508"/>
    <n v="2"/>
    <n v="1471.12"/>
    <n v="5.84"/>
    <n v="28"/>
    <n v="27058"/>
    <n v="50"/>
    <n v="62968.459999999992"/>
    <n v="44955.9732"/>
    <n v="215.55440000000002"/>
    <n v="294.17269999999996"/>
    <n v="644445.83970000001"/>
    <n v="174.59925215388785"/>
    <n v="32.478894196883076"/>
    <n v="563.81940290391003"/>
    <n v="0.86375175719697228"/>
    <n v="618907.83970000001"/>
  </r>
  <r>
    <x v="2"/>
    <x v="2"/>
    <x v="3"/>
    <n v="3255"/>
    <n v="789290"/>
    <n v="87302"/>
    <n v="8.42"/>
    <n v="11.01"/>
    <n v="69"/>
    <n v="48.33"/>
    <n v="18.739999999999998"/>
    <n v="21168"/>
    <n v="1"/>
    <n v="667.26"/>
    <n v="15.6"/>
    <n v="48"/>
    <n v="40846"/>
    <n v="-7"/>
    <n v="35837.550000000003"/>
    <n v="147912.946"/>
    <n v="507.78"/>
    <n v="274.07099999999997"/>
    <n v="542743.65300000005"/>
    <n v="166.74152165898619"/>
    <n v="9.0409154429451792"/>
    <n v="1182.8822348110182"/>
    <n v="5.8332095934320718E-2"/>
    <n v="455441.65300000005"/>
  </r>
  <r>
    <x v="2"/>
    <x v="3"/>
    <x v="1"/>
    <n v="4123"/>
    <n v="713689"/>
    <n v="90090"/>
    <n v="0.77"/>
    <n v="6.21"/>
    <n v="232"/>
    <n v="33.450000000000003"/>
    <n v="10.130000000000001"/>
    <n v="75379"/>
    <n v="3"/>
    <n v="958.72"/>
    <n v="12.22"/>
    <n v="14"/>
    <n v="40017"/>
    <n v="65"/>
    <n v="25603.829999999998"/>
    <n v="72296.695699999997"/>
    <n v="503.8306"/>
    <n v="31.7471"/>
    <n v="499856.89659999998"/>
    <n v="121.23621067184089"/>
    <n v="7.9219558219558222"/>
    <n v="744.41859979973299"/>
    <n v="0.31165261059088761"/>
    <n v="409766.89659999998"/>
  </r>
  <r>
    <x v="2"/>
    <x v="3"/>
    <x v="3"/>
    <n v="3474"/>
    <n v="96850"/>
    <n v="62169"/>
    <n v="3.17"/>
    <n v="17.43"/>
    <n v="296"/>
    <n v="41.28"/>
    <n v="14.45"/>
    <n v="61750"/>
    <n v="13"/>
    <n v="1267.4100000000001"/>
    <n v="11.32"/>
    <n v="3"/>
    <n v="17347"/>
    <n v="56"/>
    <n v="60551.82"/>
    <n v="13994.824999999999"/>
    <n v="393.25680000000006"/>
    <n v="110.1258"/>
    <n v="-57297.027600000001"/>
    <n v="-16.493099481865286"/>
    <n v="1.55785037558912"/>
    <n v="76.415682375868897"/>
    <n v="3.8735504388229223"/>
    <n v="-119466.0276"/>
  </r>
  <r>
    <x v="2"/>
    <x v="3"/>
    <x v="3"/>
    <n v="3566"/>
    <n v="366364"/>
    <n v="79965"/>
    <n v="7.27"/>
    <n v="16.77"/>
    <n v="443"/>
    <n v="27.56"/>
    <n v="11.24"/>
    <n v="90648"/>
    <n v="5"/>
    <n v="1761.97"/>
    <n v="19.920000000000002"/>
    <n v="29"/>
    <n v="37527"/>
    <n v="66"/>
    <n v="59801.82"/>
    <n v="41179.313600000001"/>
    <n v="710.34720000000004"/>
    <n v="259.2482"/>
    <n v="136238.27100000001"/>
    <n v="38.204787156477849"/>
    <n v="4.5815544300631528"/>
    <n v="207.92862534549397"/>
    <n v="2.1305387811029468"/>
    <n v="56273.271000000008"/>
  </r>
  <r>
    <x v="2"/>
    <x v="3"/>
    <x v="1"/>
    <n v="3181"/>
    <n v="293306"/>
    <n v="89754"/>
    <n v="0.61"/>
    <n v="9.93"/>
    <n v="285"/>
    <n v="65.64"/>
    <n v="7.5"/>
    <n v="96134"/>
    <n v="13"/>
    <n v="1997.97"/>
    <n v="7.65"/>
    <n v="33"/>
    <n v="25102"/>
    <n v="4"/>
    <n v="31587.329999999998"/>
    <n v="21997.95"/>
    <n v="243.34649999999999"/>
    <n v="19.4041"/>
    <n v="118221.9694"/>
    <n v="37.165032819867967"/>
    <n v="3.2678877821601264"/>
    <n v="146.80200403409461"/>
    <n v="1.9413903909227905"/>
    <n v="28467.969400000002"/>
  </r>
  <r>
    <x v="2"/>
    <x v="2"/>
    <x v="2"/>
    <n v="369"/>
    <n v="711757"/>
    <n v="85388"/>
    <n v="1.56"/>
    <n v="13.15"/>
    <n v="218"/>
    <n v="26.31"/>
    <n v="9.2200000000000006"/>
    <n v="62672"/>
    <n v="5"/>
    <n v="566.63"/>
    <n v="9.16"/>
    <n v="31"/>
    <n v="2902"/>
    <n v="54"/>
    <n v="4852.3500000000004"/>
    <n v="65623.9954"/>
    <n v="33.800400000000003"/>
    <n v="5.7564000000000002"/>
    <n v="575667.09779999999"/>
    <n v="1560.0734357723577"/>
    <n v="8.3355623741040894"/>
    <n v="1256.1230432557402"/>
    <n v="0.17354987727553081"/>
    <n v="490279.09779999999"/>
  </r>
  <r>
    <x v="2"/>
    <x v="2"/>
    <x v="1"/>
    <n v="2991"/>
    <n v="740885"/>
    <n v="97021"/>
    <n v="9.4499999999999993"/>
    <n v="19.96"/>
    <n v="22"/>
    <n v="35.86"/>
    <n v="6.81"/>
    <n v="84294"/>
    <n v="12"/>
    <n v="829.46"/>
    <n v="22.82"/>
    <n v="8"/>
    <n v="36335"/>
    <n v="45"/>
    <n v="59700.36"/>
    <n v="50454.268499999998"/>
    <n v="682.5462"/>
    <n v="282.64949999999993"/>
    <n v="509136.17580000003"/>
    <n v="170.22272678034102"/>
    <n v="7.6363364632399175"/>
    <n v="893.213657078099"/>
    <n v="2.4630165275312633E-2"/>
    <n v="412115.17580000003"/>
  </r>
  <r>
    <x v="2"/>
    <x v="0"/>
    <x v="1"/>
    <n v="675"/>
    <n v="527746"/>
    <n v="6708"/>
    <n v="4.74"/>
    <n v="7.48"/>
    <n v="115"/>
    <n v="40.93"/>
    <n v="17.64"/>
    <n v="88074"/>
    <n v="3"/>
    <n v="859.54"/>
    <n v="15.2"/>
    <n v="32"/>
    <n v="3994"/>
    <n v="65"/>
    <n v="5049"/>
    <n v="93094.394400000005"/>
    <n v="102.6"/>
    <n v="31.995000000000005"/>
    <n v="337400.01059999998"/>
    <n v="499.85186755555554"/>
    <n v="78.674120453190227"/>
    <n v="613.98655094585479"/>
    <n v="0.18730051956812557"/>
    <n v="330692.01059999998"/>
  </r>
  <r>
    <x v="2"/>
    <x v="2"/>
    <x v="1"/>
    <n v="3278"/>
    <n v="861554"/>
    <n v="49789"/>
    <n v="9.2799999999999994"/>
    <n v="17.97"/>
    <n v="204"/>
    <n v="10.55"/>
    <n v="15.98"/>
    <n v="57378"/>
    <n v="8"/>
    <n v="1286.21"/>
    <n v="8.85"/>
    <n v="11"/>
    <n v="8377"/>
    <n v="19"/>
    <n v="58905.659999999996"/>
    <n v="137676.32920000001"/>
    <n v="290.10300000000001"/>
    <n v="304.19839999999999"/>
    <n v="598622.70940000005"/>
    <n v="182.61827620500307"/>
    <n v="17.304103315993494"/>
    <n v="669.8392952939256"/>
    <n v="0.30455066078272514"/>
    <n v="548833.70940000005"/>
  </r>
  <r>
    <x v="2"/>
    <x v="0"/>
    <x v="3"/>
    <n v="1679"/>
    <n v="320143"/>
    <n v="51099"/>
    <n v="8.7899999999999991"/>
    <n v="12.18"/>
    <n v="349"/>
    <n v="32.89"/>
    <n v="13.02"/>
    <n v="99862"/>
    <n v="7"/>
    <n v="886.76"/>
    <n v="10.5"/>
    <n v="47"/>
    <n v="17038"/>
    <n v="18"/>
    <n v="20450.22"/>
    <n v="41682.618599999994"/>
    <n v="176.29499999999999"/>
    <n v="147.58409999999998"/>
    <n v="140786.28230000002"/>
    <n v="83.851269982132237"/>
    <n v="6.2651519599209378"/>
    <n v="361.0255311470973"/>
    <n v="0.9666906351224297"/>
    <n v="89687.282300000021"/>
  </r>
  <r>
    <x v="2"/>
    <x v="0"/>
    <x v="2"/>
    <n v="1490"/>
    <n v="879395"/>
    <n v="53651"/>
    <n v="2.5499999999999998"/>
    <n v="16.350000000000001"/>
    <n v="334"/>
    <n v="11.9"/>
    <n v="12.12"/>
    <n v="51428"/>
    <n v="13"/>
    <n v="1384.72"/>
    <n v="10.79"/>
    <n v="29"/>
    <n v="8878"/>
    <n v="27"/>
    <n v="24361.500000000004"/>
    <n v="106582.67399999998"/>
    <n v="160.77099999999999"/>
    <n v="37.994999999999997"/>
    <n v="687946.06"/>
    <n v="461.7087651006712"/>
    <n v="16.391027194274105"/>
    <n v="635.07062799699577"/>
    <n v="0.52592575577527734"/>
    <n v="634295.06000000006"/>
  </r>
  <r>
    <x v="2"/>
    <x v="0"/>
    <x v="0"/>
    <n v="2025"/>
    <n v="573156"/>
    <n v="71418"/>
    <n v="7.97"/>
    <n v="14.43"/>
    <n v="223"/>
    <n v="20.59"/>
    <n v="11.48"/>
    <n v="50255"/>
    <n v="1"/>
    <n v="1762.37"/>
    <n v="17.68"/>
    <n v="7"/>
    <n v="49115"/>
    <n v="27"/>
    <n v="29220.75"/>
    <n v="65798.308799999999"/>
    <n v="358.02"/>
    <n v="161.39249999999998"/>
    <n v="378247.52870000002"/>
    <n v="186.7889030617284"/>
    <n v="8.0253717550197425"/>
    <n v="325.21888139267014"/>
    <n v="0.68569204544661477"/>
    <n v="306829.52870000002"/>
  </r>
  <r>
    <x v="2"/>
    <x v="0"/>
    <x v="0"/>
    <n v="1068"/>
    <n v="200787"/>
    <n v="111233"/>
    <n v="1.24"/>
    <n v="6.23"/>
    <n v="153"/>
    <n v="7.37"/>
    <n v="11.26"/>
    <n v="87937"/>
    <n v="7"/>
    <n v="1405.52"/>
    <n v="16.440000000000001"/>
    <n v="39"/>
    <n v="3228"/>
    <n v="7"/>
    <n v="6653.64"/>
    <n v="22608.616199999997"/>
    <n v="175.57920000000001"/>
    <n v="13.2432"/>
    <n v="80170.921400000007"/>
    <n v="75.066405805243448"/>
    <n v="1.8051028022259581"/>
    <n v="142.85602481643804"/>
    <n v="1.0710083820167642"/>
    <n v="-31062.078599999993"/>
  </r>
  <r>
    <x v="2"/>
    <x v="1"/>
    <x v="1"/>
    <n v="1143"/>
    <n v="720438"/>
    <n v="77805"/>
    <n v="3.81"/>
    <n v="19.07"/>
    <n v="225"/>
    <n v="59.22"/>
    <n v="6.4"/>
    <n v="76302"/>
    <n v="12"/>
    <n v="1928.62"/>
    <n v="23.78"/>
    <n v="5"/>
    <n v="26188"/>
    <n v="59"/>
    <n v="21797.010000000002"/>
    <n v="46108.031999999999"/>
    <n v="271.80540000000002"/>
    <n v="43.548300000000005"/>
    <n v="549727.60430000001"/>
    <n v="480.95153482064745"/>
    <n v="9.259533449007133"/>
    <n v="373.55103649241431"/>
    <n v="0.60232733420502516"/>
    <n v="471922.60430000001"/>
  </r>
  <r>
    <x v="2"/>
    <x v="0"/>
    <x v="0"/>
    <n v="381"/>
    <n v="499830"/>
    <n v="127813"/>
    <n v="5.46"/>
    <n v="7.48"/>
    <n v="370"/>
    <n v="12.67"/>
    <n v="5.25"/>
    <n v="19768"/>
    <n v="3"/>
    <n v="1258.6600000000001"/>
    <n v="18.87"/>
    <n v="41"/>
    <n v="43582"/>
    <n v="31"/>
    <n v="2849.88"/>
    <n v="26241.075000000001"/>
    <n v="71.8947"/>
    <n v="20.802600000000002"/>
    <n v="407296.34769999998"/>
    <n v="1069.0192853018373"/>
    <n v="3.9106350684202704"/>
    <n v="397.11280250425051"/>
    <n v="0.93172518656343162"/>
    <n v="279483.34769999998"/>
  </r>
  <r>
    <x v="2"/>
    <x v="0"/>
    <x v="0"/>
    <n v="1158"/>
    <n v="954098"/>
    <n v="7454"/>
    <n v="8.9"/>
    <n v="7.04"/>
    <n v="24"/>
    <n v="33.46"/>
    <n v="8.5500000000000007"/>
    <n v="26145"/>
    <n v="14"/>
    <n v="352.31"/>
    <n v="21.31"/>
    <n v="30"/>
    <n v="24130"/>
    <n v="56"/>
    <n v="8152.32"/>
    <n v="81575.379000000001"/>
    <n v="246.76979999999998"/>
    <n v="103.06200000000001"/>
    <n v="813745.46919999993"/>
    <n v="702.71629464594128"/>
    <n v="127.99812181379126"/>
    <n v="2708.1206891657916"/>
    <n v="8.8622342778205167E-3"/>
    <n v="806291.46919999993"/>
  </r>
  <r>
    <x v="2"/>
    <x v="2"/>
    <x v="3"/>
    <n v="1135"/>
    <n v="700024"/>
    <n v="41304"/>
    <n v="4.8600000000000003"/>
    <n v="2.17"/>
    <n v="442"/>
    <n v="42.54"/>
    <n v="19.399999999999999"/>
    <n v="42406"/>
    <n v="13"/>
    <n v="284.26"/>
    <n v="6.48"/>
    <n v="12"/>
    <n v="25474"/>
    <n v="56"/>
    <n v="2462.9499999999998"/>
    <n v="135804.65599999999"/>
    <n v="73.548000000000016"/>
    <n v="55.161000000000001"/>
    <n v="493747.685"/>
    <n v="435.01998678414094"/>
    <n v="16.948092194460585"/>
    <n v="2462.6187293323014"/>
    <n v="0.17948373198633188"/>
    <n v="452443.685"/>
  </r>
  <r>
    <x v="2"/>
    <x v="3"/>
    <x v="3"/>
    <n v="4685"/>
    <n v="980997"/>
    <n v="118613"/>
    <n v="4.41"/>
    <n v="17.440000000000001"/>
    <n v="476"/>
    <n v="42.11"/>
    <n v="17.77"/>
    <n v="40524"/>
    <n v="3"/>
    <n v="1723.09"/>
    <n v="17.73"/>
    <n v="18"/>
    <n v="18333"/>
    <n v="15"/>
    <n v="81706.400000000009"/>
    <n v="174323.16690000001"/>
    <n v="830.65050000000008"/>
    <n v="206.60849999999999"/>
    <n v="665073.17409999995"/>
    <n v="141.95798806830308"/>
    <n v="8.2705689932806692"/>
    <n v="569.32429530668742"/>
    <n v="0.83607884631655349"/>
    <n v="546460.17409999995"/>
  </r>
  <r>
    <x v="2"/>
    <x v="0"/>
    <x v="3"/>
    <n v="1018"/>
    <n v="990756"/>
    <n v="107239"/>
    <n v="3.78"/>
    <n v="11.64"/>
    <n v="188"/>
    <n v="50.56"/>
    <n v="11.34"/>
    <n v="64471"/>
    <n v="10"/>
    <n v="1272.3800000000001"/>
    <n v="18.41"/>
    <n v="22"/>
    <n v="21617"/>
    <n v="-5"/>
    <n v="11849.52"/>
    <n v="112351.7304"/>
    <n v="187.41380000000001"/>
    <n v="38.480400000000003"/>
    <n v="780240.8554"/>
    <n v="766.44484813359531"/>
    <n v="9.2387657475358775"/>
    <n v="778.66360678413673"/>
    <n v="0.24143930493481747"/>
    <n v="673001.8554"/>
  </r>
  <r>
    <x v="2"/>
    <x v="1"/>
    <x v="2"/>
    <n v="1464"/>
    <n v="705522"/>
    <n v="95102"/>
    <n v="2.5099999999999998"/>
    <n v="4.9400000000000004"/>
    <n v="200"/>
    <n v="65.099999999999994"/>
    <n v="8.5500000000000007"/>
    <n v="15210"/>
    <n v="8"/>
    <n v="677.7"/>
    <n v="19.71"/>
    <n v="35"/>
    <n v="43443"/>
    <n v="17"/>
    <n v="7232.1600000000008"/>
    <n v="60322.131000000001"/>
    <n v="288.55439999999999"/>
    <n v="36.746399999999994"/>
    <n v="578989.40819999995"/>
    <n v="395.4845684426229"/>
    <n v="7.41858215389792"/>
    <n v="1041.0535635236829"/>
    <n v="0.19211307372413619"/>
    <n v="483887.40819999995"/>
  </r>
  <r>
    <x v="2"/>
    <x v="1"/>
    <x v="0"/>
    <n v="228"/>
    <n v="69675"/>
    <n v="56919"/>
    <n v="3.45"/>
    <n v="5.99"/>
    <n v="182"/>
    <n v="8.65"/>
    <n v="14.42"/>
    <n v="49510"/>
    <n v="7"/>
    <n v="592.54"/>
    <n v="10.95"/>
    <n v="38"/>
    <n v="34077"/>
    <n v="51"/>
    <n v="1365.72"/>
    <n v="10047.135"/>
    <n v="24.965999999999998"/>
    <n v="7.8660000000000005"/>
    <n v="-25357.687000000005"/>
    <n v="-111.21792543859651"/>
    <n v="1.2241079428661783"/>
    <n v="117.58699834610323"/>
    <n v="1.5477901686401148"/>
    <n v="-82276.687000000005"/>
  </r>
  <r>
    <x v="2"/>
    <x v="2"/>
    <x v="1"/>
    <n v="1963"/>
    <n v="708003"/>
    <n v="127225"/>
    <n v="5.69"/>
    <n v="14.49"/>
    <n v="448"/>
    <n v="49.4"/>
    <n v="17.010000000000002"/>
    <n v="43876"/>
    <n v="9"/>
    <n v="1075.3699999999999"/>
    <n v="9.8800000000000008"/>
    <n v="21"/>
    <n v="49432"/>
    <n v="37"/>
    <n v="28443.87"/>
    <n v="120431.31030000003"/>
    <n v="193.94440000000003"/>
    <n v="111.69470000000001"/>
    <n v="465514.18059999996"/>
    <n v="237.14425909322463"/>
    <n v="5.5649675771271365"/>
    <n v="658.38083636329827"/>
    <n v="0.68045722970100408"/>
    <n v="338289.18059999996"/>
  </r>
  <r>
    <x v="2"/>
    <x v="1"/>
    <x v="2"/>
    <n v="4540"/>
    <n v="352929"/>
    <n v="15503"/>
    <n v="5.97"/>
    <n v="11.95"/>
    <n v="346"/>
    <n v="65.62"/>
    <n v="11.77"/>
    <n v="94547"/>
    <n v="1"/>
    <n v="1704.82"/>
    <n v="17.63"/>
    <n v="22"/>
    <n v="7412"/>
    <n v="70"/>
    <n v="54253"/>
    <n v="41539.743300000002"/>
    <n v="800.40199999999993"/>
    <n v="271.03799999999995"/>
    <n v="154105.8167"/>
    <n v="33.944012488986786"/>
    <n v="22.765206734180481"/>
    <n v="207.01833624664189"/>
    <n v="1.6713495348922869"/>
    <n v="138602.8167"/>
  </r>
  <r>
    <x v="2"/>
    <x v="2"/>
    <x v="0"/>
    <n v="3224"/>
    <n v="416008"/>
    <n v="131439"/>
    <n v="9.48"/>
    <n v="5.75"/>
    <n v="161"/>
    <n v="13.2"/>
    <n v="13.79"/>
    <n v="50227"/>
    <n v="6"/>
    <n v="1609.73"/>
    <n v="13.24"/>
    <n v="44"/>
    <n v="43964"/>
    <n v="-5"/>
    <n v="18538"/>
    <n v="57367.503199999999"/>
    <n v="426.85759999999999"/>
    <n v="305.63520000000005"/>
    <n v="245179.00399999999"/>
    <n v="76.048078163771706"/>
    <n v="3.165027122847861"/>
    <n v="258.43340187484858"/>
    <n v="0.62298448587527167"/>
    <n v="113740.00399999999"/>
  </r>
  <r>
    <x v="2"/>
    <x v="1"/>
    <x v="1"/>
    <n v="3773"/>
    <n v="67073"/>
    <n v="148938"/>
    <n v="9.36"/>
    <n v="11.85"/>
    <n v="392"/>
    <n v="31.42"/>
    <n v="11.96"/>
    <n v="73704"/>
    <n v="8"/>
    <n v="878.31"/>
    <n v="15.31"/>
    <n v="30"/>
    <n v="5820"/>
    <n v="-20"/>
    <n v="44710.049999999996"/>
    <n v="8021.930800000001"/>
    <n v="577.6463"/>
    <n v="353.15279999999996"/>
    <n v="-66113.779899999994"/>
    <n v="-17.522867717996288"/>
    <n v="0.45034175294417811"/>
    <n v="76.365975566713345"/>
    <n v="5.1331760917209612"/>
    <n v="-215051.77989999999"/>
  </r>
  <r>
    <x v="2"/>
    <x v="1"/>
    <x v="3"/>
    <n v="3391"/>
    <n v="938736"/>
    <n v="71624"/>
    <n v="4.67"/>
    <n v="15.21"/>
    <n v="124"/>
    <n v="62.19"/>
    <n v="8.69"/>
    <n v="6861"/>
    <n v="12"/>
    <n v="504.97"/>
    <n v="29.08"/>
    <n v="12"/>
    <n v="8835"/>
    <n v="20"/>
    <n v="51577.11"/>
    <n v="81576.158399999986"/>
    <n v="986.1028"/>
    <n v="158.3597"/>
    <n v="788742.26910000003"/>
    <n v="232.59872282512535"/>
    <n v="13.106444767117168"/>
    <n v="1858.9936035804105"/>
    <n v="6.6702757750847955E-2"/>
    <n v="717118.26910000003"/>
  </r>
  <r>
    <x v="2"/>
    <x v="2"/>
    <x v="1"/>
    <n v="3928"/>
    <n v="975431"/>
    <n v="143367"/>
    <n v="9.5399999999999991"/>
    <n v="8.08"/>
    <n v="198"/>
    <n v="64.069999999999993"/>
    <n v="6.94"/>
    <n v="23524"/>
    <n v="3"/>
    <n v="617.28"/>
    <n v="19.329999999999998"/>
    <n v="23"/>
    <n v="38834"/>
    <n v="2"/>
    <n v="31738.240000000002"/>
    <n v="67694.911399999997"/>
    <n v="759.28239999999994"/>
    <n v="374.73119999999994"/>
    <n v="812505.83499999996"/>
    <n v="206.84975432790222"/>
    <n v="6.8037344716706079"/>
    <n v="1580.2083333333335"/>
    <n v="0.12529993408042187"/>
    <n v="669138.83499999996"/>
  </r>
  <r>
    <x v="2"/>
    <x v="1"/>
    <x v="3"/>
    <n v="1447"/>
    <n v="520670"/>
    <n v="99754"/>
    <n v="8.64"/>
    <n v="19.57"/>
    <n v="99"/>
    <n v="24.56"/>
    <n v="14.34"/>
    <n v="88720"/>
    <n v="14"/>
    <n v="1899.5"/>
    <n v="23.65"/>
    <n v="37"/>
    <n v="31636"/>
    <n v="58"/>
    <n v="28317.79"/>
    <n v="74664.077999999994"/>
    <n v="342.21549999999996"/>
    <n v="125.02080000000001"/>
    <n v="296864.89569999999"/>
    <n v="205.15887747062888"/>
    <n v="5.219540068568679"/>
    <n v="274.108976046328"/>
    <n v="0.36117022298192714"/>
    <n v="197110.89569999999"/>
  </r>
  <r>
    <x v="2"/>
    <x v="0"/>
    <x v="3"/>
    <n v="3273"/>
    <n v="285718"/>
    <n v="82064"/>
    <n v="4.38"/>
    <n v="8.07"/>
    <n v="30"/>
    <n v="54.17"/>
    <n v="16.670000000000002"/>
    <n v="58876"/>
    <n v="8"/>
    <n v="1374.64"/>
    <n v="21.26"/>
    <n v="3"/>
    <n v="49979"/>
    <n v="9"/>
    <n v="26413.11"/>
    <n v="47629.190600000002"/>
    <n v="695.83980000000008"/>
    <n v="143.35739999999998"/>
    <n v="101981.50219999999"/>
    <n v="31.158418026275584"/>
    <n v="3.4816484694872294"/>
    <n v="207.84932782401208"/>
    <n v="0.14433532364079268"/>
    <n v="19917.502199999988"/>
  </r>
  <r>
    <x v="2"/>
    <x v="3"/>
    <x v="2"/>
    <n v="1100"/>
    <n v="728029"/>
    <n v="105318"/>
    <n v="7.12"/>
    <n v="16.23"/>
    <n v="337"/>
    <n v="35.46"/>
    <n v="11.28"/>
    <n v="91141"/>
    <n v="10"/>
    <n v="1127.8800000000001"/>
    <n v="12.55"/>
    <n v="41"/>
    <n v="24457"/>
    <n v="57"/>
    <n v="17853"/>
    <n v="82121.671199999997"/>
    <n v="138.05000000000001"/>
    <n v="78.319999999999993"/>
    <n v="512239.95880000002"/>
    <n v="465.67268981818182"/>
    <n v="6.9126739968476425"/>
    <n v="645.48444870021626"/>
    <n v="0.52208848823329845"/>
    <n v="406921.95880000002"/>
  </r>
  <r>
    <x v="2"/>
    <x v="0"/>
    <x v="3"/>
    <n v="950"/>
    <n v="514184"/>
    <n v="137453"/>
    <n v="7.65"/>
    <n v="4.54"/>
    <n v="188"/>
    <n v="14.62"/>
    <n v="12.76"/>
    <n v="94707"/>
    <n v="11"/>
    <n v="1649.62"/>
    <n v="15.26"/>
    <n v="22"/>
    <n v="22423"/>
    <n v="60"/>
    <n v="4313"/>
    <n v="65609.878400000001"/>
    <n v="144.97"/>
    <n v="72.674999999999997"/>
    <n v="326913.47659999999"/>
    <n v="344.11944905263158"/>
    <n v="3.740798673000953"/>
    <n v="311.69845176464884"/>
    <n v="0.60314704463771718"/>
    <n v="189460.47659999999"/>
  </r>
  <r>
    <x v="2"/>
    <x v="1"/>
    <x v="1"/>
    <n v="1724"/>
    <n v="573394"/>
    <n v="27031"/>
    <n v="5.55"/>
    <n v="3.48"/>
    <n v="336"/>
    <n v="32.659999999999997"/>
    <n v="6.64"/>
    <n v="89766"/>
    <n v="2"/>
    <n v="1804.08"/>
    <n v="8.9600000000000009"/>
    <n v="24"/>
    <n v="29173"/>
    <n v="-8"/>
    <n v="5999.5199999999995"/>
    <n v="38073.361600000004"/>
    <n v="154.47040000000001"/>
    <n v="95.682000000000002"/>
    <n v="410131.96600000001"/>
    <n v="237.89557192575407"/>
    <n v="21.212459768414043"/>
    <n v="317.83180346769547"/>
    <n v="1.0571629281087698"/>
    <n v="383100.96600000001"/>
  </r>
  <r>
    <x v="2"/>
    <x v="0"/>
    <x v="3"/>
    <n v="3247"/>
    <n v="172788"/>
    <n v="64766"/>
    <n v="4.34"/>
    <n v="2.54"/>
    <n v="394"/>
    <n v="7.24"/>
    <n v="14.72"/>
    <n v="80141"/>
    <n v="3"/>
    <n v="1668.19"/>
    <n v="25.73"/>
    <n v="8"/>
    <n v="20207"/>
    <n v="35"/>
    <n v="8247.380000000001"/>
    <n v="25434.393599999999"/>
    <n v="835.45310000000006"/>
    <n v="140.91980000000001"/>
    <n v="37781.853499999997"/>
    <n v="11.635926547582383"/>
    <n v="2.6678812957415929"/>
    <n v="103.57812958955515"/>
    <n v="3.8038918211912862"/>
    <n v="-26984.146500000003"/>
  </r>
  <r>
    <x v="2"/>
    <x v="2"/>
    <x v="3"/>
    <n v="1540"/>
    <n v="603343"/>
    <n v="73487"/>
    <n v="2.48"/>
    <n v="11.13"/>
    <n v="388"/>
    <n v="30.22"/>
    <n v="6.18"/>
    <n v="45687"/>
    <n v="11"/>
    <n v="461.91"/>
    <n v="24.76"/>
    <n v="3"/>
    <n v="31104"/>
    <n v="-19"/>
    <n v="17140.2"/>
    <n v="37286.597399999999"/>
    <n v="381.30400000000003"/>
    <n v="38.192"/>
    <n v="471705.70660000003"/>
    <n v="306.30240688311693"/>
    <n v="8.2102004436158769"/>
    <n v="1306.1916823623649"/>
    <n v="0.29704675449951357"/>
    <n v="398218.70660000003"/>
  </r>
  <r>
    <x v="2"/>
    <x v="3"/>
    <x v="3"/>
    <n v="835"/>
    <n v="656200"/>
    <n v="58117"/>
    <n v="5.05"/>
    <n v="19.73"/>
    <n v="255"/>
    <n v="13.69"/>
    <n v="8.7200000000000006"/>
    <n v="37276"/>
    <n v="1"/>
    <n v="1471.62"/>
    <n v="27.09"/>
    <n v="14"/>
    <n v="38594"/>
    <n v="5"/>
    <n v="16474.55"/>
    <n v="57220.639999999999"/>
    <n v="226.20149999999998"/>
    <n v="42.167499999999997"/>
    <n v="506366.44099999999"/>
    <n v="606.42687544910177"/>
    <n v="11.291016397955847"/>
    <n v="445.90315434691024"/>
    <n v="0.57187305699481861"/>
    <n v="448249.44099999999"/>
  </r>
  <r>
    <x v="2"/>
    <x v="1"/>
    <x v="1"/>
    <n v="3965"/>
    <n v="179350"/>
    <n v="21566"/>
    <n v="2.7"/>
    <n v="9.73"/>
    <n v="464"/>
    <n v="50.55"/>
    <n v="8.51"/>
    <n v="66133"/>
    <n v="8"/>
    <n v="922.28"/>
    <n v="28.23"/>
    <n v="21"/>
    <n v="6443"/>
    <n v="40"/>
    <n v="38579.450000000004"/>
    <n v="15262.684999999999"/>
    <n v="1119.3195000000001"/>
    <n v="107.05500000000001"/>
    <n v="51705.4905"/>
    <n v="13.040476796973518"/>
    <n v="8.3163312621719374"/>
    <n v="194.46372034523139"/>
    <n v="2.386049177585726"/>
    <n v="30139.4905"/>
  </r>
  <r>
    <x v="2"/>
    <x v="1"/>
    <x v="2"/>
    <n v="2601"/>
    <n v="855878"/>
    <n v="43333"/>
    <n v="0.91"/>
    <n v="4.33"/>
    <n v="96"/>
    <n v="65.41"/>
    <n v="18.190000000000001"/>
    <n v="85193"/>
    <n v="8"/>
    <n v="1115.45"/>
    <n v="13.88"/>
    <n v="6"/>
    <n v="47211"/>
    <n v="16"/>
    <n v="11262.33"/>
    <n v="155684.20819999999"/>
    <n v="361.0188"/>
    <n v="23.6691"/>
    <n v="556142.77390000003"/>
    <n v="213.8188288735102"/>
    <n v="19.751182701405394"/>
    <n v="767.29391725312655"/>
    <n v="0.12511502807643146"/>
    <n v="512809.77390000003"/>
  </r>
  <r>
    <x v="2"/>
    <x v="3"/>
    <x v="0"/>
    <n v="1277"/>
    <n v="898464"/>
    <n v="94571"/>
    <n v="1.17"/>
    <n v="12.86"/>
    <n v="132"/>
    <n v="56.87"/>
    <n v="10.119999999999999"/>
    <n v="64800"/>
    <n v="1"/>
    <n v="505.23"/>
    <n v="24.65"/>
    <n v="27"/>
    <n v="9221"/>
    <n v="31"/>
    <n v="16422.219999999998"/>
    <n v="90924.556799999991"/>
    <n v="314.78050000000002"/>
    <n v="14.940899999999997"/>
    <n v="716766.50179999997"/>
    <n v="561.28935144870786"/>
    <n v="9.5004176756088015"/>
    <n v="1778.3267026898639"/>
    <n v="7.4227080884709917E-2"/>
    <n v="622195.50179999997"/>
  </r>
  <r>
    <x v="2"/>
    <x v="0"/>
    <x v="3"/>
    <n v="3122"/>
    <n v="777067"/>
    <n v="148217"/>
    <n v="4.01"/>
    <n v="5.51"/>
    <n v="187"/>
    <n v="24.79"/>
    <n v="7.2"/>
    <n v="42367"/>
    <n v="3"/>
    <n v="1981.91"/>
    <n v="22.59"/>
    <n v="15"/>
    <n v="38372"/>
    <n v="-15"/>
    <n v="17202.219999999998"/>
    <n v="55948.824000000008"/>
    <n v="705.25979999999993"/>
    <n v="125.19219999999999"/>
    <n v="622346.50399999996"/>
    <n v="199.34224983984623"/>
    <n v="5.2427656746527056"/>
    <n v="392.07986235500096"/>
    <n v="0.47694364835979397"/>
    <n v="474129.50399999996"/>
  </r>
  <r>
    <x v="2"/>
    <x v="0"/>
    <x v="1"/>
    <n v="3471"/>
    <n v="728841"/>
    <n v="109859"/>
    <n v="0.93"/>
    <n v="13.74"/>
    <n v="72"/>
    <n v="68.89"/>
    <n v="7.39"/>
    <n v="89922"/>
    <n v="0"/>
    <n v="537.4"/>
    <n v="24.33"/>
    <n v="9"/>
    <n v="43220"/>
    <n v="53"/>
    <n v="47691.54"/>
    <n v="53861.349899999994"/>
    <n v="844.49429999999995"/>
    <n v="32.280300000000004"/>
    <n v="493269.33549999999"/>
    <n v="142.11159190435032"/>
    <n v="6.6343312791851377"/>
    <n v="1356.2355787123186"/>
    <n v="5.3088122100705092E-2"/>
    <n v="383410.33549999999"/>
  </r>
  <r>
    <x v="2"/>
    <x v="2"/>
    <x v="3"/>
    <n v="4984"/>
    <n v="161672"/>
    <n v="55961"/>
    <n v="0.64"/>
    <n v="2.33"/>
    <n v="279"/>
    <n v="8.8000000000000007"/>
    <n v="17.38"/>
    <n v="37066"/>
    <n v="1"/>
    <n v="603.77"/>
    <n v="15.51"/>
    <n v="20"/>
    <n v="24490"/>
    <n v="-1"/>
    <n v="11612.720000000001"/>
    <n v="28098.593599999997"/>
    <n v="773.01839999999993"/>
    <n v="31.897600000000001"/>
    <n v="59599.770400000009"/>
    <n v="11.958220385232746"/>
    <n v="2.8890119904933793"/>
    <n v="267.77083988936187"/>
    <n v="1.0419357093374237"/>
    <n v="3638.7704000000085"/>
  </r>
  <r>
    <x v="2"/>
    <x v="2"/>
    <x v="2"/>
    <n v="4665"/>
    <n v="695961"/>
    <n v="32990"/>
    <n v="7.28"/>
    <n v="18.98"/>
    <n v="377"/>
    <n v="35.83"/>
    <n v="8.01"/>
    <n v="86753"/>
    <n v="13"/>
    <n v="742.99"/>
    <n v="13.42"/>
    <n v="16"/>
    <n v="42435"/>
    <n v="14"/>
    <n v="88541.7"/>
    <n v="55746.4761"/>
    <n v="626.04299999999989"/>
    <n v="339.61200000000002"/>
    <n v="421519.16890000005"/>
    <n v="90.357806838156492"/>
    <n v="21.096120036374661"/>
    <n v="936.70305118507645"/>
    <n v="0.40247546917140475"/>
    <n v="388529.16890000005"/>
  </r>
  <r>
    <x v="2"/>
    <x v="1"/>
    <x v="2"/>
    <n v="1792"/>
    <n v="143269"/>
    <n v="141865"/>
    <n v="6.25"/>
    <n v="4.2"/>
    <n v="33"/>
    <n v="14.86"/>
    <n v="13.06"/>
    <n v="48075"/>
    <n v="14"/>
    <n v="1427.65"/>
    <n v="22.31"/>
    <n v="11"/>
    <n v="2773"/>
    <n v="3"/>
    <n v="7526.4000000000005"/>
    <n v="18710.931399999998"/>
    <n v="399.79519999999997"/>
    <n v="112"/>
    <n v="65671.873399999997"/>
    <n v="36.647250781250001"/>
    <n v="1.0098967328093611"/>
    <n v="100.35302770286835"/>
    <n v="0.32883910685493722"/>
    <n v="-76193.126600000003"/>
  </r>
  <r>
    <x v="2"/>
    <x v="1"/>
    <x v="1"/>
    <n v="205"/>
    <n v="308635"/>
    <n v="141643"/>
    <n v="4.62"/>
    <n v="14.62"/>
    <n v="125"/>
    <n v="43.86"/>
    <n v="13.64"/>
    <n v="10794"/>
    <n v="11"/>
    <n v="1099.8499999999999"/>
    <n v="17.420000000000002"/>
    <n v="48"/>
    <n v="30894"/>
    <n v="63"/>
    <n v="2997.1"/>
    <n v="42097.813999999998"/>
    <n v="35.711000000000006"/>
    <n v="9.4710000000000001"/>
    <n v="221806.90400000001"/>
    <n v="1081.9848975609757"/>
    <n v="2.1789640151648864"/>
    <n v="280.61553848252038"/>
    <n v="0.44544931715456765"/>
    <n v="80163.90400000001"/>
  </r>
  <r>
    <x v="2"/>
    <x v="3"/>
    <x v="0"/>
    <n v="3279"/>
    <n v="240706"/>
    <n v="28478"/>
    <n v="2.2599999999999998"/>
    <n v="17.16"/>
    <n v="59"/>
    <n v="28.94"/>
    <n v="17.34"/>
    <n v="93848"/>
    <n v="1"/>
    <n v="1384.6"/>
    <n v="7.74"/>
    <n v="22"/>
    <n v="37292"/>
    <n v="26"/>
    <n v="56267.64"/>
    <n v="41738.420400000003"/>
    <n v="253.7946"/>
    <n v="74.105399999999989"/>
    <n v="11232.039600000018"/>
    <n v="3.4254466605672516"/>
    <n v="8.452349181824566"/>
    <n v="173.84515383504262"/>
    <n v="0.33938248319526726"/>
    <n v="-17245.960399999982"/>
  </r>
  <r>
    <x v="2"/>
    <x v="1"/>
    <x v="1"/>
    <n v="544"/>
    <n v="874255"/>
    <n v="99230"/>
    <n v="8.75"/>
    <n v="14.11"/>
    <n v="273"/>
    <n v="37.630000000000003"/>
    <n v="11.89"/>
    <n v="44999"/>
    <n v="2"/>
    <n v="1303.1300000000001"/>
    <n v="10"/>
    <n v="13"/>
    <n v="47374"/>
    <n v="25"/>
    <n v="7675.84"/>
    <n v="103948.9195"/>
    <n v="54.400000000000006"/>
    <n v="47.599999999999994"/>
    <n v="670155.24050000007"/>
    <n v="1231.9030156250001"/>
    <n v="8.8103900030232793"/>
    <n v="670.88855294560017"/>
    <n v="0.40692302589061546"/>
    <n v="570925.24050000007"/>
  </r>
  <r>
    <x v="2"/>
    <x v="3"/>
    <x v="3"/>
    <n v="1945"/>
    <n v="780265"/>
    <n v="34796"/>
    <n v="1.77"/>
    <n v="9.16"/>
    <n v="470"/>
    <n v="61.18"/>
    <n v="16.48"/>
    <n v="13026"/>
    <n v="6"/>
    <n v="960.85"/>
    <n v="28.78"/>
    <n v="12"/>
    <n v="15901"/>
    <n v="8"/>
    <n v="17816.2"/>
    <n v="128587.67200000001"/>
    <n v="559.77099999999996"/>
    <n v="34.426500000000004"/>
    <n v="604339.93050000002"/>
    <n v="310.71461722365041"/>
    <n v="22.423985515576504"/>
    <n v="812.0570328355102"/>
    <n v="0.57877708214516865"/>
    <n v="569543.93050000002"/>
  </r>
  <r>
    <x v="2"/>
    <x v="3"/>
    <x v="0"/>
    <n v="1400"/>
    <n v="915139"/>
    <n v="116022"/>
    <n v="4.5999999999999996"/>
    <n v="2.44"/>
    <n v="497"/>
    <n v="67.84"/>
    <n v="7.59"/>
    <n v="72227"/>
    <n v="4"/>
    <n v="1101.96"/>
    <n v="17.690000000000001"/>
    <n v="5"/>
    <n v="4280"/>
    <n v="-7"/>
    <n v="3416"/>
    <n v="69459.050099999993"/>
    <n v="247.66"/>
    <n v="64.400000000000006"/>
    <n v="765444.88990000007"/>
    <n v="546.74634992857148"/>
    <n v="7.8876333798762301"/>
    <n v="830.46480816000576"/>
    <n v="0.59846003721838981"/>
    <n v="649422.88990000007"/>
  </r>
  <r>
    <x v="2"/>
    <x v="1"/>
    <x v="1"/>
    <n v="3197"/>
    <n v="253127"/>
    <n v="83356"/>
    <n v="6.55"/>
    <n v="17.12"/>
    <n v="425"/>
    <n v="61.09"/>
    <n v="7.36"/>
    <n v="20389"/>
    <n v="0"/>
    <n v="1244.8399999999999"/>
    <n v="28.71"/>
    <n v="45"/>
    <n v="30989"/>
    <n v="29"/>
    <n v="54732.640000000007"/>
    <n v="18630.147199999999"/>
    <n v="917.85870000000011"/>
    <n v="209.40350000000001"/>
    <n v="127258.9506"/>
    <n v="39.805739943697212"/>
    <n v="3.0366980181390661"/>
    <n v="203.34099161338006"/>
    <n v="2.0900852141415176"/>
    <n v="43902.950599999996"/>
  </r>
  <r>
    <x v="2"/>
    <x v="3"/>
    <x v="2"/>
    <n v="245"/>
    <n v="562880"/>
    <n v="128106"/>
    <n v="9.84"/>
    <n v="13.06"/>
    <n v="358"/>
    <n v="35.51"/>
    <n v="13.2"/>
    <n v="71319"/>
    <n v="1"/>
    <n v="1589.07"/>
    <n v="10.51"/>
    <n v="3"/>
    <n v="21561"/>
    <n v="60"/>
    <n v="3199.7000000000003"/>
    <n v="74300.160000000003"/>
    <n v="25.749500000000001"/>
    <n v="24.108000000000001"/>
    <n v="392450.28249999997"/>
    <n v="1601.837887755102"/>
    <n v="4.3938613335831267"/>
    <n v="354.21976376119369"/>
    <n v="1.01067200824332"/>
    <n v="264344.28249999997"/>
  </r>
  <r>
    <x v="2"/>
    <x v="1"/>
    <x v="0"/>
    <n v="3140"/>
    <n v="341262"/>
    <n v="10355"/>
    <n v="7.97"/>
    <n v="12.46"/>
    <n v="107"/>
    <n v="60.76"/>
    <n v="13.19"/>
    <n v="99016"/>
    <n v="11"/>
    <n v="1075.6600000000001"/>
    <n v="13.57"/>
    <n v="37"/>
    <n v="17254"/>
    <n v="62"/>
    <n v="39124.400000000001"/>
    <n v="45012.457799999996"/>
    <n v="426.09800000000007"/>
    <n v="250.25799999999998"/>
    <n v="140178.7862"/>
    <n v="44.642925541401276"/>
    <n v="32.956253017865762"/>
    <n v="317.25824145175983"/>
    <n v="0.33726468226758327"/>
    <n v="129823.7862"/>
  </r>
  <r>
    <x v="2"/>
    <x v="0"/>
    <x v="0"/>
    <n v="1562"/>
    <n v="150417"/>
    <n v="59120"/>
    <n v="7.85"/>
    <n v="6.57"/>
    <n v="91"/>
    <n v="24.82"/>
    <n v="6.34"/>
    <n v="26751"/>
    <n v="2"/>
    <n v="811.4"/>
    <n v="4.01"/>
    <n v="6"/>
    <n v="35512"/>
    <n v="23"/>
    <n v="10262.34"/>
    <n v="9536.4377999999997"/>
    <n v="62.636199999999995"/>
    <n v="122.617"/>
    <n v="68169.968999999997"/>
    <n v="43.642745838668375"/>
    <n v="2.5442658998646821"/>
    <n v="185.37959083066306"/>
    <n v="0.49088467393978069"/>
    <n v="9049.9689999999973"/>
  </r>
  <r>
    <x v="2"/>
    <x v="0"/>
    <x v="0"/>
    <n v="761"/>
    <n v="493945"/>
    <n v="25808"/>
    <n v="8.33"/>
    <n v="14.32"/>
    <n v="23"/>
    <n v="26.63"/>
    <n v="6.93"/>
    <n v="82190"/>
    <n v="9"/>
    <n v="1783.25"/>
    <n v="6.84"/>
    <n v="19"/>
    <n v="7608"/>
    <n v="51"/>
    <n v="10897.52"/>
    <n v="34230.388500000001"/>
    <n v="52.052399999999999"/>
    <n v="63.391300000000001"/>
    <n v="358903.64779999998"/>
    <n v="471.62108777923783"/>
    <n v="19.139220396776192"/>
    <n v="276.99144819851392"/>
    <n v="8.3035054510117529E-2"/>
    <n v="333095.64779999998"/>
  </r>
  <r>
    <x v="2"/>
    <x v="1"/>
    <x v="1"/>
    <n v="1087"/>
    <n v="507382"/>
    <n v="39773"/>
    <n v="4.58"/>
    <n v="4.2699999999999996"/>
    <n v="395"/>
    <n v="36.54"/>
    <n v="10.34"/>
    <n v="50231"/>
    <n v="8"/>
    <n v="1536.23"/>
    <n v="3.51"/>
    <n v="15"/>
    <n v="29006"/>
    <n v="-10"/>
    <n v="4641.49"/>
    <n v="52463.298799999997"/>
    <n v="38.153700000000001"/>
    <n v="49.784599999999998"/>
    <n v="370952.27289999998"/>
    <n v="341.26244057037718"/>
    <n v="12.756945666658286"/>
    <n v="330.27736732129955"/>
    <n v="1.1959644804112088"/>
    <n v="331179.27289999998"/>
  </r>
  <r>
    <x v="2"/>
    <x v="3"/>
    <x v="0"/>
    <n v="2737"/>
    <n v="756938"/>
    <n v="90896"/>
    <n v="4.6500000000000004"/>
    <n v="10.98"/>
    <n v="98"/>
    <n v="51.13"/>
    <n v="8.5399999999999991"/>
    <n v="29299"/>
    <n v="0"/>
    <n v="1884.47"/>
    <n v="5.97"/>
    <n v="11"/>
    <n v="36892"/>
    <n v="17"/>
    <n v="30052.260000000002"/>
    <n v="64642.505199999992"/>
    <n v="163.3989"/>
    <n v="127.27050000000001"/>
    <n v="595761.56539999996"/>
    <n v="217.66955257581293"/>
    <n v="8.3275171624713966"/>
    <n v="401.67155752015157"/>
    <n v="0.24398043168661104"/>
    <n v="504865.56539999996"/>
  </r>
  <r>
    <x v="2"/>
    <x v="0"/>
    <x v="3"/>
    <n v="3451"/>
    <n v="172775"/>
    <n v="59336"/>
    <n v="8.11"/>
    <n v="4.67"/>
    <n v="494"/>
    <n v="13.74"/>
    <n v="16.38"/>
    <n v="9587"/>
    <n v="5"/>
    <n v="283.86"/>
    <n v="8.1"/>
    <n v="47"/>
    <n v="2081"/>
    <n v="13"/>
    <n v="16116.17"/>
    <n v="28300.545000000002"/>
    <n v="279.53100000000001"/>
    <n v="279.87609999999995"/>
    <n v="116130.87789999999"/>
    <n v="33.651370008693128"/>
    <n v="2.9118073345018201"/>
    <n v="608.66272105967732"/>
    <n v="0.81161533786716822"/>
    <n v="56794.877899999992"/>
  </r>
  <r>
    <x v="2"/>
    <x v="1"/>
    <x v="3"/>
    <n v="4231"/>
    <n v="464600"/>
    <n v="138172"/>
    <n v="8.9700000000000006"/>
    <n v="8.91"/>
    <n v="345"/>
    <n v="63.06"/>
    <n v="10.91"/>
    <n v="15754"/>
    <n v="11"/>
    <n v="786.36"/>
    <n v="3.52"/>
    <n v="35"/>
    <n v="13877"/>
    <n v="6"/>
    <n v="37698.21"/>
    <n v="50687.86"/>
    <n v="148.93120000000002"/>
    <n v="379.52070000000003"/>
    <n v="346054.47810000001"/>
    <n v="81.790233538170654"/>
    <n v="3.3624757548562663"/>
    <n v="590.82354138053813"/>
    <n v="0.58393069306930701"/>
    <n v="207882.47810000001"/>
  </r>
  <r>
    <x v="2"/>
    <x v="1"/>
    <x v="0"/>
    <n v="1904"/>
    <n v="921877"/>
    <n v="59131"/>
    <n v="9.2100000000000009"/>
    <n v="16.940000000000001"/>
    <n v="399"/>
    <n v="44.98"/>
    <n v="10"/>
    <n v="70102"/>
    <n v="9"/>
    <n v="1175.24"/>
    <n v="19.29"/>
    <n v="13"/>
    <n v="10695"/>
    <n v="76"/>
    <n v="32253.760000000002"/>
    <n v="92187.700000000012"/>
    <n v="367.28159999999997"/>
    <n v="175.35840000000002"/>
    <n v="716095.89999999991"/>
    <n v="376.10078781512601"/>
    <n v="15.590417885711387"/>
    <n v="784.41594908274055"/>
    <n v="0.50865870392687962"/>
    <n v="656964.89999999991"/>
  </r>
  <r>
    <x v="2"/>
    <x v="0"/>
    <x v="0"/>
    <n v="2501"/>
    <n v="869812"/>
    <n v="35431"/>
    <n v="4.03"/>
    <n v="6.62"/>
    <n v="372"/>
    <n v="21.82"/>
    <n v="11.71"/>
    <n v="49573"/>
    <n v="3"/>
    <n v="408.48"/>
    <n v="21.15"/>
    <n v="5"/>
    <n v="28740"/>
    <n v="71"/>
    <n v="16556.62"/>
    <n v="101854.98520000001"/>
    <n v="528.9615"/>
    <n v="100.7903"/>
    <n v="672457.64299999992"/>
    <n v="268.87550699720111"/>
    <n v="24.549462335243149"/>
    <n v="2129.3869956913436"/>
    <n v="0.17469816466086924"/>
    <n v="637026.64299999992"/>
  </r>
  <r>
    <x v="2"/>
    <x v="2"/>
    <x v="2"/>
    <n v="1116"/>
    <n v="842338"/>
    <n v="57870"/>
    <n v="5.29"/>
    <n v="10.86"/>
    <n v="431"/>
    <n v="5.4"/>
    <n v="5.32"/>
    <n v="48825"/>
    <n v="12"/>
    <n v="312.01"/>
    <n v="21.62"/>
    <n v="28"/>
    <n v="28915"/>
    <n v="-1"/>
    <n v="12119.76"/>
    <n v="44812.381600000001"/>
    <n v="241.2792"/>
    <n v="59.0364"/>
    <n v="707365.54279999994"/>
    <n v="633.84009211469527"/>
    <n v="14.555693796440297"/>
    <n v="2699.7147527322845"/>
    <n v="0.15964649582471643"/>
    <n v="649495.54279999994"/>
  </r>
  <r>
    <x v="2"/>
    <x v="1"/>
    <x v="0"/>
    <n v="2765"/>
    <n v="637275"/>
    <n v="9426"/>
    <n v="3.94"/>
    <n v="6.07"/>
    <n v="106"/>
    <n v="10.94"/>
    <n v="10.08"/>
    <n v="99612"/>
    <n v="11"/>
    <n v="536.01"/>
    <n v="15.42"/>
    <n v="21"/>
    <n v="45989"/>
    <n v="13"/>
    <n v="16783.55"/>
    <n v="64237.32"/>
    <n v="426.363"/>
    <n v="108.94099999999999"/>
    <n v="410117.826"/>
    <n v="148.32471103074141"/>
    <n v="67.60821133036282"/>
    <n v="1188.9237141098115"/>
    <n v="8.9156266917735663E-2"/>
    <n v="400691.826"/>
  </r>
  <r>
    <x v="2"/>
    <x v="0"/>
    <x v="1"/>
    <n v="2202"/>
    <n v="417631"/>
    <n v="16308"/>
    <n v="9.2899999999999991"/>
    <n v="7.08"/>
    <n v="458"/>
    <n v="39.94"/>
    <n v="16.13"/>
    <n v="31629"/>
    <n v="2"/>
    <n v="1266.95"/>
    <n v="24.31"/>
    <n v="33"/>
    <n v="47553"/>
    <n v="62"/>
    <n v="15590.16"/>
    <n v="67363.880300000004"/>
    <n v="535.30619999999999"/>
    <n v="204.5658"/>
    <n v="254755.08769999997"/>
    <n v="115.69259205267937"/>
    <n v="25.60896492519009"/>
    <n v="329.63495007695644"/>
    <n v="1.3894157761277302"/>
    <n v="238447.08769999997"/>
  </r>
  <r>
    <x v="2"/>
    <x v="3"/>
    <x v="1"/>
    <n v="2031"/>
    <n v="563012"/>
    <n v="97769"/>
    <n v="9.76"/>
    <n v="13.73"/>
    <n v="225"/>
    <n v="50.04"/>
    <n v="18.12"/>
    <n v="85853"/>
    <n v="0"/>
    <n v="1007.27"/>
    <n v="5.57"/>
    <n v="14"/>
    <n v="26255"/>
    <n v="-3"/>
    <n v="27885.63"/>
    <n v="102017.77439999999"/>
    <n v="113.1267"/>
    <n v="198.22559999999999"/>
    <n v="320689.24329999997"/>
    <n v="157.89721482028557"/>
    <n v="5.7585942374372241"/>
    <n v="558.94844480625852"/>
    <n v="0.40254159769241149"/>
    <n v="222920.24329999997"/>
  </r>
  <r>
    <x v="2"/>
    <x v="3"/>
    <x v="0"/>
    <n v="1779"/>
    <n v="693340"/>
    <n v="57428"/>
    <n v="7.6"/>
    <n v="10.53"/>
    <n v="134"/>
    <n v="23.69"/>
    <n v="9.7899999999999991"/>
    <n v="94633"/>
    <n v="8"/>
    <n v="1522.03"/>
    <n v="16.670000000000002"/>
    <n v="22"/>
    <n v="20726"/>
    <n v="29"/>
    <n v="18732.87"/>
    <n v="67877.98599999999"/>
    <n v="296.55930000000001"/>
    <n v="135.20400000000001"/>
    <n v="490938.38070000004"/>
    <n v="275.96311450252955"/>
    <n v="12.073204708504562"/>
    <n v="455.53635605080058"/>
    <n v="0.2941587388582802"/>
    <n v="433510.38070000004"/>
  </r>
  <r>
    <x v="2"/>
    <x v="0"/>
    <x v="1"/>
    <n v="4651"/>
    <n v="846184"/>
    <n v="113048"/>
    <n v="2.13"/>
    <n v="19.59"/>
    <n v="237"/>
    <n v="50.17"/>
    <n v="13.17"/>
    <n v="33734"/>
    <n v="6"/>
    <n v="1799.87"/>
    <n v="27.48"/>
    <n v="4"/>
    <n v="48249"/>
    <n v="45"/>
    <n v="91113.09"/>
    <n v="111442.43280000001"/>
    <n v="1278.0947999999999"/>
    <n v="99.066299999999998"/>
    <n v="560268.31609999994"/>
    <n v="120.46190412814447"/>
    <n v="7.4851744391762791"/>
    <n v="470.13617650163627"/>
    <n v="0.50410925992455535"/>
    <n v="447220.31609999994"/>
  </r>
  <r>
    <x v="2"/>
    <x v="1"/>
    <x v="2"/>
    <n v="2607"/>
    <n v="928483"/>
    <n v="101762"/>
    <n v="6.57"/>
    <n v="18.34"/>
    <n v="299"/>
    <n v="55.19"/>
    <n v="8.98"/>
    <n v="16493"/>
    <n v="8"/>
    <n v="1469.65"/>
    <n v="20.64"/>
    <n v="20"/>
    <n v="36001"/>
    <n v="16"/>
    <n v="47812.38"/>
    <n v="83377.773400000005"/>
    <n v="538.08479999999997"/>
    <n v="171.27990000000003"/>
    <n v="744089.48190000001"/>
    <n v="285.41982428078251"/>
    <n v="9.1240639924529781"/>
    <n v="631.77151022352257"/>
    <n v="0.47327237009185957"/>
    <n v="642327.48190000001"/>
  </r>
  <r>
    <x v="2"/>
    <x v="2"/>
    <x v="1"/>
    <n v="1825"/>
    <n v="977091"/>
    <n v="95270"/>
    <n v="1.1299999999999999"/>
    <n v="7.45"/>
    <n v="470"/>
    <n v="20.49"/>
    <n v="9.27"/>
    <n v="34815"/>
    <n v="4"/>
    <n v="768.3"/>
    <n v="16.12"/>
    <n v="5"/>
    <n v="3837"/>
    <n v="-18"/>
    <n v="13596.25"/>
    <n v="90576.335699999996"/>
    <n v="294.19"/>
    <n v="20.622499999999999"/>
    <n v="833951.60180000006"/>
    <n v="456.95978180821919"/>
    <n v="10.256019733389314"/>
    <n v="1271.7571261226085"/>
    <n v="0.36956742002536097"/>
    <n v="738681.60180000006"/>
  </r>
  <r>
    <x v="2"/>
    <x v="0"/>
    <x v="1"/>
    <n v="693"/>
    <n v="358449"/>
    <n v="89565"/>
    <n v="2.5499999999999998"/>
    <n v="4.99"/>
    <n v="323"/>
    <n v="51.67"/>
    <n v="16.75"/>
    <n v="99087"/>
    <n v="0"/>
    <n v="1225.6400000000001"/>
    <n v="26.34"/>
    <n v="4"/>
    <n v="36191"/>
    <n v="57"/>
    <n v="3458.07"/>
    <n v="60040.207500000004"/>
    <n v="182.53620000000001"/>
    <n v="17.671499999999998"/>
    <n v="159472.5148"/>
    <n v="230.11906897546899"/>
    <n v="4.0021101992966006"/>
    <n v="292.45863385659737"/>
    <n v="1.1044296957168245"/>
    <n v="69907.514800000004"/>
  </r>
  <r>
    <x v="2"/>
    <x v="0"/>
    <x v="1"/>
    <n v="233"/>
    <n v="240237"/>
    <n v="72293"/>
    <n v="7.87"/>
    <n v="18.940000000000001"/>
    <n v="155"/>
    <n v="61.36"/>
    <n v="19.190000000000001"/>
    <n v="26613"/>
    <n v="1"/>
    <n v="1495.19"/>
    <n v="11.94"/>
    <n v="38"/>
    <n v="40107"/>
    <n v="60"/>
    <n v="4413.0200000000004"/>
    <n v="46101.480300000003"/>
    <n v="27.8202"/>
    <n v="18.337100000000003"/>
    <n v="122956.34239999999"/>
    <n v="527.70962403433475"/>
    <n v="3.3231018217531436"/>
    <n v="160.67322547636087"/>
    <n v="0.96469090939364044"/>
    <n v="50663.342399999994"/>
  </r>
  <r>
    <x v="2"/>
    <x v="1"/>
    <x v="1"/>
    <n v="2085"/>
    <n v="407792"/>
    <n v="52153"/>
    <n v="5.74"/>
    <n v="9.15"/>
    <n v="314"/>
    <n v="33.82"/>
    <n v="15.85"/>
    <n v="45853"/>
    <n v="3"/>
    <n v="1974.75"/>
    <n v="19.45"/>
    <n v="43"/>
    <n v="7961"/>
    <n v="31"/>
    <n v="19077.75"/>
    <n v="64635.031999999999"/>
    <n v="405.53250000000003"/>
    <n v="119.679"/>
    <n v="269740.00650000002"/>
    <n v="129.37170575539568"/>
    <n v="7.8191475082929074"/>
    <n v="206.50310165843777"/>
    <n v="1.5205582748067643"/>
    <n v="217587.00650000002"/>
  </r>
  <r>
    <x v="2"/>
    <x v="0"/>
    <x v="1"/>
    <n v="892"/>
    <n v="599844"/>
    <n v="113042"/>
    <n v="8"/>
    <n v="10.199999999999999"/>
    <n v="61"/>
    <n v="25.86"/>
    <n v="7.04"/>
    <n v="49390"/>
    <n v="8"/>
    <n v="733.15"/>
    <n v="12.4"/>
    <n v="18"/>
    <n v="27499"/>
    <n v="76"/>
    <n v="9098.4"/>
    <n v="42229.017599999999"/>
    <n v="110.608"/>
    <n v="71.36"/>
    <n v="471445.61439999996"/>
    <n v="528.52647354260091"/>
    <n v="5.3063816988376002"/>
    <n v="818.17363431767035"/>
    <n v="7.455630130500597E-2"/>
    <n v="358403.61439999996"/>
  </r>
  <r>
    <x v="2"/>
    <x v="2"/>
    <x v="2"/>
    <n v="2060"/>
    <n v="472225"/>
    <n v="36279"/>
    <n v="4.67"/>
    <n v="11.45"/>
    <n v="18"/>
    <n v="30.11"/>
    <n v="12.33"/>
    <n v="42487"/>
    <n v="11"/>
    <n v="562.72"/>
    <n v="5.12"/>
    <n v="48"/>
    <n v="48899"/>
    <n v="60"/>
    <n v="23587"/>
    <n v="58225.342500000006"/>
    <n v="105.47200000000001"/>
    <n v="96.201999999999998"/>
    <n v="298824.98349999997"/>
    <n v="145.06067160194172"/>
    <n v="13.016483365032112"/>
    <n v="839.18289735570079"/>
    <n v="2.144943617978718E-2"/>
    <n v="262545.98349999997"/>
  </r>
  <r>
    <x v="2"/>
    <x v="2"/>
    <x v="1"/>
    <n v="1148"/>
    <n v="252041"/>
    <n v="78402"/>
    <n v="5.53"/>
    <n v="4"/>
    <n v="260"/>
    <n v="27.98"/>
    <n v="11.11"/>
    <n v="18051"/>
    <n v="12"/>
    <n v="254.55"/>
    <n v="26.92"/>
    <n v="38"/>
    <n v="20830"/>
    <n v="61"/>
    <n v="4592"/>
    <n v="28001.755099999998"/>
    <n v="309.04160000000002"/>
    <n v="63.484400000000001"/>
    <n v="180193.71890000001"/>
    <n v="156.96316977351918"/>
    <n v="3.2147266651360935"/>
    <n v="990.14339029660175"/>
    <n v="0.26258822969278811"/>
    <n v="101791.71890000001"/>
  </r>
  <r>
    <x v="2"/>
    <x v="3"/>
    <x v="0"/>
    <n v="2594"/>
    <n v="517874"/>
    <n v="30372"/>
    <n v="3.37"/>
    <n v="6.58"/>
    <n v="337"/>
    <n v="51.54"/>
    <n v="9.7799999999999994"/>
    <n v="12884"/>
    <n v="12"/>
    <n v="985.53"/>
    <n v="25.83"/>
    <n v="3"/>
    <n v="2454"/>
    <n v="14"/>
    <n v="17068.52"/>
    <n v="50648.0772"/>
    <n v="670.03019999999992"/>
    <n v="87.4178"/>
    <n v="434061.95480000001"/>
    <n v="167.33305890516576"/>
    <n v="17.051033846964309"/>
    <n v="525.47766176575044"/>
    <n v="0.64132126733529771"/>
    <n v="403689.95480000001"/>
  </r>
  <r>
    <x v="2"/>
    <x v="1"/>
    <x v="0"/>
    <n v="4837"/>
    <n v="312299"/>
    <n v="81253"/>
    <n v="8.3800000000000008"/>
    <n v="17.66"/>
    <n v="92"/>
    <n v="6.97"/>
    <n v="7.03"/>
    <n v="35135"/>
    <n v="2"/>
    <n v="1771.64"/>
    <n v="6.65"/>
    <n v="25"/>
    <n v="37527"/>
    <n v="66"/>
    <n v="85421.42"/>
    <n v="21954.619699999999"/>
    <n v="321.66050000000001"/>
    <n v="405.34060000000005"/>
    <n v="131533.95920000001"/>
    <n v="27.19329319826339"/>
    <n v="3.8435380847476401"/>
    <n v="176.27678309363074"/>
    <n v="0.52190650626482959"/>
    <n v="50280.959200000012"/>
  </r>
  <r>
    <x v="2"/>
    <x v="1"/>
    <x v="2"/>
    <n v="4385"/>
    <n v="741958"/>
    <n v="89388"/>
    <n v="2.16"/>
    <n v="16.25"/>
    <n v="486"/>
    <n v="45.32"/>
    <n v="17.63"/>
    <n v="81782"/>
    <n v="3"/>
    <n v="274.39999999999998"/>
    <n v="12.09"/>
    <n v="4"/>
    <n v="21545"/>
    <n v="0"/>
    <n v="71256.25"/>
    <n v="130807.19539999998"/>
    <n v="530.14649999999995"/>
    <n v="94.716000000000008"/>
    <n v="435942.69210000004"/>
    <n v="99.416805496009133"/>
    <n v="8.3004206381169734"/>
    <n v="2703.9285714285716"/>
    <n v="0.17973847576277902"/>
    <n v="346554.69210000004"/>
  </r>
  <r>
    <x v="2"/>
    <x v="2"/>
    <x v="0"/>
    <n v="499"/>
    <n v="256402"/>
    <n v="24710"/>
    <n v="9.85"/>
    <n v="7.53"/>
    <n v="221"/>
    <n v="23.83"/>
    <n v="15.55"/>
    <n v="51259"/>
    <n v="0"/>
    <n v="1286.9000000000001"/>
    <n v="16.29"/>
    <n v="20"/>
    <n v="14890"/>
    <n v="6"/>
    <n v="3757.4700000000003"/>
    <n v="39870.510999999999"/>
    <n v="81.287099999999995"/>
    <n v="49.151499999999999"/>
    <n v="146494.58040000001"/>
    <n v="293.57631342685374"/>
    <n v="10.376446782679077"/>
    <n v="199.24003419069081"/>
    <n v="1.1092148267174202"/>
    <n v="121784.58040000001"/>
  </r>
  <r>
    <x v="2"/>
    <x v="2"/>
    <x v="2"/>
    <n v="1482"/>
    <n v="899710"/>
    <n v="141039"/>
    <n v="3.96"/>
    <n v="19.78"/>
    <n v="51"/>
    <n v="50.76"/>
    <n v="6.36"/>
    <n v="84667"/>
    <n v="12"/>
    <n v="175.23"/>
    <n v="19.66"/>
    <n v="39"/>
    <n v="7055"/>
    <n v="18"/>
    <n v="29313.960000000003"/>
    <n v="57221.556000000004"/>
    <n v="291.3612"/>
    <n v="58.687199999999997"/>
    <n v="721102.43559999997"/>
    <n v="486.57384318488528"/>
    <n v="6.3791575379859475"/>
    <n v="5134.4518632654226"/>
    <n v="9.932900601304865E-3"/>
    <n v="580063.43559999997"/>
  </r>
  <r>
    <x v="2"/>
    <x v="1"/>
    <x v="2"/>
    <n v="919"/>
    <n v="162782"/>
    <n v="10722"/>
    <n v="3.8"/>
    <n v="9.09"/>
    <n v="458"/>
    <n v="28.83"/>
    <n v="8.8800000000000008"/>
    <n v="73508"/>
    <n v="12"/>
    <n v="1441.28"/>
    <n v="21.42"/>
    <n v="40"/>
    <n v="35722"/>
    <n v="35"/>
    <n v="8353.7099999999991"/>
    <n v="14455.0416"/>
    <n v="196.84980000000002"/>
    <n v="34.921999999999997"/>
    <n v="30511.476599999995"/>
    <n v="33.200736235038079"/>
    <n v="15.182055586644283"/>
    <n v="112.94266207815275"/>
    <n v="4.0551549925667461"/>
    <n v="19789.476599999995"/>
  </r>
  <r>
    <x v="2"/>
    <x v="1"/>
    <x v="1"/>
    <n v="4319"/>
    <n v="422013"/>
    <n v="148369"/>
    <n v="2.39"/>
    <n v="9.61"/>
    <n v="411"/>
    <n v="57.01"/>
    <n v="12.45"/>
    <n v="18595"/>
    <n v="14"/>
    <n v="929.07"/>
    <n v="12.24"/>
    <n v="38"/>
    <n v="34729"/>
    <n v="57"/>
    <n v="41505.589999999997"/>
    <n v="52540.618499999997"/>
    <n v="528.64560000000006"/>
    <n v="103.22410000000001"/>
    <n v="274010.92180000001"/>
    <n v="63.443140032414917"/>
    <n v="2.8443475389063755"/>
    <n v="454.23165100584453"/>
    <n v="0.90482466179951804"/>
    <n v="125641.92180000001"/>
  </r>
  <r>
    <x v="2"/>
    <x v="3"/>
    <x v="0"/>
    <n v="867"/>
    <n v="525595"/>
    <n v="60841"/>
    <n v="7.77"/>
    <n v="4.68"/>
    <n v="303"/>
    <n v="22.34"/>
    <n v="16.59"/>
    <n v="75271"/>
    <n v="8"/>
    <n v="513.87"/>
    <n v="26.32"/>
    <n v="33"/>
    <n v="28796"/>
    <n v="50"/>
    <n v="4057.56"/>
    <n v="87196.210500000001"/>
    <n v="228.1944"/>
    <n v="67.365899999999996"/>
    <n v="329978.6692"/>
    <n v="380.59823437139562"/>
    <n v="8.6388290790749664"/>
    <n v="1022.817054897153"/>
    <n v="0.29624066058467069"/>
    <n v="269137.6692"/>
  </r>
  <r>
    <x v="2"/>
    <x v="2"/>
    <x v="3"/>
    <n v="2239"/>
    <n v="890230"/>
    <n v="112096"/>
    <n v="0.65"/>
    <n v="13.12"/>
    <n v="480"/>
    <n v="55.55"/>
    <n v="7.3"/>
    <n v="42531"/>
    <n v="0"/>
    <n v="516.54"/>
    <n v="27.33"/>
    <n v="19"/>
    <n v="21514"/>
    <n v="43"/>
    <n v="29375.679999999997"/>
    <n v="64986.789999999994"/>
    <n v="611.91869999999994"/>
    <n v="14.553500000000001"/>
    <n v="731196.05780000007"/>
    <n v="326.57260285841897"/>
    <n v="7.94167499286326"/>
    <n v="1723.4483292678206"/>
    <n v="0.27851139593138852"/>
    <n v="619100.05780000007"/>
  </r>
  <r>
    <x v="2"/>
    <x v="3"/>
    <x v="0"/>
    <n v="1649"/>
    <n v="553650"/>
    <n v="90744"/>
    <n v="4.97"/>
    <n v="17.73"/>
    <n v="216"/>
    <n v="59.92"/>
    <n v="10.6"/>
    <n v="73300"/>
    <n v="9"/>
    <n v="1310.43"/>
    <n v="3.18"/>
    <n v="3"/>
    <n v="3076"/>
    <n v="20"/>
    <n v="29236.77"/>
    <n v="58686.9"/>
    <n v="52.438200000000002"/>
    <n v="81.955299999999994"/>
    <n v="389215.93650000001"/>
    <n v="236.03149575500305"/>
    <n v="6.1012298333774133"/>
    <n v="422.49490625214622"/>
    <n v="0.51124876727174207"/>
    <n v="298471.93650000001"/>
  </r>
  <r>
    <x v="2"/>
    <x v="3"/>
    <x v="1"/>
    <n v="2745"/>
    <n v="865948"/>
    <n v="14171"/>
    <n v="5.82"/>
    <n v="6.08"/>
    <n v="449"/>
    <n v="49.67"/>
    <n v="16.98"/>
    <n v="45771"/>
    <n v="2"/>
    <n v="1950.32"/>
    <n v="28.51"/>
    <n v="43"/>
    <n v="39964"/>
    <n v="20"/>
    <n v="16689.599999999999"/>
    <n v="147037.97039999999"/>
    <n v="782.59950000000003"/>
    <n v="159.75900000000001"/>
    <n v="615543.07110000006"/>
    <n v="224.24155595628417"/>
    <n v="61.107049608355091"/>
    <n v="444.00303539931912"/>
    <n v="1.0112543478361287"/>
    <n v="601372.07110000006"/>
  </r>
  <r>
    <x v="2"/>
    <x v="3"/>
    <x v="3"/>
    <n v="3816"/>
    <n v="761886"/>
    <n v="105755"/>
    <n v="7.03"/>
    <n v="12.2"/>
    <n v="287"/>
    <n v="25.33"/>
    <n v="15.61"/>
    <n v="93135"/>
    <n v="10"/>
    <n v="508.38"/>
    <n v="28.75"/>
    <n v="10"/>
    <n v="17292"/>
    <n v="79"/>
    <n v="46555.199999999997"/>
    <n v="118930.40459999999"/>
    <n v="1097.0999999999999"/>
    <n v="268.26479999999998"/>
    <n v="484608.0306"/>
    <n v="126.99371871069182"/>
    <n v="7.2042551179613259"/>
    <n v="1498.6545497462528"/>
    <n v="0.19150510706326143"/>
    <n v="378853.0306"/>
  </r>
  <r>
    <x v="2"/>
    <x v="0"/>
    <x v="1"/>
    <n v="2393"/>
    <n v="963120"/>
    <n v="111082"/>
    <n v="8.1"/>
    <n v="2.4300000000000002"/>
    <n v="384"/>
    <n v="5.64"/>
    <n v="6.59"/>
    <n v="33892"/>
    <n v="5"/>
    <n v="165.64"/>
    <n v="4.83"/>
    <n v="4"/>
    <n v="44083"/>
    <n v="9"/>
    <n v="5814.9900000000007"/>
    <n v="63469.608"/>
    <n v="115.5819"/>
    <n v="193.833"/>
    <n v="815550.98710000003"/>
    <n v="340.80693150856666"/>
    <n v="8.6703516321276179"/>
    <n v="5814.537551316108"/>
    <n v="6.6041365561923734E-2"/>
    <n v="704468.98710000003"/>
  </r>
  <r>
    <x v="2"/>
    <x v="3"/>
    <x v="2"/>
    <n v="2109"/>
    <n v="633098"/>
    <n v="58521"/>
    <n v="9.08"/>
    <n v="15.54"/>
    <n v="300"/>
    <n v="24.77"/>
    <n v="10.85"/>
    <n v="18385"/>
    <n v="6"/>
    <n v="1140.72"/>
    <n v="0.61"/>
    <n v="8"/>
    <n v="25855"/>
    <n v="10"/>
    <n v="32773.86"/>
    <n v="68691.133000000002"/>
    <n v="12.864899999999999"/>
    <n v="191.49720000000002"/>
    <n v="487188.64490000001"/>
    <n v="231.00457321005217"/>
    <n v="10.818304540250509"/>
    <n v="554.99859737709517"/>
    <n v="0.54054190662425095"/>
    <n v="428667.64490000001"/>
  </r>
  <r>
    <x v="2"/>
    <x v="1"/>
    <x v="2"/>
    <n v="771"/>
    <n v="515453"/>
    <n v="71641"/>
    <n v="7.49"/>
    <n v="9.94"/>
    <n v="317"/>
    <n v="52.26"/>
    <n v="7.62"/>
    <n v="26382"/>
    <n v="2"/>
    <n v="1347.36"/>
    <n v="8.5"/>
    <n v="18"/>
    <n v="32668"/>
    <n v="56"/>
    <n v="7663.74"/>
    <n v="39277.518600000003"/>
    <n v="65.535000000000011"/>
    <n v="57.747900000000008"/>
    <n v="409338.45850000001"/>
    <n v="530.91888261997406"/>
    <n v="7.1949442358426037"/>
    <n v="382.56516446977798"/>
    <n v="0.82861700290812146"/>
    <n v="337697.45850000001"/>
  </r>
  <r>
    <x v="2"/>
    <x v="1"/>
    <x v="2"/>
    <n v="3142"/>
    <n v="314803"/>
    <n v="20417"/>
    <n v="4.33"/>
    <n v="11.06"/>
    <n v="207"/>
    <n v="19.64"/>
    <n v="14.66"/>
    <n v="22419"/>
    <n v="5"/>
    <n v="995.88"/>
    <n v="6.64"/>
    <n v="16"/>
    <n v="18443"/>
    <n v="34"/>
    <n v="34750.520000000004"/>
    <n v="46150.1198"/>
    <n v="208.62880000000001"/>
    <n v="136.04859999999999"/>
    <n v="192695.68280000001"/>
    <n v="61.328988796944621"/>
    <n v="15.418670715580154"/>
    <n v="316.10535405872196"/>
    <n v="0.65484496653462632"/>
    <n v="172278.68280000001"/>
  </r>
  <r>
    <x v="2"/>
    <x v="1"/>
    <x v="1"/>
    <n v="4819"/>
    <n v="813760"/>
    <n v="89700"/>
    <n v="4.3600000000000003"/>
    <n v="9.4700000000000006"/>
    <n v="70"/>
    <n v="42.66"/>
    <n v="7.5"/>
    <n v="42249"/>
    <n v="0"/>
    <n v="1081.5999999999999"/>
    <n v="12.75"/>
    <n v="6"/>
    <n v="49218"/>
    <n v="6"/>
    <n v="45635.93"/>
    <n v="61032"/>
    <n v="614.42250000000001"/>
    <n v="210.10839999999999"/>
    <n v="614800.53909999994"/>
    <n v="127.57844762398837"/>
    <n v="9.0720178372352294"/>
    <n v="752.36686390532554"/>
    <n v="9.3039716869838765E-2"/>
    <n v="525100.53909999994"/>
  </r>
  <r>
    <x v="2"/>
    <x v="0"/>
    <x v="1"/>
    <n v="3593"/>
    <n v="818613"/>
    <n v="113946"/>
    <n v="7.96"/>
    <n v="16.18"/>
    <n v="74"/>
    <n v="20.14"/>
    <n v="10.06"/>
    <n v="13444"/>
    <n v="14"/>
    <n v="1057.3399999999999"/>
    <n v="2.73"/>
    <n v="16"/>
    <n v="5889"/>
    <n v="18"/>
    <n v="58134.74"/>
    <n v="82352.467800000013"/>
    <n v="98.08890000000001"/>
    <n v="286.00280000000004"/>
    <n v="658408.70050000004"/>
    <n v="183.24762051210689"/>
    <n v="7.1842188405033962"/>
    <n v="774.21926721773514"/>
    <n v="9.5580158145546185E-2"/>
    <n v="544462.70050000004"/>
  </r>
  <r>
    <x v="2"/>
    <x v="0"/>
    <x v="2"/>
    <n v="4195"/>
    <n v="753814"/>
    <n v="149941"/>
    <n v="7.64"/>
    <n v="17.899999999999999"/>
    <n v="344"/>
    <n v="57.52"/>
    <n v="19.72"/>
    <n v="39710"/>
    <n v="5"/>
    <n v="913.89"/>
    <n v="12.36"/>
    <n v="30"/>
    <n v="17720"/>
    <n v="52"/>
    <n v="75090.5"/>
    <n v="148652.1208"/>
    <n v="518.50199999999995"/>
    <n v="320.49799999999999"/>
    <n v="471802.37919999997"/>
    <n v="112.46779003575685"/>
    <n v="5.0274041122841648"/>
    <n v="824.84106402302245"/>
    <n v="0.41705004152217923"/>
    <n v="321861.37919999997"/>
  </r>
  <r>
    <x v="2"/>
    <x v="2"/>
    <x v="1"/>
    <n v="4954"/>
    <n v="323146"/>
    <n v="118943"/>
    <n v="4.08"/>
    <n v="2.13"/>
    <n v="215"/>
    <n v="59.23"/>
    <n v="10.25"/>
    <n v="80391"/>
    <n v="10"/>
    <n v="602.88"/>
    <n v="16.77"/>
    <n v="33"/>
    <n v="38890"/>
    <n v="61"/>
    <n v="10552.019999999999"/>
    <n v="33122.464999999997"/>
    <n v="830.78579999999999"/>
    <n v="202.12320000000003"/>
    <n v="159157.606"/>
    <n v="32.12709043197416"/>
    <n v="2.7168139360870334"/>
    <n v="536.00384819532906"/>
    <n v="0.40111652318147217"/>
    <n v="40214.606"/>
  </r>
  <r>
    <x v="2"/>
    <x v="1"/>
    <x v="1"/>
    <n v="4026"/>
    <n v="888574"/>
    <n v="15775"/>
    <n v="2.75"/>
    <n v="6.65"/>
    <n v="11"/>
    <n v="46.53"/>
    <n v="8.83"/>
    <n v="32222"/>
    <n v="10"/>
    <n v="1467.33"/>
    <n v="4.08"/>
    <n v="0"/>
    <n v="2408"/>
    <n v="31"/>
    <n v="26772.9"/>
    <n v="78461.084199999998"/>
    <n v="164.26080000000002"/>
    <n v="110.715"/>
    <n v="748435.04"/>
    <n v="185.90040735221064"/>
    <n v="56.327987321711568"/>
    <n v="605.57202537943067"/>
    <n v="1.8164643574986438E-2"/>
    <n v="732660.04"/>
  </r>
  <r>
    <x v="2"/>
    <x v="3"/>
    <x v="2"/>
    <n v="3188"/>
    <n v="187888"/>
    <n v="43402"/>
    <n v="7.72"/>
    <n v="10.130000000000001"/>
    <n v="349"/>
    <n v="62.01"/>
    <n v="11.48"/>
    <n v="82809"/>
    <n v="11"/>
    <n v="1253.94"/>
    <n v="5.29"/>
    <n v="2"/>
    <n v="12939"/>
    <n v="56"/>
    <n v="32294.440000000002"/>
    <n v="21569.542399999998"/>
    <n v="168.64520000000002"/>
    <n v="246.11359999999996"/>
    <n v="37861.258800000011"/>
    <n v="11.876179046424093"/>
    <n v="4.3290170959863596"/>
    <n v="149.83811027640874"/>
    <n v="2.3291804692157032"/>
    <n v="-5540.7411999999895"/>
  </r>
  <r>
    <x v="2"/>
    <x v="1"/>
    <x v="2"/>
    <n v="4427"/>
    <n v="358877"/>
    <n v="80715"/>
    <n v="9.3800000000000008"/>
    <n v="16.34"/>
    <n v="248"/>
    <n v="11.94"/>
    <n v="7.14"/>
    <n v="30984"/>
    <n v="8"/>
    <n v="375.5"/>
    <n v="17.559999999999999"/>
    <n v="9"/>
    <n v="17878"/>
    <n v="58"/>
    <n v="72337.179999999993"/>
    <n v="25623.817799999997"/>
    <n v="777.38119999999992"/>
    <n v="415.25260000000003"/>
    <n v="210861.36840000001"/>
    <n v="47.630758617573981"/>
    <n v="4.4462243696958437"/>
    <n v="955.73102529960056"/>
    <n v="0.25948723378762084"/>
    <n v="130146.36840000001"/>
  </r>
  <r>
    <x v="2"/>
    <x v="3"/>
    <x v="2"/>
    <n v="3997"/>
    <n v="964634"/>
    <n v="116435"/>
    <n v="4.07"/>
    <n v="15.62"/>
    <n v="67"/>
    <n v="47.22"/>
    <n v="10.84"/>
    <n v="41941"/>
    <n v="9"/>
    <n v="1093.05"/>
    <n v="9.4700000000000006"/>
    <n v="30"/>
    <n v="7560"/>
    <n v="30"/>
    <n v="62433.14"/>
    <n v="104566.3256"/>
    <n v="378.51590000000004"/>
    <n v="162.67789999999999"/>
    <n v="747592.3406"/>
    <n v="187.03836392294221"/>
    <n v="8.2847425602267357"/>
    <n v="882.51589588765387"/>
    <n v="7.5919312402424124E-2"/>
    <n v="631157.3406"/>
  </r>
  <r>
    <x v="2"/>
    <x v="1"/>
    <x v="2"/>
    <n v="3732"/>
    <n v="124813"/>
    <n v="83077"/>
    <n v="9.26"/>
    <n v="10.83"/>
    <n v="326"/>
    <n v="50.28"/>
    <n v="15.85"/>
    <n v="19569"/>
    <n v="1"/>
    <n v="732.63"/>
    <n v="8.68"/>
    <n v="37"/>
    <n v="23705"/>
    <n v="44"/>
    <n v="40417.56"/>
    <n v="19782.860499999999"/>
    <n v="323.93760000000003"/>
    <n v="345.58320000000003"/>
    <n v="20669.058700000009"/>
    <n v="5.5383329849946437"/>
    <n v="1.5023773126135995"/>
    <n v="170.36293900058692"/>
    <n v="1.913561728345605"/>
    <n v="-62407.941299999991"/>
  </r>
  <r>
    <x v="2"/>
    <x v="3"/>
    <x v="1"/>
    <n v="1927"/>
    <n v="671424"/>
    <n v="144784"/>
    <n v="7.11"/>
    <n v="5.05"/>
    <n v="139"/>
    <n v="52.15"/>
    <n v="13.66"/>
    <n v="54437"/>
    <n v="7"/>
    <n v="388.61"/>
    <n v="19.920000000000002"/>
    <n v="23"/>
    <n v="46924"/>
    <n v="79"/>
    <n v="9731.35"/>
    <n v="91716.518400000001"/>
    <n v="383.85840000000002"/>
    <n v="137.00969999999998"/>
    <n v="468094.2635"/>
    <n v="242.91347353399067"/>
    <n v="4.6374184992816883"/>
    <n v="1727.7579063842927"/>
    <n v="8.0451086049947579E-2"/>
    <n v="323310.2635"/>
  </r>
  <r>
    <x v="2"/>
    <x v="2"/>
    <x v="3"/>
    <n v="477"/>
    <n v="377231"/>
    <n v="73368"/>
    <n v="6.69"/>
    <n v="4.0199999999999996"/>
    <n v="96"/>
    <n v="58.42"/>
    <n v="13.19"/>
    <n v="19731"/>
    <n v="7"/>
    <n v="210.68"/>
    <n v="20.75"/>
    <n v="44"/>
    <n v="39680"/>
    <n v="32"/>
    <n v="1917.5399999999997"/>
    <n v="49756.768899999995"/>
    <n v="98.977499999999992"/>
    <n v="31.911300000000001"/>
    <n v="266014.80229999998"/>
    <n v="557.68302368972741"/>
    <n v="5.1416285028895432"/>
    <n v="1790.540155686349"/>
    <n v="5.3615105863515991E-2"/>
    <n v="192646.80229999998"/>
  </r>
  <r>
    <x v="2"/>
    <x v="3"/>
    <x v="0"/>
    <n v="4385"/>
    <n v="510244"/>
    <n v="37920"/>
    <n v="5.79"/>
    <n v="16.07"/>
    <n v="128"/>
    <n v="47.08"/>
    <n v="6.22"/>
    <n v="66324"/>
    <n v="4"/>
    <n v="1805.94"/>
    <n v="14.87"/>
    <n v="41"/>
    <n v="48403"/>
    <n v="6"/>
    <n v="70466.95"/>
    <n v="31737.176799999997"/>
    <n v="652.04949999999997"/>
    <n v="253.89150000000001"/>
    <n v="292406.93220000004"/>
    <n v="66.683450900798178"/>
    <n v="13.455801687763714"/>
    <n v="282.53651837824071"/>
    <n v="0.45303878144573967"/>
    <n v="254486.93220000004"/>
  </r>
  <r>
    <x v="2"/>
    <x v="0"/>
    <x v="3"/>
    <n v="469"/>
    <n v="932430"/>
    <n v="147228"/>
    <n v="8.64"/>
    <n v="9.8699999999999992"/>
    <n v="217"/>
    <n v="13.34"/>
    <n v="7.9"/>
    <n v="54097"/>
    <n v="5"/>
    <n v="1967.91"/>
    <n v="9.4"/>
    <n v="34"/>
    <n v="37365"/>
    <n v="-2"/>
    <n v="4629.03"/>
    <n v="73661.97"/>
    <n v="44.085999999999999"/>
    <n v="40.521599999999999"/>
    <n v="762592.39240000001"/>
    <n v="1625.99657228145"/>
    <n v="6.3332382427255682"/>
    <n v="473.81740018598407"/>
    <n v="0.45798233647566039"/>
    <n v="615364.39240000001"/>
  </r>
  <r>
    <x v="2"/>
    <x v="1"/>
    <x v="1"/>
    <n v="2296"/>
    <n v="624100"/>
    <n v="147180"/>
    <n v="8.43"/>
    <n v="13.3"/>
    <n v="343"/>
    <n v="47.26"/>
    <n v="19.260000000000002"/>
    <n v="81720"/>
    <n v="13"/>
    <n v="1328.54"/>
    <n v="22.61"/>
    <n v="3"/>
    <n v="11524"/>
    <n v="2"/>
    <n v="30536.800000000003"/>
    <n v="120201.66000000002"/>
    <n v="519.12559999999996"/>
    <n v="193.55279999999999"/>
    <n v="379404.86159999995"/>
    <n v="165.24601986062714"/>
    <n v="4.2403859220002715"/>
    <n v="469.76380086410649"/>
    <n v="0.73015417401057514"/>
    <n v="232224.86159999995"/>
  </r>
  <r>
    <x v="2"/>
    <x v="1"/>
    <x v="1"/>
    <n v="2937"/>
    <n v="541862"/>
    <n v="89040"/>
    <n v="6.2"/>
    <n v="5.26"/>
    <n v="52"/>
    <n v="36.06"/>
    <n v="6.1"/>
    <n v="18706"/>
    <n v="13"/>
    <n v="1361.34"/>
    <n v="17.98"/>
    <n v="22"/>
    <n v="37741"/>
    <n v="-14"/>
    <n v="15448.619999999999"/>
    <n v="33053.582000000002"/>
    <n v="528.07260000000008"/>
    <n v="182.09399999999999"/>
    <n v="436202.63140000001"/>
    <n v="148.51979278175008"/>
    <n v="6.0856019766397127"/>
    <n v="398.03575888462842"/>
    <n v="0.13064152865489737"/>
    <n v="347162.63140000001"/>
  </r>
  <r>
    <x v="2"/>
    <x v="2"/>
    <x v="3"/>
    <n v="2561"/>
    <n v="805111"/>
    <n v="67021"/>
    <n v="3.83"/>
    <n v="18.02"/>
    <n v="114"/>
    <n v="49.36"/>
    <n v="19.7"/>
    <n v="97008"/>
    <n v="3"/>
    <n v="656.92"/>
    <n v="12.96"/>
    <n v="2"/>
    <n v="35383"/>
    <n v="73"/>
    <n v="46149.22"/>
    <n v="158606.867"/>
    <n v="331.90560000000005"/>
    <n v="98.086300000000008"/>
    <n v="467533.92110000004"/>
    <n v="182.55912577118315"/>
    <n v="12.012816878291879"/>
    <n v="1225.5845460634478"/>
    <n v="9.3016838671934665E-2"/>
    <n v="400512.92110000004"/>
  </r>
  <r>
    <x v="2"/>
    <x v="1"/>
    <x v="1"/>
    <n v="3343"/>
    <n v="273563"/>
    <n v="47291"/>
    <n v="9.17"/>
    <n v="13.74"/>
    <n v="10"/>
    <n v="48.05"/>
    <n v="13.94"/>
    <n v="34629"/>
    <n v="7"/>
    <n v="732.46"/>
    <n v="1.62"/>
    <n v="41"/>
    <n v="48318"/>
    <n v="56"/>
    <n v="45932.82"/>
    <n v="38134.682199999996"/>
    <n v="54.156600000000012"/>
    <n v="306.55310000000003"/>
    <n v="106187.78810000001"/>
    <n v="31.76422019144481"/>
    <n v="5.7846736165443744"/>
    <n v="373.48524151489499"/>
    <n v="2.6774819694183792E-2"/>
    <n v="58896.788100000005"/>
  </r>
  <r>
    <x v="2"/>
    <x v="1"/>
    <x v="3"/>
    <n v="785"/>
    <n v="160155"/>
    <n v="46520"/>
    <n v="4.83"/>
    <n v="14.16"/>
    <n v="279"/>
    <n v="22.43"/>
    <n v="5.1100000000000003"/>
    <n v="88540"/>
    <n v="9"/>
    <n v="655.35"/>
    <n v="15.14"/>
    <n v="42"/>
    <n v="44262"/>
    <n v="66"/>
    <n v="11115.6"/>
    <n v="8183.9205000000011"/>
    <n v="118.849"/>
    <n v="37.915500000000002"/>
    <n v="7896.7149999999965"/>
    <n v="10.059509554140122"/>
    <n v="3.442712811693895"/>
    <n v="244.38086518654154"/>
    <n v="1.1416605788142737"/>
    <n v="-38623.285000000003"/>
  </r>
  <r>
    <x v="2"/>
    <x v="1"/>
    <x v="0"/>
    <n v="138"/>
    <n v="863081"/>
    <n v="148184"/>
    <n v="8.0500000000000007"/>
    <n v="15.84"/>
    <n v="19"/>
    <n v="43.85"/>
    <n v="19.53"/>
    <n v="38015"/>
    <n v="10"/>
    <n v="1482.5"/>
    <n v="18.29"/>
    <n v="31"/>
    <n v="14861"/>
    <n v="8"/>
    <n v="2185.92"/>
    <n v="168559.7193"/>
    <n v="25.240199999999998"/>
    <n v="11.109"/>
    <n v="639423.01150000002"/>
    <n v="4633.5000833333334"/>
    <n v="5.8243872482859151"/>
    <n v="582.17942664418217"/>
    <n v="3.2635986657104023E-2"/>
    <n v="491239.01150000002"/>
  </r>
  <r>
    <x v="2"/>
    <x v="2"/>
    <x v="3"/>
    <n v="3968"/>
    <n v="320914"/>
    <n v="93791"/>
    <n v="9.18"/>
    <n v="7.67"/>
    <n v="65"/>
    <n v="54.4"/>
    <n v="18.68"/>
    <n v="89506"/>
    <n v="4"/>
    <n v="994.2"/>
    <n v="11.96"/>
    <n v="20"/>
    <n v="5427"/>
    <n v="26"/>
    <n v="30434.560000000001"/>
    <n v="59946.735199999996"/>
    <n v="474.57280000000003"/>
    <n v="364.26239999999996"/>
    <n v="134760.86960000001"/>
    <n v="33.961912701612903"/>
    <n v="3.4215862929278931"/>
    <n v="322.78615972641319"/>
    <n v="0.20137170706170501"/>
    <n v="40969.869600000005"/>
  </r>
  <r>
    <x v="2"/>
    <x v="1"/>
    <x v="0"/>
    <n v="4658"/>
    <n v="329713"/>
    <n v="136060"/>
    <n v="9.1"/>
    <n v="6.58"/>
    <n v="24"/>
    <n v="27.26"/>
    <n v="17.41"/>
    <n v="18847"/>
    <n v="6"/>
    <n v="1632.5"/>
    <n v="16.690000000000001"/>
    <n v="39"/>
    <n v="1641"/>
    <n v="24"/>
    <n v="30649.64"/>
    <n v="57403.033300000003"/>
    <n v="777.42020000000014"/>
    <n v="423.87799999999999"/>
    <n v="219971.02850000001"/>
    <n v="47.224351331043373"/>
    <n v="2.4232911950610023"/>
    <n v="201.96814701378256"/>
    <n v="0.11883061935683457"/>
    <n v="83911.028500000015"/>
  </r>
  <r>
    <x v="2"/>
    <x v="2"/>
    <x v="2"/>
    <n v="382"/>
    <n v="847622"/>
    <n v="44194"/>
    <n v="6.65"/>
    <n v="10.51"/>
    <n v="71"/>
    <n v="40.520000000000003"/>
    <n v="19.52"/>
    <n v="55989"/>
    <n v="9"/>
    <n v="909.43"/>
    <n v="12.34"/>
    <n v="22"/>
    <n v="22730"/>
    <n v="23"/>
    <n v="4014.8199999999997"/>
    <n v="165455.81439999997"/>
    <n v="47.138799999999996"/>
    <n v="25.403000000000002"/>
    <n v="599359.82380000001"/>
    <n v="1569.0047743455498"/>
    <n v="19.179571887586551"/>
    <n v="932.0365503667133"/>
    <n v="7.6177270056699789E-2"/>
    <n v="555165.82380000001"/>
  </r>
  <r>
    <x v="3"/>
    <x v="1"/>
    <x v="2"/>
    <n v="2868"/>
    <n v="306695"/>
    <n v="47604"/>
    <n v="5.26"/>
    <n v="15.63"/>
    <n v="305"/>
    <n v="8.6199999999999992"/>
    <n v="17.29"/>
    <n v="3190"/>
    <n v="0"/>
    <n v="1158.03"/>
    <n v="8.14"/>
    <n v="44"/>
    <n v="29133"/>
    <n v="52"/>
    <n v="44826.840000000004"/>
    <n v="53027.565499999997"/>
    <n v="233.45519999999999"/>
    <n v="150.85679999999999"/>
    <n v="176133.28250000003"/>
    <n v="61.413278417015356"/>
    <n v="6.4426308713553482"/>
    <n v="264.84201618265502"/>
    <n v="1.1516299581016971"/>
    <n v="128529.28250000003"/>
  </r>
  <r>
    <x v="3"/>
    <x v="2"/>
    <x v="3"/>
    <n v="2113"/>
    <n v="396130"/>
    <n v="88375"/>
    <n v="8.58"/>
    <n v="9.92"/>
    <n v="186"/>
    <n v="10.24"/>
    <n v="9.11"/>
    <n v="98695"/>
    <n v="3"/>
    <n v="1486.39"/>
    <n v="29.39"/>
    <n v="7"/>
    <n v="26551"/>
    <n v="20"/>
    <n v="20960.96"/>
    <n v="36087.442999999999"/>
    <n v="621.01070000000004"/>
    <n v="181.2954"/>
    <n v="213033.29089999999"/>
    <n v="100.8202985802177"/>
    <n v="4.4823762376237628"/>
    <n v="266.50475312670295"/>
    <n v="0.69792376240123188"/>
    <n v="124658.29089999999"/>
  </r>
  <r>
    <x v="3"/>
    <x v="0"/>
    <x v="3"/>
    <n v="4533"/>
    <n v="918374"/>
    <n v="101055"/>
    <n v="9.83"/>
    <n v="15.13"/>
    <n v="352"/>
    <n v="14.57"/>
    <n v="5.4"/>
    <n v="17459"/>
    <n v="2"/>
    <n v="294.29000000000002"/>
    <n v="8.0500000000000007"/>
    <n v="22"/>
    <n v="26298"/>
    <n v="-6"/>
    <n v="68584.290000000008"/>
    <n v="49592.196000000004"/>
    <n v="364.90649999999999"/>
    <n v="445.59390000000002"/>
    <n v="755630.01359999995"/>
    <n v="166.69534824619456"/>
    <n v="9.0878630448765527"/>
    <n v="3120.6429032586902"/>
    <n v="0.11279726995755543"/>
    <n v="654575.01359999995"/>
  </r>
  <r>
    <x v="3"/>
    <x v="0"/>
    <x v="1"/>
    <n v="2143"/>
    <n v="630735"/>
    <n v="101038"/>
    <n v="2.3199999999999998"/>
    <n v="4.0999999999999996"/>
    <n v="37"/>
    <n v="25"/>
    <n v="10.29"/>
    <n v="87421"/>
    <n v="11"/>
    <n v="823.62"/>
    <n v="26.11"/>
    <n v="15"/>
    <n v="31279"/>
    <n v="-15"/>
    <n v="8786.2999999999993"/>
    <n v="64902.631499999996"/>
    <n v="559.53729999999996"/>
    <n v="49.717599999999997"/>
    <n v="437736.81359999999"/>
    <n v="204.26356210919272"/>
    <n v="6.242552307052792"/>
    <n v="765.80826109127997"/>
    <n v="4.8314965873147993E-2"/>
    <n v="336698.81359999999"/>
  </r>
  <r>
    <x v="3"/>
    <x v="0"/>
    <x v="0"/>
    <n v="691"/>
    <n v="492882"/>
    <n v="9648"/>
    <n v="6.94"/>
    <n v="5.92"/>
    <n v="399"/>
    <n v="17.7"/>
    <n v="13.68"/>
    <n v="90365"/>
    <n v="1"/>
    <n v="1610.19"/>
    <n v="14.42"/>
    <n v="17"/>
    <n v="20703"/>
    <n v="10"/>
    <n v="4090.72"/>
    <n v="67426.257599999997"/>
    <n v="99.642200000000003"/>
    <n v="47.955400000000004"/>
    <n v="310149.42479999998"/>
    <n v="448.8414251808972"/>
    <n v="51.086442786069654"/>
    <n v="306.1017643880536"/>
    <n v="1.3034880762535455"/>
    <n v="300501.42479999998"/>
  </r>
  <r>
    <x v="3"/>
    <x v="2"/>
    <x v="2"/>
    <n v="2820"/>
    <n v="525584"/>
    <n v="135576"/>
    <n v="1.19"/>
    <n v="2.27"/>
    <n v="438"/>
    <n v="15.8"/>
    <n v="14.27"/>
    <n v="85468"/>
    <n v="3"/>
    <n v="207.75"/>
    <n v="16.55"/>
    <n v="0"/>
    <n v="19704"/>
    <n v="61"/>
    <n v="6401.4"/>
    <n v="75000.83679999999"/>
    <n v="466.71000000000004"/>
    <n v="33.558"/>
    <n v="338509.4952"/>
    <n v="120.03882808510639"/>
    <n v="3.8766743376408805"/>
    <n v="2529.886883273165"/>
    <n v="0.17313027032786385"/>
    <n v="202933.4952"/>
  </r>
  <r>
    <x v="3"/>
    <x v="0"/>
    <x v="0"/>
    <n v="813"/>
    <n v="350931"/>
    <n v="38623"/>
    <n v="2.4500000000000002"/>
    <n v="12.47"/>
    <n v="84"/>
    <n v="64.569999999999993"/>
    <n v="16.72"/>
    <n v="38931"/>
    <n v="14"/>
    <n v="1938.7"/>
    <n v="18.95"/>
    <n v="28"/>
    <n v="19030"/>
    <n v="19"/>
    <n v="10138.11"/>
    <n v="58675.663199999995"/>
    <n v="154.0635"/>
    <n v="19.918500000000002"/>
    <n v="223982.24479999999"/>
    <n v="275.50091611316111"/>
    <n v="9.0860627087486723"/>
    <n v="181.01356579150976"/>
    <n v="0.46405361737777517"/>
    <n v="185359.24479999999"/>
  </r>
  <r>
    <x v="3"/>
    <x v="0"/>
    <x v="0"/>
    <n v="3141"/>
    <n v="206570"/>
    <n v="83279"/>
    <n v="4.78"/>
    <n v="3.66"/>
    <n v="390"/>
    <n v="64.75"/>
    <n v="7.64"/>
    <n v="20982"/>
    <n v="12"/>
    <n v="275.82"/>
    <n v="25"/>
    <n v="4"/>
    <n v="49681"/>
    <n v="51"/>
    <n v="11496.060000000001"/>
    <n v="15781.947999999999"/>
    <n v="785.25"/>
    <n v="150.13980000000001"/>
    <n v="107693.60219999999"/>
    <n v="34.286406303724924"/>
    <n v="2.4804572581323021"/>
    <n v="748.93046189543907"/>
    <n v="0.52074260541220896"/>
    <n v="24414.602199999994"/>
  </r>
  <r>
    <x v="3"/>
    <x v="2"/>
    <x v="3"/>
    <n v="815"/>
    <n v="601120"/>
    <n v="15651"/>
    <n v="7.53"/>
    <n v="6.43"/>
    <n v="409"/>
    <n v="60.15"/>
    <n v="15.25"/>
    <n v="44194"/>
    <n v="0"/>
    <n v="646.73"/>
    <n v="21.89"/>
    <n v="32"/>
    <n v="6067"/>
    <n v="63"/>
    <n v="5240.45"/>
    <n v="91670.8"/>
    <n v="178.40350000000001"/>
    <n v="61.369500000000002"/>
    <n v="453707.97700000001"/>
    <n v="556.6969042944786"/>
    <n v="38.407769471599259"/>
    <n v="929.47597915668052"/>
    <n v="0.44003288860793188"/>
    <n v="438056.97700000001"/>
  </r>
  <r>
    <x v="3"/>
    <x v="2"/>
    <x v="1"/>
    <n v="350"/>
    <n v="139464"/>
    <n v="76425"/>
    <n v="2.14"/>
    <n v="4.5999999999999996"/>
    <n v="34"/>
    <n v="57.33"/>
    <n v="19.760000000000002"/>
    <n v="36495"/>
    <n v="4"/>
    <n v="1055.25"/>
    <n v="29.28"/>
    <n v="6"/>
    <n v="14412"/>
    <n v="78"/>
    <n v="1609.9999999999998"/>
    <n v="27558.086400000004"/>
    <n v="102.48"/>
    <n v="7.4900000000000011"/>
    <n v="59278.943599999999"/>
    <n v="169.36841028571428"/>
    <n v="1.8248478900883218"/>
    <n v="132.16204690831557"/>
    <n v="0.25725993804852865"/>
    <n v="-17146.056400000001"/>
  </r>
  <r>
    <x v="3"/>
    <x v="0"/>
    <x v="0"/>
    <n v="2530"/>
    <n v="720739"/>
    <n v="91120"/>
    <n v="9.2899999999999991"/>
    <n v="4.08"/>
    <n v="25"/>
    <n v="59.93"/>
    <n v="9.3800000000000008"/>
    <n v="13703"/>
    <n v="11"/>
    <n v="1098.27"/>
    <n v="15.97"/>
    <n v="31"/>
    <n v="48805"/>
    <n v="15"/>
    <n v="10322.4"/>
    <n v="67605.318200000009"/>
    <n v="404.041"/>
    <n v="235.03699999999998"/>
    <n v="579664.20380000002"/>
    <n v="229.11628608695653"/>
    <n v="7.9097783143107989"/>
    <n v="656.2493740154971"/>
    <n v="3.809527443360218E-2"/>
    <n v="488544.20380000002"/>
  </r>
  <r>
    <x v="3"/>
    <x v="0"/>
    <x v="0"/>
    <n v="2154"/>
    <n v="167322"/>
    <n v="119889"/>
    <n v="1.1499999999999999"/>
    <n v="2.4900000000000002"/>
    <n v="191"/>
    <n v="30.68"/>
    <n v="9.42"/>
    <n v="53080"/>
    <n v="4"/>
    <n v="645.38"/>
    <n v="27.16"/>
    <n v="47"/>
    <n v="45415"/>
    <n v="44"/>
    <n v="5363.46"/>
    <n v="15761.732400000001"/>
    <n v="585.02639999999997"/>
    <n v="24.771000000000001"/>
    <n v="47092.010200000004"/>
    <n v="21.862585979572891"/>
    <n v="1.3956409678953032"/>
    <n v="259.26121044965754"/>
    <n v="0.73670874122948571"/>
    <n v="-72796.989799999996"/>
  </r>
  <r>
    <x v="3"/>
    <x v="1"/>
    <x v="2"/>
    <n v="999"/>
    <n v="795182"/>
    <n v="75194"/>
    <n v="4.8499999999999996"/>
    <n v="19.809999999999999"/>
    <n v="51"/>
    <n v="48.79"/>
    <n v="8.7799999999999994"/>
    <n v="63321"/>
    <n v="2"/>
    <n v="1457.29"/>
    <n v="13.22"/>
    <n v="28"/>
    <n v="45427"/>
    <n v="73"/>
    <n v="19790.189999999999"/>
    <n v="69816.979599999991"/>
    <n v="132.06780000000001"/>
    <n v="48.451499999999996"/>
    <n v="596646.31110000005"/>
    <n v="597.24355465465476"/>
    <n v="10.575072479187169"/>
    <n v="545.65803649239342"/>
    <n v="9.3465131252971012E-2"/>
    <n v="521452.31110000005"/>
  </r>
  <r>
    <x v="3"/>
    <x v="0"/>
    <x v="2"/>
    <n v="4209"/>
    <n v="573886"/>
    <n v="104932"/>
    <n v="4.78"/>
    <n v="18.13"/>
    <n v="448"/>
    <n v="40.47"/>
    <n v="7.53"/>
    <n v="47098"/>
    <n v="3"/>
    <n v="1556.86"/>
    <n v="18.13"/>
    <n v="22"/>
    <n v="20748"/>
    <n v="53"/>
    <n v="76309.17"/>
    <n v="43213.615800000007"/>
    <n v="763.09169999999995"/>
    <n v="201.1902"/>
    <n v="385552.93229999999"/>
    <n v="91.602027156094081"/>
    <n v="5.4691228605191933"/>
    <n v="368.61760209652766"/>
    <n v="1.2153516203566561"/>
    <n v="280620.93229999999"/>
  </r>
  <r>
    <x v="3"/>
    <x v="3"/>
    <x v="1"/>
    <n v="3695"/>
    <n v="284627"/>
    <n v="27785"/>
    <n v="6.04"/>
    <n v="4.8499999999999996"/>
    <n v="43"/>
    <n v="23.97"/>
    <n v="11.79"/>
    <n v="51990"/>
    <n v="11"/>
    <n v="1899.68"/>
    <n v="14.84"/>
    <n v="9"/>
    <n v="14919"/>
    <n v="-14"/>
    <n v="17920.75"/>
    <n v="33557.523300000001"/>
    <n v="548.33799999999997"/>
    <n v="223.178"/>
    <n v="165468.2107"/>
    <n v="44.781653775372121"/>
    <n v="10.243908583768221"/>
    <n v="149.82891855470393"/>
    <n v="0.28699399565044781"/>
    <n v="137683.2107"/>
  </r>
  <r>
    <x v="3"/>
    <x v="3"/>
    <x v="1"/>
    <n v="3056"/>
    <n v="681827"/>
    <n v="99475"/>
    <n v="5.49"/>
    <n v="2.93"/>
    <n v="354"/>
    <n v="53.66"/>
    <n v="19.190000000000001"/>
    <n v="68921"/>
    <n v="7"/>
    <n v="514.65"/>
    <n v="22.27"/>
    <n v="15"/>
    <n v="48498"/>
    <n v="-8"/>
    <n v="8954.08"/>
    <n v="130842.60130000001"/>
    <n v="680.57119999999998"/>
    <n v="167.77440000000001"/>
    <n v="423762.9731"/>
    <n v="138.66589433900523"/>
    <n v="6.8542548378989698"/>
    <n v="1324.8362965121928"/>
    <n v="0.2672028241768073"/>
    <n v="324287.9731"/>
  </r>
  <r>
    <x v="3"/>
    <x v="2"/>
    <x v="2"/>
    <n v="2269"/>
    <n v="771909"/>
    <n v="79964"/>
    <n v="2.15"/>
    <n v="17.02"/>
    <n v="143"/>
    <n v="67.87"/>
    <n v="7.82"/>
    <n v="7213"/>
    <n v="13"/>
    <n v="989.62"/>
    <n v="9.16"/>
    <n v="44"/>
    <n v="49307"/>
    <n v="36"/>
    <n v="38618.379999999997"/>
    <n v="60363.283800000005"/>
    <n v="207.84039999999999"/>
    <n v="48.783499999999997"/>
    <n v="616150.71230000001"/>
    <n v="271.55165813133539"/>
    <n v="9.6532064428993039"/>
    <n v="780.00545663992239"/>
    <n v="0.18333205079873405"/>
    <n v="536186.71230000001"/>
  </r>
  <r>
    <x v="3"/>
    <x v="3"/>
    <x v="0"/>
    <n v="1055"/>
    <n v="244718"/>
    <n v="144839"/>
    <n v="6.87"/>
    <n v="7.75"/>
    <n v="78"/>
    <n v="35.770000000000003"/>
    <n v="16.98"/>
    <n v="20607"/>
    <n v="5"/>
    <n v="450.62"/>
    <n v="9.11"/>
    <n v="8"/>
    <n v="9031"/>
    <n v="-16"/>
    <n v="8176.25"/>
    <n v="41553.116399999999"/>
    <n v="96.110500000000002"/>
    <n v="72.478499999999997"/>
    <n v="165182.04459999999"/>
    <n v="156.57065838862559"/>
    <n v="1.6895863683124019"/>
    <n v="543.06954862189866"/>
    <n v="0.1436280126512966"/>
    <n v="20343.044599999994"/>
  </r>
  <r>
    <x v="3"/>
    <x v="1"/>
    <x v="2"/>
    <n v="3911"/>
    <n v="118926"/>
    <n v="96575"/>
    <n v="8.27"/>
    <n v="9.99"/>
    <n v="88"/>
    <n v="10.73"/>
    <n v="10.74"/>
    <n v="15187"/>
    <n v="0"/>
    <n v="271.36"/>
    <n v="16.03"/>
    <n v="45"/>
    <n v="36713"/>
    <n v="44"/>
    <n v="39070.89"/>
    <n v="12772.652399999999"/>
    <n v="626.93330000000003"/>
    <n v="323.43969999999996"/>
    <n v="14232.084600000002"/>
    <n v="3.6389886474047564"/>
    <n v="1.231436707222366"/>
    <n v="438.25913915094338"/>
    <n v="0.20079444360358542"/>
    <n v="-82342.915399999998"/>
  </r>
  <r>
    <x v="3"/>
    <x v="2"/>
    <x v="2"/>
    <n v="4490"/>
    <n v="374683"/>
    <n v="125906"/>
    <n v="1.23"/>
    <n v="7.18"/>
    <n v="269"/>
    <n v="50.93"/>
    <n v="19.04"/>
    <n v="51514"/>
    <n v="0"/>
    <n v="1388.78"/>
    <n v="21.36"/>
    <n v="40"/>
    <n v="28066"/>
    <n v="30"/>
    <n v="32238.199999999997"/>
    <n v="71339.643199999991"/>
    <n v="959.06399999999996"/>
    <n v="55.227000000000004"/>
    <n v="190510.86580000003"/>
    <n v="42.430036926503348"/>
    <n v="2.9758947151049195"/>
    <n v="269.79291176428234"/>
    <n v="0.99706103559542325"/>
    <n v="64604.865800000029"/>
  </r>
  <r>
    <x v="3"/>
    <x v="0"/>
    <x v="2"/>
    <n v="1369"/>
    <n v="820915"/>
    <n v="120598"/>
    <n v="6.17"/>
    <n v="5.96"/>
    <n v="104"/>
    <n v="7.7"/>
    <n v="8.7899999999999991"/>
    <n v="57225"/>
    <n v="13"/>
    <n v="976.37"/>
    <n v="3.8"/>
    <n v="45"/>
    <n v="35986"/>
    <n v="42"/>
    <n v="8159.24"/>
    <n v="72158.428499999995"/>
    <n v="52.021999999999998"/>
    <n v="84.467299999999994"/>
    <n v="647249.84220000007"/>
    <n v="472.79024265887512"/>
    <n v="6.8070366009386554"/>
    <n v="840.78269508485516"/>
    <n v="0.1236942679814597"/>
    <n v="526651.84220000007"/>
  </r>
  <r>
    <x v="3"/>
    <x v="1"/>
    <x v="0"/>
    <n v="1039"/>
    <n v="231360"/>
    <n v="115659"/>
    <n v="9.8800000000000008"/>
    <n v="7.7"/>
    <n v="494"/>
    <n v="52.2"/>
    <n v="17.350000000000001"/>
    <n v="48340"/>
    <n v="13"/>
    <n v="919.18"/>
    <n v="8.9499999999999993"/>
    <n v="12"/>
    <n v="29214"/>
    <n v="-9"/>
    <n v="8000.3"/>
    <n v="40140.960000000006"/>
    <n v="92.990499999999997"/>
    <n v="102.65320000000001"/>
    <n v="105469.09629999999"/>
    <n v="101.51019855630413"/>
    <n v="2.0003631364614947"/>
    <n v="251.70260449531105"/>
    <n v="1.9626336445366528"/>
    <n v="-10189.90370000001"/>
  </r>
  <r>
    <x v="3"/>
    <x v="1"/>
    <x v="2"/>
    <n v="1625"/>
    <n v="503008"/>
    <n v="55098"/>
    <n v="8.67"/>
    <n v="13.84"/>
    <n v="82"/>
    <n v="68.040000000000006"/>
    <n v="17.3"/>
    <n v="86799"/>
    <n v="5"/>
    <n v="507.88"/>
    <n v="2.0699999999999998"/>
    <n v="41"/>
    <n v="38739"/>
    <n v="51"/>
    <n v="22490"/>
    <n v="87020.384000000005"/>
    <n v="33.637500000000003"/>
    <n v="140.88749999999999"/>
    <n v="267785.09100000001"/>
    <n v="164.79082523076923"/>
    <n v="9.1293331881375011"/>
    <n v="990.4071827990864"/>
    <n v="8.2794229912844325E-2"/>
    <n v="212687.09100000001"/>
  </r>
  <r>
    <x v="3"/>
    <x v="1"/>
    <x v="2"/>
    <n v="2378"/>
    <n v="178046"/>
    <n v="5340"/>
    <n v="6.56"/>
    <n v="15.83"/>
    <n v="321"/>
    <n v="17.48"/>
    <n v="19.48"/>
    <n v="42495"/>
    <n v="14"/>
    <n v="570.94000000000005"/>
    <n v="28.08"/>
    <n v="13"/>
    <n v="10114"/>
    <n v="16"/>
    <n v="37643.74"/>
    <n v="34683.360800000002"/>
    <n v="667.74239999999998"/>
    <n v="155.99679999999998"/>
    <n v="52286.16"/>
    <n v="21.987451640033644"/>
    <n v="33.341947565543073"/>
    <n v="311.84712929554769"/>
    <n v="1.0293505049256935"/>
    <n v="46946.16"/>
  </r>
  <r>
    <x v="3"/>
    <x v="3"/>
    <x v="3"/>
    <n v="3914"/>
    <n v="735614"/>
    <n v="136430"/>
    <n v="5.58"/>
    <n v="6.49"/>
    <n v="112"/>
    <n v="44.16"/>
    <n v="16.93"/>
    <n v="10635"/>
    <n v="11"/>
    <n v="1332.64"/>
    <n v="26.2"/>
    <n v="41"/>
    <n v="13312"/>
    <n v="-13"/>
    <n v="25401.86"/>
    <n v="124539.45020000001"/>
    <n v="1025.4680000000001"/>
    <n v="218.40120000000002"/>
    <n v="560481.82059999998"/>
    <n v="143.19923878385282"/>
    <n v="5.3918786190720516"/>
    <n v="551.99753872013446"/>
    <n v="0.2028994554209137"/>
    <n v="424051.82059999998"/>
  </r>
  <r>
    <x v="3"/>
    <x v="2"/>
    <x v="0"/>
    <n v="2213"/>
    <n v="577759"/>
    <n v="42772"/>
    <n v="6.19"/>
    <n v="12.07"/>
    <n v="166"/>
    <n v="57.34"/>
    <n v="6.5"/>
    <n v="76928"/>
    <n v="12"/>
    <n v="1181.24"/>
    <n v="20.32"/>
    <n v="43"/>
    <n v="26009"/>
    <n v="-3"/>
    <n v="26710.91"/>
    <n v="37554.334999999999"/>
    <n v="449.6816"/>
    <n v="136.9847"/>
    <n v="409970.08869999996"/>
    <n v="185.255349615906"/>
    <n v="13.507878986252688"/>
    <n v="489.11228878128071"/>
    <n v="0.33939036864851951"/>
    <n v="367198.08869999996"/>
  </r>
  <r>
    <x v="3"/>
    <x v="3"/>
    <x v="3"/>
    <n v="1352"/>
    <n v="288404"/>
    <n v="63478"/>
    <n v="2.41"/>
    <n v="16.91"/>
    <n v="215"/>
    <n v="17.079999999999998"/>
    <n v="9.08"/>
    <n v="12336"/>
    <n v="13"/>
    <n v="623.64"/>
    <n v="8.69"/>
    <n v="37"/>
    <n v="20310"/>
    <n v="36"/>
    <n v="22862.32"/>
    <n v="26187.083200000001"/>
    <n v="117.48879999999998"/>
    <n v="32.583199999999998"/>
    <n v="206558.52480000001"/>
    <n v="152.77997396449706"/>
    <n v="4.5433693563124233"/>
    <n v="462.45269706882175"/>
    <n v="0.46491241452961818"/>
    <n v="143080.52480000001"/>
  </r>
  <r>
    <x v="3"/>
    <x v="3"/>
    <x v="0"/>
    <n v="4496"/>
    <n v="215937"/>
    <n v="25219"/>
    <n v="2.5"/>
    <n v="5.8"/>
    <n v="98"/>
    <n v="22.99"/>
    <n v="19.72"/>
    <n v="45591"/>
    <n v="9"/>
    <n v="645.57000000000005"/>
    <n v="28.11"/>
    <n v="3"/>
    <n v="29767"/>
    <n v="45"/>
    <n v="26076.799999999999"/>
    <n v="42582.776399999995"/>
    <n v="1263.8256000000001"/>
    <n v="112.4"/>
    <n v="70543.198000000033"/>
    <n v="15.690213078291823"/>
    <n v="8.5624727388080419"/>
    <n v="334.49045029973507"/>
    <n v="0.29298295336139712"/>
    <n v="45324.198000000033"/>
  </r>
  <r>
    <x v="3"/>
    <x v="0"/>
    <x v="2"/>
    <n v="729"/>
    <n v="551597"/>
    <n v="137379"/>
    <n v="9.2799999999999994"/>
    <n v="8.8800000000000008"/>
    <n v="192"/>
    <n v="37.65"/>
    <n v="17.309999999999999"/>
    <n v="98537"/>
    <n v="8"/>
    <n v="898.71"/>
    <n v="1.76"/>
    <n v="30"/>
    <n v="44049"/>
    <n v="37"/>
    <n v="6473.52"/>
    <n v="95481.440699999992"/>
    <n v="12.830400000000001"/>
    <n v="67.651199999999989"/>
    <n v="306975.5577"/>
    <n v="421.09129999999999"/>
    <n v="4.0151478755850603"/>
    <n v="613.76528579853345"/>
    <n v="0.31282316618835854"/>
    <n v="169596.5577"/>
  </r>
  <r>
    <x v="3"/>
    <x v="3"/>
    <x v="2"/>
    <n v="1380"/>
    <n v="795466"/>
    <n v="137212"/>
    <n v="7.35"/>
    <n v="10.27"/>
    <n v="368"/>
    <n v="64.83"/>
    <n v="18.93"/>
    <n v="82886"/>
    <n v="13"/>
    <n v="831.35"/>
    <n v="16.73"/>
    <n v="7"/>
    <n v="41843"/>
    <n v="60"/>
    <n v="14172.599999999999"/>
    <n v="150581.7138"/>
    <n v="230.874"/>
    <n v="101.42999999999999"/>
    <n v="505650.38219999999"/>
    <n v="366.41332043478258"/>
    <n v="5.7973500859983096"/>
    <n v="956.83647080050514"/>
    <n v="0.38460072460670852"/>
    <n v="368438.38219999999"/>
  </r>
  <r>
    <x v="3"/>
    <x v="1"/>
    <x v="0"/>
    <n v="1407"/>
    <n v="73284"/>
    <n v="139702"/>
    <n v="8.16"/>
    <n v="5.57"/>
    <n v="384"/>
    <n v="53.14"/>
    <n v="11.69"/>
    <n v="68936"/>
    <n v="5"/>
    <n v="1697.75"/>
    <n v="16.88"/>
    <n v="22"/>
    <n v="38997"/>
    <n v="48"/>
    <n v="7836.9900000000007"/>
    <n v="8566.8995999999988"/>
    <n v="237.50159999999997"/>
    <n v="114.81120000000001"/>
    <n v="-51405.202399999995"/>
    <n v="-36.535325088841503"/>
    <n v="0.52457373552275555"/>
    <n v="43.165365925489617"/>
    <n v="8.89602095955461"/>
    <n v="-191107.20240000001"/>
  </r>
  <r>
    <x v="3"/>
    <x v="1"/>
    <x v="1"/>
    <n v="1755"/>
    <n v="637100"/>
    <n v="137279"/>
    <n v="1.23"/>
    <n v="4.3499999999999996"/>
    <n v="383"/>
    <n v="36.43"/>
    <n v="10.42"/>
    <n v="76428"/>
    <n v="0"/>
    <n v="1098.5899999999999"/>
    <n v="26.93"/>
    <n v="49"/>
    <n v="48606"/>
    <n v="10"/>
    <n v="7634.2499999999991"/>
    <n v="66385.820000000007"/>
    <n v="472.62149999999997"/>
    <n v="21.586500000000001"/>
    <n v="437551.72200000001"/>
    <n v="249.31722051282051"/>
    <n v="4.6409137595699272"/>
    <n v="579.92517681755714"/>
    <n v="0.66043002668340911"/>
    <n v="300272.72200000001"/>
  </r>
  <r>
    <x v="3"/>
    <x v="1"/>
    <x v="3"/>
    <n v="1842"/>
    <n v="707456"/>
    <n v="18893"/>
    <n v="8.19"/>
    <n v="15.04"/>
    <n v="476"/>
    <n v="59.44"/>
    <n v="17.239999999999998"/>
    <n v="37207"/>
    <n v="8"/>
    <n v="173.62"/>
    <n v="3.77"/>
    <n v="28"/>
    <n v="28609"/>
    <n v="66"/>
    <n v="27703.679999999997"/>
    <n v="121965.41439999999"/>
    <n v="69.443399999999997"/>
    <n v="150.85980000000001"/>
    <n v="491750.60239999997"/>
    <n v="266.96558219326818"/>
    <n v="37.445403059334147"/>
    <n v="4074.737933417809"/>
    <n v="0.11681732856884386"/>
    <n v="472857.60239999997"/>
  </r>
  <r>
    <x v="3"/>
    <x v="1"/>
    <x v="2"/>
    <n v="2039"/>
    <n v="945331"/>
    <n v="43635"/>
    <n v="2.7"/>
    <n v="4.87"/>
    <n v="391"/>
    <n v="9.0299999999999994"/>
    <n v="11.16"/>
    <n v="95359"/>
    <n v="6"/>
    <n v="963.01"/>
    <n v="23.91"/>
    <n v="25"/>
    <n v="19161"/>
    <n v="35"/>
    <n v="9929.93"/>
    <n v="105498.9396"/>
    <n v="487.5249"/>
    <n v="55.053000000000004"/>
    <n v="714839.55249999999"/>
    <n v="350.58339995095633"/>
    <n v="21.664512432680187"/>
    <n v="981.64193518239688"/>
    <n v="0.39831224195546322"/>
    <n v="671204.55249999999"/>
  </r>
  <r>
    <x v="3"/>
    <x v="0"/>
    <x v="2"/>
    <n v="1108"/>
    <n v="880051"/>
    <n v="109946"/>
    <n v="0.63"/>
    <n v="5.85"/>
    <n v="192"/>
    <n v="7.59"/>
    <n v="12.59"/>
    <n v="25596"/>
    <n v="5"/>
    <n v="1743.06"/>
    <n v="9.99"/>
    <n v="11"/>
    <n v="25824"/>
    <n v="5"/>
    <n v="6481.7999999999993"/>
    <n v="110798.42090000001"/>
    <n v="110.6892"/>
    <n v="6.9804000000000004"/>
    <n v="711233.10950000002"/>
    <n v="641.90713853790612"/>
    <n v="8.0043930656867914"/>
    <n v="504.88852936789328"/>
    <n v="0.3802819609318096"/>
    <n v="601287.10950000002"/>
  </r>
  <r>
    <x v="3"/>
    <x v="2"/>
    <x v="2"/>
    <n v="2840"/>
    <n v="555659"/>
    <n v="27190"/>
    <n v="4.16"/>
    <n v="19.04"/>
    <n v="109"/>
    <n v="25.51"/>
    <n v="11.1"/>
    <n v="15764"/>
    <n v="14"/>
    <n v="1387.19"/>
    <n v="23.93"/>
    <n v="47"/>
    <n v="37355"/>
    <n v="26"/>
    <n v="54073.599999999999"/>
    <n v="61678.148999999998"/>
    <n v="679.61199999999997"/>
    <n v="118.14399999999999"/>
    <n v="385990.495"/>
    <n v="135.91214612676058"/>
    <n v="20.436152997425523"/>
    <n v="400.56445043577304"/>
    <n v="0.2721160099989382"/>
    <n v="358800.495"/>
  </r>
  <r>
    <x v="3"/>
    <x v="1"/>
    <x v="2"/>
    <n v="4412"/>
    <n v="117155"/>
    <n v="105167"/>
    <n v="5.55"/>
    <n v="8.5500000000000007"/>
    <n v="482"/>
    <n v="67.81"/>
    <n v="13.8"/>
    <n v="44645"/>
    <n v="0"/>
    <n v="1180.1099999999999"/>
    <n v="12.39"/>
    <n v="15"/>
    <n v="38634"/>
    <n v="11"/>
    <n v="37722.600000000006"/>
    <n v="16167.390000000001"/>
    <n v="546.6468000000001"/>
    <n v="244.86600000000001"/>
    <n v="-20805.502800000017"/>
    <n v="-4.7156624660018167"/>
    <n v="1.1139901299837403"/>
    <n v="99.274643889128981"/>
    <n v="4.8552176176859714"/>
    <n v="-125972.50280000002"/>
  </r>
  <r>
    <x v="3"/>
    <x v="2"/>
    <x v="0"/>
    <n v="4023"/>
    <n v="524013"/>
    <n v="116431"/>
    <n v="4.43"/>
    <n v="12.19"/>
    <n v="81"/>
    <n v="23.54"/>
    <n v="15.77"/>
    <n v="16956"/>
    <n v="8"/>
    <n v="1871.33"/>
    <n v="23.81"/>
    <n v="13"/>
    <n v="29080"/>
    <n v="41"/>
    <n v="49040.369999999995"/>
    <n v="82636.850100000011"/>
    <n v="957.8762999999999"/>
    <n v="178.21889999999999"/>
    <n v="345163.68469999998"/>
    <n v="85.79758506089982"/>
    <n v="4.5006312751758548"/>
    <n v="280.02169579924441"/>
    <n v="0.28926330071963863"/>
    <n v="228732.68469999998"/>
  </r>
  <r>
    <x v="3"/>
    <x v="2"/>
    <x v="0"/>
    <n v="991"/>
    <n v="929005"/>
    <n v="73026"/>
    <n v="6.53"/>
    <n v="5.5"/>
    <n v="92"/>
    <n v="54.26"/>
    <n v="17.2"/>
    <n v="69586"/>
    <n v="4"/>
    <n v="358.79"/>
    <n v="0.66"/>
    <n v="42"/>
    <n v="47996"/>
    <n v="2"/>
    <n v="5450.5"/>
    <n v="159788.85999999999"/>
    <n v="6.5405999999999995"/>
    <n v="64.712299999999999"/>
    <n v="646112.38709999993"/>
    <n v="651.98020898082734"/>
    <n v="12.721564922082546"/>
    <n v="2589.2722762618801"/>
    <n v="3.5531218884720751E-2"/>
    <n v="573086.38709999993"/>
  </r>
  <r>
    <x v="3"/>
    <x v="2"/>
    <x v="0"/>
    <n v="4570"/>
    <n v="714917"/>
    <n v="126668"/>
    <n v="6.03"/>
    <n v="3.68"/>
    <n v="51"/>
    <n v="23.32"/>
    <n v="13.83"/>
    <n v="16709"/>
    <n v="6"/>
    <n v="1277.52"/>
    <n v="24.51"/>
    <n v="11"/>
    <n v="47947"/>
    <n v="-4"/>
    <n v="16817.600000000002"/>
    <n v="98873.021099999998"/>
    <n v="1120.107"/>
    <n v="275.57099999999997"/>
    <n v="533174.70090000005"/>
    <n v="116.6684247045952"/>
    <n v="5.6440221681877034"/>
    <n v="559.613156741186"/>
    <n v="9.1134383431922872E-2"/>
    <n v="406506.70090000005"/>
  </r>
  <r>
    <x v="3"/>
    <x v="2"/>
    <x v="3"/>
    <n v="4712"/>
    <n v="536799"/>
    <n v="123325"/>
    <n v="3.04"/>
    <n v="3.58"/>
    <n v="164"/>
    <n v="44.67"/>
    <n v="8.8699999999999992"/>
    <n v="20080"/>
    <n v="2"/>
    <n v="833.36"/>
    <n v="10.27"/>
    <n v="37"/>
    <n v="43460"/>
    <n v="37"/>
    <n v="16868.96"/>
    <n v="47614.071299999996"/>
    <n v="483.92239999999998"/>
    <n v="143.2448"/>
    <n v="408148.8015"/>
    <n v="86.619015598471989"/>
    <n v="4.3527184269207382"/>
    <n v="644.13818757799754"/>
    <n v="0.25460375298761734"/>
    <n v="284823.8015"/>
  </r>
  <r>
    <x v="3"/>
    <x v="2"/>
    <x v="2"/>
    <n v="803"/>
    <n v="803158"/>
    <n v="125356"/>
    <n v="5.37"/>
    <n v="9.34"/>
    <n v="491"/>
    <n v="63.45"/>
    <n v="10.029999999999999"/>
    <n v="63888"/>
    <n v="10"/>
    <n v="1243.19"/>
    <n v="2.13"/>
    <n v="19"/>
    <n v="35617"/>
    <n v="10"/>
    <n v="7500.0199999999995"/>
    <n v="80556.747400000007"/>
    <n v="17.103899999999999"/>
    <n v="43.121099999999998"/>
    <n v="615536.00760000001"/>
    <n v="766.54546400996264"/>
    <n v="6.407016816107725"/>
    <n v="646.04605892904544"/>
    <n v="0.76000773197801674"/>
    <n v="490180.00760000001"/>
  </r>
  <r>
    <x v="3"/>
    <x v="0"/>
    <x v="2"/>
    <n v="4689"/>
    <n v="639716"/>
    <n v="26281"/>
    <n v="8.91"/>
    <n v="7.61"/>
    <n v="63"/>
    <n v="35.82"/>
    <n v="8.31"/>
    <n v="23704"/>
    <n v="12"/>
    <n v="1009.98"/>
    <n v="6.45"/>
    <n v="33"/>
    <n v="1763"/>
    <n v="68"/>
    <n v="35683.29"/>
    <n v="53160.399600000004"/>
    <n v="302.44049999999999"/>
    <n v="417.78989999999999"/>
    <n v="524685.07999999996"/>
    <n v="111.89701002345915"/>
    <n v="24.341387314029145"/>
    <n v="633.39472068753832"/>
    <n v="9.9464043419267303E-2"/>
    <n v="498404.07999999996"/>
  </r>
  <r>
    <x v="3"/>
    <x v="3"/>
    <x v="1"/>
    <n v="554"/>
    <n v="864660"/>
    <n v="15207"/>
    <n v="3.21"/>
    <n v="11.63"/>
    <n v="68"/>
    <n v="54.99"/>
    <n v="13.79"/>
    <n v="32694"/>
    <n v="3"/>
    <n v="1075.56"/>
    <n v="11.87"/>
    <n v="24"/>
    <n v="48857"/>
    <n v="3"/>
    <n v="6443.02"/>
    <n v="119236.614"/>
    <n v="65.759799999999998"/>
    <n v="17.783399999999997"/>
    <n v="657345.82279999997"/>
    <n v="1186.5448064981949"/>
    <n v="56.859341092917738"/>
    <n v="803.91609952024999"/>
    <n v="8.4585941294844202E-2"/>
    <n v="642138.82279999997"/>
  </r>
  <r>
    <x v="3"/>
    <x v="2"/>
    <x v="2"/>
    <n v="4906"/>
    <n v="601216"/>
    <n v="94833"/>
    <n v="0.63"/>
    <n v="11.08"/>
    <n v="200"/>
    <n v="58.08"/>
    <n v="15.76"/>
    <n v="8419"/>
    <n v="13"/>
    <n v="829.26"/>
    <n v="3.93"/>
    <n v="37"/>
    <n v="47229"/>
    <n v="47"/>
    <n v="54358.48"/>
    <n v="94751.641599999988"/>
    <n v="192.8058"/>
    <n v="30.907800000000002"/>
    <n v="396234.16480000003"/>
    <n v="80.765219078679181"/>
    <n v="6.3397340588191877"/>
    <n v="725.00301473602974"/>
    <n v="0.2758609218650202"/>
    <n v="301401.16480000003"/>
  </r>
  <r>
    <x v="3"/>
    <x v="2"/>
    <x v="2"/>
    <n v="1016"/>
    <n v="500930"/>
    <n v="121185"/>
    <n v="6.65"/>
    <n v="5.04"/>
    <n v="321"/>
    <n v="10.64"/>
    <n v="15.1"/>
    <n v="33837"/>
    <n v="12"/>
    <n v="423.99"/>
    <n v="6.18"/>
    <n v="42"/>
    <n v="47170"/>
    <n v="13"/>
    <n v="5120.6400000000003"/>
    <n v="75640.429999999993"/>
    <n v="62.788799999999995"/>
    <n v="67.564000000000007"/>
    <n v="339031.5772"/>
    <n v="333.69249724409451"/>
    <n v="4.1335973924165534"/>
    <n v="1181.4665440222645"/>
    <n v="0.27169622502146012"/>
    <n v="217846.5772"/>
  </r>
  <r>
    <x v="3"/>
    <x v="1"/>
    <x v="3"/>
    <n v="2975"/>
    <n v="112292"/>
    <n v="105859"/>
    <n v="3.17"/>
    <n v="15.71"/>
    <n v="44"/>
    <n v="64.36"/>
    <n v="18.39"/>
    <n v="48877"/>
    <n v="10"/>
    <n v="165.46"/>
    <n v="1.95"/>
    <n v="48"/>
    <n v="8433"/>
    <n v="29"/>
    <n v="46737.25"/>
    <n v="20650.498800000001"/>
    <n v="58.012500000000003"/>
    <n v="94.30749999999999"/>
    <n v="-12558.068799999994"/>
    <n v="-4.2211995966386535"/>
    <n v="1.0607695141650686"/>
    <n v="678.66553849873083"/>
    <n v="6.4833113667937162E-2"/>
    <n v="-118417.06879999999"/>
  </r>
  <r>
    <x v="3"/>
    <x v="2"/>
    <x v="0"/>
    <n v="3115"/>
    <n v="318448"/>
    <n v="33454"/>
    <n v="8.56"/>
    <n v="10.039999999999999"/>
    <n v="16"/>
    <n v="66.19"/>
    <n v="15.99"/>
    <n v="54615"/>
    <n v="4"/>
    <n v="1392.79"/>
    <n v="22.33"/>
    <n v="28"/>
    <n v="29190"/>
    <n v="5"/>
    <n v="31274.6"/>
    <n v="50919.835200000001"/>
    <n v="695.57949999999994"/>
    <n v="266.64400000000001"/>
    <n v="151486.34129999997"/>
    <n v="48.631249213483137"/>
    <n v="9.5189812877383879"/>
    <n v="228.64035497095759"/>
    <n v="6.9978897653620059E-2"/>
    <n v="118032.34129999997"/>
  </r>
  <r>
    <x v="3"/>
    <x v="0"/>
    <x v="1"/>
    <n v="3089"/>
    <n v="991763"/>
    <n v="127258"/>
    <n v="4.78"/>
    <n v="11.01"/>
    <n v="228"/>
    <n v="65.98"/>
    <n v="8.58"/>
    <n v="47456"/>
    <n v="8"/>
    <n v="372.29"/>
    <n v="12.95"/>
    <n v="40"/>
    <n v="5643"/>
    <n v="63"/>
    <n v="34009.89"/>
    <n v="85093.265400000004"/>
    <n v="400.02550000000002"/>
    <n v="147.6542"/>
    <n v="819013.16489999997"/>
    <n v="265.13860955001616"/>
    <n v="7.7933253705071586"/>
    <n v="2663.9528324693115"/>
    <n v="8.5587100950529515E-2"/>
    <n v="691755.16489999997"/>
  </r>
  <r>
    <x v="3"/>
    <x v="2"/>
    <x v="3"/>
    <n v="4860"/>
    <n v="256487"/>
    <n v="125263"/>
    <n v="7.43"/>
    <n v="11.42"/>
    <n v="340"/>
    <n v="53.01"/>
    <n v="10.08"/>
    <n v="94937"/>
    <n v="13"/>
    <n v="1704"/>
    <n v="16.63"/>
    <n v="44"/>
    <n v="32346"/>
    <n v="62"/>
    <n v="55501.2"/>
    <n v="25853.889599999999"/>
    <n v="808.21799999999996"/>
    <n v="361.09799999999996"/>
    <n v="46679.594400000002"/>
    <n v="9.6048548148148161"/>
    <n v="2.047587875110767"/>
    <n v="150.52053990610329"/>
    <n v="2.2588279327997127"/>
    <n v="-78583.405599999998"/>
  </r>
  <r>
    <x v="3"/>
    <x v="1"/>
    <x v="0"/>
    <n v="2490"/>
    <n v="356773"/>
    <n v="51101"/>
    <n v="8.4"/>
    <n v="11.21"/>
    <n v="196"/>
    <n v="29.52"/>
    <n v="14.34"/>
    <n v="30255"/>
    <n v="8"/>
    <n v="1385.84"/>
    <n v="24.9"/>
    <n v="30"/>
    <n v="2607"/>
    <n v="7"/>
    <n v="27912.9"/>
    <n v="51161.248200000002"/>
    <n v="620.01"/>
    <n v="209.16000000000003"/>
    <n v="244007.68180000002"/>
    <n v="97.995052931726917"/>
    <n v="6.9817224711845167"/>
    <n v="257.44169601108354"/>
    <n v="0.76133743304566204"/>
    <n v="192906.68180000002"/>
  </r>
  <r>
    <x v="3"/>
    <x v="1"/>
    <x v="1"/>
    <n v="2645"/>
    <n v="95232"/>
    <n v="126534"/>
    <n v="8.5"/>
    <n v="3.1"/>
    <n v="392"/>
    <n v="57.12"/>
    <n v="9.6300000000000008"/>
    <n v="21182"/>
    <n v="10"/>
    <n v="476.86"/>
    <n v="1.48"/>
    <n v="13"/>
    <n v="45477"/>
    <n v="7"/>
    <n v="8199.5"/>
    <n v="9170.8416000000016"/>
    <n v="39.146000000000001"/>
    <n v="224.82500000000002"/>
    <n v="10938.687399999995"/>
    <n v="4.135609603024573"/>
    <n v="0.75261984921048886"/>
    <n v="199.70641278362621"/>
    <n v="1.9628813844086024"/>
    <n v="-115595.3126"/>
  </r>
  <r>
    <x v="3"/>
    <x v="2"/>
    <x v="0"/>
    <n v="2511"/>
    <n v="398688"/>
    <n v="89227"/>
    <n v="4.05"/>
    <n v="7.18"/>
    <n v="218"/>
    <n v="33.24"/>
    <n v="10.53"/>
    <n v="39373"/>
    <n v="7"/>
    <n v="1223.42"/>
    <n v="25.57"/>
    <n v="43"/>
    <n v="3016"/>
    <n v="45"/>
    <n v="18028.98"/>
    <n v="41981.846399999995"/>
    <n v="642.06269999999995"/>
    <n v="101.69550000000001"/>
    <n v="295544.4154"/>
    <n v="117.69988665870171"/>
    <n v="4.4682439171999508"/>
    <n v="325.87991041506592"/>
    <n v="0.66895808251063493"/>
    <n v="206317.4154"/>
  </r>
  <r>
    <x v="3"/>
    <x v="3"/>
    <x v="2"/>
    <n v="1104"/>
    <n v="510385"/>
    <n v="76126"/>
    <n v="6.5"/>
    <n v="3.68"/>
    <n v="236"/>
    <n v="61.52"/>
    <n v="16.55"/>
    <n v="43019"/>
    <n v="4"/>
    <n v="1822.46"/>
    <n v="16.45"/>
    <n v="31"/>
    <n v="4574"/>
    <n v="40"/>
    <n v="4062.7200000000003"/>
    <n v="84468.717499999999"/>
    <n v="181.60799999999998"/>
    <n v="71.760000000000005"/>
    <n v="374007.19449999998"/>
    <n v="338.77463269927534"/>
    <n v="6.7044767884822534"/>
    <n v="280.05278579502431"/>
    <n v="0.84269827679104992"/>
    <n v="297881.19449999998"/>
  </r>
  <r>
    <x v="3"/>
    <x v="3"/>
    <x v="0"/>
    <n v="120"/>
    <n v="833301"/>
    <n v="61071"/>
    <n v="1.41"/>
    <n v="19.350000000000001"/>
    <n v="441"/>
    <n v="16.739999999999998"/>
    <n v="17.16"/>
    <n v="62619"/>
    <n v="4"/>
    <n v="742.34"/>
    <n v="5.92"/>
    <n v="49"/>
    <n v="47309"/>
    <n v="25"/>
    <n v="2322"/>
    <n v="142994.4516"/>
    <n v="7.1040000000000001"/>
    <n v="1.6919999999999999"/>
    <n v="578047.7524"/>
    <n v="4817.0646033333333"/>
    <n v="13.644790489757822"/>
    <n v="1122.5328016811702"/>
    <n v="0.39286157102895597"/>
    <n v="516976.7524"/>
  </r>
  <r>
    <x v="3"/>
    <x v="1"/>
    <x v="0"/>
    <n v="506"/>
    <n v="362813"/>
    <n v="79763"/>
    <n v="1.48"/>
    <n v="4.43"/>
    <n v="398"/>
    <n v="66.599999999999994"/>
    <n v="11.01"/>
    <n v="16043"/>
    <n v="8"/>
    <n v="1389.97"/>
    <n v="9.52"/>
    <n v="16"/>
    <n v="8274"/>
    <n v="48"/>
    <n v="2241.58"/>
    <n v="39945.711300000003"/>
    <n v="48.171199999999999"/>
    <n v="7.4888000000000003"/>
    <n v="296253.04869999998"/>
    <n v="585.48033339920948"/>
    <n v="4.5486378395998148"/>
    <n v="261.02218033482734"/>
    <n v="1.524774635969494"/>
    <n v="216490.04869999998"/>
  </r>
  <r>
    <x v="3"/>
    <x v="1"/>
    <x v="1"/>
    <n v="1938"/>
    <n v="753305"/>
    <n v="12016"/>
    <n v="4.55"/>
    <n v="18.989999999999998"/>
    <n v="12"/>
    <n v="54.15"/>
    <n v="16.579999999999998"/>
    <n v="19239"/>
    <n v="6"/>
    <n v="772.43"/>
    <n v="1.55"/>
    <n v="28"/>
    <n v="21175"/>
    <n v="22"/>
    <n v="36802.619999999995"/>
    <n v="124897.96899999998"/>
    <n v="30.039000000000001"/>
    <n v="88.179000000000002"/>
    <n v="551072.19299999997"/>
    <n v="284.35097678018576"/>
    <n v="62.691827563248999"/>
    <n v="975.24047486503639"/>
    <n v="1.2304657476055515E-2"/>
    <n v="539056.19299999997"/>
  </r>
  <r>
    <x v="3"/>
    <x v="0"/>
    <x v="2"/>
    <n v="4519"/>
    <n v="573375"/>
    <n v="94081"/>
    <n v="7.71"/>
    <n v="4.58"/>
    <n v="125"/>
    <n v="19.84"/>
    <n v="19.05"/>
    <n v="1875"/>
    <n v="0"/>
    <n v="884.8"/>
    <n v="13.6"/>
    <n v="11"/>
    <n v="5473"/>
    <n v="50"/>
    <n v="20697.02"/>
    <n v="109227.9375"/>
    <n v="614.58400000000006"/>
    <n v="348.41489999999999"/>
    <n v="435139.04359999998"/>
    <n v="96.29100323080327"/>
    <n v="6.0944824140899865"/>
    <n v="648.02780289330929"/>
    <n v="0.19289295836058423"/>
    <n v="341058.04359999998"/>
  </r>
  <r>
    <x v="3"/>
    <x v="2"/>
    <x v="3"/>
    <n v="4116"/>
    <n v="271095"/>
    <n v="138296"/>
    <n v="5.65"/>
    <n v="5.3"/>
    <n v="59"/>
    <n v="50.57"/>
    <n v="19.41"/>
    <n v="75930"/>
    <n v="7"/>
    <n v="964.8"/>
    <n v="6.81"/>
    <n v="5"/>
    <n v="6079"/>
    <n v="33"/>
    <n v="21814.799999999999"/>
    <n v="52619.539499999999"/>
    <n v="280.2996"/>
    <n v="232.554"/>
    <n v="114138.8069"/>
    <n v="27.730516739552964"/>
    <n v="1.9602519234106555"/>
    <n v="280.98569651741298"/>
    <n v="0.20997510097936145"/>
    <n v="-24157.193100000004"/>
  </r>
  <r>
    <x v="3"/>
    <x v="2"/>
    <x v="2"/>
    <n v="2237"/>
    <n v="80651"/>
    <n v="134714"/>
    <n v="3.42"/>
    <n v="9.4"/>
    <n v="344"/>
    <n v="37.799999999999997"/>
    <n v="7.15"/>
    <n v="41708"/>
    <n v="6"/>
    <n v="1538.74"/>
    <n v="12.7"/>
    <n v="47"/>
    <n v="22804"/>
    <n v="-4"/>
    <n v="21027.8"/>
    <n v="5766.5465000000004"/>
    <n v="284.09899999999999"/>
    <n v="76.505400000000009"/>
    <n v="-11015.950899999996"/>
    <n v="-4.9244304425569947"/>
    <n v="0.59868313612542123"/>
    <n v="52.413663126974015"/>
    <n v="6.563174170190079"/>
    <n v="-145729.9509"/>
  </r>
  <r>
    <x v="3"/>
    <x v="1"/>
    <x v="0"/>
    <n v="4545"/>
    <n v="98777"/>
    <n v="67368"/>
    <n v="7.27"/>
    <n v="2.5"/>
    <n v="79"/>
    <n v="49.96"/>
    <n v="13.5"/>
    <n v="43397"/>
    <n v="2"/>
    <n v="1265.96"/>
    <n v="5.12"/>
    <n v="19"/>
    <n v="20675"/>
    <n v="27"/>
    <n v="11362.5"/>
    <n v="13334.895"/>
    <n v="232.70400000000001"/>
    <n v="330.42149999999998"/>
    <n v="9444.4795000000013"/>
    <n v="2.077993289328933"/>
    <n v="1.4662302576891106"/>
    <n v="78.025372049669812"/>
    <n v="1.0124911669720684"/>
    <n v="-57923.520499999999"/>
  </r>
  <r>
    <x v="3"/>
    <x v="0"/>
    <x v="0"/>
    <n v="135"/>
    <n v="813935"/>
    <n v="90716"/>
    <n v="7.38"/>
    <n v="15.04"/>
    <n v="88"/>
    <n v="64.150000000000006"/>
    <n v="12.48"/>
    <n v="18482"/>
    <n v="6"/>
    <n v="254.22"/>
    <n v="17.850000000000001"/>
    <n v="16"/>
    <n v="14429"/>
    <n v="14"/>
    <n v="2030.3999999999999"/>
    <n v="101579.088"/>
    <n v="24.097500000000004"/>
    <n v="9.963000000000001"/>
    <n v="677380.45149999997"/>
    <n v="5017.6329740740739"/>
    <n v="8.9723422549495133"/>
    <n v="3201.6953819526393"/>
    <n v="2.7485438026378029E-2"/>
    <n v="586664.45149999997"/>
  </r>
  <r>
    <x v="3"/>
    <x v="3"/>
    <x v="0"/>
    <n v="109"/>
    <n v="670756"/>
    <n v="110426"/>
    <n v="2.64"/>
    <n v="16.399999999999999"/>
    <n v="231"/>
    <n v="9.4700000000000006"/>
    <n v="12.78"/>
    <n v="63755"/>
    <n v="14"/>
    <n v="422.79"/>
    <n v="27.95"/>
    <n v="22"/>
    <n v="27118"/>
    <n v="40"/>
    <n v="1787.6"/>
    <n v="85722.616800000003"/>
    <n v="30.465499999999995"/>
    <n v="2.8776000000000002"/>
    <n v="492339.44010000001"/>
    <n v="4516.8755972477065"/>
    <n v="6.0742578740514013"/>
    <n v="1586.4992076444569"/>
    <n v="0.14560360250225121"/>
    <n v="381913.44010000001"/>
  </r>
  <r>
    <x v="3"/>
    <x v="0"/>
    <x v="3"/>
    <n v="2731"/>
    <n v="982443"/>
    <n v="130737"/>
    <n v="4.9000000000000004"/>
    <n v="17.329999999999998"/>
    <n v="278"/>
    <n v="62.05"/>
    <n v="8.8000000000000007"/>
    <n v="5574"/>
    <n v="9"/>
    <n v="1541.96"/>
    <n v="13.63"/>
    <n v="27"/>
    <n v="17997"/>
    <n v="75"/>
    <n v="47328.229999999996"/>
    <n v="86454.984000000011"/>
    <n v="372.2353"/>
    <n v="133.81900000000002"/>
    <n v="824582.7317"/>
    <n v="301.93435800073235"/>
    <n v="7.5146515523531976"/>
    <n v="637.13909569638645"/>
    <n v="0.43632544585283828"/>
    <n v="693845.7317"/>
  </r>
  <r>
    <x v="3"/>
    <x v="0"/>
    <x v="2"/>
    <n v="1172"/>
    <n v="164586"/>
    <n v="22508"/>
    <n v="6.72"/>
    <n v="15.08"/>
    <n v="43"/>
    <n v="58.72"/>
    <n v="17.27"/>
    <n v="1587"/>
    <n v="6"/>
    <n v="1475.2"/>
    <n v="0.11"/>
    <n v="3"/>
    <n v="1868"/>
    <n v="16"/>
    <n v="17673.759999999998"/>
    <n v="28424.002199999999"/>
    <n v="1.2892000000000001"/>
    <n v="78.758399999999995"/>
    <n v="114953.19020000001"/>
    <n v="98.082926791808887"/>
    <n v="7.3123333925715297"/>
    <n v="111.56860086767895"/>
    <n v="0.38541309710424948"/>
    <n v="92445.190200000012"/>
  </r>
  <r>
    <x v="3"/>
    <x v="2"/>
    <x v="0"/>
    <n v="1684"/>
    <n v="727623"/>
    <n v="7257"/>
    <n v="1.93"/>
    <n v="3.47"/>
    <n v="486"/>
    <n v="13.39"/>
    <n v="17.8"/>
    <n v="56572"/>
    <n v="12"/>
    <n v="1339.18"/>
    <n v="23.26"/>
    <n v="6"/>
    <n v="24996"/>
    <n v="27"/>
    <n v="5843.4800000000005"/>
    <n v="129516.89400000001"/>
    <n v="391.69840000000005"/>
    <n v="32.501199999999997"/>
    <n v="510270.4264"/>
    <n v="303.01094204275535"/>
    <n v="100.26498553121124"/>
    <n v="543.33472722113527"/>
    <n v="0.8944762328843372"/>
    <n v="503013.4264"/>
  </r>
  <r>
    <x v="3"/>
    <x v="1"/>
    <x v="0"/>
    <n v="1200"/>
    <n v="260097"/>
    <n v="23135"/>
    <n v="6.83"/>
    <n v="7.73"/>
    <n v="65"/>
    <n v="68.94"/>
    <n v="15.7"/>
    <n v="90715"/>
    <n v="14"/>
    <n v="1130.27"/>
    <n v="17.63"/>
    <n v="9"/>
    <n v="2753"/>
    <n v="0"/>
    <n v="9276"/>
    <n v="40835.228999999999"/>
    <n v="211.55999999999997"/>
    <n v="81.96"/>
    <n v="116224.25099999999"/>
    <n v="96.853542499999989"/>
    <n v="11.242576183272099"/>
    <n v="230.11935201323578"/>
    <n v="0.28246211990142139"/>
    <n v="93089.250999999989"/>
  </r>
  <r>
    <x v="3"/>
    <x v="0"/>
    <x v="3"/>
    <n v="540"/>
    <n v="678138"/>
    <n v="95887"/>
    <n v="1.4"/>
    <n v="18.100000000000001"/>
    <n v="103"/>
    <n v="8.26"/>
    <n v="18.11"/>
    <n v="70793"/>
    <n v="11"/>
    <n v="1287.57"/>
    <n v="1.92"/>
    <n v="0"/>
    <n v="30531"/>
    <n v="73"/>
    <n v="9774"/>
    <n v="122810.79179999999"/>
    <n v="10.367999999999999"/>
    <n v="7.56"/>
    <n v="444211.28020000004"/>
    <n v="822.61348185185193"/>
    <n v="7.0722621418961902"/>
    <n v="526.68049115776228"/>
    <n v="0.19556448687435302"/>
    <n v="348324.28020000004"/>
  </r>
  <r>
    <x v="3"/>
    <x v="0"/>
    <x v="2"/>
    <n v="1677"/>
    <n v="635289"/>
    <n v="52591"/>
    <n v="9.08"/>
    <n v="7.81"/>
    <n v="31"/>
    <n v="6.42"/>
    <n v="7.41"/>
    <n v="20369"/>
    <n v="1"/>
    <n v="716.54"/>
    <n v="19.22"/>
    <n v="17"/>
    <n v="14880"/>
    <n v="39"/>
    <n v="13097.369999999999"/>
    <n v="47074.914899999996"/>
    <n v="322.31939999999997"/>
    <n v="152.27160000000001"/>
    <n v="539393.12410000002"/>
    <n v="321.64169594514016"/>
    <n v="12.079804529292085"/>
    <n v="886.60646998074083"/>
    <n v="3.4964779808874386E-2"/>
    <n v="486802.12410000002"/>
  </r>
  <r>
    <x v="3"/>
    <x v="2"/>
    <x v="0"/>
    <n v="2449"/>
    <n v="727160"/>
    <n v="65948"/>
    <n v="0.55000000000000004"/>
    <n v="16.670000000000002"/>
    <n v="315"/>
    <n v="44.38"/>
    <n v="12.59"/>
    <n v="74327"/>
    <n v="0"/>
    <n v="624.82000000000005"/>
    <n v="19.62"/>
    <n v="8"/>
    <n v="22683"/>
    <n v="-8"/>
    <n v="40824.83"/>
    <n v="91549.444000000003"/>
    <n v="480.49380000000002"/>
    <n v="13.469500000000002"/>
    <n v="497281.76269999996"/>
    <n v="203.05502764393628"/>
    <n v="11.026263116394736"/>
    <n v="1163.7911718574949"/>
    <n v="0.27066711590296499"/>
    <n v="431333.76269999996"/>
  </r>
  <r>
    <x v="3"/>
    <x v="3"/>
    <x v="0"/>
    <n v="1341"/>
    <n v="369972"/>
    <n v="9213"/>
    <n v="5.93"/>
    <n v="16.82"/>
    <n v="137"/>
    <n v="6.76"/>
    <n v="19.04"/>
    <n v="88147"/>
    <n v="7"/>
    <n v="1881.59"/>
    <n v="5.39"/>
    <n v="25"/>
    <n v="38532"/>
    <n v="55"/>
    <n v="22555.62"/>
    <n v="70442.668799999999"/>
    <n v="72.279899999999998"/>
    <n v="79.521299999999997"/>
    <n v="150142.91000000003"/>
    <n v="111.96339299030576"/>
    <n v="40.15760338651905"/>
    <n v="196.62732051084456"/>
    <n v="0.69674956483193318"/>
    <n v="140929.91000000003"/>
  </r>
  <r>
    <x v="3"/>
    <x v="2"/>
    <x v="1"/>
    <n v="1290"/>
    <n v="318854"/>
    <n v="62134"/>
    <n v="9.6300000000000008"/>
    <n v="16.62"/>
    <n v="282"/>
    <n v="54.52"/>
    <n v="13.04"/>
    <n v="63620"/>
    <n v="13"/>
    <n v="1425.64"/>
    <n v="25.76"/>
    <n v="27"/>
    <n v="22066"/>
    <n v="75"/>
    <n v="21439.800000000003"/>
    <n v="41578.561599999994"/>
    <n v="332.30399999999997"/>
    <n v="124.22700000000002"/>
    <n v="169693.10740000001"/>
    <n v="131.54504449612404"/>
    <n v="5.1317153249428653"/>
    <n v="223.65674363794506"/>
    <n v="1.2608607074084064"/>
    <n v="107559.10740000001"/>
  </r>
  <r>
    <x v="3"/>
    <x v="0"/>
    <x v="0"/>
    <n v="172"/>
    <n v="269055"/>
    <n v="23199"/>
    <n v="0.63"/>
    <n v="6.06"/>
    <n v="141"/>
    <n v="36"/>
    <n v="12.08"/>
    <n v="86784"/>
    <n v="5"/>
    <n v="1538.96"/>
    <n v="3.45"/>
    <n v="7"/>
    <n v="27598"/>
    <n v="76"/>
    <n v="1042.32"/>
    <n v="32501.844000000001"/>
    <n v="5.9340000000000002"/>
    <n v="1.0836000000000001"/>
    <n v="121121.81839999999"/>
    <n v="704.19661860465112"/>
    <n v="11.597698176645546"/>
    <n v="174.82910536986017"/>
    <n v="0.80650186764787868"/>
    <n v="97922.818399999989"/>
  </r>
  <r>
    <x v="3"/>
    <x v="1"/>
    <x v="3"/>
    <n v="2014"/>
    <n v="350135"/>
    <n v="41609"/>
    <n v="1.26"/>
    <n v="9.02"/>
    <n v="94"/>
    <n v="30.3"/>
    <n v="12.35"/>
    <n v="35282"/>
    <n v="3"/>
    <n v="1342.73"/>
    <n v="20.84"/>
    <n v="9"/>
    <n v="15639"/>
    <n v="5"/>
    <n v="18166.28"/>
    <n v="43241.672500000001"/>
    <n v="419.7176"/>
    <n v="25.3764"/>
    <n v="237360.9535"/>
    <n v="117.85548833167826"/>
    <n v="8.4148862025042668"/>
    <n v="260.76351909914877"/>
    <n v="0.36047987204935239"/>
    <n v="195751.9535"/>
  </r>
  <r>
    <x v="3"/>
    <x v="2"/>
    <x v="0"/>
    <n v="1835"/>
    <n v="640082"/>
    <n v="148022"/>
    <n v="4.4400000000000004"/>
    <n v="7.76"/>
    <n v="457"/>
    <n v="14.28"/>
    <n v="6.6"/>
    <n v="66400"/>
    <n v="13"/>
    <n v="977.45"/>
    <n v="24.11"/>
    <n v="22"/>
    <n v="45406"/>
    <n v="44"/>
    <n v="14239.6"/>
    <n v="42245.412000000004"/>
    <n v="442.41849999999994"/>
    <n v="81.474000000000004"/>
    <n v="471267.0955"/>
    <n v="256.82130544959125"/>
    <n v="4.3242355866019917"/>
    <n v="654.84884137296024"/>
    <n v="0.69787097590621205"/>
    <n v="323245.0955"/>
  </r>
  <r>
    <x v="3"/>
    <x v="3"/>
    <x v="3"/>
    <n v="3161"/>
    <n v="707258"/>
    <n v="60243"/>
    <n v="1.1599999999999999"/>
    <n v="10.8"/>
    <n v="114"/>
    <n v="23.14"/>
    <n v="9.58"/>
    <n v="44484"/>
    <n v="2"/>
    <n v="563.02"/>
    <n v="13.1"/>
    <n v="34"/>
    <n v="16977"/>
    <n v="69"/>
    <n v="34138.800000000003"/>
    <n v="67755.316399999996"/>
    <n v="414.09100000000001"/>
    <n v="36.6676"/>
    <n v="543452.125"/>
    <n v="171.92411420436571"/>
    <n v="11.740085985093703"/>
    <n v="1256.1862811267806"/>
    <n v="9.0750871676248263E-2"/>
    <n v="483209.125"/>
  </r>
  <r>
    <x v="3"/>
    <x v="2"/>
    <x v="3"/>
    <n v="1332"/>
    <n v="663375"/>
    <n v="86029"/>
    <n v="8.75"/>
    <n v="4.1500000000000004"/>
    <n v="331"/>
    <n v="33.57"/>
    <n v="13.28"/>
    <n v="29377"/>
    <n v="7"/>
    <n v="1534.24"/>
    <n v="5.13"/>
    <n v="39"/>
    <n v="10597"/>
    <n v="14"/>
    <n v="5527.8"/>
    <n v="88096.2"/>
    <n v="68.331599999999995"/>
    <n v="116.55"/>
    <n v="529592.11840000004"/>
    <n v="397.59168048048053"/>
    <n v="7.7110625486754465"/>
    <n v="432.38020127229117"/>
    <n v="0.76552996419822872"/>
    <n v="443563.11840000004"/>
  </r>
  <r>
    <x v="3"/>
    <x v="2"/>
    <x v="3"/>
    <n v="3474"/>
    <n v="961093"/>
    <n v="51607"/>
    <n v="9.43"/>
    <n v="7.54"/>
    <n v="166"/>
    <n v="64.12"/>
    <n v="15.64"/>
    <n v="4944"/>
    <n v="14"/>
    <n v="1648.76"/>
    <n v="27.96"/>
    <n v="26"/>
    <n v="27119"/>
    <n v="34"/>
    <n v="26193.96"/>
    <n v="150314.94520000002"/>
    <n v="971.33040000000005"/>
    <n v="327.59819999999996"/>
    <n v="751222.16619999998"/>
    <n v="216.24126833621185"/>
    <n v="18.623306915728488"/>
    <n v="582.91867827943429"/>
    <n v="0.28477385643220787"/>
    <n v="699615.16619999998"/>
  </r>
  <r>
    <x v="3"/>
    <x v="0"/>
    <x v="2"/>
    <n v="3183"/>
    <n v="206222"/>
    <n v="111984"/>
    <n v="1.02"/>
    <n v="7"/>
    <n v="106"/>
    <n v="21.75"/>
    <n v="17.79"/>
    <n v="22958"/>
    <n v="9"/>
    <n v="1511.51"/>
    <n v="14.06"/>
    <n v="11"/>
    <n v="18881"/>
    <n v="-16"/>
    <n v="22281"/>
    <n v="36686.893799999998"/>
    <n v="447.52980000000002"/>
    <n v="32.4666"/>
    <n v="104935.10980000001"/>
    <n v="32.967360917373547"/>
    <n v="1.8415309329904272"/>
    <n v="136.43442650065165"/>
    <n v="0.77693000746768048"/>
    <n v="-7048.8901999999944"/>
  </r>
  <r>
    <x v="3"/>
    <x v="1"/>
    <x v="0"/>
    <n v="4852"/>
    <n v="81852"/>
    <n v="7204"/>
    <n v="6.62"/>
    <n v="15.89"/>
    <n v="10"/>
    <n v="34.25"/>
    <n v="7.97"/>
    <n v="39465"/>
    <n v="13"/>
    <n v="707.28"/>
    <n v="28.16"/>
    <n v="22"/>
    <n v="2379"/>
    <n v="68"/>
    <n v="77098.28"/>
    <n v="6523.6043999999993"/>
    <n v="1366.3232"/>
    <n v="321.20239999999995"/>
    <n v="-45301.409999999989"/>
    <n v="-9.3366467436108795"/>
    <n v="11.362021099389228"/>
    <n v="115.7278588394978"/>
    <n v="8.6409617358158622E-2"/>
    <n v="-52505.409999999989"/>
  </r>
  <r>
    <x v="3"/>
    <x v="2"/>
    <x v="2"/>
    <n v="4825"/>
    <n v="83691"/>
    <n v="54067"/>
    <n v="2.44"/>
    <n v="7.32"/>
    <n v="180"/>
    <n v="31.37"/>
    <n v="7.68"/>
    <n v="53632"/>
    <n v="10"/>
    <n v="442.82"/>
    <n v="12.73"/>
    <n v="44"/>
    <n v="35314"/>
    <n v="58"/>
    <n v="35319"/>
    <n v="6427.4687999999996"/>
    <n v="614.22249999999997"/>
    <n v="117.72999999999999"/>
    <n v="-47733.421300000016"/>
    <n v="-9.8929370569948212"/>
    <n v="1.5479127748904138"/>
    <n v="188.99552865724223"/>
    <n v="0.95240348424561772"/>
    <n v="-101800.42130000002"/>
  </r>
  <r>
    <x v="3"/>
    <x v="0"/>
    <x v="3"/>
    <n v="4137"/>
    <n v="451220"/>
    <n v="87152"/>
    <n v="0.74"/>
    <n v="4.7699999999999996"/>
    <n v="448"/>
    <n v="40.35"/>
    <n v="18.850000000000001"/>
    <n v="25318"/>
    <n v="13"/>
    <n v="1781.18"/>
    <n v="17.89"/>
    <n v="12"/>
    <n v="18769"/>
    <n v="-1"/>
    <n v="19733.489999999998"/>
    <n v="85054.97"/>
    <n v="740.10929999999996"/>
    <n v="30.613800000000001"/>
    <n v="301573.81689999998"/>
    <n v="72.896740850858109"/>
    <n v="5.1773912245272626"/>
    <n v="253.32644651298577"/>
    <n v="1.768469128141483"/>
    <n v="214421.81689999998"/>
  </r>
  <r>
    <x v="3"/>
    <x v="0"/>
    <x v="0"/>
    <n v="4995"/>
    <n v="289968"/>
    <n v="82240"/>
    <n v="4.82"/>
    <n v="4.4400000000000004"/>
    <n v="79"/>
    <n v="69.37"/>
    <n v="15.54"/>
    <n v="18522"/>
    <n v="5"/>
    <n v="1285.6099999999999"/>
    <n v="5.57"/>
    <n v="20"/>
    <n v="37048"/>
    <n v="26"/>
    <n v="22177.800000000003"/>
    <n v="45061.027199999997"/>
    <n v="278.22149999999999"/>
    <n v="240.75899999999999"/>
    <n v="166640.1923"/>
    <n v="33.361399859859858"/>
    <n v="3.5258754863813229"/>
    <n v="225.54896119351903"/>
    <n v="0.35025654554985375"/>
    <n v="84400.192299999995"/>
  </r>
  <r>
    <x v="3"/>
    <x v="1"/>
    <x v="1"/>
    <n v="1623"/>
    <n v="571121"/>
    <n v="111956"/>
    <n v="9.56"/>
    <n v="19.940000000000001"/>
    <n v="96"/>
    <n v="16.079999999999998"/>
    <n v="15.08"/>
    <n v="3632"/>
    <n v="12"/>
    <n v="1369.93"/>
    <n v="9.58"/>
    <n v="9"/>
    <n v="2620"/>
    <n v="33"/>
    <n v="32362.620000000003"/>
    <n v="86125.046799999996"/>
    <n v="155.48339999999999"/>
    <n v="155.15880000000001"/>
    <n v="446070.69099999999"/>
    <n v="274.84330930375847"/>
    <n v="5.1012987244989105"/>
    <n v="416.89794369055352"/>
    <n v="0.23027218400303964"/>
    <n v="334114.69099999999"/>
  </r>
  <r>
    <x v="3"/>
    <x v="0"/>
    <x v="2"/>
    <n v="2885"/>
    <n v="205289"/>
    <n v="123452"/>
    <n v="8.8800000000000008"/>
    <n v="14.61"/>
    <n v="379"/>
    <n v="29.99"/>
    <n v="5.78"/>
    <n v="95872"/>
    <n v="8"/>
    <n v="1305.7"/>
    <n v="7.57"/>
    <n v="23"/>
    <n v="37303"/>
    <n v="-15"/>
    <n v="42149.85"/>
    <n v="11865.7042"/>
    <n v="218.39450000000002"/>
    <n v="256.18799999999999"/>
    <n v="17623.863299999997"/>
    <n v="6.1087914384748689"/>
    <n v="1.6629054207303244"/>
    <n v="157.22524316458603"/>
    <n v="2.4105543891781833"/>
    <n v="-105828.1367"/>
  </r>
  <r>
    <x v="3"/>
    <x v="3"/>
    <x v="0"/>
    <n v="2656"/>
    <n v="311501"/>
    <n v="131311"/>
    <n v="6.05"/>
    <n v="15.87"/>
    <n v="371"/>
    <n v="27.55"/>
    <n v="6.7"/>
    <n v="88648"/>
    <n v="14"/>
    <n v="672.7"/>
    <n v="28.68"/>
    <n v="39"/>
    <n v="20589"/>
    <n v="-7"/>
    <n v="42150.720000000001"/>
    <n v="20870.567000000003"/>
    <n v="761.74080000000004"/>
    <n v="160.68799999999999"/>
    <n v="138320.28419999999"/>
    <n v="52.078420256024096"/>
    <n v="2.3722384263313812"/>
    <n v="463.0607997621525"/>
    <n v="0.80119068638623958"/>
    <n v="7009.2841999999946"/>
  </r>
  <r>
    <x v="3"/>
    <x v="2"/>
    <x v="1"/>
    <n v="1789"/>
    <n v="145665"/>
    <n v="85360"/>
    <n v="2.69"/>
    <n v="19.399999999999999"/>
    <n v="122"/>
    <n v="19.579999999999998"/>
    <n v="10.64"/>
    <n v="30869"/>
    <n v="14"/>
    <n v="197.62"/>
    <n v="0.68"/>
    <n v="27"/>
    <n v="9599"/>
    <n v="26"/>
    <n v="34706.6"/>
    <n v="15498.756000000001"/>
    <n v="12.1652"/>
    <n v="48.124099999999999"/>
    <n v="54931.354699999996"/>
    <n v="30.705061319172721"/>
    <n v="1.7064784442361762"/>
    <n v="737.09644772796275"/>
    <n v="0.1655142965022483"/>
    <n v="-30428.645300000004"/>
  </r>
  <r>
    <x v="3"/>
    <x v="3"/>
    <x v="3"/>
    <n v="3367"/>
    <n v="706005"/>
    <n v="41081"/>
    <n v="9.1999999999999993"/>
    <n v="13.31"/>
    <n v="238"/>
    <n v="37.79"/>
    <n v="16.34"/>
    <n v="49297"/>
    <n v="3"/>
    <n v="780.94"/>
    <n v="13.32"/>
    <n v="30"/>
    <n v="16911"/>
    <n v="76"/>
    <n v="44814.770000000004"/>
    <n v="115361.21699999999"/>
    <n v="448.48440000000005"/>
    <n v="309.76400000000001"/>
    <n v="478862.76459999999"/>
    <n v="142.22238330858332"/>
    <n v="17.185681945424893"/>
    <n v="904.04512510564189"/>
    <n v="0.2632611950340295"/>
    <n v="437781.76459999999"/>
  </r>
  <r>
    <x v="3"/>
    <x v="2"/>
    <x v="0"/>
    <n v="505"/>
    <n v="172232"/>
    <n v="129932"/>
    <n v="6.17"/>
    <n v="8.66"/>
    <n v="435"/>
    <n v="38.22"/>
    <n v="6.53"/>
    <n v="19622"/>
    <n v="14"/>
    <n v="992.68"/>
    <n v="27.29"/>
    <n v="22"/>
    <n v="39255"/>
    <n v="39"/>
    <n v="4373.3"/>
    <n v="11246.749599999999"/>
    <n v="137.81449999999998"/>
    <n v="31.1585"/>
    <n v="97565.977400000003"/>
    <n v="193.19995524752477"/>
    <n v="1.3255549056429516"/>
    <n v="173.50203489543458"/>
    <n v="2.507175205536718"/>
    <n v="-32366.022599999997"/>
  </r>
  <r>
    <x v="3"/>
    <x v="0"/>
    <x v="3"/>
    <n v="4287"/>
    <n v="187488"/>
    <n v="43870"/>
    <n v="6.49"/>
    <n v="14.57"/>
    <n v="207"/>
    <n v="31.72"/>
    <n v="17.55"/>
    <n v="18976"/>
    <n v="10"/>
    <n v="1826"/>
    <n v="13.44"/>
    <n v="9"/>
    <n v="9253"/>
    <n v="41"/>
    <n v="62461.590000000004"/>
    <n v="32904.144"/>
    <n v="576.17279999999994"/>
    <n v="278.22629999999998"/>
    <n v="63038.866900000008"/>
    <n v="14.704657546069514"/>
    <n v="4.2737178025985871"/>
    <n v="102.67688937568455"/>
    <n v="2.0160330261136714"/>
    <n v="19168.866900000008"/>
  </r>
  <r>
    <x v="3"/>
    <x v="2"/>
    <x v="2"/>
    <n v="3301"/>
    <n v="706449"/>
    <n v="55081"/>
    <n v="9.8699999999999992"/>
    <n v="5.0999999999999996"/>
    <n v="393"/>
    <n v="53.07"/>
    <n v="17.04"/>
    <n v="79464"/>
    <n v="4"/>
    <n v="520.87"/>
    <n v="8.1"/>
    <n v="27"/>
    <n v="11402"/>
    <n v="24"/>
    <n v="16835.099999999999"/>
    <n v="120378.9096"/>
    <n v="267.38100000000003"/>
    <n v="325.80869999999999"/>
    <n v="477775.80070000002"/>
    <n v="144.73668606482886"/>
    <n v="12.825638604963599"/>
    <n v="1356.2865974235415"/>
    <n v="0.28976176624214911"/>
    <n v="422694.80070000002"/>
  </r>
  <r>
    <x v="3"/>
    <x v="0"/>
    <x v="3"/>
    <n v="4617"/>
    <n v="975683"/>
    <n v="73323"/>
    <n v="0.93"/>
    <n v="19.920000000000002"/>
    <n v="256"/>
    <n v="20.71"/>
    <n v="6.85"/>
    <n v="87459"/>
    <n v="2"/>
    <n v="909.47"/>
    <n v="20.62"/>
    <n v="48"/>
    <n v="24211"/>
    <n v="35"/>
    <n v="91970.640000000014"/>
    <n v="66834.285499999998"/>
    <n v="952.0254000000001"/>
    <n v="42.938100000000006"/>
    <n v="704213.11100000003"/>
    <n v="152.52612324019927"/>
    <n v="13.306643208815787"/>
    <n v="1072.8039407567044"/>
    <n v="0.23862701307699327"/>
    <n v="630890.11100000003"/>
  </r>
  <r>
    <x v="3"/>
    <x v="3"/>
    <x v="0"/>
    <n v="1864"/>
    <n v="100939"/>
    <n v="33482"/>
    <n v="6.73"/>
    <n v="2.23"/>
    <n v="119"/>
    <n v="28.38"/>
    <n v="7.27"/>
    <n v="63171"/>
    <n v="7"/>
    <n v="735.29"/>
    <n v="6.99"/>
    <n v="44"/>
    <n v="26350"/>
    <n v="79"/>
    <n v="4156.72"/>
    <n v="7338.2653"/>
    <n v="130.2936"/>
    <n v="125.4472"/>
    <n v="-332.72609999999986"/>
    <n v="-0.17850112660944198"/>
    <n v="3.0147243294904724"/>
    <n v="137.27780875572904"/>
    <n v="0.86685532846570701"/>
    <n v="-33814.7261"/>
  </r>
  <r>
    <x v="3"/>
    <x v="0"/>
    <x v="2"/>
    <n v="4705"/>
    <n v="191521"/>
    <n v="113125"/>
    <n v="6.75"/>
    <n v="8.33"/>
    <n v="460"/>
    <n v="8.9600000000000009"/>
    <n v="7.86"/>
    <n v="66354"/>
    <n v="8"/>
    <n v="789.78"/>
    <n v="2.93"/>
    <n v="41"/>
    <n v="32510"/>
    <n v="-17"/>
    <n v="39192.65"/>
    <n v="15053.5506"/>
    <n v="137.85650000000001"/>
    <n v="317.58750000000003"/>
    <n v="37955.3554"/>
    <n v="8.0670255897980869"/>
    <n v="1.6930033149171271"/>
    <n v="242.49917698599612"/>
    <n v="1.8969136543773266"/>
    <n v="-75169.6446"/>
  </r>
  <r>
    <x v="3"/>
    <x v="3"/>
    <x v="1"/>
    <n v="4937"/>
    <n v="923093"/>
    <n v="8696"/>
    <n v="1.67"/>
    <n v="4.0999999999999996"/>
    <n v="412"/>
    <n v="31.6"/>
    <n v="14.42"/>
    <n v="71196"/>
    <n v="0"/>
    <n v="1702.53"/>
    <n v="29.88"/>
    <n v="24"/>
    <n v="31383"/>
    <n v="67"/>
    <n v="20241.699999999997"/>
    <n v="133110.01060000001"/>
    <n v="1475.1756"/>
    <n v="82.447900000000004"/>
    <n v="665604.66590000002"/>
    <n v="134.81966090743367"/>
    <n v="106.15144894204232"/>
    <n v="542.18897758042442"/>
    <n v="0.75988265537708555"/>
    <n v="656908.66590000002"/>
  </r>
  <r>
    <x v="3"/>
    <x v="0"/>
    <x v="1"/>
    <n v="4895"/>
    <n v="124567"/>
    <n v="35099"/>
    <n v="9.36"/>
    <n v="5.93"/>
    <n v="330"/>
    <n v="44.63"/>
    <n v="18"/>
    <n v="81238"/>
    <n v="2"/>
    <n v="1792.46"/>
    <n v="12.28"/>
    <n v="28"/>
    <n v="2922"/>
    <n v="23"/>
    <n v="29027.35"/>
    <n v="22422.059999999998"/>
    <n v="601.10599999999999"/>
    <n v="458.17199999999997"/>
    <n v="-12101.687999999995"/>
    <n v="-2.4722549540347281"/>
    <n v="3.5490184905552864"/>
    <n v="69.494995704227705"/>
    <n v="4.7485433541788762"/>
    <n v="-47200.687999999995"/>
  </r>
  <r>
    <x v="3"/>
    <x v="3"/>
    <x v="2"/>
    <n v="116"/>
    <n v="565693"/>
    <n v="12812"/>
    <n v="7.43"/>
    <n v="13.26"/>
    <n v="282"/>
    <n v="25.98"/>
    <n v="14.95"/>
    <n v="94826"/>
    <n v="9"/>
    <n v="647.87"/>
    <n v="6.83"/>
    <n v="25"/>
    <n v="41622"/>
    <n v="31"/>
    <n v="1538.16"/>
    <n v="84571.103499999997"/>
    <n v="7.9227999999999996"/>
    <n v="8.6187999999999985"/>
    <n v="343119.1949"/>
    <n v="2957.9240939655174"/>
    <n v="44.15337183890103"/>
    <n v="873.15819531696172"/>
    <n v="0.32296553077375889"/>
    <n v="330307.1949"/>
  </r>
  <r>
    <x v="3"/>
    <x v="3"/>
    <x v="3"/>
    <n v="875"/>
    <n v="260294"/>
    <n v="50095"/>
    <n v="3.02"/>
    <n v="11.96"/>
    <n v="25"/>
    <n v="47.02"/>
    <n v="5.98"/>
    <n v="6458"/>
    <n v="8"/>
    <n v="374.34"/>
    <n v="5.32"/>
    <n v="12"/>
    <n v="12217"/>
    <n v="62"/>
    <n v="10465"/>
    <n v="15565.581200000002"/>
    <n v="46.550000000000004"/>
    <n v="26.425000000000001"/>
    <n v="215515.44380000001"/>
    <n v="246.30336434285715"/>
    <n v="5.1960075855873837"/>
    <n v="695.34113372869592"/>
    <n v="3.5953575572237544E-2"/>
    <n v="165420.44380000001"/>
  </r>
  <r>
    <x v="3"/>
    <x v="0"/>
    <x v="3"/>
    <n v="4126"/>
    <n v="931272"/>
    <n v="20523"/>
    <n v="5.77"/>
    <n v="11.37"/>
    <n v="336"/>
    <n v="34.79"/>
    <n v="13.24"/>
    <n v="35524"/>
    <n v="0"/>
    <n v="360.46"/>
    <n v="7.57"/>
    <n v="4"/>
    <n v="49351"/>
    <n v="27"/>
    <n v="46912.619999999995"/>
    <n v="123300.41279999999"/>
    <n v="312.33820000000003"/>
    <n v="238.07019999999997"/>
    <n v="675633.5588"/>
    <n v="163.75025661657779"/>
    <n v="45.376991667884809"/>
    <n v="2583.5654441546912"/>
    <n v="0.13005283096667783"/>
    <n v="655110.5588"/>
  </r>
  <r>
    <x v="3"/>
    <x v="3"/>
    <x v="1"/>
    <n v="3606"/>
    <n v="617760"/>
    <n v="39148"/>
    <n v="7.84"/>
    <n v="7.95"/>
    <n v="159"/>
    <n v="15.62"/>
    <n v="8.11"/>
    <n v="3203"/>
    <n v="12"/>
    <n v="462.34"/>
    <n v="4.32"/>
    <n v="26"/>
    <n v="31105"/>
    <n v="45"/>
    <n v="28667.7"/>
    <n v="50100.335999999996"/>
    <n v="155.7792"/>
    <n v="282.71039999999999"/>
    <n v="504245.47440000001"/>
    <n v="139.83512878535774"/>
    <n v="15.780116481046285"/>
    <n v="1336.1595362720077"/>
    <n v="0.11899776612276612"/>
    <n v="465097.47440000001"/>
  </r>
  <r>
    <x v="3"/>
    <x v="2"/>
    <x v="3"/>
    <n v="1768"/>
    <n v="127175"/>
    <n v="43578"/>
    <n v="5.37"/>
    <n v="18.86"/>
    <n v="138"/>
    <n v="39.33"/>
    <n v="19.5"/>
    <n v="25368"/>
    <n v="7"/>
    <n v="773.82"/>
    <n v="18.190000000000001"/>
    <n v="45"/>
    <n v="19226"/>
    <n v="49"/>
    <n v="33344.479999999996"/>
    <n v="24799.125"/>
    <n v="321.5992"/>
    <n v="94.941599999999994"/>
    <n v="24020.854200000002"/>
    <n v="13.586455995475115"/>
    <n v="2.9183303501766948"/>
    <n v="164.34700576361428"/>
    <n v="0.83968673088264201"/>
    <n v="-19557.145799999998"/>
  </r>
  <r>
    <x v="3"/>
    <x v="1"/>
    <x v="0"/>
    <n v="4631"/>
    <n v="541450"/>
    <n v="98526"/>
    <n v="7.75"/>
    <n v="14.43"/>
    <n v="399"/>
    <n v="9.89"/>
    <n v="18.22"/>
    <n v="47965"/>
    <n v="7"/>
    <n v="822.5"/>
    <n v="12.84"/>
    <n v="13"/>
    <n v="8543"/>
    <n v="50"/>
    <n v="66825.33"/>
    <n v="98652.19"/>
    <n v="594.6203999999999"/>
    <n v="358.90249999999997"/>
    <n v="318510.9571"/>
    <n v="68.778008443100845"/>
    <n v="5.4955037249051015"/>
    <n v="658.29787234042556"/>
    <n v="0.60610859728506783"/>
    <n v="219984.9571"/>
  </r>
  <r>
    <x v="3"/>
    <x v="0"/>
    <x v="3"/>
    <n v="2589"/>
    <n v="213834"/>
    <n v="35106"/>
    <n v="4.95"/>
    <n v="7.15"/>
    <n v="419"/>
    <n v="21.9"/>
    <n v="16.739999999999998"/>
    <n v="32449"/>
    <n v="6"/>
    <n v="410.61"/>
    <n v="18.170000000000002"/>
    <n v="45"/>
    <n v="14775"/>
    <n v="18"/>
    <n v="18511.350000000002"/>
    <n v="35795.811600000001"/>
    <n v="470.42130000000009"/>
    <n v="128.15550000000002"/>
    <n v="111704.2616"/>
    <n v="43.14571711085361"/>
    <n v="6.0910955392240647"/>
    <n v="520.77153503324325"/>
    <n v="0.80457546508038946"/>
    <n v="76598.261599999998"/>
  </r>
  <r>
    <x v="3"/>
    <x v="3"/>
    <x v="1"/>
    <n v="1673"/>
    <n v="393912"/>
    <n v="131479"/>
    <n v="8.6"/>
    <n v="15.79"/>
    <n v="36"/>
    <n v="51.17"/>
    <n v="11.65"/>
    <n v="30720"/>
    <n v="14"/>
    <n v="1907.89"/>
    <n v="27.84"/>
    <n v="34"/>
    <n v="34431"/>
    <n v="47"/>
    <n v="26416.67"/>
    <n v="45890.748"/>
    <n v="465.76319999999998"/>
    <n v="143.87799999999999"/>
    <n v="255843.94079999998"/>
    <n v="152.92524853556483"/>
    <n v="2.9960069668920513"/>
    <n v="206.4647332917516"/>
    <n v="0.17436391884481814"/>
    <n v="124364.94079999998"/>
  </r>
  <r>
    <x v="3"/>
    <x v="3"/>
    <x v="2"/>
    <n v="459"/>
    <n v="167886"/>
    <n v="62615"/>
    <n v="3.69"/>
    <n v="2.75"/>
    <n v="64"/>
    <n v="69.849999999999994"/>
    <n v="12.86"/>
    <n v="88116"/>
    <n v="6"/>
    <n v="1388.29"/>
    <n v="22.32"/>
    <n v="12"/>
    <n v="46968"/>
    <n v="74"/>
    <n v="1262.25"/>
    <n v="21590.139599999999"/>
    <n v="102.44880000000001"/>
    <n v="16.937100000000001"/>
    <n v="9830.2245000000112"/>
    <n v="21.416611111111134"/>
    <n v="2.6812425137746545"/>
    <n v="120.930065044047"/>
    <n v="0.52923150232896132"/>
    <n v="-52784.775499999989"/>
  </r>
  <r>
    <x v="3"/>
    <x v="0"/>
    <x v="0"/>
    <n v="4412"/>
    <n v="902746"/>
    <n v="32128"/>
    <n v="5.9"/>
    <n v="12.58"/>
    <n v="345"/>
    <n v="9.24"/>
    <n v="12.64"/>
    <n v="90410"/>
    <n v="1"/>
    <n v="658.56"/>
    <n v="15.76"/>
    <n v="39"/>
    <n v="15662"/>
    <n v="22"/>
    <n v="55502.96"/>
    <n v="114107.09440000002"/>
    <n v="695.33119999999997"/>
    <n v="260.30799999999999"/>
    <n v="626108.3064"/>
    <n v="141.91031423390751"/>
    <n v="28.098418824701195"/>
    <n v="1370.7877793974733"/>
    <n v="0.25168009606245834"/>
    <n v="593980.3064"/>
  </r>
  <r>
    <x v="3"/>
    <x v="2"/>
    <x v="2"/>
    <n v="3847"/>
    <n v="755860"/>
    <n v="138872"/>
    <n v="9.31"/>
    <n v="13.65"/>
    <n v="422"/>
    <n v="68.86"/>
    <n v="11.13"/>
    <n v="96433"/>
    <n v="10"/>
    <n v="449.03"/>
    <n v="6.6"/>
    <n v="32"/>
    <n v="34097"/>
    <n v="29"/>
    <n v="52511.55"/>
    <n v="84127.218000000008"/>
    <n v="253.90200000000002"/>
    <n v="358.15570000000002"/>
    <n v="488079.17429999996"/>
    <n v="126.87267332986741"/>
    <n v="5.4428538510282847"/>
    <n v="1683.317373004031"/>
    <n v="0.2506954462466594"/>
    <n v="349207.17429999996"/>
  </r>
  <r>
    <x v="3"/>
    <x v="2"/>
    <x v="0"/>
    <n v="869"/>
    <n v="370787"/>
    <n v="82603"/>
    <n v="3.52"/>
    <n v="7.85"/>
    <n v="44"/>
    <n v="33.54"/>
    <n v="5.79"/>
    <n v="9569"/>
    <n v="14"/>
    <n v="1105.06"/>
    <n v="25.97"/>
    <n v="35"/>
    <n v="18156"/>
    <n v="22"/>
    <n v="6821.65"/>
    <n v="21468.567299999999"/>
    <n v="225.67929999999998"/>
    <n v="30.588800000000003"/>
    <n v="314515.51459999999"/>
    <n v="361.92809505178366"/>
    <n v="4.4887837003498658"/>
    <n v="335.53562702477694"/>
    <n v="0.13113361579559155"/>
    <n v="231912.51459999999"/>
  </r>
  <r>
    <x v="3"/>
    <x v="0"/>
    <x v="2"/>
    <n v="622"/>
    <n v="450584"/>
    <n v="143335"/>
    <n v="3.66"/>
    <n v="13.02"/>
    <n v="178"/>
    <n v="32.75"/>
    <n v="7.52"/>
    <n v="7612"/>
    <n v="8"/>
    <n v="540.36"/>
    <n v="22.3"/>
    <n v="11"/>
    <n v="8311"/>
    <n v="59"/>
    <n v="8098.44"/>
    <n v="33883.916799999992"/>
    <n v="138.70599999999999"/>
    <n v="22.7652"/>
    <n v="392517.17200000002"/>
    <n v="631.05654662379425"/>
    <n v="3.1435727491540795"/>
    <n v="833.85890887556445"/>
    <n v="0.21346536938728405"/>
    <n v="249182.17200000002"/>
  </r>
  <r>
    <x v="3"/>
    <x v="1"/>
    <x v="1"/>
    <n v="3459"/>
    <n v="187653"/>
    <n v="137610"/>
    <n v="3.73"/>
    <n v="10.27"/>
    <n v="70"/>
    <n v="51.5"/>
    <n v="15.65"/>
    <n v="46910"/>
    <n v="14"/>
    <n v="366.09"/>
    <n v="15.5"/>
    <n v="23"/>
    <n v="21138"/>
    <n v="41"/>
    <n v="35523.93"/>
    <n v="29367.694500000001"/>
    <n v="536.14499999999998"/>
    <n v="129.02070000000001"/>
    <n v="54048.209800000011"/>
    <n v="15.625385891876268"/>
    <n v="1.3636581643775889"/>
    <n v="512.58706875358519"/>
    <n v="0.13656216527313711"/>
    <n v="-83561.790199999989"/>
  </r>
  <r>
    <x v="3"/>
    <x v="0"/>
    <x v="1"/>
    <n v="4088"/>
    <n v="900478"/>
    <n v="5174"/>
    <n v="5.66"/>
    <n v="12.23"/>
    <n v="233"/>
    <n v="13.14"/>
    <n v="5.56"/>
    <n v="56733"/>
    <n v="12"/>
    <n v="992.36"/>
    <n v="3.12"/>
    <n v="5"/>
    <n v="21605"/>
    <n v="17"/>
    <n v="49996.240000000005"/>
    <n v="50066.576799999995"/>
    <n v="127.54560000000001"/>
    <n v="231.38080000000002"/>
    <n v="721718.25679999997"/>
    <n v="176.54556183953034"/>
    <n v="174.03904136064941"/>
    <n v="907.41061711475675"/>
    <n v="0.25677460193363971"/>
    <n v="716544.25679999997"/>
  </r>
  <r>
    <x v="3"/>
    <x v="1"/>
    <x v="2"/>
    <n v="4166"/>
    <n v="361822"/>
    <n v="97268"/>
    <n v="3.8"/>
    <n v="3.07"/>
    <n v="15"/>
    <n v="47.61"/>
    <n v="13.54"/>
    <n v="40088"/>
    <n v="8"/>
    <n v="1830.61"/>
    <n v="3.71"/>
    <n v="19"/>
    <n v="14054"/>
    <n v="63"/>
    <n v="12789.619999999999"/>
    <n v="48990.698799999998"/>
    <n v="154.55860000000001"/>
    <n v="158.30799999999999"/>
    <n v="245586.81460000001"/>
    <n v="58.950267546807495"/>
    <n v="3.7198461981329936"/>
    <n v="197.65105620530863"/>
    <n v="7.5891322252378227E-2"/>
    <n v="148318.81460000001"/>
  </r>
  <r>
    <x v="3"/>
    <x v="0"/>
    <x v="3"/>
    <n v="3090"/>
    <n v="719927"/>
    <n v="90091"/>
    <n v="8.57"/>
    <n v="12.29"/>
    <n v="167"/>
    <n v="34.85"/>
    <n v="15.1"/>
    <n v="12818"/>
    <n v="5"/>
    <n v="1201.67"/>
    <n v="28.74"/>
    <n v="47"/>
    <n v="39622"/>
    <n v="72"/>
    <n v="37976.1"/>
    <n v="108708.977"/>
    <n v="888.06599999999992"/>
    <n v="264.81299999999999"/>
    <n v="519649.04399999999"/>
    <n v="168.17121165048545"/>
    <n v="7.9911089897992031"/>
    <n v="599.10541163547396"/>
    <n v="0.27874894260112482"/>
    <n v="429558.04399999999"/>
  </r>
  <r>
    <x v="3"/>
    <x v="3"/>
    <x v="3"/>
    <n v="4408"/>
    <n v="412455"/>
    <n v="146650"/>
    <n v="1.07"/>
    <n v="16.89"/>
    <n v="41"/>
    <n v="33.47"/>
    <n v="16.12"/>
    <n v="26708"/>
    <n v="1"/>
    <n v="1707.35"/>
    <n v="7.9"/>
    <n v="26"/>
    <n v="26475"/>
    <n v="39"/>
    <n v="74451.12"/>
    <n v="66487.745999999999"/>
    <n v="348.23200000000003"/>
    <n v="47.165600000000005"/>
    <n v="217937.73640000002"/>
    <n v="49.441410254083493"/>
    <n v="2.8125127855438117"/>
    <n v="241.57612674612704"/>
    <n v="0.16971875719775489"/>
    <n v="71287.736400000023"/>
  </r>
  <r>
    <x v="4"/>
    <x v="3"/>
    <x v="0"/>
    <n v="4065"/>
    <n v="534814"/>
    <n v="45197"/>
    <n v="9.6300000000000008"/>
    <n v="7.3"/>
    <n v="356"/>
    <n v="35.49"/>
    <n v="13.74"/>
    <n v="42372"/>
    <n v="10"/>
    <n v="707.69"/>
    <n v="24.79"/>
    <n v="25"/>
    <n v="8803"/>
    <n v="47"/>
    <n v="29674.5"/>
    <n v="73483.443599999999"/>
    <n v="1007.7135"/>
    <n v="391.45950000000005"/>
    <n v="379081.88339999999"/>
    <n v="93.255075867158666"/>
    <n v="11.832953514613802"/>
    <n v="755.71789908010567"/>
    <n v="0.47107525233071684"/>
    <n v="333884.88339999999"/>
  </r>
  <r>
    <x v="4"/>
    <x v="0"/>
    <x v="1"/>
    <n v="1116"/>
    <n v="632092"/>
    <n v="33933"/>
    <n v="8.85"/>
    <n v="10.32"/>
    <n v="254"/>
    <n v="62.44"/>
    <n v="5.86"/>
    <n v="57442"/>
    <n v="5"/>
    <n v="1205.08"/>
    <n v="10.6"/>
    <n v="39"/>
    <n v="8257"/>
    <n v="41"/>
    <n v="11517.12"/>
    <n v="37040.591200000003"/>
    <n v="118.29599999999999"/>
    <n v="98.765999999999991"/>
    <n v="517618.2268"/>
    <n v="463.81561541218639"/>
    <n v="18.627648601656205"/>
    <n v="524.5228532545558"/>
    <n v="0.4842496345468697"/>
    <n v="483685.2268"/>
  </r>
  <r>
    <x v="4"/>
    <x v="0"/>
    <x v="3"/>
    <n v="216"/>
    <n v="420965"/>
    <n v="140450"/>
    <n v="8.18"/>
    <n v="17.57"/>
    <n v="118"/>
    <n v="27.29"/>
    <n v="13.82"/>
    <n v="85990"/>
    <n v="7"/>
    <n v="249.12"/>
    <n v="19.27"/>
    <n v="13"/>
    <n v="37051"/>
    <n v="-20"/>
    <n v="3795.12"/>
    <n v="58177.362999999998"/>
    <n v="41.623199999999997"/>
    <n v="17.668800000000001"/>
    <n v="235892.22500000001"/>
    <n v="1092.0936342592593"/>
    <n v="2.9972588109647562"/>
    <n v="1689.808124598587"/>
    <n v="6.9830413454800275E-2"/>
    <n v="95442.225000000006"/>
  </r>
  <r>
    <x v="4"/>
    <x v="1"/>
    <x v="3"/>
    <n v="2533"/>
    <n v="53754"/>
    <n v="45583"/>
    <n v="6.93"/>
    <n v="6.49"/>
    <n v="322"/>
    <n v="49.45"/>
    <n v="17.61"/>
    <n v="3650"/>
    <n v="9"/>
    <n v="409.92"/>
    <n v="7.37"/>
    <n v="43"/>
    <n v="16909"/>
    <n v="-4"/>
    <n v="16439.170000000002"/>
    <n v="9466.0794000000005"/>
    <n v="186.68209999999999"/>
    <n v="175.5369"/>
    <n v="6927.5316000000021"/>
    <n v="2.7349118041847618"/>
    <n v="1.179255424171292"/>
    <n v="131.13290398126463"/>
    <n v="2.4555240540238867"/>
    <n v="-38655.468399999998"/>
  </r>
  <r>
    <x v="4"/>
    <x v="1"/>
    <x v="1"/>
    <n v="3888"/>
    <n v="116912"/>
    <n v="116032"/>
    <n v="8.26"/>
    <n v="8.42"/>
    <n v="99"/>
    <n v="25.55"/>
    <n v="13.59"/>
    <n v="52772"/>
    <n v="8"/>
    <n v="1082.53"/>
    <n v="2.97"/>
    <n v="25"/>
    <n v="8896"/>
    <n v="32"/>
    <n v="32736.959999999999"/>
    <n v="15888.3408"/>
    <n v="115.4736"/>
    <n v="321.14879999999999"/>
    <n v="6182.0768000000098"/>
    <n v="1.5900403292181096"/>
    <n v="1.007584114726972"/>
    <n v="107.99885453520919"/>
    <n v="0.91667638907896531"/>
    <n v="-109849.92319999999"/>
  </r>
  <r>
    <x v="4"/>
    <x v="1"/>
    <x v="2"/>
    <n v="3862"/>
    <n v="827401"/>
    <n v="36337"/>
    <n v="6.25"/>
    <n v="13.38"/>
    <n v="306"/>
    <n v="53.2"/>
    <n v="19.440000000000001"/>
    <n v="67067"/>
    <n v="10"/>
    <n v="1792.34"/>
    <n v="20.8"/>
    <n v="19"/>
    <n v="14156"/>
    <n v="51"/>
    <n v="51673.560000000005"/>
    <n v="160846.75440000001"/>
    <n v="803.29600000000005"/>
    <n v="241.375"/>
    <n v="532613.01459999999"/>
    <n v="137.91118969445884"/>
    <n v="22.770206676390455"/>
    <n v="461.63172165995292"/>
    <n v="0.66286605890009798"/>
    <n v="496276.01459999999"/>
  </r>
  <r>
    <x v="4"/>
    <x v="0"/>
    <x v="3"/>
    <n v="1676"/>
    <n v="283103"/>
    <n v="141554"/>
    <n v="2.85"/>
    <n v="12.5"/>
    <n v="143"/>
    <n v="40.53"/>
    <n v="14.43"/>
    <n v="71017"/>
    <n v="12"/>
    <n v="225.08"/>
    <n v="24.04"/>
    <n v="47"/>
    <n v="1567"/>
    <n v="13"/>
    <n v="20950"/>
    <n v="40851.762899999994"/>
    <n v="402.91039999999998"/>
    <n v="47.765999999999998"/>
    <n v="148266.5607"/>
    <n v="88.464535023866347"/>
    <n v="1.9999646777908078"/>
    <n v="1257.7883419228717"/>
    <n v="0.11369162460305968"/>
    <n v="6712.5607000000018"/>
  </r>
  <r>
    <x v="4"/>
    <x v="1"/>
    <x v="2"/>
    <n v="1035"/>
    <n v="294839"/>
    <n v="40634"/>
    <n v="4.12"/>
    <n v="3.91"/>
    <n v="151"/>
    <n v="26.31"/>
    <n v="15.55"/>
    <n v="55823"/>
    <n v="13"/>
    <n v="1124.2"/>
    <n v="7.71"/>
    <n v="28"/>
    <n v="4909"/>
    <n v="-7"/>
    <n v="4046.8500000000004"/>
    <n v="45847.464500000002"/>
    <n v="79.798500000000004"/>
    <n v="42.642000000000003"/>
    <n v="184090.245"/>
    <n v="177.86497101449274"/>
    <n v="7.2559679086479303"/>
    <n v="262.26561110122753"/>
    <n v="0.57575219017836854"/>
    <n v="143456.245"/>
  </r>
  <r>
    <x v="4"/>
    <x v="2"/>
    <x v="2"/>
    <n v="4144"/>
    <n v="145081"/>
    <n v="27054"/>
    <n v="1.6"/>
    <n v="9.4"/>
    <n v="382"/>
    <n v="66.88"/>
    <n v="17.760000000000002"/>
    <n v="11767"/>
    <n v="14"/>
    <n v="1980.3"/>
    <n v="0.45"/>
    <n v="5"/>
    <n v="17740"/>
    <n v="23"/>
    <n v="38953.599999999999"/>
    <n v="25766.385600000001"/>
    <n v="18.648000000000003"/>
    <n v="66.304000000000002"/>
    <n v="50769.062399999995"/>
    <n v="12.251221621621621"/>
    <n v="5.3626450802099503"/>
    <n v="73.262132000201987"/>
    <n v="5.2141534728875598"/>
    <n v="23715.062399999995"/>
  </r>
  <r>
    <x v="4"/>
    <x v="0"/>
    <x v="2"/>
    <n v="1017"/>
    <n v="815418"/>
    <n v="27207"/>
    <n v="7.96"/>
    <n v="18.97"/>
    <n v="234"/>
    <n v="43.83"/>
    <n v="14.61"/>
    <n v="53413"/>
    <n v="7"/>
    <n v="1361.58"/>
    <n v="10"/>
    <n v="38"/>
    <n v="31328"/>
    <n v="37"/>
    <n v="19292.489999999998"/>
    <n v="119132.56980000001"/>
    <n v="101.7"/>
    <n v="80.95320000000001"/>
    <n v="592069.28700000001"/>
    <n v="582.17235693215343"/>
    <n v="29.970889844525306"/>
    <n v="598.87630546864671"/>
    <n v="0.39073177192556457"/>
    <n v="564862.28700000001"/>
  </r>
  <r>
    <x v="4"/>
    <x v="0"/>
    <x v="2"/>
    <n v="652"/>
    <n v="741211"/>
    <n v="39542"/>
    <n v="5.41"/>
    <n v="12.1"/>
    <n v="354"/>
    <n v="33.19"/>
    <n v="7.35"/>
    <n v="20595"/>
    <n v="3"/>
    <n v="242.09"/>
    <n v="28.52"/>
    <n v="43"/>
    <n v="34071"/>
    <n v="9"/>
    <n v="7889.2"/>
    <n v="54479.008499999996"/>
    <n v="185.9504"/>
    <n v="35.273200000000003"/>
    <n v="623955.56790000002"/>
    <n v="956.98706733128836"/>
    <n v="18.74490415254666"/>
    <n v="3061.7167169234581"/>
    <n v="0.11562140874865592"/>
    <n v="584413.56790000002"/>
  </r>
  <r>
    <x v="4"/>
    <x v="0"/>
    <x v="2"/>
    <n v="3071"/>
    <n v="479276"/>
    <n v="71677"/>
    <n v="7.52"/>
    <n v="13.77"/>
    <n v="488"/>
    <n v="14.95"/>
    <n v="15.24"/>
    <n v="99270"/>
    <n v="12"/>
    <n v="947.32"/>
    <n v="23.35"/>
    <n v="24"/>
    <n v="42552"/>
    <n v="53"/>
    <n v="42287.67"/>
    <n v="73041.662400000001"/>
    <n v="717.07850000000008"/>
    <n v="230.93919999999997"/>
    <n v="221176.64990000002"/>
    <n v="72.021051742103552"/>
    <n v="6.6866079774544138"/>
    <n v="505.92830300215343"/>
    <n v="0.96456355002128213"/>
    <n v="149499.64990000002"/>
  </r>
  <r>
    <x v="4"/>
    <x v="0"/>
    <x v="2"/>
    <n v="854"/>
    <n v="119122"/>
    <n v="88555"/>
    <n v="2.54"/>
    <n v="13.15"/>
    <n v="24"/>
    <n v="52.33"/>
    <n v="14.43"/>
    <n v="66425"/>
    <n v="6"/>
    <n v="473.36"/>
    <n v="18.260000000000002"/>
    <n v="1"/>
    <n v="10797"/>
    <n v="64"/>
    <n v="11230.1"/>
    <n v="17189.304599999999"/>
    <n v="155.94040000000001"/>
    <n v="21.691599999999998"/>
    <n v="13302.963400000008"/>
    <n v="15.577240515222492"/>
    <n v="1.3451753147761278"/>
    <n v="251.65201960452933"/>
    <n v="9.5369788955860374E-2"/>
    <n v="-75252.036599999992"/>
  </r>
  <r>
    <x v="4"/>
    <x v="2"/>
    <x v="2"/>
    <n v="4640"/>
    <n v="623156"/>
    <n v="106665"/>
    <n v="5.23"/>
    <n v="18.71"/>
    <n v="200"/>
    <n v="52.53"/>
    <n v="5.59"/>
    <n v="84981"/>
    <n v="9"/>
    <n v="1188.1300000000001"/>
    <n v="11.21"/>
    <n v="17"/>
    <n v="7406"/>
    <n v="-2"/>
    <n v="86814.400000000009"/>
    <n v="34834.420399999995"/>
    <n v="520.14400000000001"/>
    <n v="242.67200000000003"/>
    <n v="408357.36359999998"/>
    <n v="88.008052499999991"/>
    <n v="5.8421787840435009"/>
    <n v="524.48469443579404"/>
    <n v="0.38132666619594452"/>
    <n v="301692.36359999998"/>
  </r>
  <r>
    <x v="4"/>
    <x v="2"/>
    <x v="1"/>
    <n v="452"/>
    <n v="693407"/>
    <n v="73803"/>
    <n v="7.56"/>
    <n v="17.21"/>
    <n v="177"/>
    <n v="55.03"/>
    <n v="11.83"/>
    <n v="71997"/>
    <n v="2"/>
    <n v="1421.76"/>
    <n v="20.440000000000001"/>
    <n v="4"/>
    <n v="14965"/>
    <n v="8"/>
    <n v="7778.92"/>
    <n v="82030.0481"/>
    <n v="92.388800000000018"/>
    <n v="34.171199999999999"/>
    <n v="516509.4719"/>
    <n v="1142.7200705752211"/>
    <n v="9.3953768816985761"/>
    <n v="487.7103027233851"/>
    <n v="0.3629203627883768"/>
    <n v="442706.4719"/>
  </r>
  <r>
    <x v="4"/>
    <x v="2"/>
    <x v="2"/>
    <n v="3988"/>
    <n v="931718"/>
    <n v="26312"/>
    <n v="8.9600000000000009"/>
    <n v="6.3"/>
    <n v="118"/>
    <n v="42.28"/>
    <n v="13.54"/>
    <n v="88887"/>
    <n v="2"/>
    <n v="325.27"/>
    <n v="11.89"/>
    <n v="41"/>
    <n v="27926"/>
    <n v="-3"/>
    <n v="25124.399999999998"/>
    <n v="126154.61719999999"/>
    <n v="474.17320000000001"/>
    <n v="357.32480000000004"/>
    <n v="662794.48479999998"/>
    <n v="166.19721283851555"/>
    <n v="35.410383095165706"/>
    <n v="2864.44492267962"/>
    <n v="4.1194717715016774E-2"/>
    <n v="636482.48479999998"/>
  </r>
  <r>
    <x v="4"/>
    <x v="1"/>
    <x v="1"/>
    <n v="4803"/>
    <n v="421602"/>
    <n v="84239"/>
    <n v="2.44"/>
    <n v="18.190000000000001"/>
    <n v="270"/>
    <n v="27.1"/>
    <n v="16.71"/>
    <n v="74554"/>
    <n v="9"/>
    <n v="1419.14"/>
    <n v="9.6300000000000008"/>
    <n v="43"/>
    <n v="4188"/>
    <n v="79"/>
    <n v="87366.57"/>
    <n v="70449.694199999998"/>
    <n v="462.52890000000008"/>
    <n v="117.19319999999999"/>
    <n v="184464.01369999998"/>
    <n v="38.405999104726206"/>
    <n v="5.0048314913519869"/>
    <n v="297.08274025113798"/>
    <n v="0.90883771898615295"/>
    <n v="100225.01369999998"/>
  </r>
  <r>
    <x v="4"/>
    <x v="1"/>
    <x v="2"/>
    <n v="2725"/>
    <n v="711357"/>
    <n v="100040"/>
    <n v="0.98"/>
    <n v="15.5"/>
    <n v="155"/>
    <n v="55.49"/>
    <n v="14.46"/>
    <n v="3985"/>
    <n v="13"/>
    <n v="1427.64"/>
    <n v="24.71"/>
    <n v="7"/>
    <n v="32813"/>
    <n v="-5"/>
    <n v="42237.5"/>
    <n v="102862.2222"/>
    <n v="673.34750000000008"/>
    <n v="26.704999999999998"/>
    <n v="528759.22530000005"/>
    <n v="194.0400826788991"/>
    <n v="7.1107257097161138"/>
    <n v="498.27477515339996"/>
    <n v="0.31107334292064326"/>
    <n v="428719.22530000005"/>
  </r>
  <r>
    <x v="4"/>
    <x v="1"/>
    <x v="0"/>
    <n v="2482"/>
    <n v="367650"/>
    <n v="10744"/>
    <n v="9.16"/>
    <n v="11.57"/>
    <n v="120"/>
    <n v="60.09"/>
    <n v="11.45"/>
    <n v="43052"/>
    <n v="12"/>
    <n v="1208.95"/>
    <n v="3.09"/>
    <n v="36"/>
    <n v="7765"/>
    <n v="65"/>
    <n v="28716.74"/>
    <n v="42095.924999999996"/>
    <n v="76.693799999999996"/>
    <n v="227.35120000000001"/>
    <n v="245716.29"/>
    <n v="98.999311039484297"/>
    <n v="34.219099032017873"/>
    <n v="304.10686959758465"/>
    <n v="0.39459812321501431"/>
    <n v="234972.29"/>
  </r>
  <r>
    <x v="4"/>
    <x v="2"/>
    <x v="0"/>
    <n v="3079"/>
    <n v="493031"/>
    <n v="47359"/>
    <n v="3.88"/>
    <n v="7.01"/>
    <n v="102"/>
    <n v="32.97"/>
    <n v="9.66"/>
    <n v="47322"/>
    <n v="14"/>
    <n v="822.68"/>
    <n v="23.85"/>
    <n v="27"/>
    <n v="11807"/>
    <n v="11"/>
    <n v="21583.79"/>
    <n v="47626.794600000001"/>
    <n v="734.34150000000011"/>
    <n v="119.46520000000001"/>
    <n v="363837.60869999998"/>
    <n v="118.16745979214031"/>
    <n v="10.410502755548048"/>
    <n v="599.29863373365106"/>
    <n v="0.17019895300701171"/>
    <n v="316478.60869999998"/>
  </r>
  <r>
    <x v="4"/>
    <x v="1"/>
    <x v="1"/>
    <n v="4109"/>
    <n v="202889"/>
    <n v="12597"/>
    <n v="9.16"/>
    <n v="12.01"/>
    <n v="435"/>
    <n v="39.799999999999997"/>
    <n v="19.11"/>
    <n v="18608"/>
    <n v="7"/>
    <n v="1945.74"/>
    <n v="11.55"/>
    <n v="29"/>
    <n v="43120"/>
    <n v="58"/>
    <n v="49349.09"/>
    <n v="38772.087899999999"/>
    <n v="474.58950000000004"/>
    <n v="376.38440000000003"/>
    <n v="52188.848200000008"/>
    <n v="12.701106887320519"/>
    <n v="16.106136381678176"/>
    <n v="104.27343838334001"/>
    <n v="4.171723947577247"/>
    <n v="39591.848200000008"/>
  </r>
  <r>
    <x v="4"/>
    <x v="3"/>
    <x v="0"/>
    <n v="4832"/>
    <n v="819727"/>
    <n v="138241"/>
    <n v="6.15"/>
    <n v="11.33"/>
    <n v="114"/>
    <n v="25.93"/>
    <n v="6.01"/>
    <n v="73994"/>
    <n v="10"/>
    <n v="620.16999999999996"/>
    <n v="12.62"/>
    <n v="45"/>
    <n v="14786"/>
    <n v="55"/>
    <n v="54746.559999999998"/>
    <n v="49265.592700000001"/>
    <n v="609.7983999999999"/>
    <n v="297.16800000000001"/>
    <n v="626027.88089999999"/>
    <n v="129.55875018625827"/>
    <n v="5.9296952423665914"/>
    <n v="1321.777899608172"/>
    <n v="8.6247470194345185E-2"/>
    <n v="487786.88089999999"/>
  </r>
  <r>
    <x v="4"/>
    <x v="2"/>
    <x v="1"/>
    <n v="4989"/>
    <n v="711616"/>
    <n v="66516"/>
    <n v="3.19"/>
    <n v="7.63"/>
    <n v="18"/>
    <n v="51.75"/>
    <n v="15.79"/>
    <n v="62435"/>
    <n v="3"/>
    <n v="308.93"/>
    <n v="13.09"/>
    <n v="27"/>
    <n v="9559"/>
    <n v="71"/>
    <n v="38066.07"/>
    <n v="112364.16639999999"/>
    <n v="653.06009999999992"/>
    <n v="159.14909999999998"/>
    <n v="488379.55440000002"/>
    <n v="97.891271677690924"/>
    <n v="10.69841842564195"/>
    <n v="2303.4862266532873"/>
    <n v="7.8142425128158999E-3"/>
    <n v="421863.55440000002"/>
  </r>
  <r>
    <x v="4"/>
    <x v="1"/>
    <x v="0"/>
    <n v="474"/>
    <n v="339530"/>
    <n v="7352"/>
    <n v="4.5599999999999996"/>
    <n v="7.67"/>
    <n v="173"/>
    <n v="39.61"/>
    <n v="11.08"/>
    <n v="75956"/>
    <n v="0"/>
    <n v="336.15"/>
    <n v="7.08"/>
    <n v="49"/>
    <n v="45187"/>
    <n v="26"/>
    <n v="3635.58"/>
    <n v="37619.923999999999"/>
    <n v="33.559200000000004"/>
    <n v="21.614399999999996"/>
    <n v="177076.3224"/>
    <n v="373.57873924050637"/>
    <n v="46.181991294885748"/>
    <n v="1010.0550349546335"/>
    <n v="0.17127779577651459"/>
    <n v="169724.3224"/>
  </r>
  <r>
    <x v="4"/>
    <x v="3"/>
    <x v="1"/>
    <n v="4748"/>
    <n v="595909"/>
    <n v="91836"/>
    <n v="8.7200000000000006"/>
    <n v="9.99"/>
    <n v="46"/>
    <n v="29.68"/>
    <n v="18.64"/>
    <n v="43310"/>
    <n v="0"/>
    <n v="679.51"/>
    <n v="0.2"/>
    <n v="10"/>
    <n v="28579"/>
    <n v="-7"/>
    <n v="47432.520000000004"/>
    <n v="111077.4376"/>
    <n v="9.4960000000000004"/>
    <n v="414.0256"/>
    <n v="365086.52079999994"/>
    <n v="76.892696040438068"/>
    <n v="6.4888387995992858"/>
    <n v="876.96869803240577"/>
    <n v="5.2453411510817921E-2"/>
    <n v="273250.52079999994"/>
  </r>
  <r>
    <x v="4"/>
    <x v="0"/>
    <x v="2"/>
    <n v="2465"/>
    <n v="652272"/>
    <n v="141570"/>
    <n v="9.19"/>
    <n v="18.079999999999998"/>
    <n v="83"/>
    <n v="45.12"/>
    <n v="9.0399999999999991"/>
    <n v="69893"/>
    <n v="2"/>
    <n v="1001.19"/>
    <n v="4.59"/>
    <n v="46"/>
    <n v="26274"/>
    <n v="-19"/>
    <n v="44567.199999999997"/>
    <n v="58965.388799999993"/>
    <n v="113.14349999999999"/>
    <n v="226.53349999999998"/>
    <n v="452232.73420000001"/>
    <n v="183.46155545638945"/>
    <n v="4.6074168255986434"/>
    <n v="651.49671890450361"/>
    <n v="0.1273989531974391"/>
    <n v="310662.73420000001"/>
  </r>
  <r>
    <x v="4"/>
    <x v="2"/>
    <x v="1"/>
    <n v="4456"/>
    <n v="694600"/>
    <n v="31762"/>
    <n v="6.11"/>
    <n v="14.83"/>
    <n v="483"/>
    <n v="10.52"/>
    <n v="17.239999999999998"/>
    <n v="77475"/>
    <n v="14"/>
    <n v="1354.03"/>
    <n v="17.32"/>
    <n v="5"/>
    <n v="36725"/>
    <n v="62"/>
    <n v="66082.48"/>
    <n v="119749.04"/>
    <n v="771.77919999999995"/>
    <n v="272.26159999999999"/>
    <n v="393524.43920000002"/>
    <n v="88.313384021543996"/>
    <n v="21.868899943328504"/>
    <n v="512.98715685767672"/>
    <n v="0.94154403973509937"/>
    <n v="361762.43920000002"/>
  </r>
  <r>
    <x v="4"/>
    <x v="3"/>
    <x v="3"/>
    <n v="3878"/>
    <n v="143808"/>
    <n v="82988"/>
    <n v="4.38"/>
    <n v="4.38"/>
    <n v="245"/>
    <n v="64.97"/>
    <n v="19.79"/>
    <n v="35454"/>
    <n v="7"/>
    <n v="1274.3599999999999"/>
    <n v="3.81"/>
    <n v="26"/>
    <n v="5263"/>
    <n v="71"/>
    <n v="16985.64"/>
    <n v="28459.603199999998"/>
    <n v="147.7518"/>
    <n v="169.85640000000001"/>
    <n v="57328.148600000015"/>
    <n v="14.782916090768442"/>
    <n v="1.7328770424639708"/>
    <n v="112.84723312093915"/>
    <n v="2.1710767133956383"/>
    <n v="-25659.851399999985"/>
  </r>
  <r>
    <x v="4"/>
    <x v="0"/>
    <x v="2"/>
    <n v="3532"/>
    <n v="103072"/>
    <n v="123418"/>
    <n v="7.59"/>
    <n v="5.44"/>
    <n v="131"/>
    <n v="26.86"/>
    <n v="13.71"/>
    <n v="67808"/>
    <n v="14"/>
    <n v="1840.56"/>
    <n v="0.48"/>
    <n v="40"/>
    <n v="11190"/>
    <n v="9"/>
    <n v="19214.080000000002"/>
    <n v="14131.171200000001"/>
    <n v="16.953599999999998"/>
    <n v="268.0788"/>
    <n v="-9556.2835999999952"/>
    <n v="-2.7056295583238943"/>
    <n v="0.83514560274838356"/>
    <n v="56.00034772025905"/>
    <n v="2.339271189071717"/>
    <n v="-132974.2836"/>
  </r>
  <r>
    <x v="4"/>
    <x v="1"/>
    <x v="0"/>
    <n v="2460"/>
    <n v="658108"/>
    <n v="31421"/>
    <n v="8.35"/>
    <n v="9.76"/>
    <n v="229"/>
    <n v="5.78"/>
    <n v="12.45"/>
    <n v="53015"/>
    <n v="8"/>
    <n v="840.87"/>
    <n v="11.38"/>
    <n v="13"/>
    <n v="28690"/>
    <n v="13"/>
    <n v="24009.599999999999"/>
    <n v="81934.445999999996"/>
    <n v="279.94800000000004"/>
    <n v="205.40999999999997"/>
    <n v="469973.59600000002"/>
    <n v="191.04617723577238"/>
    <n v="20.944845803761815"/>
    <n v="782.65130162807566"/>
    <n v="0.29259518194582046"/>
    <n v="438552.59600000002"/>
  </r>
  <r>
    <x v="4"/>
    <x v="0"/>
    <x v="3"/>
    <n v="2834"/>
    <n v="966781"/>
    <n v="31086"/>
    <n v="4.71"/>
    <n v="9.56"/>
    <n v="195"/>
    <n v="68.209999999999994"/>
    <n v="7.61"/>
    <n v="37310"/>
    <n v="2"/>
    <n v="768.16"/>
    <n v="22"/>
    <n v="1"/>
    <n v="14036"/>
    <n v="30"/>
    <n v="27093.040000000001"/>
    <n v="73572.034100000004"/>
    <n v="623.48"/>
    <n v="133.48140000000001"/>
    <n v="814012.9645"/>
    <n v="287.23110956245591"/>
    <n v="31.100205880460656"/>
    <n v="1258.5672255780046"/>
    <n v="0.15493808835713568"/>
    <n v="782926.9645"/>
  </r>
  <r>
    <x v="4"/>
    <x v="3"/>
    <x v="3"/>
    <n v="3668"/>
    <n v="931220"/>
    <n v="96088"/>
    <n v="7.55"/>
    <n v="15.97"/>
    <n v="84"/>
    <n v="20.38"/>
    <n v="6.06"/>
    <n v="35256"/>
    <n v="3"/>
    <n v="1760.97"/>
    <n v="2.93"/>
    <n v="19"/>
    <n v="37978"/>
    <n v="69"/>
    <n v="58577.96"/>
    <n v="56431.931999999993"/>
    <n v="107.47240000000001"/>
    <n v="276.93399999999997"/>
    <n v="742591.70160000003"/>
    <n v="202.45139083969465"/>
    <n v="9.6913246190991593"/>
    <n v="528.81082585166132"/>
    <n v="0.15884697493610531"/>
    <n v="646503.70160000003"/>
  </r>
  <r>
    <x v="4"/>
    <x v="1"/>
    <x v="0"/>
    <n v="2481"/>
    <n v="338345"/>
    <n v="83518"/>
    <n v="9.08"/>
    <n v="3.38"/>
    <n v="327"/>
    <n v="12.75"/>
    <n v="14.45"/>
    <n v="56862"/>
    <n v="8"/>
    <n v="896.75"/>
    <n v="2.91"/>
    <n v="1"/>
    <n v="41148"/>
    <n v="6"/>
    <n v="8385.7799999999988"/>
    <n v="48890.852499999994"/>
    <n v="72.197100000000006"/>
    <n v="225.27480000000003"/>
    <n v="182760.89560000002"/>
    <n v="73.66420620717453"/>
    <n v="4.0511626236260447"/>
    <n v="377.30136604404794"/>
    <n v="0.86668119818528433"/>
    <n v="99242.895600000018"/>
  </r>
  <r>
    <x v="4"/>
    <x v="2"/>
    <x v="0"/>
    <n v="2944"/>
    <n v="579393"/>
    <n v="84063"/>
    <n v="8.0500000000000007"/>
    <n v="6.76"/>
    <n v="333"/>
    <n v="7.93"/>
    <n v="18.100000000000001"/>
    <n v="96330"/>
    <n v="12"/>
    <n v="1643.83"/>
    <n v="4.58"/>
    <n v="39"/>
    <n v="9888"/>
    <n v="-5"/>
    <n v="19901.439999999999"/>
    <n v="104870.13300000002"/>
    <n v="134.83520000000001"/>
    <n v="236.99200000000002"/>
    <n v="348031.59979999997"/>
    <n v="118.21725536684781"/>
    <n v="6.8923664394561222"/>
    <n v="352.46527925637082"/>
    <n v="0.94477390993677857"/>
    <n v="263968.59979999997"/>
  </r>
  <r>
    <x v="4"/>
    <x v="1"/>
    <x v="3"/>
    <n v="375"/>
    <n v="591357"/>
    <n v="23354"/>
    <n v="7.36"/>
    <n v="15.16"/>
    <n v="367"/>
    <n v="26.61"/>
    <n v="17.96"/>
    <n v="23332"/>
    <n v="1"/>
    <n v="543.77"/>
    <n v="27.4"/>
    <n v="43"/>
    <n v="43864"/>
    <n v="-12"/>
    <n v="5685"/>
    <n v="106207.7172"/>
    <n v="102.74999999999999"/>
    <n v="27.599999999999998"/>
    <n v="412137.93280000001"/>
    <n v="1099.0344874666666"/>
    <n v="25.321443864006167"/>
    <n v="1087.5131029663278"/>
    <n v="0.33746719832520794"/>
    <n v="388783.93280000001"/>
  </r>
  <r>
    <x v="4"/>
    <x v="0"/>
    <x v="2"/>
    <n v="1308"/>
    <n v="636712"/>
    <n v="13016"/>
    <n v="3.32"/>
    <n v="2.11"/>
    <n v="120"/>
    <n v="61.23"/>
    <n v="12.77"/>
    <n v="6372"/>
    <n v="14"/>
    <n v="917.75"/>
    <n v="7.55"/>
    <n v="42"/>
    <n v="3128"/>
    <n v="36"/>
    <n v="2759.8799999999997"/>
    <n v="81308.122400000007"/>
    <n v="98.753999999999991"/>
    <n v="43.425600000000003"/>
    <n v="543001.81799999997"/>
    <n v="415.13900458715597"/>
    <n v="48.917639827904118"/>
    <n v="693.77499318986656"/>
    <n v="0.17296674163515058"/>
    <n v="529985.81799999997"/>
  </r>
  <r>
    <x v="4"/>
    <x v="3"/>
    <x v="1"/>
    <n v="3349"/>
    <n v="357747"/>
    <n v="7384"/>
    <n v="5.64"/>
    <n v="3.11"/>
    <n v="241"/>
    <n v="44.05"/>
    <n v="5.1100000000000003"/>
    <n v="85501"/>
    <n v="0"/>
    <n v="754.84"/>
    <n v="29.43"/>
    <n v="48"/>
    <n v="42886"/>
    <n v="33"/>
    <n v="10415.39"/>
    <n v="18280.871700000003"/>
    <n v="985.61070000000007"/>
    <n v="188.8836"/>
    <n v="199489.24400000001"/>
    <n v="59.566809196775161"/>
    <n v="48.448943661971832"/>
    <n v="473.93752318372105"/>
    <n v="0.50850584351510986"/>
    <n v="192105.24400000001"/>
  </r>
  <r>
    <x v="4"/>
    <x v="3"/>
    <x v="0"/>
    <n v="2133"/>
    <n v="415446"/>
    <n v="29045"/>
    <n v="1.62"/>
    <n v="9.39"/>
    <n v="282"/>
    <n v="25.67"/>
    <n v="8.16"/>
    <n v="81258"/>
    <n v="2"/>
    <n v="1668.07"/>
    <n v="0.42"/>
    <n v="12"/>
    <n v="28956"/>
    <n v="59"/>
    <n v="20028.870000000003"/>
    <n v="33900.393600000003"/>
    <n v="8.9585999999999988"/>
    <n v="34.554600000000008"/>
    <n v="251259.22320000001"/>
    <n v="117.79616652601969"/>
    <n v="14.30352900671372"/>
    <n v="249.05789325388025"/>
    <n v="1.1322668650077266"/>
    <n v="222214.22320000001"/>
  </r>
  <r>
    <x v="4"/>
    <x v="3"/>
    <x v="0"/>
    <n v="1899"/>
    <n v="198087"/>
    <n v="141917"/>
    <n v="2.82"/>
    <n v="6.67"/>
    <n v="16"/>
    <n v="64.33"/>
    <n v="11.23"/>
    <n v="17733"/>
    <n v="14"/>
    <n v="254.31"/>
    <n v="20.88"/>
    <n v="5"/>
    <n v="47639"/>
    <n v="9"/>
    <n v="12666.33"/>
    <n v="22245.170100000003"/>
    <n v="396.51119999999997"/>
    <n v="53.5518"/>
    <n v="97353.436900000001"/>
    <n v="51.265632912058976"/>
    <n v="1.3957947250857896"/>
    <n v="778.91942904329358"/>
    <n v="2.0541277317542295E-2"/>
    <n v="-44563.563099999999"/>
  </r>
  <r>
    <x v="4"/>
    <x v="3"/>
    <x v="2"/>
    <n v="4281"/>
    <n v="805678"/>
    <n v="82949"/>
    <n v="7.62"/>
    <n v="5.48"/>
    <n v="43"/>
    <n v="21.23"/>
    <n v="15.04"/>
    <n v="58971"/>
    <n v="4"/>
    <n v="1186.6500000000001"/>
    <n v="2.09"/>
    <n v="39"/>
    <n v="32746"/>
    <n v="57"/>
    <n v="23459.88"/>
    <n v="121173.97119999999"/>
    <n v="89.472899999999996"/>
    <n v="326.2122"/>
    <n v="568911.46369999996"/>
    <n v="132.8921896052324"/>
    <n v="9.7129320425803805"/>
    <n v="678.95167066953184"/>
    <n v="6.333293201502338E-2"/>
    <n v="485962.46369999996"/>
  </r>
  <r>
    <x v="4"/>
    <x v="1"/>
    <x v="3"/>
    <n v="2574"/>
    <n v="476188"/>
    <n v="148016"/>
    <n v="4.4400000000000004"/>
    <n v="7.17"/>
    <n v="15"/>
    <n v="41.35"/>
    <n v="8.06"/>
    <n v="65480"/>
    <n v="13"/>
    <n v="1283.47"/>
    <n v="22.27"/>
    <n v="39"/>
    <n v="26957"/>
    <n v="-6"/>
    <n v="18455.579999999998"/>
    <n v="38380.752800000002"/>
    <n v="573.22980000000007"/>
    <n v="114.2856"/>
    <n v="326227.15179999999"/>
    <n v="126.73937521367522"/>
    <n v="3.2171386877094368"/>
    <n v="371.01607361293992"/>
    <n v="4.0429515233479214E-2"/>
    <n v="178211.15179999999"/>
  </r>
  <r>
    <x v="4"/>
    <x v="2"/>
    <x v="3"/>
    <n v="4149"/>
    <n v="825723"/>
    <n v="86442"/>
    <n v="8.7799999999999994"/>
    <n v="7.98"/>
    <n v="411"/>
    <n v="11.47"/>
    <n v="10.38"/>
    <n v="41152"/>
    <n v="4"/>
    <n v="1163.0899999999999"/>
    <n v="12.67"/>
    <n v="33"/>
    <n v="22292"/>
    <n v="11"/>
    <n v="33109.020000000004"/>
    <n v="85710.047399999996"/>
    <n v="525.67830000000004"/>
    <n v="364.28219999999993"/>
    <n v="642569.97210000001"/>
    <n v="154.87345676066522"/>
    <n v="9.552335670160339"/>
    <n v="709.93904169066889"/>
    <n v="0.57892294389280663"/>
    <n v="556127.97210000001"/>
  </r>
  <r>
    <x v="4"/>
    <x v="2"/>
    <x v="0"/>
    <n v="402"/>
    <n v="146044"/>
    <n v="63653"/>
    <n v="4.41"/>
    <n v="17.670000000000002"/>
    <n v="143"/>
    <n v="67.64"/>
    <n v="12.2"/>
    <n v="85765"/>
    <n v="8"/>
    <n v="629.98"/>
    <n v="0.79"/>
    <n v="14"/>
    <n v="48046"/>
    <n v="64"/>
    <n v="7103.3400000000011"/>
    <n v="17817.367999999999"/>
    <n v="3.1758000000000002"/>
    <n v="17.728200000000001"/>
    <n v="-12708.611999999994"/>
    <n v="-31.61346268656715"/>
    <n v="2.2943773270702086"/>
    <n v="231.82323248357091"/>
    <n v="0.61684930568869656"/>
    <n v="-76361.611999999994"/>
  </r>
  <r>
    <x v="4"/>
    <x v="2"/>
    <x v="3"/>
    <n v="4052"/>
    <n v="317491"/>
    <n v="61622"/>
    <n v="7.66"/>
    <n v="15.66"/>
    <n v="294"/>
    <n v="29.5"/>
    <n v="12.29"/>
    <n v="48137"/>
    <n v="9"/>
    <n v="306.60000000000002"/>
    <n v="10.07"/>
    <n v="35"/>
    <n v="15817"/>
    <n v="19"/>
    <n v="63454.32"/>
    <n v="39019.643899999995"/>
    <n v="408.03640000000001"/>
    <n v="310.38319999999999"/>
    <n v="150344.6165"/>
    <n v="37.103804664363281"/>
    <n v="5.1522345915419816"/>
    <n v="1035.521852576647"/>
    <n v="0.2839148196326825"/>
    <n v="88722.616500000004"/>
  </r>
  <r>
    <x v="4"/>
    <x v="3"/>
    <x v="2"/>
    <n v="1427"/>
    <n v="983396"/>
    <n v="16590"/>
    <n v="7.12"/>
    <n v="7.34"/>
    <n v="340"/>
    <n v="42.81"/>
    <n v="12.39"/>
    <n v="32450"/>
    <n v="10"/>
    <n v="799.3"/>
    <n v="0.54"/>
    <n v="21"/>
    <n v="9507"/>
    <n v="7"/>
    <n v="10474.18"/>
    <n v="121842.76440000001"/>
    <n v="7.7058"/>
    <n v="101.6024"/>
    <n v="809012.74739999999"/>
    <n v="566.93254898388227"/>
    <n v="59.276431585292343"/>
    <n v="1230.3215313399226"/>
    <n v="0.2763505241021928"/>
    <n v="792422.74739999999"/>
  </r>
  <r>
    <x v="4"/>
    <x v="2"/>
    <x v="0"/>
    <n v="3332"/>
    <n v="960734"/>
    <n v="83471"/>
    <n v="7.77"/>
    <n v="5.08"/>
    <n v="396"/>
    <n v="13.53"/>
    <n v="13"/>
    <n v="61293"/>
    <n v="3"/>
    <n v="458.63"/>
    <n v="23.14"/>
    <n v="15"/>
    <n v="35721"/>
    <n v="12"/>
    <n v="16926.560000000001"/>
    <n v="124895.42"/>
    <n v="771.02480000000003"/>
    <n v="258.89639999999997"/>
    <n v="720868.09880000004"/>
    <n v="216.34696842737097"/>
    <n v="11.509793820608355"/>
    <n v="2094.7910080020933"/>
    <n v="0.1890403379083076"/>
    <n v="637397.09880000004"/>
  </r>
  <r>
    <x v="4"/>
    <x v="1"/>
    <x v="3"/>
    <n v="3653"/>
    <n v="685775"/>
    <n v="13605"/>
    <n v="7.45"/>
    <n v="17.75"/>
    <n v="324"/>
    <n v="26.2"/>
    <n v="15.66"/>
    <n v="93955"/>
    <n v="14"/>
    <n v="1089.6099999999999"/>
    <n v="10.130000000000001"/>
    <n v="49"/>
    <n v="40941"/>
    <n v="24"/>
    <n v="64840.75"/>
    <n v="107392.36499999999"/>
    <n v="370.0489"/>
    <n v="272.14850000000001"/>
    <n v="378003.6876"/>
    <n v="103.47760405146455"/>
    <n v="50.406100698272695"/>
    <n v="629.37656592725841"/>
    <n v="0.51479514417994232"/>
    <n v="364398.6876"/>
  </r>
  <r>
    <x v="4"/>
    <x v="0"/>
    <x v="0"/>
    <n v="1488"/>
    <n v="463860"/>
    <n v="24810"/>
    <n v="4.92"/>
    <n v="11.82"/>
    <n v="285"/>
    <n v="69"/>
    <n v="6.26"/>
    <n v="87700"/>
    <n v="13"/>
    <n v="1510.71"/>
    <n v="14.3"/>
    <n v="14"/>
    <n v="11518"/>
    <n v="-9"/>
    <n v="17588.16"/>
    <n v="29037.636000000002"/>
    <n v="212.78400000000002"/>
    <n v="73.209599999999995"/>
    <n v="317730.21039999998"/>
    <n v="213.52836720430108"/>
    <n v="18.696493349455864"/>
    <n v="307.04767956788527"/>
    <n v="0.92819460613116034"/>
    <n v="292920.21039999998"/>
  </r>
  <r>
    <x v="4"/>
    <x v="0"/>
    <x v="3"/>
    <n v="3812"/>
    <n v="461961"/>
    <n v="46869"/>
    <n v="8.8000000000000007"/>
    <n v="3.9"/>
    <n v="121"/>
    <n v="18.59"/>
    <n v="19.77"/>
    <n v="79332"/>
    <n v="3"/>
    <n v="1378.01"/>
    <n v="8.1199999999999992"/>
    <n v="30"/>
    <n v="44020"/>
    <n v="72"/>
    <n v="14866.8"/>
    <n v="91329.689699999988"/>
    <n v="309.53440000000001"/>
    <n v="335.45600000000002"/>
    <n v="231767.51990000001"/>
    <n v="60.799454328436518"/>
    <n v="9.8564296229917421"/>
    <n v="335.2377704080522"/>
    <n v="0.36093784973190379"/>
    <n v="184898.51990000001"/>
  </r>
  <r>
    <x v="4"/>
    <x v="3"/>
    <x v="0"/>
    <n v="1467"/>
    <n v="301924"/>
    <n v="37955"/>
    <n v="2.4300000000000002"/>
    <n v="2.82"/>
    <n v="233"/>
    <n v="13.47"/>
    <n v="15"/>
    <n v="96856"/>
    <n v="0"/>
    <n v="359.77"/>
    <n v="0.88"/>
    <n v="8"/>
    <n v="33360"/>
    <n v="11"/>
    <n v="4136.9399999999996"/>
    <n v="45288.6"/>
    <n v="12.909600000000001"/>
    <n v="35.648100000000007"/>
    <n v="122233.90230000002"/>
    <n v="83.322360122699394"/>
    <n v="7.9547885654064023"/>
    <n v="839.21394224087612"/>
    <n v="0.27764076390084924"/>
    <n v="84278.902300000016"/>
  </r>
  <r>
    <x v="4"/>
    <x v="0"/>
    <x v="3"/>
    <n v="3826"/>
    <n v="477737"/>
    <n v="76312"/>
    <n v="8.3000000000000007"/>
    <n v="19.82"/>
    <n v="118"/>
    <n v="6.37"/>
    <n v="7.62"/>
    <n v="92320"/>
    <n v="9"/>
    <n v="252.04"/>
    <n v="22.4"/>
    <n v="20"/>
    <n v="45835"/>
    <n v="58"/>
    <n v="75831.320000000007"/>
    <n v="36403.559399999998"/>
    <n v="857.02399999999989"/>
    <n v="317.55799999999999"/>
    <n v="226172.53859999997"/>
    <n v="59.114620648196542"/>
    <n v="6.2603129258832162"/>
    <n v="1895.4808760514204"/>
    <n v="6.2253331854137318E-2"/>
    <n v="149860.53859999997"/>
  </r>
  <r>
    <x v="4"/>
    <x v="1"/>
    <x v="1"/>
    <n v="4086"/>
    <n v="400040"/>
    <n v="15350"/>
    <n v="0.65"/>
    <n v="8.33"/>
    <n v="205"/>
    <n v="39.99"/>
    <n v="14.22"/>
    <n v="70799"/>
    <n v="11"/>
    <n v="1530.68"/>
    <n v="13.24"/>
    <n v="22"/>
    <n v="29924"/>
    <n v="7"/>
    <n v="34036.379999999997"/>
    <n v="56885.687999999995"/>
    <n v="540.9864"/>
    <n v="26.559000000000001"/>
    <n v="207827.38660000003"/>
    <n v="50.86328600097896"/>
    <n v="26.061237785016285"/>
    <n v="261.34789766639665"/>
    <n v="0.78439506049395058"/>
    <n v="192477.38660000003"/>
  </r>
  <r>
    <x v="4"/>
    <x v="3"/>
    <x v="2"/>
    <n v="4500"/>
    <n v="355035"/>
    <n v="128853"/>
    <n v="0.9"/>
    <n v="13.48"/>
    <n v="396"/>
    <n v="58.92"/>
    <n v="9.9600000000000009"/>
    <n v="99667"/>
    <n v="13"/>
    <n v="1224.47"/>
    <n v="3.78"/>
    <n v="28"/>
    <n v="45052"/>
    <n v="73"/>
    <n v="60660"/>
    <n v="35361.486000000004"/>
    <n v="170.1"/>
    <n v="40.500000000000007"/>
    <n v="114083.91399999999"/>
    <n v="25.351980888888885"/>
    <n v="2.7553491187632417"/>
    <n v="289.94993752398995"/>
    <n v="1.3657530102665936"/>
    <n v="-14769.08600000001"/>
  </r>
  <r>
    <x v="4"/>
    <x v="1"/>
    <x v="3"/>
    <n v="3948"/>
    <n v="141006"/>
    <n v="116668"/>
    <n v="5.38"/>
    <n v="13.61"/>
    <n v="473"/>
    <n v="22.91"/>
    <n v="9.2200000000000006"/>
    <n v="7233"/>
    <n v="11"/>
    <n v="1138.93"/>
    <n v="23.57"/>
    <n v="43"/>
    <n v="6056"/>
    <n v="54"/>
    <n v="53732.28"/>
    <n v="13000.753200000001"/>
    <n v="930.54359999999997"/>
    <n v="212.4024"/>
    <n v="59841.020799999984"/>
    <n v="15.157300101317119"/>
    <n v="1.2086090444680633"/>
    <n v="123.80567725847945"/>
    <n v="3.8205033119158052"/>
    <n v="-56826.979200000016"/>
  </r>
  <r>
    <x v="4"/>
    <x v="0"/>
    <x v="3"/>
    <n v="3464"/>
    <n v="188593"/>
    <n v="5159"/>
    <n v="4.0599999999999996"/>
    <n v="10.86"/>
    <n v="426"/>
    <n v="23.38"/>
    <n v="17.38"/>
    <n v="78200"/>
    <n v="2"/>
    <n v="367.48"/>
    <n v="29.04"/>
    <n v="24"/>
    <n v="12588"/>
    <n v="6"/>
    <n v="37619.040000000001"/>
    <n v="32777.463399999993"/>
    <n v="1005.9456"/>
    <n v="140.63839999999999"/>
    <n v="26261.912600000011"/>
    <n v="7.5813835450346447"/>
    <n v="36.556115526264783"/>
    <n v="513.20616087950361"/>
    <n v="0.83007577163521451"/>
    <n v="21102.912600000011"/>
  </r>
  <r>
    <x v="4"/>
    <x v="1"/>
    <x v="3"/>
    <n v="142"/>
    <n v="227832"/>
    <n v="144316"/>
    <n v="9.33"/>
    <n v="16.25"/>
    <n v="174"/>
    <n v="51.65"/>
    <n v="14.24"/>
    <n v="26205"/>
    <n v="0"/>
    <n v="1995.23"/>
    <n v="14.04"/>
    <n v="30"/>
    <n v="37373"/>
    <n v="3"/>
    <n v="2307.5"/>
    <n v="32443.2768"/>
    <n v="19.936799999999998"/>
    <n v="13.2486"/>
    <n v="129470.03779999999"/>
    <n v="911.76082957746473"/>
    <n v="1.5787022921921339"/>
    <n v="114.18833918896568"/>
    <n v="1.5237983250816391"/>
    <n v="-14845.962200000009"/>
  </r>
  <r>
    <x v="4"/>
    <x v="0"/>
    <x v="1"/>
    <n v="1043"/>
    <n v="892150"/>
    <n v="19743"/>
    <n v="4.0999999999999996"/>
    <n v="12.84"/>
    <n v="498"/>
    <n v="68.48"/>
    <n v="5.67"/>
    <n v="25570"/>
    <n v="0"/>
    <n v="669.99"/>
    <n v="19.399999999999999"/>
    <n v="11"/>
    <n v="47052"/>
    <n v="17"/>
    <n v="13392.119999999999"/>
    <n v="50584.904999999999"/>
    <n v="202.34199999999998"/>
    <n v="42.762999999999991"/>
    <n v="755305.87"/>
    <n v="724.16670182166831"/>
    <n v="45.188167958263691"/>
    <n v="1331.5870386125166"/>
    <n v="0.37398982233929273"/>
    <n v="735562.87"/>
  </r>
  <r>
    <x v="4"/>
    <x v="1"/>
    <x v="0"/>
    <n v="4531"/>
    <n v="381328"/>
    <n v="51154"/>
    <n v="6.02"/>
    <n v="18.010000000000002"/>
    <n v="233"/>
    <n v="26.2"/>
    <n v="11.1"/>
    <n v="65936"/>
    <n v="2"/>
    <n v="1305.8699999999999"/>
    <n v="15.93"/>
    <n v="0"/>
    <n v="16748"/>
    <n v="53"/>
    <n v="81603.310000000012"/>
    <n v="42327.408000000003"/>
    <n v="721.78829999999994"/>
    <n v="272.76619999999997"/>
    <n v="173718.72749999998"/>
    <n v="38.340041381593466"/>
    <n v="7.4545099112483868"/>
    <n v="292.01069019121354"/>
    <n v="0.79791599358032972"/>
    <n v="122564.72749999998"/>
  </r>
  <r>
    <x v="4"/>
    <x v="1"/>
    <x v="0"/>
    <n v="3288"/>
    <n v="63140"/>
    <n v="94678"/>
    <n v="5.71"/>
    <n v="15.78"/>
    <n v="381"/>
    <n v="30.59"/>
    <n v="12.26"/>
    <n v="10416"/>
    <n v="8"/>
    <n v="540.74"/>
    <n v="4.76"/>
    <n v="3"/>
    <n v="40174"/>
    <n v="38"/>
    <n v="51884.639999999999"/>
    <n v="7740.9639999999999"/>
    <n v="156.50879999999998"/>
    <n v="187.7448"/>
    <n v="-47419.857600000003"/>
    <n v="-14.422097810218979"/>
    <n v="0.6668919918037981"/>
    <n v="116.76591337796353"/>
    <n v="3.2629385492556224"/>
    <n v="-142097.85759999999"/>
  </r>
  <r>
    <x v="4"/>
    <x v="2"/>
    <x v="2"/>
    <n v="814"/>
    <n v="438612"/>
    <n v="117056"/>
    <n v="5.45"/>
    <n v="2.1"/>
    <n v="184"/>
    <n v="44.53"/>
    <n v="18.46"/>
    <n v="3412"/>
    <n v="5"/>
    <n v="729.39"/>
    <n v="24.38"/>
    <n v="22"/>
    <n v="12826"/>
    <n v="-19"/>
    <n v="1709.4"/>
    <n v="80967.775200000004"/>
    <n v="198.45319999999998"/>
    <n v="44.363"/>
    <n v="339454.0086"/>
    <n v="417.01966658476658"/>
    <n v="3.7470270639693823"/>
    <n v="601.3408464607412"/>
    <n v="0.30598287324560203"/>
    <n v="222398.0086"/>
  </r>
  <r>
    <x v="4"/>
    <x v="3"/>
    <x v="3"/>
    <n v="3735"/>
    <n v="914690"/>
    <n v="111122"/>
    <n v="4.21"/>
    <n v="6.52"/>
    <n v="104"/>
    <n v="8.73"/>
    <n v="19.28"/>
    <n v="86907"/>
    <n v="8"/>
    <n v="1742.91"/>
    <n v="4.6900000000000004"/>
    <n v="36"/>
    <n v="18570"/>
    <n v="66"/>
    <n v="24352.199999999997"/>
    <n v="176352.23199999999"/>
    <n v="175.17150000000001"/>
    <n v="157.24349999999998"/>
    <n v="608176.15300000005"/>
    <n v="162.83163400267739"/>
    <n v="8.2314033224743977"/>
    <n v="524.80621489348266"/>
    <n v="0.19816838491729441"/>
    <n v="497054.15300000005"/>
  </r>
  <r>
    <x v="4"/>
    <x v="2"/>
    <x v="0"/>
    <n v="3710"/>
    <n v="119286"/>
    <n v="37402"/>
    <n v="2.95"/>
    <n v="5.82"/>
    <n v="389"/>
    <n v="62.48"/>
    <n v="7.25"/>
    <n v="69847"/>
    <n v="9"/>
    <n v="440.89"/>
    <n v="11.91"/>
    <n v="14"/>
    <n v="4536"/>
    <n v="47"/>
    <n v="21592.2"/>
    <n v="8648.2349999999988"/>
    <n v="441.86099999999999"/>
    <n v="109.44500000000001"/>
    <n v="14111.259000000005"/>
    <n v="3.8035738544474409"/>
    <n v="3.1892946901235226"/>
    <n v="270.55728186168886"/>
    <n v="1.4377731670103784"/>
    <n v="-23290.740999999995"/>
  </r>
  <r>
    <x v="4"/>
    <x v="0"/>
    <x v="2"/>
    <n v="3630"/>
    <n v="198066"/>
    <n v="97122"/>
    <n v="4.17"/>
    <n v="13.21"/>
    <n v="36"/>
    <n v="47.99"/>
    <n v="18.98"/>
    <n v="37909"/>
    <n v="7"/>
    <n v="752.33"/>
    <n v="19.89"/>
    <n v="8"/>
    <n v="26594"/>
    <n v="14"/>
    <n v="47952.3"/>
    <n v="37592.926800000001"/>
    <n v="722.00699999999995"/>
    <n v="151.37100000000001"/>
    <n v="47144.395199999999"/>
    <n v="12.987436694214876"/>
    <n v="2.0393525668746526"/>
    <n v="263.27010753259873"/>
    <n v="0.13674169216321833"/>
    <n v="-49977.604800000001"/>
  </r>
  <r>
    <x v="4"/>
    <x v="2"/>
    <x v="1"/>
    <n v="4057"/>
    <n v="330852"/>
    <n v="103538"/>
    <n v="5.8"/>
    <n v="13.4"/>
    <n v="199"/>
    <n v="42.83"/>
    <n v="15.27"/>
    <n v="47279"/>
    <n v="7"/>
    <n v="982.54"/>
    <n v="18.18"/>
    <n v="32"/>
    <n v="8140"/>
    <n v="-4"/>
    <n v="54363.8"/>
    <n v="50521.100400000003"/>
    <n v="737.56259999999997"/>
    <n v="235.30599999999998"/>
    <n v="169575.23099999997"/>
    <n v="41.798183633226515"/>
    <n v="3.1954644671521568"/>
    <n v="336.73132900441715"/>
    <n v="0.59097560238414759"/>
    <n v="66037.230999999971"/>
  </r>
  <r>
    <x v="4"/>
    <x v="0"/>
    <x v="3"/>
    <n v="1343"/>
    <n v="474149"/>
    <n v="59040"/>
    <n v="5.72"/>
    <n v="8.5299999999999994"/>
    <n v="361"/>
    <n v="50.32"/>
    <n v="18.09"/>
    <n v="59321"/>
    <n v="9"/>
    <n v="520.29"/>
    <n v="13.5"/>
    <n v="32"/>
    <n v="35980"/>
    <n v="3"/>
    <n v="11455.789999999999"/>
    <n v="85773.554100000008"/>
    <n v="181.30500000000001"/>
    <n v="76.819599999999994"/>
    <n v="281360.53130000003"/>
    <n v="209.50151250930753"/>
    <n v="8.0309789972899726"/>
    <n v="911.31676564992608"/>
    <n v="0.39613009834461316"/>
    <n v="222320.53130000003"/>
  </r>
  <r>
    <x v="4"/>
    <x v="3"/>
    <x v="0"/>
    <n v="1760"/>
    <n v="854565"/>
    <n v="71852"/>
    <n v="8.35"/>
    <n v="4.71"/>
    <n v="250"/>
    <n v="32.119999999999997"/>
    <n v="14.4"/>
    <n v="16934"/>
    <n v="0"/>
    <n v="1652.79"/>
    <n v="16.149999999999999"/>
    <n v="18"/>
    <n v="49704"/>
    <n v="34"/>
    <n v="8289.6"/>
    <n v="123057.36000000002"/>
    <n v="284.23999999999995"/>
    <n v="146.95999999999998"/>
    <n v="656148.84"/>
    <n v="372.8118409090909"/>
    <n v="11.893405889884763"/>
    <n v="517.04390757446504"/>
    <n v="0.48351793017500128"/>
    <n v="584296.84"/>
  </r>
  <r>
    <x v="4"/>
    <x v="2"/>
    <x v="2"/>
    <n v="1416"/>
    <n v="339768"/>
    <n v="71914"/>
    <n v="1.1000000000000001"/>
    <n v="19.899999999999999"/>
    <n v="88"/>
    <n v="8.5500000000000007"/>
    <n v="12.53"/>
    <n v="54412"/>
    <n v="3"/>
    <n v="1032.44"/>
    <n v="15.29"/>
    <n v="18"/>
    <n v="17042"/>
    <n v="6"/>
    <n v="28178.399999999998"/>
    <n v="42572.930399999997"/>
    <n v="216.50639999999999"/>
    <n v="15.576000000000002"/>
    <n v="197330.58720000001"/>
    <n v="139.3577593220339"/>
    <n v="4.7246433239702981"/>
    <n v="329.09224749137962"/>
    <n v="0.26740222740222741"/>
    <n v="125416.58720000001"/>
  </r>
  <r>
    <x v="4"/>
    <x v="1"/>
    <x v="1"/>
    <n v="4776"/>
    <n v="131816"/>
    <n v="43342"/>
    <n v="7.6"/>
    <n v="15.61"/>
    <n v="464"/>
    <n v="17.52"/>
    <n v="11.27"/>
    <n v="38174"/>
    <n v="7"/>
    <n v="663.24"/>
    <n v="1.44"/>
    <n v="47"/>
    <n v="36024"/>
    <n v="47"/>
    <n v="74553.36"/>
    <n v="14855.663199999999"/>
    <n v="68.7744"/>
    <n v="362.976"/>
    <n v="-32222.773599999986"/>
    <n v="-6.7468118927973171"/>
    <n v="3.0412994324212081"/>
    <n v="198.74555213798925"/>
    <n v="2.3346434423742188"/>
    <n v="-75564.773599999986"/>
  </r>
  <r>
    <x v="4"/>
    <x v="2"/>
    <x v="0"/>
    <n v="4868"/>
    <n v="927611"/>
    <n v="86423"/>
    <n v="4.4400000000000004"/>
    <n v="9.9600000000000009"/>
    <n v="418"/>
    <n v="19.79"/>
    <n v="8.94"/>
    <n v="35201"/>
    <n v="5"/>
    <n v="1574.08"/>
    <n v="17.149999999999999"/>
    <n v="18"/>
    <n v="6423"/>
    <n v="-17"/>
    <n v="48485.280000000006"/>
    <n v="82928.4234"/>
    <n v="834.86199999999997"/>
    <n v="216.13920000000002"/>
    <n v="753522.29539999994"/>
    <n v="154.79093989317994"/>
    <n v="10.733381160107841"/>
    <n v="589.30359321000208"/>
    <n v="0.70931181281808853"/>
    <n v="667099.29539999994"/>
  </r>
  <r>
    <x v="4"/>
    <x v="1"/>
    <x v="2"/>
    <n v="1443"/>
    <n v="570498"/>
    <n v="52377"/>
    <n v="8.2200000000000006"/>
    <n v="7.19"/>
    <n v="349"/>
    <n v="51.83"/>
    <n v="18"/>
    <n v="57134"/>
    <n v="14"/>
    <n v="323.27"/>
    <n v="28.84"/>
    <n v="29"/>
    <n v="4275"/>
    <n v="5"/>
    <n v="10375.17"/>
    <n v="102689.64"/>
    <n v="416.16120000000001"/>
    <n v="118.61460000000001"/>
    <n v="395489.4142"/>
    <n v="274.07443811503811"/>
    <n v="10.89214731657025"/>
    <n v="1764.7724812076594"/>
    <n v="0.19775920336267611"/>
    <n v="343112.4142"/>
  </r>
  <r>
    <x v="4"/>
    <x v="0"/>
    <x v="1"/>
    <n v="4108"/>
    <n v="230231"/>
    <n v="67261"/>
    <n v="9.3699999999999992"/>
    <n v="11.98"/>
    <n v="300"/>
    <n v="55.34"/>
    <n v="15.51"/>
    <n v="12881"/>
    <n v="14"/>
    <n v="1700.01"/>
    <n v="12.42"/>
    <n v="1"/>
    <n v="44809"/>
    <n v="51"/>
    <n v="49213.840000000004"/>
    <n v="35708.828099999999"/>
    <n v="510.21360000000004"/>
    <n v="384.91959999999995"/>
    <n v="86723.198700000008"/>
    <n v="21.110807862706917"/>
    <n v="3.4229494060451078"/>
    <n v="135.4292033576273"/>
    <n v="2.2151795370736349"/>
    <n v="19462.198700000008"/>
  </r>
  <r>
    <x v="4"/>
    <x v="3"/>
    <x v="2"/>
    <n v="2572"/>
    <n v="784417"/>
    <n v="144088"/>
    <n v="3.47"/>
    <n v="10.64"/>
    <n v="432"/>
    <n v="62.68"/>
    <n v="17.7"/>
    <n v="36737"/>
    <n v="14"/>
    <n v="807.29"/>
    <n v="13.25"/>
    <n v="47"/>
    <n v="5674"/>
    <n v="71"/>
    <n v="27366.080000000002"/>
    <n v="138841.80899999998"/>
    <n v="340.79"/>
    <n v="89.248400000000004"/>
    <n v="575368.07260000007"/>
    <n v="223.70453833592538"/>
    <n v="5.4440133807117874"/>
    <n v="971.66693505431761"/>
    <n v="0.44459678971771388"/>
    <n v="431280.07260000007"/>
  </r>
  <r>
    <x v="4"/>
    <x v="3"/>
    <x v="1"/>
    <n v="2528"/>
    <n v="578423"/>
    <n v="8866"/>
    <n v="6.56"/>
    <n v="17.47"/>
    <n v="174"/>
    <n v="31.32"/>
    <n v="7.53"/>
    <n v="77514"/>
    <n v="1"/>
    <n v="1856.27"/>
    <n v="15.61"/>
    <n v="38"/>
    <n v="45839"/>
    <n v="74"/>
    <n v="44164.159999999996"/>
    <n v="43555.251900000003"/>
    <n v="394.62079999999997"/>
    <n v="165.83679999999998"/>
    <n v="366790.13049999997"/>
    <n v="145.09103263449367"/>
    <n v="65.240581998646519"/>
    <n v="311.60499280815827"/>
    <n v="0.55839926835551146"/>
    <n v="357924.13049999997"/>
  </r>
  <r>
    <x v="4"/>
    <x v="0"/>
    <x v="0"/>
    <n v="3974"/>
    <n v="770391"/>
    <n v="98574"/>
    <n v="4.0999999999999996"/>
    <n v="12.31"/>
    <n v="274"/>
    <n v="38.18"/>
    <n v="10.35"/>
    <n v="95567"/>
    <n v="11"/>
    <n v="1820.64"/>
    <n v="26.2"/>
    <n v="38"/>
    <n v="42476"/>
    <n v="18"/>
    <n v="48919.94"/>
    <n v="79735.468500000003"/>
    <n v="1041.1880000000001"/>
    <n v="162.93399999999997"/>
    <n v="502488.46950000001"/>
    <n v="126.44400339708103"/>
    <n v="7.8153569906871994"/>
    <n v="423.14296071711044"/>
    <n v="0.64753529052130676"/>
    <n v="403914.46950000001"/>
  </r>
  <r>
    <x v="4"/>
    <x v="1"/>
    <x v="3"/>
    <n v="1594"/>
    <n v="966383"/>
    <n v="34336"/>
    <n v="6.38"/>
    <n v="16.47"/>
    <n v="109"/>
    <n v="25.57"/>
    <n v="19.48"/>
    <n v="42733"/>
    <n v="14"/>
    <n v="327.83"/>
    <n v="2.56"/>
    <n v="1"/>
    <n v="7569"/>
    <n v="30"/>
    <n v="26253.179999999997"/>
    <n v="188251.40840000001"/>
    <n v="40.806400000000004"/>
    <n v="101.6972"/>
    <n v="701433.90800000005"/>
    <n v="440.04636637390217"/>
    <n v="28.144891658900281"/>
    <n v="2947.817466369765"/>
    <n v="3.6976509313595127E-2"/>
    <n v="667097.90800000005"/>
  </r>
  <r>
    <x v="4"/>
    <x v="1"/>
    <x v="2"/>
    <n v="4043"/>
    <n v="248137"/>
    <n v="103934"/>
    <n v="6.01"/>
    <n v="11.42"/>
    <n v="41"/>
    <n v="68.53"/>
    <n v="6.23"/>
    <n v="88697"/>
    <n v="6"/>
    <n v="387.15"/>
    <n v="8.42"/>
    <n v="34"/>
    <n v="17350"/>
    <n v="-8"/>
    <n v="46171.06"/>
    <n v="15458.935100000001"/>
    <n v="340.42059999999998"/>
    <n v="242.98429999999999"/>
    <n v="79876.600000000006"/>
    <n v="19.756764778629734"/>
    <n v="2.3874478034137048"/>
    <n v="640.9324551207543"/>
    <n v="6.3969299217770823E-2"/>
    <n v="-24057.399999999994"/>
  </r>
  <r>
    <x v="4"/>
    <x v="2"/>
    <x v="1"/>
    <n v="385"/>
    <n v="856527"/>
    <n v="66215"/>
    <n v="1.08"/>
    <n v="12.77"/>
    <n v="115"/>
    <n v="44.21"/>
    <n v="19.649999999999999"/>
    <n v="66205"/>
    <n v="7"/>
    <n v="1534.49"/>
    <n v="22"/>
    <n v="44"/>
    <n v="16861"/>
    <n v="63"/>
    <n v="4916.45"/>
    <n v="168307.55549999999"/>
    <n v="84.7"/>
    <n v="4.1580000000000004"/>
    <n v="600148.13650000002"/>
    <n v="1558.8263285714286"/>
    <n v="12.935543305897456"/>
    <n v="558.18350070707527"/>
    <n v="0.20602543761025632"/>
    <n v="533933.13650000002"/>
  </r>
  <r>
    <x v="4"/>
    <x v="2"/>
    <x v="1"/>
    <n v="4237"/>
    <n v="618020"/>
    <n v="32076"/>
    <n v="1.69"/>
    <n v="10.4"/>
    <n v="259"/>
    <n v="61.42"/>
    <n v="6.63"/>
    <n v="93190"/>
    <n v="3"/>
    <n v="1859.8"/>
    <n v="26.63"/>
    <n v="0"/>
    <n v="12549"/>
    <n v="57"/>
    <n v="44064.800000000003"/>
    <n v="40974.725999999995"/>
    <n v="1128.3130999999998"/>
    <n v="71.6053"/>
    <n v="426041.55560000002"/>
    <n v="100.5526447014397"/>
    <n v="19.267365008105749"/>
    <n v="332.30454887622324"/>
    <n v="0.77940552085693027"/>
    <n v="393965.55560000002"/>
  </r>
  <r>
    <x v="4"/>
    <x v="2"/>
    <x v="1"/>
    <n v="4019"/>
    <n v="906047"/>
    <n v="43405"/>
    <n v="3.8"/>
    <n v="10.14"/>
    <n v="272"/>
    <n v="67.84"/>
    <n v="13.1"/>
    <n v="94937"/>
    <n v="13"/>
    <n v="1883.18"/>
    <n v="24.09"/>
    <n v="2"/>
    <n v="33535"/>
    <n v="19"/>
    <n v="40752.660000000003"/>
    <n v="118692.15700000001"/>
    <n v="968.1771"/>
    <n v="152.72200000000001"/>
    <n v="617009.28389999992"/>
    <n v="153.52308631500372"/>
    <n v="20.87425411818915"/>
    <n v="481.12607398124447"/>
    <n v="0.56534038521180474"/>
    <n v="573604.28389999992"/>
  </r>
  <r>
    <x v="4"/>
    <x v="1"/>
    <x v="2"/>
    <n v="3078"/>
    <n v="141353"/>
    <n v="144883"/>
    <n v="8.9700000000000006"/>
    <n v="13.1"/>
    <n v="202"/>
    <n v="63.21"/>
    <n v="5.49"/>
    <n v="8572"/>
    <n v="14"/>
    <n v="219.97"/>
    <n v="27.44"/>
    <n v="47"/>
    <n v="45420"/>
    <n v="52"/>
    <n v="40321.799999999996"/>
    <n v="7760.279700000001"/>
    <n v="844.60320000000013"/>
    <n v="276.09660000000002"/>
    <n v="38158.22050000001"/>
    <n v="12.397082683560757"/>
    <n v="0.97563551279308136"/>
    <n v="642.60126380870122"/>
    <n v="0.31434734317630331"/>
    <n v="-106724.77949999999"/>
  </r>
  <r>
    <x v="4"/>
    <x v="1"/>
    <x v="1"/>
    <n v="194"/>
    <n v="592387"/>
    <n v="33328"/>
    <n v="2.1"/>
    <n v="15.15"/>
    <n v="372"/>
    <n v="49.7"/>
    <n v="7.32"/>
    <n v="72379"/>
    <n v="3"/>
    <n v="347.93"/>
    <n v="20.39"/>
    <n v="43"/>
    <n v="32283"/>
    <n v="53"/>
    <n v="2939.1"/>
    <n v="43362.7284"/>
    <n v="39.556600000000003"/>
    <n v="4.0739999999999998"/>
    <n v="441379.54099999997"/>
    <n v="2275.1522731958762"/>
    <n v="17.774453912626019"/>
    <n v="1702.603972063346"/>
    <n v="0.2184888594786854"/>
    <n v="408051.54099999997"/>
  </r>
  <r>
    <x v="4"/>
    <x v="0"/>
    <x v="3"/>
    <n v="1233"/>
    <n v="421233"/>
    <n v="117911"/>
    <n v="5.01"/>
    <n v="4.4400000000000004"/>
    <n v="294"/>
    <n v="22.78"/>
    <n v="9.52"/>
    <n v="1105"/>
    <n v="1"/>
    <n v="1481"/>
    <n v="2.0099999999999998"/>
    <n v="46"/>
    <n v="1633"/>
    <n v="42"/>
    <n v="5474.52"/>
    <n v="40101.381600000001"/>
    <n v="24.783299999999997"/>
    <n v="61.773299999999999"/>
    <n v="372832.54180000001"/>
    <n v="302.3783793998378"/>
    <n v="3.5724656732620366"/>
    <n v="284.42471303173534"/>
    <n v="1.0336654535613305"/>
    <n v="254921.54180000001"/>
  </r>
  <r>
    <x v="4"/>
    <x v="0"/>
    <x v="0"/>
    <n v="2630"/>
    <n v="718590"/>
    <n v="30851"/>
    <n v="1.21"/>
    <n v="6.72"/>
    <n v="343"/>
    <n v="8.1999999999999993"/>
    <n v="8.82"/>
    <n v="97175"/>
    <n v="1"/>
    <n v="188.68"/>
    <n v="24.85"/>
    <n v="29"/>
    <n v="40255"/>
    <n v="79"/>
    <n v="17673.599999999999"/>
    <n v="63379.637999999999"/>
    <n v="653.55500000000006"/>
    <n v="31.823"/>
    <n v="499421.38400000002"/>
    <n v="189.89406235741447"/>
    <n v="23.292275777122299"/>
    <n v="3808.511765952936"/>
    <n v="9.0061425847840909E-2"/>
    <n v="468570.38400000002"/>
  </r>
  <r>
    <x v="4"/>
    <x v="0"/>
    <x v="1"/>
    <n v="3064"/>
    <n v="155400"/>
    <n v="81221"/>
    <n v="2.08"/>
    <n v="7.35"/>
    <n v="341"/>
    <n v="36.92"/>
    <n v="5.84"/>
    <n v="77400"/>
    <n v="2"/>
    <n v="948.29"/>
    <n v="26.46"/>
    <n v="31"/>
    <n v="4098"/>
    <n v="77"/>
    <n v="22520.399999999998"/>
    <n v="9075.36"/>
    <n v="810.73440000000005"/>
    <n v="63.731199999999994"/>
    <n v="41431.774399999995"/>
    <n v="13.522119582245429"/>
    <n v="1.9132982849263123"/>
    <n v="163.87392042518638"/>
    <n v="2.0808680180180179"/>
    <n v="-39789.225600000005"/>
  </r>
  <r>
    <x v="4"/>
    <x v="0"/>
    <x v="0"/>
    <n v="945"/>
    <n v="461274"/>
    <n v="128765"/>
    <n v="8.35"/>
    <n v="8.5500000000000007"/>
    <n v="481"/>
    <n v="68.92"/>
    <n v="13.42"/>
    <n v="47078"/>
    <n v="11"/>
    <n v="855.12"/>
    <n v="11.63"/>
    <n v="19"/>
    <n v="45411"/>
    <n v="65"/>
    <n v="8079.7500000000009"/>
    <n v="61902.970799999996"/>
    <n v="109.90350000000001"/>
    <n v="78.907499999999985"/>
    <n v="298613.4682"/>
    <n v="315.99308804232805"/>
    <n v="3.5822933250495086"/>
    <n v="539.42604546730286"/>
    <n v="0.89168849750907264"/>
    <n v="169848.4682"/>
  </r>
  <r>
    <x v="4"/>
    <x v="3"/>
    <x v="0"/>
    <n v="3136"/>
    <n v="344746"/>
    <n v="133389"/>
    <n v="3.86"/>
    <n v="4.0999999999999996"/>
    <n v="431"/>
    <n v="49.28"/>
    <n v="7.97"/>
    <n v="15401"/>
    <n v="7"/>
    <n v="1496.02"/>
    <n v="8.06"/>
    <n v="16"/>
    <n v="36421"/>
    <n v="2"/>
    <n v="12857.599999999999"/>
    <n v="27476.256199999996"/>
    <n v="252.76160000000002"/>
    <n v="121.04959999999998"/>
    <n v="252216.33260000002"/>
    <n v="80.426126466836749"/>
    <n v="2.5845159645847859"/>
    <n v="230.44210638895203"/>
    <n v="1.8703179152187408"/>
    <n v="118827.33260000002"/>
  </r>
  <r>
    <x v="4"/>
    <x v="3"/>
    <x v="3"/>
    <n v="2053"/>
    <n v="715847"/>
    <n v="144271"/>
    <n v="1.44"/>
    <n v="12.05"/>
    <n v="464"/>
    <n v="59.71"/>
    <n v="9.4600000000000009"/>
    <n v="76693"/>
    <n v="9"/>
    <n v="531.48"/>
    <n v="26.55"/>
    <n v="42"/>
    <n v="16245"/>
    <n v="73"/>
    <n v="24738.65"/>
    <n v="67719.126199999999"/>
    <n v="545.07150000000001"/>
    <n v="29.563199999999998"/>
    <n v="529876.58909999998"/>
    <n v="258.09867954213348"/>
    <n v="4.9618218491588744"/>
    <n v="1346.8935801911643"/>
    <n v="0.3444964077519358"/>
    <n v="385605.58909999998"/>
  </r>
  <r>
    <x v="4"/>
    <x v="1"/>
    <x v="3"/>
    <n v="4076"/>
    <n v="603083"/>
    <n v="130681"/>
    <n v="3.38"/>
    <n v="11.04"/>
    <n v="108"/>
    <n v="9.7200000000000006"/>
    <n v="15.38"/>
    <n v="52186"/>
    <n v="7"/>
    <n v="1757.83"/>
    <n v="20.12"/>
    <n v="39"/>
    <n v="17447"/>
    <n v="49"/>
    <n v="44999.039999999994"/>
    <n v="92754.165400000013"/>
    <n v="820.09120000000007"/>
    <n v="137.7688"/>
    <n v="394738.93460000004"/>
    <n v="96.844684641805699"/>
    <n v="4.6149248934428115"/>
    <n v="343.0838021879249"/>
    <n v="0.31479189431637106"/>
    <n v="264057.93460000004"/>
  </r>
  <r>
    <x v="4"/>
    <x v="3"/>
    <x v="1"/>
    <n v="1503"/>
    <n v="629365"/>
    <n v="89289"/>
    <n v="2.31"/>
    <n v="7.86"/>
    <n v="107"/>
    <n v="19.13"/>
    <n v="19.22"/>
    <n v="4677"/>
    <n v="10"/>
    <n v="710.96"/>
    <n v="12.55"/>
    <n v="30"/>
    <n v="23705"/>
    <n v="65"/>
    <n v="11813.58"/>
    <n v="120963.95299999999"/>
    <n v="188.62649999999999"/>
    <n v="34.719299999999997"/>
    <n v="467982.12119999999"/>
    <n v="311.36535009980042"/>
    <n v="7.0486286104671345"/>
    <n v="885.23264318667714"/>
    <n v="0.12087218069006062"/>
    <n v="378693.12119999999"/>
  </r>
  <r>
    <x v="4"/>
    <x v="0"/>
    <x v="2"/>
    <n v="3392"/>
    <n v="677220"/>
    <n v="86050"/>
    <n v="5.7"/>
    <n v="12.86"/>
    <n v="40"/>
    <n v="30.41"/>
    <n v="10.06"/>
    <n v="80865"/>
    <n v="3"/>
    <n v="1611.98"/>
    <n v="25.84"/>
    <n v="36"/>
    <n v="43000"/>
    <n v="-8"/>
    <n v="43621.119999999995"/>
    <n v="68128.332000000009"/>
    <n v="876.4928000000001"/>
    <n v="193.34399999999999"/>
    <n v="440535.71120000002"/>
    <n v="129.87491485849057"/>
    <n v="7.8700755374782103"/>
    <n v="420.11687489919228"/>
    <n v="9.5211600366203006E-2"/>
    <n v="354485.71120000002"/>
  </r>
  <r>
    <x v="4"/>
    <x v="3"/>
    <x v="0"/>
    <n v="3129"/>
    <n v="148696"/>
    <n v="97764"/>
    <n v="5.47"/>
    <n v="8.15"/>
    <n v="482"/>
    <n v="60.79"/>
    <n v="10.5"/>
    <n v="73263"/>
    <n v="5"/>
    <n v="167.02"/>
    <n v="29.79"/>
    <n v="32"/>
    <n v="18776"/>
    <n v="35"/>
    <n v="25501.350000000002"/>
    <n v="15613.08"/>
    <n v="932.12909999999999"/>
    <n v="171.15629999999999"/>
    <n v="14439.284600000014"/>
    <n v="4.6146643016938365"/>
    <n v="1.5209688637944438"/>
    <n v="890.28858819303071"/>
    <n v="0.54139748211115302"/>
    <n v="-83324.715399999986"/>
  </r>
  <r>
    <x v="4"/>
    <x v="1"/>
    <x v="3"/>
    <n v="1000"/>
    <n v="859178"/>
    <n v="24149"/>
    <n v="4.45"/>
    <n v="5.41"/>
    <n v="437"/>
    <n v="50.07"/>
    <n v="19.79"/>
    <n v="38409"/>
    <n v="6"/>
    <n v="1889.33"/>
    <n v="15.08"/>
    <n v="36"/>
    <n v="41910"/>
    <n v="25"/>
    <n v="5410"/>
    <n v="170031.32619999998"/>
    <n v="150.79999999999998"/>
    <n v="44.500000000000007"/>
    <n v="603222.37380000006"/>
    <n v="603.22237380000001"/>
    <n v="35.578201995941861"/>
    <n v="454.75274303589106"/>
    <n v="0.96096176810858747"/>
    <n v="579073.37380000006"/>
  </r>
  <r>
    <x v="4"/>
    <x v="0"/>
    <x v="1"/>
    <n v="3184"/>
    <n v="642278"/>
    <n v="135064"/>
    <n v="5.38"/>
    <n v="10.27"/>
    <n v="491"/>
    <n v="54.81"/>
    <n v="16.71"/>
    <n v="34470"/>
    <n v="2"/>
    <n v="1800.34"/>
    <n v="25.45"/>
    <n v="33"/>
    <n v="40028"/>
    <n v="35"/>
    <n v="32699.68"/>
    <n v="107324.6538"/>
    <n v="810.32799999999997"/>
    <n v="171.29920000000001"/>
    <n v="426774.03899999999"/>
    <n v="134.03707255025125"/>
    <n v="4.7553604217259968"/>
    <n v="356.7537242965218"/>
    <n v="1.3762995774415439"/>
    <n v="291710.03899999999"/>
  </r>
  <r>
    <x v="4"/>
    <x v="2"/>
    <x v="0"/>
    <n v="263"/>
    <n v="707957"/>
    <n v="68811"/>
    <n v="5.37"/>
    <n v="5.59"/>
    <n v="350"/>
    <n v="50.04"/>
    <n v="10.68"/>
    <n v="76675"/>
    <n v="14"/>
    <n v="232.82"/>
    <n v="20.6"/>
    <n v="13"/>
    <n v="27918"/>
    <n v="33"/>
    <n v="1470.17"/>
    <n v="75609.8076"/>
    <n v="54.178000000000004"/>
    <n v="14.123099999999999"/>
    <n v="526215.72129999998"/>
    <n v="2000.8202330798479"/>
    <n v="10.288427722311839"/>
    <n v="3040.7911691435443"/>
    <n v="0.1151016234036813"/>
    <n v="457404.72129999998"/>
  </r>
  <r>
    <x v="4"/>
    <x v="2"/>
    <x v="3"/>
    <n v="4898"/>
    <n v="176498"/>
    <n v="123474"/>
    <n v="3.15"/>
    <n v="10.39"/>
    <n v="394"/>
    <n v="15.16"/>
    <n v="18.8"/>
    <n v="39291"/>
    <n v="14"/>
    <n v="1671.9"/>
    <n v="24.27"/>
    <n v="16"/>
    <n v="12991"/>
    <n v="72"/>
    <n v="50890.22"/>
    <n v="33181.624000000003"/>
    <n v="1188.7446"/>
    <n v="154.28700000000001"/>
    <n v="38801.124399999972"/>
    <n v="7.9218302164148575"/>
    <n v="1.4294345368255665"/>
    <n v="105.56731861953466"/>
    <n v="3.7322156625004248"/>
    <n v="-84672.875600000028"/>
  </r>
  <r>
    <x v="4"/>
    <x v="0"/>
    <x v="2"/>
    <n v="2657"/>
    <n v="334154"/>
    <n v="48361"/>
    <n v="8.6199999999999992"/>
    <n v="17.59"/>
    <n v="25"/>
    <n v="35.840000000000003"/>
    <n v="16.350000000000001"/>
    <n v="62182"/>
    <n v="5"/>
    <n v="890.29"/>
    <n v="18.13"/>
    <n v="44"/>
    <n v="9108"/>
    <n v="39"/>
    <n v="46736.63"/>
    <n v="54634.179000000004"/>
    <n v="481.71409999999997"/>
    <n v="229.0334"/>
    <n v="160782.44349999999"/>
    <n v="60.512775122318402"/>
    <n v="6.9095758979342863"/>
    <n v="375.33163351267564"/>
    <n v="6.6607761690717457E-2"/>
    <n v="112421.44349999999"/>
  </r>
  <r>
    <x v="4"/>
    <x v="3"/>
    <x v="1"/>
    <n v="693"/>
    <n v="296183"/>
    <n v="132626"/>
    <n v="6.24"/>
    <n v="10.61"/>
    <n v="177"/>
    <n v="42"/>
    <n v="15.8"/>
    <n v="75603"/>
    <n v="2"/>
    <n v="966.84"/>
    <n v="7.95"/>
    <n v="4"/>
    <n v="33210"/>
    <n v="31"/>
    <n v="7352.73"/>
    <n v="46796.913999999997"/>
    <n v="55.093499999999999"/>
    <n v="43.243200000000002"/>
    <n v="133122.01929999999"/>
    <n v="192.09526594516592"/>
    <n v="2.2332197306712107"/>
    <n v="306.34127673658514"/>
    <n v="0.57778697629506082"/>
    <n v="496.01929999998538"/>
  </r>
  <r>
    <x v="4"/>
    <x v="2"/>
    <x v="2"/>
    <n v="524"/>
    <n v="289017"/>
    <n v="79601"/>
    <n v="9.89"/>
    <n v="15.36"/>
    <n v="32"/>
    <n v="13.66"/>
    <n v="6.81"/>
    <n v="94049"/>
    <n v="1"/>
    <n v="1985.37"/>
    <n v="13.47"/>
    <n v="7"/>
    <n v="25346"/>
    <n v="7"/>
    <n v="8048.6399999999994"/>
    <n v="19682.057699999998"/>
    <n v="70.582800000000006"/>
    <n v="51.823599999999999"/>
    <n v="141768.8959"/>
    <n v="270.5513280534351"/>
    <n v="3.6308212208389343"/>
    <n v="145.57336919566632"/>
    <n v="0.2198204257881024"/>
    <n v="62167.895900000003"/>
  </r>
  <r>
    <x v="4"/>
    <x v="0"/>
    <x v="1"/>
    <n v="3731"/>
    <n v="991768"/>
    <n v="52857"/>
    <n v="2.9"/>
    <n v="12.76"/>
    <n v="437"/>
    <n v="61.4"/>
    <n v="7.35"/>
    <n v="8077"/>
    <n v="6"/>
    <n v="1622.73"/>
    <n v="6.11"/>
    <n v="47"/>
    <n v="14715"/>
    <n v="-5"/>
    <n v="47607.56"/>
    <n v="72894.947999999989"/>
    <n v="227.9641"/>
    <n v="108.199"/>
    <n v="848137.32890000008"/>
    <n v="227.3217177432324"/>
    <n v="18.763229089808352"/>
    <n v="611.17253024224613"/>
    <n v="0.71501904679320161"/>
    <n v="795280.32890000008"/>
  </r>
  <r>
    <x v="4"/>
    <x v="0"/>
    <x v="3"/>
    <n v="1220"/>
    <n v="502891"/>
    <n v="130555"/>
    <n v="5.44"/>
    <n v="8.93"/>
    <n v="190"/>
    <n v="51"/>
    <n v="19.62"/>
    <n v="36490"/>
    <n v="12"/>
    <n v="880.33"/>
    <n v="4.67"/>
    <n v="2"/>
    <n v="6681"/>
    <n v="-5"/>
    <n v="10894.6"/>
    <n v="98667.214200000002"/>
    <n v="56.973999999999997"/>
    <n v="66.368000000000009"/>
    <n v="350034.84379999997"/>
    <n v="286.9138063934426"/>
    <n v="3.8519474550955537"/>
    <n v="571.25282564492863"/>
    <n v="0.33260229353875886"/>
    <n v="219479.84379999997"/>
  </r>
  <r>
    <x v="4"/>
    <x v="2"/>
    <x v="0"/>
    <n v="2248"/>
    <n v="185565"/>
    <n v="127808"/>
    <n v="9.4700000000000006"/>
    <n v="18.52"/>
    <n v="443"/>
    <n v="33.28"/>
    <n v="17.66"/>
    <n v="94154"/>
    <n v="8"/>
    <n v="297.24"/>
    <n v="6.43"/>
    <n v="46"/>
    <n v="19672"/>
    <n v="-20"/>
    <n v="41632.959999999999"/>
    <n v="32770.779000000002"/>
    <n v="144.54639999999998"/>
    <n v="212.88560000000001"/>
    <n v="-3022.1710000000021"/>
    <n v="-1.3443821174377233"/>
    <n v="1.4519044191286929"/>
    <n v="624.29350020185711"/>
    <n v="0.70960213402311856"/>
    <n v="-130830.171"/>
  </r>
  <r>
    <x v="4"/>
    <x v="2"/>
    <x v="3"/>
    <n v="507"/>
    <n v="885869"/>
    <n v="117230"/>
    <n v="7.17"/>
    <n v="12.61"/>
    <n v="297"/>
    <n v="11.78"/>
    <n v="13.53"/>
    <n v="39267"/>
    <n v="9"/>
    <n v="1670.33"/>
    <n v="0.28000000000000003"/>
    <n v="11"/>
    <n v="5098"/>
    <n v="52"/>
    <n v="6393.2699999999995"/>
    <n v="119858.0757"/>
    <n v="1.4196000000000002"/>
    <n v="36.351900000000001"/>
    <n v="715214.88280000002"/>
    <n v="1410.680242209073"/>
    <n v="7.5566749125650432"/>
    <n v="530.35567821927407"/>
    <n v="0.5600015465040542"/>
    <n v="597984.88280000002"/>
  </r>
  <r>
    <x v="4"/>
    <x v="3"/>
    <x v="0"/>
    <n v="2646"/>
    <n v="175149"/>
    <n v="62649"/>
    <n v="6.64"/>
    <n v="2.85"/>
    <n v="106"/>
    <n v="8.2100000000000009"/>
    <n v="6.25"/>
    <n v="9969"/>
    <n v="10"/>
    <n v="1817.33"/>
    <n v="7.91"/>
    <n v="13"/>
    <n v="32740"/>
    <n v="17"/>
    <n v="7541.1"/>
    <n v="10946.8125"/>
    <n v="209.29860000000002"/>
    <n v="175.6944"/>
    <n v="113567.09450000001"/>
    <n v="42.920292705971278"/>
    <n v="2.7957190058899584"/>
    <n v="96.37710267260212"/>
    <n v="1.099846302291192"/>
    <n v="50918.094500000007"/>
  </r>
  <r>
    <x v="4"/>
    <x v="2"/>
    <x v="3"/>
    <n v="872"/>
    <n v="320403"/>
    <n v="70458"/>
    <n v="7.85"/>
    <n v="14.1"/>
    <n v="470"/>
    <n v="30.03"/>
    <n v="11.64"/>
    <n v="91679"/>
    <n v="11"/>
    <n v="1306.1500000000001"/>
    <n v="28.89"/>
    <n v="49"/>
    <n v="33813"/>
    <n v="53"/>
    <n v="12295.199999999999"/>
    <n v="37294.909200000002"/>
    <n v="251.92079999999999"/>
    <n v="68.451999999999998"/>
    <n v="145000.51800000001"/>
    <n v="166.28499770642202"/>
    <n v="4.5474325129864601"/>
    <n v="245.30337250698616"/>
    <n v="1.9159948564776237"/>
    <n v="74542.518000000011"/>
  </r>
  <r>
    <x v="4"/>
    <x v="1"/>
    <x v="3"/>
    <n v="2667"/>
    <n v="326993"/>
    <n v="143286"/>
    <n v="3.15"/>
    <n v="7.96"/>
    <n v="53"/>
    <n v="59.27"/>
    <n v="10.74"/>
    <n v="28363"/>
    <n v="10"/>
    <n v="665.91"/>
    <n v="17.2"/>
    <n v="18"/>
    <n v="3057"/>
    <n v="18"/>
    <n v="21229.32"/>
    <n v="35119.048199999997"/>
    <n v="458.72399999999999"/>
    <n v="84.010500000000008"/>
    <n v="238681.89730000001"/>
    <n v="89.494524671916011"/>
    <n v="2.2821001353935486"/>
    <n v="491.04683816131313"/>
    <n v="0.10793267745792723"/>
    <n v="95395.897300000011"/>
  </r>
  <r>
    <x v="4"/>
    <x v="1"/>
    <x v="1"/>
    <n v="3794"/>
    <n v="418252"/>
    <n v="141213"/>
    <n v="9.32"/>
    <n v="9.4499999999999993"/>
    <n v="291"/>
    <n v="12.31"/>
    <n v="10.64"/>
    <n v="9972"/>
    <n v="11"/>
    <n v="267.04000000000002"/>
    <n v="24.85"/>
    <n v="11"/>
    <n v="38436"/>
    <n v="14"/>
    <n v="35853.299999999996"/>
    <n v="44502.012800000004"/>
    <n v="942.80900000000008"/>
    <n v="353.60079999999999"/>
    <n v="288192.27740000002"/>
    <n v="75.960009857670016"/>
    <n v="2.9618519541401995"/>
    <n v="1566.2522468544037"/>
    <n v="0.18579382764457794"/>
    <n v="146979.27740000002"/>
  </r>
  <r>
    <x v="4"/>
    <x v="2"/>
    <x v="1"/>
    <n v="1713"/>
    <n v="625919"/>
    <n v="57874"/>
    <n v="6.3"/>
    <n v="2.92"/>
    <n v="64"/>
    <n v="59.36"/>
    <n v="14.72"/>
    <n v="48506"/>
    <n v="13"/>
    <n v="1016.65"/>
    <n v="12.8"/>
    <n v="34"/>
    <n v="22509"/>
    <n v="-13"/>
    <n v="5001.96"/>
    <n v="92135.276799999992"/>
    <n v="219.26400000000001"/>
    <n v="107.919"/>
    <n v="457439.58020000003"/>
    <n v="267.04003514302394"/>
    <n v="10.815201990531154"/>
    <n v="615.6681257069788"/>
    <n v="0.10395210881919226"/>
    <n v="399565.58020000003"/>
  </r>
  <r>
    <x v="4"/>
    <x v="0"/>
    <x v="2"/>
    <n v="4978"/>
    <n v="801496"/>
    <n v="96118"/>
    <n v="0.89"/>
    <n v="5.51"/>
    <n v="160"/>
    <n v="65.36"/>
    <n v="11.91"/>
    <n v="32069"/>
    <n v="10"/>
    <n v="556.49"/>
    <n v="13.63"/>
    <n v="40"/>
    <n v="16203"/>
    <n v="64"/>
    <n v="27428.78"/>
    <n v="95458.173599999995"/>
    <n v="678.50139999999999"/>
    <n v="44.304200000000002"/>
    <n v="629614.24080000003"/>
    <n v="126.47935733226196"/>
    <n v="8.3386670550781332"/>
    <n v="1440.2702654135744"/>
    <n v="0.11109026121153442"/>
    <n v="533496.24080000003"/>
  </r>
  <r>
    <x v="4"/>
    <x v="2"/>
    <x v="0"/>
    <n v="4140"/>
    <n v="362023"/>
    <n v="106968"/>
    <n v="2.33"/>
    <n v="8.6999999999999993"/>
    <n v="41"/>
    <n v="9.2899999999999991"/>
    <n v="14.76"/>
    <n v="13934"/>
    <n v="10"/>
    <n v="988.53"/>
    <n v="2.4"/>
    <n v="2"/>
    <n v="31143"/>
    <n v="17"/>
    <n v="36018"/>
    <n v="53434.594800000006"/>
    <n v="99.36"/>
    <n v="96.462000000000003"/>
    <n v="227297.58319999999"/>
    <n v="54.902797874396136"/>
    <n v="3.3844046817739883"/>
    <n v="366.22358451437992"/>
    <n v="0.11195346704491152"/>
    <n v="120329.58319999999"/>
  </r>
  <r>
    <x v="4"/>
    <x v="1"/>
    <x v="0"/>
    <n v="4683"/>
    <n v="109871"/>
    <n v="18050"/>
    <n v="3.31"/>
    <n v="11.39"/>
    <n v="296"/>
    <n v="68.22"/>
    <n v="17.37"/>
    <n v="10095"/>
    <n v="9"/>
    <n v="1615.55"/>
    <n v="2.69"/>
    <n v="19"/>
    <n v="25509"/>
    <n v="26"/>
    <n v="53339.37"/>
    <n v="19084.592700000001"/>
    <n v="125.9727"/>
    <n v="155.00729999999999"/>
    <n v="1562.0573000000004"/>
    <n v="0.33355910740978012"/>
    <n v="6.0870360110803325"/>
    <n v="68.008418185757179"/>
    <n v="4.352402362770885"/>
    <n v="-16487.9427"/>
  </r>
  <r>
    <x v="4"/>
    <x v="1"/>
    <x v="0"/>
    <n v="1667"/>
    <n v="551608"/>
    <n v="39998"/>
    <n v="4.6399999999999997"/>
    <n v="13.39"/>
    <n v="112"/>
    <n v="7.59"/>
    <n v="18.809999999999999"/>
    <n v="44135"/>
    <n v="10"/>
    <n v="343.29"/>
    <n v="3.03"/>
    <n v="10"/>
    <n v="29231"/>
    <n v="12"/>
    <n v="22321.13"/>
    <n v="103757.46479999999"/>
    <n v="50.510099999999994"/>
    <n v="77.348799999999997"/>
    <n v="352035.54629999999"/>
    <n v="211.17909196160767"/>
    <n v="13.790889544477224"/>
    <n v="1606.8280462582654"/>
    <n v="6.9702542385172081E-2"/>
    <n v="312037.54629999999"/>
  </r>
  <r>
    <x v="4"/>
    <x v="2"/>
    <x v="0"/>
    <n v="2644"/>
    <n v="177795"/>
    <n v="110410"/>
    <n v="3.14"/>
    <n v="19.89"/>
    <n v="80"/>
    <n v="61.53"/>
    <n v="13.11"/>
    <n v="31385"/>
    <n v="5"/>
    <n v="1421.47"/>
    <n v="5.89"/>
    <n v="26"/>
    <n v="12587"/>
    <n v="58"/>
    <n v="52589.16"/>
    <n v="23308.924499999997"/>
    <n v="155.73159999999999"/>
    <n v="83.021600000000007"/>
    <n v="57686.162300000011"/>
    <n v="21.81776183812406"/>
    <n v="1.6103160945566524"/>
    <n v="125.07826405059551"/>
    <n v="0.63959953879467923"/>
    <n v="-52723.837699999989"/>
  </r>
  <r>
    <x v="4"/>
    <x v="3"/>
    <x v="2"/>
    <n v="4965"/>
    <n v="443409"/>
    <n v="108591"/>
    <n v="0.55000000000000004"/>
    <n v="3.24"/>
    <n v="50"/>
    <n v="59.84"/>
    <n v="5.59"/>
    <n v="84766"/>
    <n v="3"/>
    <n v="1071.06"/>
    <n v="7.64"/>
    <n v="24"/>
    <n v="6361"/>
    <n v="-15"/>
    <n v="16086.6"/>
    <n v="24786.563099999999"/>
    <n v="379.32599999999996"/>
    <n v="27.307500000000001"/>
    <n v="311002.2034"/>
    <n v="62.638913071500504"/>
    <n v="4.0832941956515736"/>
    <n v="413.99081283961686"/>
    <n v="0.12077562701704295"/>
    <n v="202411.2034"/>
  </r>
  <r>
    <x v="5"/>
    <x v="0"/>
    <x v="1"/>
    <n v="3444"/>
    <n v="618926"/>
    <n v="47070"/>
    <n v="1.63"/>
    <n v="5.19"/>
    <n v="349"/>
    <n v="18.27"/>
    <n v="16.350000000000001"/>
    <n v="60213"/>
    <n v="7"/>
    <n v="1768.77"/>
    <n v="12.18"/>
    <n v="15"/>
    <n v="25686"/>
    <n v="46"/>
    <n v="17874.36"/>
    <n v="101194.401"/>
    <n v="419.47919999999999"/>
    <n v="56.137199999999993"/>
    <n v="413482.6226"/>
    <n v="120.05883350754937"/>
    <n v="13.149054599532612"/>
    <n v="349.91887017531957"/>
    <n v="0.99737404794757367"/>
    <n v="366412.6226"/>
  </r>
  <r>
    <x v="5"/>
    <x v="0"/>
    <x v="0"/>
    <n v="1975"/>
    <n v="227558"/>
    <n v="7261"/>
    <n v="7.29"/>
    <n v="4.07"/>
    <n v="143"/>
    <n v="57.06"/>
    <n v="7.8"/>
    <n v="98971"/>
    <n v="8"/>
    <n v="324.93"/>
    <n v="6.83"/>
    <n v="4"/>
    <n v="33668"/>
    <n v="55"/>
    <n v="8038.2500000000009"/>
    <n v="17749.524000000001"/>
    <n v="134.89250000000001"/>
    <n v="143.97750000000002"/>
    <n v="68852.356"/>
    <n v="34.861952405063292"/>
    <n v="31.339760363586283"/>
    <n v="700.32930169574979"/>
    <n v="0.20418965714235493"/>
    <n v="61591.356"/>
  </r>
  <r>
    <x v="5"/>
    <x v="3"/>
    <x v="3"/>
    <n v="1863"/>
    <n v="594855"/>
    <n v="142788"/>
    <n v="9.5500000000000007"/>
    <n v="18.95"/>
    <n v="356"/>
    <n v="16.71"/>
    <n v="7.82"/>
    <n v="68906"/>
    <n v="1"/>
    <n v="1553.01"/>
    <n v="15.73"/>
    <n v="8"/>
    <n v="7574"/>
    <n v="62"/>
    <n v="35303.85"/>
    <n v="46517.661"/>
    <n v="293.04989999999998"/>
    <n v="177.91650000000001"/>
    <n v="436082.52260000003"/>
    <n v="234.07542812667742"/>
    <n v="4.1660013446508106"/>
    <n v="383.03359282940869"/>
    <n v="0.9294223970547445"/>
    <n v="293294.52260000003"/>
  </r>
  <r>
    <x v="5"/>
    <x v="2"/>
    <x v="3"/>
    <n v="683"/>
    <n v="601332"/>
    <n v="117082"/>
    <n v="6.44"/>
    <n v="14.91"/>
    <n v="296"/>
    <n v="6.65"/>
    <n v="5.26"/>
    <n v="45117"/>
    <n v="11"/>
    <n v="1301.72"/>
    <n v="3.28"/>
    <n v="41"/>
    <n v="25146"/>
    <n v="-5"/>
    <n v="10183.530000000001"/>
    <n v="31630.063200000001"/>
    <n v="22.402399999999997"/>
    <n v="43.985199999999999"/>
    <n v="489189.01919999998"/>
    <n v="716.23575285505126"/>
    <n v="5.1359901607420442"/>
    <n v="461.95187905233075"/>
    <n v="0.64075938084119921"/>
    <n v="372107.01919999998"/>
  </r>
  <r>
    <x v="5"/>
    <x v="2"/>
    <x v="0"/>
    <n v="4267"/>
    <n v="582994"/>
    <n v="100074"/>
    <n v="1.17"/>
    <n v="7.31"/>
    <n v="121"/>
    <n v="44.64"/>
    <n v="9.9"/>
    <n v="48113"/>
    <n v="8"/>
    <n v="674.49"/>
    <n v="25.65"/>
    <n v="28"/>
    <n v="14526"/>
    <n v="38"/>
    <n v="31191.769999999997"/>
    <n v="57716.406000000003"/>
    <n v="1094.4855"/>
    <n v="49.923899999999996"/>
    <n v="430302.41460000002"/>
    <n v="100.8442499648465"/>
    <n v="5.825629034514459"/>
    <n v="864.34787765571025"/>
    <n v="0.13998993128574222"/>
    <n v="330228.41460000002"/>
  </r>
  <r>
    <x v="5"/>
    <x v="3"/>
    <x v="3"/>
    <n v="4802"/>
    <n v="186998"/>
    <n v="59245"/>
    <n v="2.0499999999999998"/>
    <n v="17.54"/>
    <n v="255"/>
    <n v="64.2"/>
    <n v="13.71"/>
    <n v="18768"/>
    <n v="14"/>
    <n v="447.32"/>
    <n v="13.53"/>
    <n v="30"/>
    <n v="34092"/>
    <n v="-10"/>
    <n v="84227.08"/>
    <n v="25637.425800000001"/>
    <n v="649.7106"/>
    <n v="98.440999999999988"/>
    <n v="23525.342599999974"/>
    <n v="4.8990717617659252"/>
    <n v="3.1563507468984726"/>
    <n v="418.04077617812754"/>
    <n v="0.60998834212130604"/>
    <n v="-35719.657400000026"/>
  </r>
  <r>
    <x v="5"/>
    <x v="0"/>
    <x v="1"/>
    <n v="4297"/>
    <n v="938036"/>
    <n v="8828"/>
    <n v="4.41"/>
    <n v="14.28"/>
    <n v="434"/>
    <n v="65.19"/>
    <n v="6.89"/>
    <n v="61082"/>
    <n v="12"/>
    <n v="1332.86"/>
    <n v="4.16"/>
    <n v="16"/>
    <n v="15404"/>
    <n v="32"/>
    <n v="61361.159999999996"/>
    <n v="64630.680400000005"/>
    <n v="178.7552"/>
    <n v="189.49770000000001"/>
    <n v="735189.90669999993"/>
    <n v="171.09376464975563"/>
    <n v="106.25690983235161"/>
    <n v="703.77684077847641"/>
    <n v="0.61667275029956203"/>
    <n v="726361.90669999993"/>
  </r>
  <r>
    <x v="5"/>
    <x v="2"/>
    <x v="3"/>
    <n v="2049"/>
    <n v="434865"/>
    <n v="75028"/>
    <n v="7.92"/>
    <n v="12.09"/>
    <n v="364"/>
    <n v="52.97"/>
    <n v="9.2899999999999991"/>
    <n v="8071"/>
    <n v="9"/>
    <n v="222.69"/>
    <n v="14.43"/>
    <n v="43"/>
    <n v="41253"/>
    <n v="-12"/>
    <n v="24772.41"/>
    <n v="40398.958500000001"/>
    <n v="295.67069999999995"/>
    <n v="162.28079999999997"/>
    <n v="319911.67999999999"/>
    <n v="156.13063933626159"/>
    <n v="5.7960361465053047"/>
    <n v="1952.7818941128924"/>
    <n v="0.18640074505881135"/>
    <n v="244883.68"/>
  </r>
  <r>
    <x v="5"/>
    <x v="0"/>
    <x v="3"/>
    <n v="3274"/>
    <n v="642344"/>
    <n v="86554"/>
    <n v="6.21"/>
    <n v="3.49"/>
    <n v="161"/>
    <n v="62.26"/>
    <n v="9.7100000000000009"/>
    <n v="26149"/>
    <n v="9"/>
    <n v="969.06"/>
    <n v="13.47"/>
    <n v="49"/>
    <n v="20465"/>
    <n v="-1"/>
    <n v="11426.26"/>
    <n v="62371.602400000003"/>
    <n v="441.00780000000003"/>
    <n v="203.31540000000001"/>
    <n v="521287.81439999997"/>
    <n v="159.22046866218693"/>
    <n v="7.4213092404741552"/>
    <n v="662.85266134191897"/>
    <n v="0.24288957318819823"/>
    <n v="434733.81439999997"/>
  </r>
  <r>
    <x v="5"/>
    <x v="3"/>
    <x v="2"/>
    <n v="416"/>
    <n v="571608"/>
    <n v="71262"/>
    <n v="5.78"/>
    <n v="14.59"/>
    <n v="10"/>
    <n v="36.79"/>
    <n v="7.16"/>
    <n v="93286"/>
    <n v="14"/>
    <n v="1210.96"/>
    <n v="14.58"/>
    <n v="44"/>
    <n v="45308"/>
    <n v="63"/>
    <n v="6069.44"/>
    <n v="40927.132799999999"/>
    <n v="60.652800000000006"/>
    <n v="24.044800000000002"/>
    <n v="385932.72959999996"/>
    <n v="927.72290769230756"/>
    <n v="8.0212174791614039"/>
    <n v="472.02880359384289"/>
    <n v="2.1185147863570838E-2"/>
    <n v="314670.72959999996"/>
  </r>
  <r>
    <x v="5"/>
    <x v="2"/>
    <x v="3"/>
    <n v="1539"/>
    <n v="716165"/>
    <n v="29995"/>
    <n v="6.25"/>
    <n v="15.47"/>
    <n v="491"/>
    <n v="27.22"/>
    <n v="8.49"/>
    <n v="28074"/>
    <n v="0"/>
    <n v="583.01"/>
    <n v="19.82"/>
    <n v="13"/>
    <n v="37930"/>
    <n v="-12"/>
    <n v="23808.33"/>
    <n v="60802.408500000005"/>
    <n v="305.02980000000002"/>
    <n v="96.1875"/>
    <n v="565149.0442"/>
    <n v="367.21835230669268"/>
    <n v="23.876146024337391"/>
    <n v="1228.3923088797792"/>
    <n v="0.39970943846739226"/>
    <n v="535154.0442"/>
  </r>
  <r>
    <x v="5"/>
    <x v="0"/>
    <x v="0"/>
    <n v="3561"/>
    <n v="841542"/>
    <n v="81917"/>
    <n v="1.37"/>
    <n v="12.34"/>
    <n v="412"/>
    <n v="34.270000000000003"/>
    <n v="18.73"/>
    <n v="58453"/>
    <n v="4"/>
    <n v="1890.18"/>
    <n v="17.54"/>
    <n v="23"/>
    <n v="33021"/>
    <n v="3"/>
    <n v="43942.74"/>
    <n v="157620.81659999999"/>
    <n v="624.59939999999995"/>
    <n v="48.785699999999999"/>
    <n v="547831.05830000003"/>
    <n v="153.84191471496771"/>
    <n v="10.273105704554609"/>
    <n v="445.21791575405513"/>
    <n v="0.92538953492517317"/>
    <n v="465914.05830000003"/>
  </r>
  <r>
    <x v="5"/>
    <x v="3"/>
    <x v="1"/>
    <n v="3738"/>
    <n v="164914"/>
    <n v="124006"/>
    <n v="1.61"/>
    <n v="8.4499999999999993"/>
    <n v="30"/>
    <n v="51.48"/>
    <n v="9.56"/>
    <n v="44223"/>
    <n v="11"/>
    <n v="1150.1300000000001"/>
    <n v="29.21"/>
    <n v="5"/>
    <n v="49023"/>
    <n v="15"/>
    <n v="31586.1"/>
    <n v="15765.778400000001"/>
    <n v="1091.8698000000002"/>
    <n v="60.181799999999996"/>
    <n v="23164.070000000007"/>
    <n v="6.1969154628143412"/>
    <n v="1.3298872635195071"/>
    <n v="143.38726926521349"/>
    <n v="0.20922359532847423"/>
    <n v="-100841.93"/>
  </r>
  <r>
    <x v="5"/>
    <x v="2"/>
    <x v="3"/>
    <n v="849"/>
    <n v="597993"/>
    <n v="55583"/>
    <n v="4.7699999999999996"/>
    <n v="18.43"/>
    <n v="131"/>
    <n v="67.209999999999994"/>
    <n v="6.4"/>
    <n v="91655"/>
    <n v="10"/>
    <n v="1721.76"/>
    <n v="19.899999999999999"/>
    <n v="23"/>
    <n v="9884"/>
    <n v="-7"/>
    <n v="15647.07"/>
    <n v="38271.552000000003"/>
    <n v="168.95099999999999"/>
    <n v="40.497299999999996"/>
    <n v="442325.92969999998"/>
    <n v="520.9963836277974"/>
    <n v="10.75855927171977"/>
    <n v="347.31495678840258"/>
    <n v="0.3771792646402215"/>
    <n v="386742.92969999998"/>
  </r>
  <r>
    <x v="5"/>
    <x v="1"/>
    <x v="3"/>
    <n v="4880"/>
    <n v="909877"/>
    <n v="12461"/>
    <n v="2.52"/>
    <n v="5.29"/>
    <n v="361"/>
    <n v="35.880000000000003"/>
    <n v="6.57"/>
    <n v="68274"/>
    <n v="3"/>
    <n v="840.43"/>
    <n v="8.41"/>
    <n v="11"/>
    <n v="42911"/>
    <n v="51"/>
    <n v="25815.200000000001"/>
    <n v="59778.918900000004"/>
    <n v="410.40800000000002"/>
    <n v="122.976"/>
    <n v="712564.49710000004"/>
    <n v="146.0173149795082"/>
    <n v="73.017976085386408"/>
    <n v="1082.6326999274181"/>
    <n v="0.3334464218790012"/>
    <n v="700103.49710000004"/>
  </r>
  <r>
    <x v="5"/>
    <x v="1"/>
    <x v="0"/>
    <n v="2435"/>
    <n v="130073"/>
    <n v="98547"/>
    <n v="0.98"/>
    <n v="5.68"/>
    <n v="19"/>
    <n v="13.02"/>
    <n v="7.96"/>
    <n v="1909"/>
    <n v="12"/>
    <n v="1321.55"/>
    <n v="18.87"/>
    <n v="12"/>
    <n v="9730"/>
    <n v="55"/>
    <n v="13830.8"/>
    <n v="10353.810800000001"/>
    <n v="459.48450000000003"/>
    <n v="23.863"/>
    <n v="93766.041700000002"/>
    <n v="38.507614661190964"/>
    <n v="1.3199082671212721"/>
    <n v="98.42457720101396"/>
    <n v="0.19304121531755244"/>
    <n v="-4780.9582999999984"/>
  </r>
  <r>
    <x v="5"/>
    <x v="0"/>
    <x v="0"/>
    <n v="3765"/>
    <n v="638717"/>
    <n v="84003"/>
    <n v="4.16"/>
    <n v="14.23"/>
    <n v="253"/>
    <n v="5.0599999999999996"/>
    <n v="7.5"/>
    <n v="80032"/>
    <n v="3"/>
    <n v="1267.72"/>
    <n v="19.649999999999999"/>
    <n v="29"/>
    <n v="28738"/>
    <n v="46"/>
    <n v="53575.950000000004"/>
    <n v="47903.775000000001"/>
    <n v="739.82249999999988"/>
    <n v="156.624"/>
    <n v="427570.8285"/>
    <n v="113.56462908366534"/>
    <n v="7.6035022558718142"/>
    <n v="503.83128766604614"/>
    <n v="0.50215222078009514"/>
    <n v="343567.8285"/>
  </r>
  <r>
    <x v="5"/>
    <x v="1"/>
    <x v="1"/>
    <n v="2089"/>
    <n v="154195"/>
    <n v="44758"/>
    <n v="9.39"/>
    <n v="3.38"/>
    <n v="283"/>
    <n v="7.55"/>
    <n v="18.86"/>
    <n v="12062"/>
    <n v="11"/>
    <n v="373.78"/>
    <n v="8.5"/>
    <n v="48"/>
    <n v="4925"/>
    <n v="69"/>
    <n v="7060.82"/>
    <n v="29081.177"/>
    <n v="177.56500000000003"/>
    <n v="196.15710000000001"/>
    <n v="100692.2809"/>
    <n v="48.201187601723312"/>
    <n v="3.4450824433620806"/>
    <n v="412.52876023329236"/>
    <n v="0.68601277603035105"/>
    <n v="55934.280899999998"/>
  </r>
  <r>
    <x v="5"/>
    <x v="0"/>
    <x v="0"/>
    <n v="258"/>
    <n v="318787"/>
    <n v="122961"/>
    <n v="1.3"/>
    <n v="11.22"/>
    <n v="146"/>
    <n v="27.21"/>
    <n v="17.489999999999998"/>
    <n v="81542"/>
    <n v="0"/>
    <n v="1955.36"/>
    <n v="28.91"/>
    <n v="17"/>
    <n v="29783"/>
    <n v="37"/>
    <n v="2894.76"/>
    <n v="55755.84629999999"/>
    <n v="74.587800000000001"/>
    <n v="3.3540000000000001"/>
    <n v="148733.45190000001"/>
    <n v="576.48624767441868"/>
    <n v="2.5925862671904101"/>
    <n v="163.03238278373291"/>
    <n v="0.89552760934417031"/>
    <n v="25772.451900000015"/>
  </r>
  <r>
    <x v="5"/>
    <x v="1"/>
    <x v="2"/>
    <n v="1812"/>
    <n v="471947"/>
    <n v="27852"/>
    <n v="7.16"/>
    <n v="9.89"/>
    <n v="256"/>
    <n v="60.55"/>
    <n v="6.61"/>
    <n v="61597"/>
    <n v="12"/>
    <n v="1805.81"/>
    <n v="27.63"/>
    <n v="23"/>
    <n v="22947"/>
    <n v="1"/>
    <n v="17920.68"/>
    <n v="31195.696700000004"/>
    <n v="500.65559999999999"/>
    <n v="129.73919999999998"/>
    <n v="337656.22849999997"/>
    <n v="186.34449696467991"/>
    <n v="16.944815453109292"/>
    <n v="261.34920063572582"/>
    <n v="0.97953236274412159"/>
    <n v="309804.22849999997"/>
  </r>
  <r>
    <x v="5"/>
    <x v="2"/>
    <x v="2"/>
    <n v="1897"/>
    <n v="92092"/>
    <n v="103746"/>
    <n v="0.65"/>
    <n v="5.91"/>
    <n v="22"/>
    <n v="15.76"/>
    <n v="16.43"/>
    <n v="61245"/>
    <n v="0"/>
    <n v="551.11"/>
    <n v="5.44"/>
    <n v="45"/>
    <n v="11204"/>
    <n v="59"/>
    <n v="11211.27"/>
    <n v="15130.7156"/>
    <n v="103.19680000000001"/>
    <n v="12.330500000000001"/>
    <n v="-6814.5129000000015"/>
    <n v="-3.5922577227200851"/>
    <n v="0.88766795828272893"/>
    <n v="167.10275625555695"/>
    <n v="0.13165551839464884"/>
    <n v="-110560.5129"/>
  </r>
  <r>
    <x v="5"/>
    <x v="0"/>
    <x v="0"/>
    <n v="1494"/>
    <n v="587716"/>
    <n v="119650"/>
    <n v="4.54"/>
    <n v="18.329999999999998"/>
    <n v="339"/>
    <n v="17.77"/>
    <n v="18.12"/>
    <n v="92118"/>
    <n v="13"/>
    <n v="1254.67"/>
    <n v="23.5"/>
    <n v="25"/>
    <n v="23658"/>
    <n v="25"/>
    <n v="27385.019999999997"/>
    <n v="106494.13920000001"/>
    <n v="351.09"/>
    <n v="67.827600000000004"/>
    <n v="337641.92320000002"/>
    <n v="225.99860990629185"/>
    <n v="4.9119598829920603"/>
    <n v="468.42277252185829"/>
    <n v="0.72370520795758497"/>
    <n v="217991.92320000002"/>
  </r>
  <r>
    <x v="5"/>
    <x v="1"/>
    <x v="3"/>
    <n v="3014"/>
    <n v="340998"/>
    <n v="30372"/>
    <n v="5.19"/>
    <n v="6.72"/>
    <n v="265"/>
    <n v="66.95"/>
    <n v="8.86"/>
    <n v="27937"/>
    <n v="7"/>
    <n v="486.35"/>
    <n v="20.57"/>
    <n v="2"/>
    <n v="40986"/>
    <n v="36"/>
    <n v="20254.079999999998"/>
    <n v="30212.4228"/>
    <n v="619.97979999999995"/>
    <n v="156.42660000000001"/>
    <n v="220832.09080000001"/>
    <n v="73.26877597876576"/>
    <n v="11.227380482022916"/>
    <n v="701.13704122545494"/>
    <n v="0.37795749535187889"/>
    <n v="190460.09080000001"/>
  </r>
  <r>
    <x v="5"/>
    <x v="0"/>
    <x v="0"/>
    <n v="4673"/>
    <n v="411278"/>
    <n v="76155"/>
    <n v="5.38"/>
    <n v="10.36"/>
    <n v="276"/>
    <n v="21.83"/>
    <n v="14.4"/>
    <n v="42933"/>
    <n v="11"/>
    <n v="1426.64"/>
    <n v="24.08"/>
    <n v="17"/>
    <n v="1615"/>
    <n v="65"/>
    <n v="48412.28"/>
    <n v="59224.032000000007"/>
    <n v="1125.2583999999999"/>
    <n v="251.4074"/>
    <n v="257717.02220000001"/>
    <n v="55.150229445752196"/>
    <n v="5.4005383756811769"/>
    <n v="288.28436045533562"/>
    <n v="0.95738804409669376"/>
    <n v="181562.02220000001"/>
  </r>
  <r>
    <x v="5"/>
    <x v="3"/>
    <x v="3"/>
    <n v="625"/>
    <n v="396874"/>
    <n v="32716"/>
    <n v="3.27"/>
    <n v="7.14"/>
    <n v="307"/>
    <n v="12.88"/>
    <n v="8.5299999999999994"/>
    <n v="86338"/>
    <n v="10"/>
    <n v="1017.98"/>
    <n v="19.14"/>
    <n v="11"/>
    <n v="45288"/>
    <n v="50"/>
    <n v="4462.5"/>
    <n v="33853.352199999994"/>
    <n v="119.62500000000001"/>
    <n v="20.4375"/>
    <n v="226792.08530000001"/>
    <n v="362.86733648000001"/>
    <n v="12.130883971145616"/>
    <n v="389.8642409477593"/>
    <n v="0.78745359988308627"/>
    <n v="194076.08530000001"/>
  </r>
  <r>
    <x v="5"/>
    <x v="0"/>
    <x v="2"/>
    <n v="101"/>
    <n v="468267"/>
    <n v="139308"/>
    <n v="7.82"/>
    <n v="3.64"/>
    <n v="406"/>
    <n v="24.68"/>
    <n v="14.78"/>
    <n v="43601"/>
    <n v="4"/>
    <n v="830.26"/>
    <n v="8.64"/>
    <n v="46"/>
    <n v="39745"/>
    <n v="25"/>
    <n v="367.64"/>
    <n v="69209.862599999993"/>
    <n v="8.7263999999999999"/>
    <n v="7.898200000000001"/>
    <n v="315326.87280000001"/>
    <n v="3122.0482455445544"/>
    <n v="3.3613791024205359"/>
    <n v="564.00043359911353"/>
    <n v="0.71985760260705967"/>
    <n v="176018.87280000001"/>
  </r>
  <r>
    <x v="5"/>
    <x v="0"/>
    <x v="0"/>
    <n v="2440"/>
    <n v="292634"/>
    <n v="138004"/>
    <n v="2.46"/>
    <n v="2.77"/>
    <n v="385"/>
    <n v="41.69"/>
    <n v="13.94"/>
    <n v="72178"/>
    <n v="14"/>
    <n v="722.82"/>
    <n v="21.92"/>
    <n v="4"/>
    <n v="43548"/>
    <n v="58"/>
    <n v="6758.8"/>
    <n v="40793.179599999996"/>
    <n v="534.84800000000007"/>
    <n v="60.024000000000001"/>
    <n v="128761.14840000001"/>
    <n v="52.770962459016395"/>
    <n v="2.1204747688472798"/>
    <n v="404.85044686090589"/>
    <n v="0.95096844522509349"/>
    <n v="-9242.8515999999945"/>
  </r>
  <r>
    <x v="5"/>
    <x v="3"/>
    <x v="0"/>
    <n v="3152"/>
    <n v="83787"/>
    <n v="13556"/>
    <n v="3.67"/>
    <n v="9.17"/>
    <n v="277"/>
    <n v="15.81"/>
    <n v="5.25"/>
    <n v="28754"/>
    <n v="10"/>
    <n v="1381.7"/>
    <n v="2.84"/>
    <n v="10"/>
    <n v="7984"/>
    <n v="0"/>
    <n v="28903.84"/>
    <n v="4398.8175000000001"/>
    <n v="89.516799999999989"/>
    <n v="115.67839999999998"/>
    <n v="13541.147300000011"/>
    <n v="4.2960492703045725"/>
    <n v="6.1808055473591033"/>
    <n v="60.640515307230224"/>
    <n v="4.5679031353312567"/>
    <n v="-14.852699999988545"/>
  </r>
  <r>
    <x v="5"/>
    <x v="0"/>
    <x v="1"/>
    <n v="4699"/>
    <n v="80447"/>
    <n v="135544"/>
    <n v="8.8000000000000007"/>
    <n v="3.94"/>
    <n v="255"/>
    <n v="43.46"/>
    <n v="14.94"/>
    <n v="13231"/>
    <n v="11"/>
    <n v="539.80999999999995"/>
    <n v="7.23"/>
    <n v="12"/>
    <n v="29457"/>
    <n v="69"/>
    <n v="18514.060000000001"/>
    <n v="12018.781800000001"/>
    <n v="339.73770000000002"/>
    <n v="413.51200000000006"/>
    <n v="6472.9084999999905"/>
    <n v="1.3775076612045096"/>
    <n v="0.59351206988136695"/>
    <n v="149.02836183101462"/>
    <n v="1.7110836948549977"/>
    <n v="-129071.09150000001"/>
  </r>
  <r>
    <x v="5"/>
    <x v="2"/>
    <x v="0"/>
    <n v="229"/>
    <n v="566494"/>
    <n v="5138"/>
    <n v="5.24"/>
    <n v="9.81"/>
    <n v="288"/>
    <n v="45.52"/>
    <n v="12.54"/>
    <n v="32624"/>
    <n v="14"/>
    <n v="385.7"/>
    <n v="10.94"/>
    <n v="44"/>
    <n v="19130"/>
    <n v="16"/>
    <n v="2246.4900000000002"/>
    <n v="71038.347599999994"/>
    <n v="25.052599999999998"/>
    <n v="11.999600000000001"/>
    <n v="441418.1102"/>
    <n v="1927.5900008733624"/>
    <n v="110.25574153367069"/>
    <n v="1468.742546020223"/>
    <n v="0.19608610152976025"/>
    <n v="436280.1102"/>
  </r>
  <r>
    <x v="5"/>
    <x v="2"/>
    <x v="3"/>
    <n v="2093"/>
    <n v="572220"/>
    <n v="40428"/>
    <n v="7.97"/>
    <n v="16.04"/>
    <n v="162"/>
    <n v="7.39"/>
    <n v="5.85"/>
    <n v="14429"/>
    <n v="10"/>
    <n v="1036.99"/>
    <n v="5.22"/>
    <n v="38"/>
    <n v="31540"/>
    <n v="67"/>
    <n v="33571.72"/>
    <n v="33474.869999999995"/>
    <n v="109.2546"/>
    <n v="166.81209999999999"/>
    <n v="458928.34330000001"/>
    <n v="219.26820033444815"/>
    <n v="14.154051647373107"/>
    <n v="551.80859989006649"/>
    <n v="0.2935800566215791"/>
    <n v="418500.34330000001"/>
  </r>
  <r>
    <x v="5"/>
    <x v="2"/>
    <x v="2"/>
    <n v="3292"/>
    <n v="133369"/>
    <n v="81021"/>
    <n v="0.57999999999999996"/>
    <n v="3.18"/>
    <n v="79"/>
    <n v="36.53"/>
    <n v="15.63"/>
    <n v="80907"/>
    <n v="7"/>
    <n v="1353.96"/>
    <n v="9.4"/>
    <n v="20"/>
    <n v="3010"/>
    <n v="27"/>
    <n v="10468.560000000001"/>
    <n v="20845.574700000001"/>
    <n v="309.44799999999998"/>
    <n v="19.093599999999999"/>
    <n v="17809.323699999994"/>
    <n v="5.4098796172539467"/>
    <n v="1.6461040964688167"/>
    <n v="98.502909982569648"/>
    <n v="0.80200676319084641"/>
    <n v="-63211.676300000006"/>
  </r>
  <r>
    <x v="5"/>
    <x v="1"/>
    <x v="0"/>
    <n v="1416"/>
    <n v="210381"/>
    <n v="108651"/>
    <n v="8.3699999999999992"/>
    <n v="16.940000000000001"/>
    <n v="393"/>
    <n v="8.43"/>
    <n v="7.16"/>
    <n v="25958"/>
    <n v="5"/>
    <n v="928.66"/>
    <n v="21.08"/>
    <n v="13"/>
    <n v="27365"/>
    <n v="61"/>
    <n v="23987.040000000001"/>
    <n v="15063.2796"/>
    <n v="298.49279999999999"/>
    <n v="118.5192"/>
    <n v="117590.6684"/>
    <n v="83.044257344632769"/>
    <n v="1.9363006322997487"/>
    <n v="226.54254517261433"/>
    <n v="1.7347734823962238"/>
    <n v="8939.668399999995"/>
  </r>
  <r>
    <x v="5"/>
    <x v="1"/>
    <x v="0"/>
    <n v="1329"/>
    <n v="617109"/>
    <n v="41593"/>
    <n v="3.31"/>
    <n v="9.56"/>
    <n v="279"/>
    <n v="34.19"/>
    <n v="7.44"/>
    <n v="75791"/>
    <n v="5"/>
    <n v="294.93"/>
    <n v="20.079999999999998"/>
    <n v="48"/>
    <n v="34405"/>
    <n v="7"/>
    <n v="12705.24"/>
    <n v="45912.909600000006"/>
    <n v="266.86319999999995"/>
    <n v="43.989899999999999"/>
    <n v="447983.99729999999"/>
    <n v="337.08351941309252"/>
    <n v="14.836847546462145"/>
    <n v="2092.3914149120128"/>
    <n v="0.13334025269441865"/>
    <n v="406390.99729999999"/>
  </r>
  <r>
    <x v="5"/>
    <x v="3"/>
    <x v="1"/>
    <n v="1339"/>
    <n v="480267"/>
    <n v="46862"/>
    <n v="4.58"/>
    <n v="7.65"/>
    <n v="39"/>
    <n v="28.84"/>
    <n v="7.16"/>
    <n v="87675"/>
    <n v="1"/>
    <n v="1690.85"/>
    <n v="29.36"/>
    <n v="30"/>
    <n v="9367"/>
    <n v="30"/>
    <n v="10243.35"/>
    <n v="34387.117200000001"/>
    <n v="393.13039999999995"/>
    <n v="61.3262"/>
    <n v="338140.07620000001"/>
    <n v="252.53179701269605"/>
    <n v="10.248538261277794"/>
    <n v="284.03879705473582"/>
    <n v="0.13730518649001491"/>
    <n v="291278.07620000001"/>
  </r>
  <r>
    <x v="5"/>
    <x v="0"/>
    <x v="1"/>
    <n v="4503"/>
    <n v="182503"/>
    <n v="85018"/>
    <n v="7.46"/>
    <n v="15.53"/>
    <n v="219"/>
    <n v="46"/>
    <n v="11.64"/>
    <n v="40473"/>
    <n v="10"/>
    <n v="1698.32"/>
    <n v="2.57"/>
    <n v="5"/>
    <n v="36285"/>
    <n v="63"/>
    <n v="69931.59"/>
    <n v="21243.349200000001"/>
    <n v="115.72709999999999"/>
    <n v="335.92379999999997"/>
    <n v="14118.409899999999"/>
    <n v="3.1353341994226067"/>
    <n v="2.1466395351572607"/>
    <n v="107.4609025389797"/>
    <n v="2.0379504994438449"/>
    <n v="-70899.590100000001"/>
  </r>
  <r>
    <x v="5"/>
    <x v="1"/>
    <x v="1"/>
    <n v="1618"/>
    <n v="569349"/>
    <n v="24337"/>
    <n v="3.69"/>
    <n v="3.62"/>
    <n v="19"/>
    <n v="40.520000000000003"/>
    <n v="18.010000000000002"/>
    <n v="53412"/>
    <n v="14"/>
    <n v="1085.75"/>
    <n v="3.24"/>
    <n v="49"/>
    <n v="23796"/>
    <n v="77"/>
    <n v="5857.16"/>
    <n v="102539.7549"/>
    <n v="52.423200000000008"/>
    <n v="59.7042"/>
    <n v="383631.95770000003"/>
    <n v="237.10256965389371"/>
    <n v="23.39437892920245"/>
    <n v="524.38314529127331"/>
    <n v="3.6233048622198338E-2"/>
    <n v="359294.95770000003"/>
  </r>
  <r>
    <x v="5"/>
    <x v="1"/>
    <x v="2"/>
    <n v="1737"/>
    <n v="445755"/>
    <n v="53511"/>
    <n v="7.29"/>
    <n v="4"/>
    <n v="368"/>
    <n v="45.08"/>
    <n v="11.09"/>
    <n v="5622"/>
    <n v="6"/>
    <n v="981.76"/>
    <n v="6.03"/>
    <n v="21"/>
    <n v="27549"/>
    <n v="59"/>
    <n v="6948"/>
    <n v="49434.229500000001"/>
    <n v="104.7411"/>
    <n v="126.62730000000001"/>
    <n v="355970.40210000001"/>
    <n v="204.93402538860104"/>
    <n v="8.3301564164377417"/>
    <n v="454.03662809647977"/>
    <n v="0.81050729660912391"/>
    <n v="302459.40210000001"/>
  </r>
  <r>
    <x v="5"/>
    <x v="1"/>
    <x v="2"/>
    <n v="4214"/>
    <n v="545479"/>
    <n v="127115"/>
    <n v="8.8699999999999992"/>
    <n v="13.67"/>
    <n v="231"/>
    <n v="7.62"/>
    <n v="18.899999999999999"/>
    <n v="83797"/>
    <n v="12"/>
    <n v="498.97"/>
    <n v="5.36"/>
    <n v="4"/>
    <n v="40023"/>
    <n v="18"/>
    <n v="57605.38"/>
    <n v="103095.53099999999"/>
    <n v="225.87040000000002"/>
    <n v="373.78179999999992"/>
    <n v="260358.43680000002"/>
    <n v="61.784156810631238"/>
    <n v="4.2912244817684773"/>
    <n v="1093.2100126260095"/>
    <n v="0.21130432152291839"/>
    <n v="133243.43680000002"/>
  </r>
  <r>
    <x v="5"/>
    <x v="0"/>
    <x v="2"/>
    <n v="3668"/>
    <n v="711948"/>
    <n v="106084"/>
    <n v="2.23"/>
    <n v="15.82"/>
    <n v="246"/>
    <n v="65.8"/>
    <n v="19.82"/>
    <n v="34523"/>
    <n v="13"/>
    <n v="1845.79"/>
    <n v="25.93"/>
    <n v="0"/>
    <n v="4664"/>
    <n v="30"/>
    <n v="58027.76"/>
    <n v="141108.09360000002"/>
    <n v="951.11239999999987"/>
    <n v="81.796400000000006"/>
    <n v="472592.23759999999"/>
    <n v="128.84194045801527"/>
    <n v="6.7111722785716976"/>
    <n v="385.71451790290337"/>
    <n v="0.6377773938546073"/>
    <n v="366508.23759999999"/>
  </r>
  <r>
    <x v="5"/>
    <x v="3"/>
    <x v="1"/>
    <n v="1126"/>
    <n v="982856"/>
    <n v="129184"/>
    <n v="9.9"/>
    <n v="2.42"/>
    <n v="239"/>
    <n v="26.59"/>
    <n v="11.17"/>
    <n v="1102"/>
    <n v="4"/>
    <n v="1398.99"/>
    <n v="13.87"/>
    <n v="35"/>
    <n v="33899"/>
    <n v="53"/>
    <n v="2724.92"/>
    <n v="109785.01519999999"/>
    <n v="156.17619999999999"/>
    <n v="111.474"/>
    <n v="835077.41460000002"/>
    <n v="741.63180692717583"/>
    <n v="7.6081867723557099"/>
    <n v="702.54683736123923"/>
    <n v="0.34019084179167647"/>
    <n v="705893.41460000002"/>
  </r>
  <r>
    <x v="5"/>
    <x v="0"/>
    <x v="1"/>
    <n v="111"/>
    <n v="147852"/>
    <n v="137661"/>
    <n v="6.28"/>
    <n v="6.56"/>
    <n v="307"/>
    <n v="9.15"/>
    <n v="5.1100000000000003"/>
    <n v="41548"/>
    <n v="14"/>
    <n v="1491.09"/>
    <n v="5.39"/>
    <n v="42"/>
    <n v="16660"/>
    <n v="61"/>
    <n v="728.16"/>
    <n v="7555.2372000000014"/>
    <n v="5.9828999999999999"/>
    <n v="6.9708000000000006"/>
    <n v="81347.649099999995"/>
    <n v="732.86170360360359"/>
    <n v="1.0740296816091703"/>
    <n v="99.156992535661843"/>
    <n v="3.0961003571138703"/>
    <n v="-56313.350900000005"/>
  </r>
  <r>
    <x v="5"/>
    <x v="2"/>
    <x v="2"/>
    <n v="1114"/>
    <n v="259093"/>
    <n v="148309"/>
    <n v="0.96"/>
    <n v="4.7300000000000004"/>
    <n v="57"/>
    <n v="19.22"/>
    <n v="19.21"/>
    <n v="45532"/>
    <n v="2"/>
    <n v="497.62"/>
    <n v="8.4600000000000009"/>
    <n v="34"/>
    <n v="43703"/>
    <n v="54"/>
    <n v="5269.22"/>
    <n v="49771.765300000006"/>
    <n v="94.244400000000013"/>
    <n v="10.6944"/>
    <n v="114712.0759"/>
    <n v="102.9731381508079"/>
    <n v="1.7469809654167987"/>
    <n v="520.66436236485674"/>
    <n v="0.1094755165133755"/>
    <n v="-33596.924100000004"/>
  </r>
  <r>
    <x v="5"/>
    <x v="2"/>
    <x v="2"/>
    <n v="3954"/>
    <n v="588645"/>
    <n v="63608"/>
    <n v="6.94"/>
    <n v="8.81"/>
    <n v="108"/>
    <n v="53.25"/>
    <n v="6.31"/>
    <n v="24406"/>
    <n v="1"/>
    <n v="1818.54"/>
    <n v="7"/>
    <n v="15"/>
    <n v="35129"/>
    <n v="16"/>
    <n v="34834.740000000005"/>
    <n v="37143.499499999991"/>
    <n v="276.78000000000003"/>
    <n v="274.4076"/>
    <n v="456580.57290000003"/>
    <n v="115.47308368740516"/>
    <n v="9.2542604703810838"/>
    <n v="323.69098287637337"/>
    <n v="0.33365155569146088"/>
    <n v="392972.57290000003"/>
  </r>
  <r>
    <x v="5"/>
    <x v="2"/>
    <x v="2"/>
    <n v="4982"/>
    <n v="639921"/>
    <n v="67551"/>
    <n v="4.17"/>
    <n v="7.83"/>
    <n v="262"/>
    <n v="15.92"/>
    <n v="17.079999999999998"/>
    <n v="78025"/>
    <n v="0"/>
    <n v="1527.18"/>
    <n v="23.7"/>
    <n v="39"/>
    <n v="10481"/>
    <n v="13"/>
    <n v="39009.06"/>
    <n v="109298.50679999999"/>
    <n v="1180.7339999999999"/>
    <n v="207.74940000000001"/>
    <n v="401718.94980000006"/>
    <n v="80.634072621437184"/>
    <n v="9.4731536172669539"/>
    <n v="419.02133343810158"/>
    <n v="0.6252664938328325"/>
    <n v="334167.94980000006"/>
  </r>
  <r>
    <x v="5"/>
    <x v="0"/>
    <x v="3"/>
    <n v="472"/>
    <n v="670399"/>
    <n v="60103"/>
    <n v="3.8"/>
    <n v="13.74"/>
    <n v="424"/>
    <n v="31"/>
    <n v="9.34"/>
    <n v="26986"/>
    <n v="9"/>
    <n v="960.36"/>
    <n v="3.39"/>
    <n v="31"/>
    <n v="27415"/>
    <n v="10"/>
    <n v="6485.28"/>
    <n v="62615.266599999995"/>
    <n v="16.000799999999998"/>
    <n v="17.936"/>
    <n v="546863.51659999997"/>
    <n v="1158.6091453389829"/>
    <n v="11.154168677104304"/>
    <n v="698.07051522345785"/>
    <n v="0.60738849550789908"/>
    <n v="486760.51659999997"/>
  </r>
  <r>
    <x v="5"/>
    <x v="3"/>
    <x v="3"/>
    <n v="2736"/>
    <n v="563317"/>
    <n v="125779"/>
    <n v="7.7"/>
    <n v="12.69"/>
    <n v="215"/>
    <n v="31.7"/>
    <n v="5.67"/>
    <n v="26872"/>
    <n v="14"/>
    <n v="1817.18"/>
    <n v="17.27"/>
    <n v="16"/>
    <n v="26838"/>
    <n v="18"/>
    <n v="34719.839999999997"/>
    <n v="31940.073899999999"/>
    <n v="472.50719999999995"/>
    <n v="210.672"/>
    <n v="442263.9069"/>
    <n v="161.64616480263157"/>
    <n v="4.478625207705579"/>
    <n v="309.99515733168977"/>
    <n v="0.6935592215395594"/>
    <n v="316484.9069"/>
  </r>
  <r>
    <x v="5"/>
    <x v="1"/>
    <x v="1"/>
    <n v="3516"/>
    <n v="120202"/>
    <n v="37441"/>
    <n v="4.4400000000000004"/>
    <n v="4.2699999999999996"/>
    <n v="88"/>
    <n v="5.48"/>
    <n v="5.21"/>
    <n v="20800"/>
    <n v="14"/>
    <n v="1053.92"/>
    <n v="15.45"/>
    <n v="48"/>
    <n v="48109"/>
    <n v="-2"/>
    <n v="15013.319999999998"/>
    <n v="6262.5241999999998"/>
    <n v="543.22199999999998"/>
    <n v="156.1104"/>
    <n v="29317.823399999994"/>
    <n v="8.3384025597269602"/>
    <n v="3.2104377554018324"/>
    <n v="114.05229998481857"/>
    <n v="0.7715758473236719"/>
    <n v="-8123.1766000000061"/>
  </r>
  <r>
    <x v="5"/>
    <x v="1"/>
    <x v="2"/>
    <n v="3754"/>
    <n v="674446"/>
    <n v="132881"/>
    <n v="6.2"/>
    <n v="10.69"/>
    <n v="301"/>
    <n v="68.64"/>
    <n v="5.2"/>
    <n v="15438"/>
    <n v="10"/>
    <n v="231.12"/>
    <n v="14.75"/>
    <n v="32"/>
    <n v="9998"/>
    <n v="26"/>
    <n v="40130.259999999995"/>
    <n v="35071.192000000003"/>
    <n v="553.71499999999992"/>
    <n v="232.74799999999999"/>
    <n v="573022.08499999996"/>
    <n v="152.64307005860414"/>
    <n v="5.0755638503623546"/>
    <n v="2918.1637244721355"/>
    <n v="0.10314705699196082"/>
    <n v="440141.08499999996"/>
  </r>
  <r>
    <x v="5"/>
    <x v="2"/>
    <x v="0"/>
    <n v="2459"/>
    <n v="847232"/>
    <n v="76854"/>
    <n v="8.68"/>
    <n v="15.99"/>
    <n v="256"/>
    <n v="32.35"/>
    <n v="13.13"/>
    <n v="88921"/>
    <n v="9"/>
    <n v="754.25"/>
    <n v="29.27"/>
    <n v="37"/>
    <n v="14697"/>
    <n v="43"/>
    <n v="39319.410000000003"/>
    <n v="111241.5616"/>
    <n v="719.74930000000006"/>
    <n v="213.44120000000001"/>
    <n v="592119.83790000004"/>
    <n v="240.79700605937376"/>
    <n v="11.023915476097535"/>
    <n v="1123.2774279085183"/>
    <n v="0.2279045172986856"/>
    <n v="515265.83790000004"/>
  </r>
  <r>
    <x v="5"/>
    <x v="1"/>
    <x v="1"/>
    <n v="1575"/>
    <n v="376022"/>
    <n v="148252"/>
    <n v="7.58"/>
    <n v="10.87"/>
    <n v="396"/>
    <n v="51.62"/>
    <n v="6.08"/>
    <n v="32471"/>
    <n v="0"/>
    <n v="194.19"/>
    <n v="2.71"/>
    <n v="18"/>
    <n v="49807"/>
    <n v="73"/>
    <n v="17120.25"/>
    <n v="22862.137599999998"/>
    <n v="42.682499999999997"/>
    <n v="119.38500000000001"/>
    <n v="253599.54489999998"/>
    <n v="161.01558406349204"/>
    <n v="2.5363705042765021"/>
    <n v="1936.3612956382924"/>
    <n v="0.20450728946710564"/>
    <n v="105347.54489999998"/>
  </r>
  <r>
    <x v="5"/>
    <x v="2"/>
    <x v="2"/>
    <n v="1808"/>
    <n v="583571"/>
    <n v="125592"/>
    <n v="4.78"/>
    <n v="12.66"/>
    <n v="363"/>
    <n v="35.880000000000003"/>
    <n v="7.24"/>
    <n v="5435"/>
    <n v="13"/>
    <n v="454.73"/>
    <n v="23.64"/>
    <n v="26"/>
    <n v="29525"/>
    <n v="-4"/>
    <n v="22889.279999999999"/>
    <n v="42250.540400000005"/>
    <n v="427.41120000000001"/>
    <n v="86.42240000000001"/>
    <n v="482957.34600000002"/>
    <n v="267.12242588495576"/>
    <n v="4.6465618829224793"/>
    <n v="1283.3351659226353"/>
    <n v="0.28285673894007757"/>
    <n v="357365.34600000002"/>
  </r>
  <r>
    <x v="5"/>
    <x v="0"/>
    <x v="2"/>
    <n v="3038"/>
    <n v="735933"/>
    <n v="98635"/>
    <n v="9.61"/>
    <n v="4.99"/>
    <n v="481"/>
    <n v="30.09"/>
    <n v="14.72"/>
    <n v="8493"/>
    <n v="14"/>
    <n v="1424.92"/>
    <n v="21.12"/>
    <n v="5"/>
    <n v="21491"/>
    <n v="60"/>
    <n v="15159.62"/>
    <n v="108329.3376"/>
    <n v="641.62559999999996"/>
    <n v="291.95179999999999"/>
    <n v="581526.46500000008"/>
    <n v="191.41753291639239"/>
    <n v="7.4611750392862577"/>
    <n v="516.47320551329199"/>
    <n v="0.93131646494993425"/>
    <n v="482891.46500000008"/>
  </r>
  <r>
    <x v="5"/>
    <x v="2"/>
    <x v="0"/>
    <n v="582"/>
    <n v="325709"/>
    <n v="32364"/>
    <n v="2.56"/>
    <n v="18.64"/>
    <n v="424"/>
    <n v="24.36"/>
    <n v="17.84"/>
    <n v="61416"/>
    <n v="7"/>
    <n v="1431.68"/>
    <n v="17.12"/>
    <n v="49"/>
    <n v="29618"/>
    <n v="36"/>
    <n v="10848.48"/>
    <n v="58106.4856"/>
    <n v="99.638400000000004"/>
    <n v="14.8992"/>
    <n v="165605.49680000002"/>
    <n v="284.54552714776634"/>
    <n v="10.063929056976887"/>
    <n v="227.5012572641931"/>
    <n v="1.8637259639739769"/>
    <n v="133241.49680000002"/>
  </r>
  <r>
    <x v="5"/>
    <x v="1"/>
    <x v="0"/>
    <n v="3603"/>
    <n v="91971"/>
    <n v="57389"/>
    <n v="6.49"/>
    <n v="18.25"/>
    <n v="401"/>
    <n v="66.099999999999994"/>
    <n v="15.8"/>
    <n v="26370"/>
    <n v="8"/>
    <n v="1126.45"/>
    <n v="0.35"/>
    <n v="41"/>
    <n v="43485"/>
    <n v="25"/>
    <n v="65754.75"/>
    <n v="14531.418"/>
    <n v="12.610499999999998"/>
    <n v="233.8347"/>
    <n v="-58416.613200000022"/>
    <n v="-16.213325895087433"/>
    <n v="1.6025893463904233"/>
    <n v="81.64676638998624"/>
    <n v="4.9114008763632011"/>
    <n v="-115805.61320000002"/>
  </r>
  <r>
    <x v="5"/>
    <x v="2"/>
    <x v="2"/>
    <n v="749"/>
    <n v="207462"/>
    <n v="112692"/>
    <n v="5.38"/>
    <n v="18.64"/>
    <n v="366"/>
    <n v="62.92"/>
    <n v="8.51"/>
    <n v="65294"/>
    <n v="11"/>
    <n v="286.08999999999997"/>
    <n v="9.26"/>
    <n v="21"/>
    <n v="31810"/>
    <n v="-10"/>
    <n v="13961.36"/>
    <n v="17655.016199999998"/>
    <n v="69.357399999999998"/>
    <n v="40.296199999999999"/>
    <n v="78631.970199999996"/>
    <n v="104.98260373831775"/>
    <n v="1.8409647534873816"/>
    <n v="725.16341011569796"/>
    <n v="0.50471382711050694"/>
    <n v="-34060.029800000004"/>
  </r>
  <r>
    <x v="5"/>
    <x v="2"/>
    <x v="2"/>
    <n v="3702"/>
    <n v="912371"/>
    <n v="31672"/>
    <n v="4.93"/>
    <n v="18.100000000000001"/>
    <n v="131"/>
    <n v="32.840000000000003"/>
    <n v="17.22"/>
    <n v="87911"/>
    <n v="5"/>
    <n v="1247.02"/>
    <n v="12.49"/>
    <n v="2"/>
    <n v="17876"/>
    <n v="66"/>
    <n v="67006.200000000012"/>
    <n v="157110.2862"/>
    <n v="462.37979999999999"/>
    <n v="182.5086"/>
    <n v="581822.62540000002"/>
    <n v="157.16440448406269"/>
    <n v="28.806864107097752"/>
    <n v="731.6410322208144"/>
    <n v="0.17904955330671404"/>
    <n v="550150.62540000002"/>
  </r>
  <r>
    <x v="5"/>
    <x v="1"/>
    <x v="3"/>
    <n v="807"/>
    <n v="472355"/>
    <n v="29472"/>
    <n v="0.66"/>
    <n v="3.46"/>
    <n v="359"/>
    <n v="26.83"/>
    <n v="11.05"/>
    <n v="24124"/>
    <n v="6"/>
    <n v="207.46"/>
    <n v="4.25"/>
    <n v="49"/>
    <n v="49082"/>
    <n v="48"/>
    <n v="2792.22"/>
    <n v="52195.227500000001"/>
    <n v="34.297499999999999"/>
    <n v="5.3262"/>
    <n v="344121.92879999999"/>
    <n v="426.42122527881043"/>
    <n v="16.027246199782844"/>
    <n v="2276.8485491179022"/>
    <n v="0.15767407987636417"/>
    <n v="314649.92879999999"/>
  </r>
  <r>
    <x v="5"/>
    <x v="0"/>
    <x v="2"/>
    <n v="3813"/>
    <n v="258139"/>
    <n v="17828"/>
    <n v="7.21"/>
    <n v="19.579999999999998"/>
    <n v="90"/>
    <n v="65.25"/>
    <n v="12.38"/>
    <n v="2196"/>
    <n v="8"/>
    <n v="1559.76"/>
    <n v="11.46"/>
    <n v="39"/>
    <n v="49582"/>
    <n v="63"/>
    <n v="74658.539999999994"/>
    <n v="31957.608200000002"/>
    <n v="436.96980000000002"/>
    <n v="274.91730000000001"/>
    <n v="99032.964700000011"/>
    <n v="25.972453370049834"/>
    <n v="14.47941440430783"/>
    <n v="165.49917936092731"/>
    <n v="0.54380934302836847"/>
    <n v="81204.964700000011"/>
  </r>
  <r>
    <x v="5"/>
    <x v="1"/>
    <x v="0"/>
    <n v="4355"/>
    <n v="56530"/>
    <n v="107518"/>
    <n v="0.55000000000000004"/>
    <n v="18.04"/>
    <n v="78"/>
    <n v="23.12"/>
    <n v="12.3"/>
    <n v="11345"/>
    <n v="6"/>
    <n v="828.49"/>
    <n v="27.04"/>
    <n v="31"/>
    <n v="2214"/>
    <n v="40"/>
    <n v="78564.2"/>
    <n v="6953.1900000000005"/>
    <n v="1177.5919999999999"/>
    <n v="23.952500000000004"/>
    <n v="-43747.934500000003"/>
    <n v="-10.04544994259472"/>
    <n v="0.5257724288026191"/>
    <n v="68.232567683375777"/>
    <n v="1.1431491243587477"/>
    <n v="-151265.9345"/>
  </r>
  <r>
    <x v="5"/>
    <x v="2"/>
    <x v="0"/>
    <n v="1685"/>
    <n v="967786"/>
    <n v="81240"/>
    <n v="4.32"/>
    <n v="10.58"/>
    <n v="25"/>
    <n v="42.69"/>
    <n v="8.58"/>
    <n v="12055"/>
    <n v="4"/>
    <n v="283.89999999999998"/>
    <n v="29.87"/>
    <n v="45"/>
    <n v="26685"/>
    <n v="46"/>
    <n v="17827.3"/>
    <n v="83036.038799999995"/>
    <n v="503.30950000000001"/>
    <n v="72.792000000000002"/>
    <n v="827606.55969999998"/>
    <n v="491.16116302670622"/>
    <n v="11.912678483505662"/>
    <n v="3408.8974991194086"/>
    <n v="7.33374940327717E-3"/>
    <n v="746366.55969999998"/>
  </r>
  <r>
    <x v="5"/>
    <x v="3"/>
    <x v="0"/>
    <n v="441"/>
    <n v="421616"/>
    <n v="76354"/>
    <n v="6.92"/>
    <n v="14.5"/>
    <n v="210"/>
    <n v="8.57"/>
    <n v="9.61"/>
    <n v="35771"/>
    <n v="14"/>
    <n v="1973.22"/>
    <n v="0.46"/>
    <n v="23"/>
    <n v="26538"/>
    <n v="22"/>
    <n v="6394.5"/>
    <n v="40517.297599999998"/>
    <n v="2.0286"/>
    <n v="30.517199999999999"/>
    <n v="312362.65659999999"/>
    <n v="708.30534376417233"/>
    <n v="5.5218587107420696"/>
    <n v="213.66902828878685"/>
    <n v="0.98282845053318668"/>
    <n v="236008.65659999999"/>
  </r>
  <r>
    <x v="5"/>
    <x v="0"/>
    <x v="0"/>
    <n v="3719"/>
    <n v="642131"/>
    <n v="56955"/>
    <n v="5.19"/>
    <n v="16.05"/>
    <n v="287"/>
    <n v="66.41"/>
    <n v="11.87"/>
    <n v="50986"/>
    <n v="12"/>
    <n v="1125.79"/>
    <n v="0.09"/>
    <n v="8"/>
    <n v="33177"/>
    <n v="63"/>
    <n v="59689.950000000004"/>
    <n v="76220.949699999997"/>
    <n v="3.3470999999999997"/>
    <n v="193.01609999999999"/>
    <n v="421860.73709999997"/>
    <n v="113.43391694003763"/>
    <n v="11.274356948468089"/>
    <n v="570.38257579122217"/>
    <n v="0.50317105076689961"/>
    <n v="364905.73709999997"/>
  </r>
  <r>
    <x v="5"/>
    <x v="0"/>
    <x v="2"/>
    <n v="2434"/>
    <n v="323349"/>
    <n v="142227"/>
    <n v="4.88"/>
    <n v="15.81"/>
    <n v="448"/>
    <n v="42.11"/>
    <n v="8.09"/>
    <n v="40100"/>
    <n v="6"/>
    <n v="151.46"/>
    <n v="27.83"/>
    <n v="16"/>
    <n v="1590"/>
    <n v="-16"/>
    <n v="38481.54"/>
    <n v="26158.934099999999"/>
    <n v="677.38220000000001"/>
    <n v="118.77919999999999"/>
    <n v="216222.3645"/>
    <n v="88.834167830731303"/>
    <n v="2.2734712818241261"/>
    <n v="2134.8804965007262"/>
    <n v="0.20984781149779341"/>
    <n v="73995.364499999996"/>
  </r>
  <r>
    <x v="5"/>
    <x v="1"/>
    <x v="2"/>
    <n v="307"/>
    <n v="962008"/>
    <n v="121895"/>
    <n v="8.41"/>
    <n v="6.19"/>
    <n v="375"/>
    <n v="66.64"/>
    <n v="16.64"/>
    <n v="29990"/>
    <n v="7"/>
    <n v="1842.04"/>
    <n v="2.74"/>
    <n v="42"/>
    <n v="39749"/>
    <n v="15"/>
    <n v="1900.3300000000002"/>
    <n v="160078.1312"/>
    <n v="8.4117999999999995"/>
    <n v="25.818700000000003"/>
    <n v="730256.30830000003"/>
    <n v="2378.6850433224758"/>
    <n v="7.8921038598794047"/>
    <n v="522.25141690734188"/>
    <n v="0.71804496428304132"/>
    <n v="608361.30830000003"/>
  </r>
  <r>
    <x v="5"/>
    <x v="3"/>
    <x v="0"/>
    <n v="3819"/>
    <n v="889188"/>
    <n v="92265"/>
    <n v="1.1599999999999999"/>
    <n v="16.98"/>
    <n v="141"/>
    <n v="52.66"/>
    <n v="10.29"/>
    <n v="15775"/>
    <n v="5"/>
    <n v="1258.95"/>
    <n v="29.34"/>
    <n v="32"/>
    <n v="41128"/>
    <n v="34"/>
    <n v="64846.62"/>
    <n v="91497.445199999987"/>
    <n v="1120.4946"/>
    <n v="44.300399999999996"/>
    <n v="674776.1398"/>
    <n v="176.68922225713538"/>
    <n v="9.6373272638595342"/>
    <n v="706.2933396878351"/>
    <n v="0.19963376698740873"/>
    <n v="582511.1398"/>
  </r>
  <r>
    <x v="5"/>
    <x v="2"/>
    <x v="3"/>
    <n v="2662"/>
    <n v="427501"/>
    <n v="36131"/>
    <n v="5.77"/>
    <n v="19.559999999999999"/>
    <n v="269"/>
    <n v="69.7"/>
    <n v="15.84"/>
    <n v="76575"/>
    <n v="0"/>
    <n v="466.86"/>
    <n v="29.83"/>
    <n v="12"/>
    <n v="4770"/>
    <n v="32"/>
    <n v="52068.719999999994"/>
    <n v="67716.1584"/>
    <n v="794.07460000000003"/>
    <n v="153.59739999999999"/>
    <n v="225423.44959999999"/>
    <n v="84.681987077385415"/>
    <n v="11.831972544352496"/>
    <n v="915.69421239772089"/>
    <n v="0.29376619002060816"/>
    <n v="189292.44959999999"/>
  </r>
  <r>
    <x v="5"/>
    <x v="1"/>
    <x v="0"/>
    <n v="336"/>
    <n v="106481"/>
    <n v="38870"/>
    <n v="8.1999999999999993"/>
    <n v="3.2"/>
    <n v="91"/>
    <n v="39.979999999999997"/>
    <n v="18.59"/>
    <n v="34207"/>
    <n v="13"/>
    <n v="709.88"/>
    <n v="5.0999999999999996"/>
    <n v="37"/>
    <n v="48217"/>
    <n v="51"/>
    <n v="1075.2"/>
    <n v="19794.817900000002"/>
    <n v="17.135999999999999"/>
    <n v="27.551999999999996"/>
    <n v="3142.2940999999992"/>
    <n v="9.352065773809521"/>
    <n v="2.7394134293799848"/>
    <n v="149.99859131120752"/>
    <n v="0.60667236408373326"/>
    <n v="-35727.705900000001"/>
  </r>
  <r>
    <x v="5"/>
    <x v="3"/>
    <x v="1"/>
    <n v="4543"/>
    <n v="837715"/>
    <n v="108547"/>
    <n v="4.43"/>
    <n v="2.87"/>
    <n v="292"/>
    <n v="39.67"/>
    <n v="6.9"/>
    <n v="22553"/>
    <n v="1"/>
    <n v="1375.39"/>
    <n v="9.48"/>
    <n v="31"/>
    <n v="10088"/>
    <n v="70"/>
    <n v="13038.41"/>
    <n v="57802.335000000006"/>
    <n v="430.67640000000006"/>
    <n v="201.25489999999999"/>
    <n v="733601.32369999995"/>
    <n v="161.47949013867486"/>
    <n v="7.7175324974435036"/>
    <n v="609.07451704607411"/>
    <n v="0.47941588726476198"/>
    <n v="625054.32369999995"/>
  </r>
  <r>
    <x v="5"/>
    <x v="0"/>
    <x v="0"/>
    <n v="1640"/>
    <n v="444341"/>
    <n v="117217"/>
    <n v="0.9"/>
    <n v="18.79"/>
    <n v="68"/>
    <n v="16"/>
    <n v="12.4"/>
    <n v="55"/>
    <n v="1"/>
    <n v="1423.02"/>
    <n v="9.2799999999999994"/>
    <n v="49"/>
    <n v="39976"/>
    <n v="24"/>
    <n v="30815.599999999999"/>
    <n v="55098.284"/>
    <n v="152.19199999999998"/>
    <n v="14.760000000000002"/>
    <n v="318229.16399999999"/>
    <n v="194.0421731707317"/>
    <n v="3.790755607121834"/>
    <n v="312.25211170608986"/>
    <n v="0.21777274660677273"/>
    <n v="201012.16399999999"/>
  </r>
  <r>
    <x v="5"/>
    <x v="2"/>
    <x v="3"/>
    <n v="248"/>
    <n v="721514"/>
    <n v="54429"/>
    <n v="7.01"/>
    <n v="13.75"/>
    <n v="114"/>
    <n v="19.77"/>
    <n v="10.64"/>
    <n v="78199"/>
    <n v="5"/>
    <n v="634.76"/>
    <n v="0.01"/>
    <n v="4"/>
    <n v="14973"/>
    <n v="-8"/>
    <n v="3410"/>
    <n v="76769.089600000007"/>
    <n v="2.4800000000000003E-2"/>
    <n v="17.384799999999998"/>
    <n v="548145.50080000004"/>
    <n v="2210.2641161290326"/>
    <n v="13.256058351246578"/>
    <n v="1136.6721280483962"/>
    <n v="0.10029277325180108"/>
    <n v="493716.50080000004"/>
  </r>
  <r>
    <x v="5"/>
    <x v="0"/>
    <x v="0"/>
    <n v="1866"/>
    <n v="105426"/>
    <n v="143731"/>
    <n v="4.8099999999999996"/>
    <n v="11.81"/>
    <n v="197"/>
    <n v="38.49"/>
    <n v="9.0500000000000007"/>
    <n v="82227"/>
    <n v="6"/>
    <n v="513.41999999999996"/>
    <n v="8.64"/>
    <n v="31"/>
    <n v="18326"/>
    <n v="78"/>
    <n v="22037.46"/>
    <n v="9541.0530000000017"/>
    <n v="161.22240000000002"/>
    <n v="89.754599999999996"/>
    <n v="-26956.489999999991"/>
    <n v="-14.446136120042867"/>
    <n v="0.7334952098016434"/>
    <n v="205.34065677223327"/>
    <n v="0.95938136702521193"/>
    <n v="-170687.49"/>
  </r>
  <r>
    <x v="5"/>
    <x v="2"/>
    <x v="0"/>
    <n v="2931"/>
    <n v="545384"/>
    <n v="51473"/>
    <n v="9.15"/>
    <n v="3.34"/>
    <n v="473"/>
    <n v="29.11"/>
    <n v="19.84"/>
    <n v="15893"/>
    <n v="10"/>
    <n v="874.34"/>
    <n v="21.38"/>
    <n v="17"/>
    <n v="3786"/>
    <n v="24"/>
    <n v="9789.5399999999991"/>
    <n v="108204.1856"/>
    <n v="626.64779999999996"/>
    <n v="268.18649999999997"/>
    <n v="406816.44010000001"/>
    <n v="138.79783012623679"/>
    <n v="10.595535523478329"/>
    <n v="623.76649815861106"/>
    <n v="0.75829657635720893"/>
    <n v="355343.44010000001"/>
  </r>
  <r>
    <x v="5"/>
    <x v="2"/>
    <x v="1"/>
    <n v="4676"/>
    <n v="269780"/>
    <n v="79218"/>
    <n v="6.6"/>
    <n v="18.95"/>
    <n v="65"/>
    <n v="55.82"/>
    <n v="19.989999999999998"/>
    <n v="38452"/>
    <n v="8"/>
    <n v="340.45"/>
    <n v="13.72"/>
    <n v="20"/>
    <n v="25524"/>
    <n v="65"/>
    <n v="88610.2"/>
    <n v="53929.021999999997"/>
    <n v="641.54720000000009"/>
    <n v="308.61600000000004"/>
    <n v="62314.614799999981"/>
    <n v="13.326478785286566"/>
    <n v="3.4055391451437806"/>
    <n v="792.42179468350719"/>
    <n v="8.2027022017940543E-2"/>
    <n v="-16903.385200000019"/>
  </r>
  <r>
    <x v="5"/>
    <x v="1"/>
    <x v="3"/>
    <n v="2917"/>
    <n v="147756"/>
    <n v="80451"/>
    <n v="6.14"/>
    <n v="19.55"/>
    <n v="27"/>
    <n v="27.23"/>
    <n v="9.5"/>
    <n v="24003"/>
    <n v="2"/>
    <n v="610.54999999999995"/>
    <n v="4.7"/>
    <n v="3"/>
    <n v="27171"/>
    <n v="6"/>
    <n v="57027.35"/>
    <n v="14036.82"/>
    <n v="137.09899999999999"/>
    <n v="179.10379999999998"/>
    <n v="25201.627200000003"/>
    <n v="8.6395705176551267"/>
    <n v="1.8365961889845994"/>
    <n v="242.00474981573993"/>
    <n v="0.11156805814992284"/>
    <n v="-55249.372799999997"/>
  </r>
  <r>
    <x v="5"/>
    <x v="1"/>
    <x v="2"/>
    <n v="4506"/>
    <n v="212002"/>
    <n v="147105"/>
    <n v="6.35"/>
    <n v="18.75"/>
    <n v="180"/>
    <n v="21.96"/>
    <n v="13.09"/>
    <n v="60107"/>
    <n v="1"/>
    <n v="1636.11"/>
    <n v="23.44"/>
    <n v="34"/>
    <n v="21553"/>
    <n v="-19"/>
    <n v="84487.5"/>
    <n v="27751.061799999996"/>
    <n v="1056.2064"/>
    <n v="286.13100000000003"/>
    <n v="16761.100800000015"/>
    <n v="3.7197294274300963"/>
    <n v="1.4411610754223174"/>
    <n v="129.57686219141746"/>
    <n v="1.3891368949349532"/>
    <n v="-130343.89919999999"/>
  </r>
  <r>
    <x v="5"/>
    <x v="2"/>
    <x v="1"/>
    <n v="2290"/>
    <n v="997594"/>
    <n v="10939"/>
    <n v="5.26"/>
    <n v="11.91"/>
    <n v="474"/>
    <n v="33.96"/>
    <n v="11.16"/>
    <n v="30408"/>
    <n v="7"/>
    <n v="207.03"/>
    <n v="0.54"/>
    <n v="5"/>
    <n v="48889"/>
    <n v="58"/>
    <n v="27273.9"/>
    <n v="111331.49040000001"/>
    <n v="12.366000000000001"/>
    <n v="120.45400000000001"/>
    <n v="779558.78960000002"/>
    <n v="340.41868541484718"/>
    <n v="91.19608739372886"/>
    <n v="4818.5963386948752"/>
    <n v="9.8368895562723907E-2"/>
    <n v="768619.78960000002"/>
  </r>
  <r>
    <x v="5"/>
    <x v="1"/>
    <x v="0"/>
    <n v="1926"/>
    <n v="751397"/>
    <n v="44121"/>
    <n v="7.07"/>
    <n v="3.1"/>
    <n v="205"/>
    <n v="29.18"/>
    <n v="7.52"/>
    <n v="86912"/>
    <n v="11"/>
    <n v="1165.53"/>
    <n v="17.579999999999998"/>
    <n v="44"/>
    <n v="13906"/>
    <n v="60"/>
    <n v="5970.6"/>
    <n v="56505.054399999994"/>
    <n v="338.59079999999994"/>
    <n v="136.16819999999998"/>
    <n v="587628.58660000004"/>
    <n v="305.10310830737279"/>
    <n v="17.030371025135423"/>
    <n v="644.68267655058219"/>
    <n v="0.31798589826682827"/>
    <n v="543507.58660000004"/>
  </r>
  <r>
    <x v="5"/>
    <x v="0"/>
    <x v="0"/>
    <n v="3329"/>
    <n v="583634"/>
    <n v="36433"/>
    <n v="6.23"/>
    <n v="10.99"/>
    <n v="332"/>
    <n v="11.01"/>
    <n v="12.68"/>
    <n v="370"/>
    <n v="14"/>
    <n v="555.74"/>
    <n v="20.23"/>
    <n v="49"/>
    <n v="15988"/>
    <n v="-3"/>
    <n v="36585.71"/>
    <n v="74004.791199999992"/>
    <n v="673.45670000000007"/>
    <n v="207.39670000000001"/>
    <n v="455804.64540000004"/>
    <n v="136.91938882547313"/>
    <n v="16.019378036395576"/>
    <n v="1050.1925360780222"/>
    <n v="0.31613250770174456"/>
    <n v="419371.64540000004"/>
  </r>
  <r>
    <x v="5"/>
    <x v="2"/>
    <x v="2"/>
    <n v="4359"/>
    <n v="895474"/>
    <n v="59110"/>
    <n v="4.45"/>
    <n v="9.4700000000000006"/>
    <n v="379"/>
    <n v="39.200000000000003"/>
    <n v="17.54"/>
    <n v="32275"/>
    <n v="4"/>
    <n v="363.31"/>
    <n v="12.17"/>
    <n v="7"/>
    <n v="41498"/>
    <n v="42"/>
    <n v="41279.730000000003"/>
    <n v="157066.13959999999"/>
    <n v="530.49030000000005"/>
    <n v="193.97550000000001"/>
    <n v="622630.66460000002"/>
    <n v="142.83795930259234"/>
    <n v="15.149281001522585"/>
    <n v="2464.7656271503674"/>
    <n v="0.15376715571864732"/>
    <n v="563520.66460000002"/>
  </r>
  <r>
    <x v="5"/>
    <x v="1"/>
    <x v="0"/>
    <n v="337"/>
    <n v="226168"/>
    <n v="17867"/>
    <n v="1.02"/>
    <n v="5.56"/>
    <n v="414"/>
    <n v="52.87"/>
    <n v="8.73"/>
    <n v="59896"/>
    <n v="5"/>
    <n v="1730.95"/>
    <n v="17.809999999999999"/>
    <n v="1"/>
    <n v="7822"/>
    <n v="-4"/>
    <n v="1873.7199999999998"/>
    <n v="19744.466400000001"/>
    <n v="60.019699999999993"/>
    <n v="3.4374000000000002"/>
    <n v="136768.35649999999"/>
    <n v="405.84082047477744"/>
    <n v="12.658420551855375"/>
    <n v="130.66119760824981"/>
    <n v="3.1684999646280638"/>
    <n v="118901.35649999999"/>
  </r>
  <r>
    <x v="5"/>
    <x v="3"/>
    <x v="1"/>
    <n v="636"/>
    <n v="389119"/>
    <n v="10451"/>
    <n v="0.57999999999999996"/>
    <n v="14.16"/>
    <n v="444"/>
    <n v="17.5"/>
    <n v="5.79"/>
    <n v="60156"/>
    <n v="10"/>
    <n v="1104.5"/>
    <n v="16.260000000000002"/>
    <n v="37"/>
    <n v="9097"/>
    <n v="-8"/>
    <n v="9005.76"/>
    <n v="22529.990099999999"/>
    <n v="103.41360000000002"/>
    <n v="3.6887999999999996"/>
    <n v="288223.14750000002"/>
    <n v="453.18104952830191"/>
    <n v="37.232705004305807"/>
    <n v="352.3033046627433"/>
    <n v="1.2602777042498567"/>
    <n v="277772.14750000002"/>
  </r>
  <r>
    <x v="5"/>
    <x v="3"/>
    <x v="0"/>
    <n v="4323"/>
    <n v="485071"/>
    <n v="92178"/>
    <n v="1.98"/>
    <n v="2.69"/>
    <n v="193"/>
    <n v="25.12"/>
    <n v="14.39"/>
    <n v="57175"/>
    <n v="4"/>
    <n v="618.96"/>
    <n v="27.57"/>
    <n v="12"/>
    <n v="14136"/>
    <n v="2"/>
    <n v="11628.869999999999"/>
    <n v="69801.716899999999"/>
    <n v="1191.8511000000001"/>
    <n v="85.595399999999998"/>
    <n v="331051.96659999999"/>
    <n v="76.579219662271569"/>
    <n v="5.2623294061489725"/>
    <n v="783.68715264314324"/>
    <n v="0.24627174166256077"/>
    <n v="238873.96659999999"/>
  </r>
  <r>
    <x v="5"/>
    <x v="0"/>
    <x v="0"/>
    <n v="642"/>
    <n v="236987"/>
    <n v="128749"/>
    <n v="0.69"/>
    <n v="2.76"/>
    <n v="29"/>
    <n v="42.48"/>
    <n v="12.91"/>
    <n v="56866"/>
    <n v="13"/>
    <n v="805.68"/>
    <n v="11.8"/>
    <n v="25"/>
    <n v="5887"/>
    <n v="-1"/>
    <n v="1771.9199999999998"/>
    <n v="30595.021699999998"/>
    <n v="75.756"/>
    <n v="4.4298000000000002"/>
    <n v="141786.8725"/>
    <n v="220.85182632398752"/>
    <n v="1.8406900247768914"/>
    <n v="294.14531824049254"/>
    <n v="9.8590724385725789E-2"/>
    <n v="13037.872499999998"/>
  </r>
  <r>
    <x v="5"/>
    <x v="1"/>
    <x v="2"/>
    <n v="2819"/>
    <n v="239139"/>
    <n v="39064"/>
    <n v="2.12"/>
    <n v="11.54"/>
    <n v="191"/>
    <n v="10.76"/>
    <n v="8.15"/>
    <n v="37563"/>
    <n v="10"/>
    <n v="1896.58"/>
    <n v="20.329999999999998"/>
    <n v="22"/>
    <n v="39575"/>
    <n v="13"/>
    <n v="32531.26"/>
    <n v="19489.8285"/>
    <n v="573.10269999999991"/>
    <n v="59.762799999999999"/>
    <n v="109347.046"/>
    <n v="38.789303299042217"/>
    <n v="6.1217233258242887"/>
    <n v="126.0895928460703"/>
    <n v="1.5147959136736373"/>
    <n v="70283.046000000002"/>
  </r>
  <r>
    <x v="5"/>
    <x v="0"/>
    <x v="2"/>
    <n v="2050"/>
    <n v="650517"/>
    <n v="116086"/>
    <n v="1.98"/>
    <n v="11.43"/>
    <n v="194"/>
    <n v="19.14"/>
    <n v="14.64"/>
    <n v="5190"/>
    <n v="12"/>
    <n v="1270.54"/>
    <n v="26.21"/>
    <n v="28"/>
    <n v="16683"/>
    <n v="45"/>
    <n v="23431.5"/>
    <n v="95235.688800000004"/>
    <n v="537.30499999999995"/>
    <n v="40.589999999999996"/>
    <n v="509398.91619999998"/>
    <n v="248.48727619512195"/>
    <n v="5.6037506676084972"/>
    <n v="512.00040927479654"/>
    <n v="0.37890594711590936"/>
    <n v="393312.91619999998"/>
  </r>
  <r>
    <x v="5"/>
    <x v="2"/>
    <x v="3"/>
    <n v="2230"/>
    <n v="88547"/>
    <n v="98783"/>
    <n v="7.92"/>
    <n v="10.46"/>
    <n v="325"/>
    <n v="66.959999999999994"/>
    <n v="19.059999999999999"/>
    <n v="4331"/>
    <n v="13"/>
    <n v="858.68"/>
    <n v="15.39"/>
    <n v="17"/>
    <n v="31482"/>
    <n v="-3"/>
    <n v="23325.800000000003"/>
    <n v="16877.058199999999"/>
    <n v="343.197"/>
    <n v="176.61599999999999"/>
    <n v="12011.328799999988"/>
    <n v="5.3862460986547029"/>
    <n v="0.89637893159754212"/>
    <n v="103.11990497041973"/>
    <n v="3.1516708640608937"/>
    <n v="-86771.671200000012"/>
  </r>
  <r>
    <x v="5"/>
    <x v="1"/>
    <x v="3"/>
    <n v="4344"/>
    <n v="236368"/>
    <n v="92893"/>
    <n v="3.46"/>
    <n v="5.61"/>
    <n v="71"/>
    <n v="17.940000000000001"/>
    <n v="7.34"/>
    <n v="44648"/>
    <n v="1"/>
    <n v="1201.3900000000001"/>
    <n v="25.42"/>
    <n v="9"/>
    <n v="49228"/>
    <n v="38"/>
    <n v="24369.84"/>
    <n v="17349.411199999999"/>
    <n v="1104.2448000000002"/>
    <n v="150.30240000000001"/>
    <n v="99518.2016"/>
    <n v="22.909346593001843"/>
    <n v="2.5445189626774893"/>
    <n v="196.74543653601245"/>
    <n v="0.36087241081703109"/>
    <n v="6625.2016000000003"/>
  </r>
  <r>
    <x v="5"/>
    <x v="1"/>
    <x v="1"/>
    <n v="3665"/>
    <n v="796111"/>
    <n v="27601"/>
    <n v="8.82"/>
    <n v="18.48"/>
    <n v="31"/>
    <n v="40.409999999999997"/>
    <n v="8.14"/>
    <n v="25761"/>
    <n v="9"/>
    <n v="1009.68"/>
    <n v="27.22"/>
    <n v="9"/>
    <n v="29204"/>
    <n v="19"/>
    <n v="67729.2"/>
    <n v="64803.435400000002"/>
    <n v="997.61299999999994"/>
    <n v="323.25299999999999"/>
    <n v="607292.49860000005"/>
    <n v="165.7005453206003"/>
    <n v="28.843556392884317"/>
    <n v="788.47852785040811"/>
    <n v="3.931622600366029E-2"/>
    <n v="579691.49860000005"/>
  </r>
  <r>
    <x v="5"/>
    <x v="3"/>
    <x v="3"/>
    <n v="982"/>
    <n v="306190"/>
    <n v="144227"/>
    <n v="4.7"/>
    <n v="8.48"/>
    <n v="468"/>
    <n v="13.17"/>
    <n v="6.09"/>
    <n v="3262"/>
    <n v="12"/>
    <n v="1668.36"/>
    <n v="22.21"/>
    <n v="49"/>
    <n v="10814"/>
    <n v="71"/>
    <n v="8327.36"/>
    <n v="18646.970999999998"/>
    <n v="218.10220000000001"/>
    <n v="46.154000000000003"/>
    <n v="264875.41279999999"/>
    <n v="269.73056293279024"/>
    <n v="2.1229728136895312"/>
    <n v="183.52753602340024"/>
    <n v="2.5500260622489299"/>
    <n v="120648.41279999999"/>
  </r>
  <r>
    <x v="5"/>
    <x v="1"/>
    <x v="3"/>
    <n v="2248"/>
    <n v="924392"/>
    <n v="68227"/>
    <n v="3.18"/>
    <n v="7.82"/>
    <n v="434"/>
    <n v="31.72"/>
    <n v="14.75"/>
    <n v="87858"/>
    <n v="12"/>
    <n v="369.15"/>
    <n v="15.62"/>
    <n v="2"/>
    <n v="12218"/>
    <n v="59"/>
    <n v="17579.36"/>
    <n v="136347.82"/>
    <n v="351.13760000000002"/>
    <n v="71.486400000000003"/>
    <n v="669966.196"/>
    <n v="298.02766725978648"/>
    <n v="13.548771014407786"/>
    <n v="2504.1094406067996"/>
    <n v="0.17331510874174591"/>
    <n v="601739.196"/>
  </r>
  <r>
    <x v="5"/>
    <x v="0"/>
    <x v="2"/>
    <n v="3402"/>
    <n v="360925"/>
    <n v="28816"/>
    <n v="1.7"/>
    <n v="2.19"/>
    <n v="131"/>
    <n v="9.42"/>
    <n v="11.01"/>
    <n v="60148"/>
    <n v="14"/>
    <n v="578"/>
    <n v="7.5"/>
    <n v="41"/>
    <n v="31614"/>
    <n v="7"/>
    <n v="7450.38"/>
    <n v="39737.842499999999"/>
    <n v="255.14999999999998"/>
    <n v="57.834000000000003"/>
    <n v="221661.7935"/>
    <n v="65.156317901234573"/>
    <n v="12.525159633536925"/>
    <n v="624.43771626297575"/>
    <n v="0.2097887372722865"/>
    <n v="192845.7935"/>
  </r>
  <r>
    <x v="5"/>
    <x v="3"/>
    <x v="2"/>
    <n v="2144"/>
    <n v="467168"/>
    <n v="133498"/>
    <n v="9.43"/>
    <n v="16.149999999999999"/>
    <n v="407"/>
    <n v="37.89"/>
    <n v="17.05"/>
    <n v="34457"/>
    <n v="8"/>
    <n v="252.36"/>
    <n v="12.54"/>
    <n v="41"/>
    <n v="7007"/>
    <n v="61"/>
    <n v="34625.599999999999"/>
    <n v="79652.144"/>
    <n v="268.85759999999999"/>
    <n v="202.17919999999998"/>
    <n v="310955.21919999999"/>
    <n v="145.03508358208956"/>
    <n v="3.4994381938306192"/>
    <n v="1851.1967031225233"/>
    <n v="0.21985778135488732"/>
    <n v="177457.21919999999"/>
  </r>
  <r>
    <x v="5"/>
    <x v="2"/>
    <x v="0"/>
    <n v="2808"/>
    <n v="385098"/>
    <n v="131310"/>
    <n v="7.14"/>
    <n v="4.29"/>
    <n v="66"/>
    <n v="26.41"/>
    <n v="6.82"/>
    <n v="95057"/>
    <n v="12"/>
    <n v="209.19"/>
    <n v="5.4"/>
    <n v="48"/>
    <n v="12785"/>
    <n v="63"/>
    <n v="12046.32"/>
    <n v="26263.6836"/>
    <n v="151.63200000000001"/>
    <n v="200.49119999999996"/>
    <n v="238593.8732"/>
    <n v="84.969328062678059"/>
    <n v="2.9327393191683804"/>
    <n v="1840.9006166642764"/>
    <n v="3.5852016889207423E-2"/>
    <n v="107283.8732"/>
  </r>
  <r>
    <x v="5"/>
    <x v="0"/>
    <x v="3"/>
    <n v="4368"/>
    <n v="196295"/>
    <n v="141028"/>
    <n v="5.35"/>
    <n v="5.54"/>
    <n v="394"/>
    <n v="34.01"/>
    <n v="13.31"/>
    <n v="89152"/>
    <n v="4"/>
    <n v="866.04"/>
    <n v="25.87"/>
    <n v="13"/>
    <n v="5841"/>
    <n v="69"/>
    <n v="24198.720000000001"/>
    <n v="26126.8645"/>
    <n v="1130.0015999999998"/>
    <n v="233.68799999999999"/>
    <n v="49612.72589999999"/>
    <n v="11.358224793956042"/>
    <n v="1.3918867175312704"/>
    <n v="226.65812202669625"/>
    <n v="1.7383008227412822"/>
    <n v="-91415.27410000001"/>
  </r>
  <r>
    <x v="5"/>
    <x v="0"/>
    <x v="0"/>
    <n v="4378"/>
    <n v="514894"/>
    <n v="39681"/>
    <n v="8.6199999999999992"/>
    <n v="2.2599999999999998"/>
    <n v="286"/>
    <n v="41.94"/>
    <n v="13.16"/>
    <n v="57888"/>
    <n v="6"/>
    <n v="879.05"/>
    <n v="13.71"/>
    <n v="7"/>
    <n v="23733"/>
    <n v="57"/>
    <n v="9894.2799999999988"/>
    <n v="67760.050399999993"/>
    <n v="600.22379999999998"/>
    <n v="377.3836"/>
    <n v="354641.06219999999"/>
    <n v="81.005267747830061"/>
    <n v="12.975832262291776"/>
    <n v="585.73915021898642"/>
    <n v="0.48827195500433096"/>
    <n v="314960.06219999999"/>
  </r>
  <r>
    <x v="5"/>
    <x v="1"/>
    <x v="0"/>
    <n v="4824"/>
    <n v="586397"/>
    <n v="96328"/>
    <n v="2.0699999999999998"/>
    <n v="6.45"/>
    <n v="446"/>
    <n v="22.85"/>
    <n v="16.11"/>
    <n v="35169"/>
    <n v="9"/>
    <n v="735.71"/>
    <n v="18.2"/>
    <n v="0"/>
    <n v="3473"/>
    <n v="11"/>
    <n v="31114.799999999999"/>
    <n v="94468.556700000001"/>
    <n v="877.96799999999996"/>
    <n v="99.856799999999993"/>
    <n v="421193.81849999999"/>
    <n v="87.312151430348251"/>
    <n v="6.0875031143592722"/>
    <n v="797.04910902393601"/>
    <n v="0.55956401550485424"/>
    <n v="324865.81849999999"/>
  </r>
  <r>
    <x v="5"/>
    <x v="1"/>
    <x v="2"/>
    <n v="4939"/>
    <n v="728743"/>
    <n v="138943"/>
    <n v="5.98"/>
    <n v="2.38"/>
    <n v="35"/>
    <n v="46.06"/>
    <n v="6.29"/>
    <n v="46144"/>
    <n v="13"/>
    <n v="1057.6400000000001"/>
    <n v="16.09"/>
    <n v="23"/>
    <n v="49978"/>
    <n v="47"/>
    <n v="11754.82"/>
    <n v="45837.934699999998"/>
    <n v="794.68509999999992"/>
    <n v="295.35220000000004"/>
    <n v="573938.20799999998"/>
    <n v="116.20534683134237"/>
    <n v="5.2449061845504987"/>
    <n v="689.02745735789108"/>
    <n v="5.0796234063311761E-2"/>
    <n v="434995.20799999998"/>
  </r>
  <r>
    <x v="5"/>
    <x v="0"/>
    <x v="3"/>
    <n v="1559"/>
    <n v="513001"/>
    <n v="54812"/>
    <n v="4.03"/>
    <n v="16.850000000000001"/>
    <n v="485"/>
    <n v="8.33"/>
    <n v="7.61"/>
    <n v="79360"/>
    <n v="6"/>
    <n v="1456.21"/>
    <n v="13.2"/>
    <n v="42"/>
    <n v="34362"/>
    <n v="-3"/>
    <n v="26269.15"/>
    <n v="39039.376100000001"/>
    <n v="205.78800000000001"/>
    <n v="62.827700000000007"/>
    <n v="333701.85820000002"/>
    <n v="214.04865824246312"/>
    <n v="9.3592826388382111"/>
    <n v="352.2850413058556"/>
    <n v="1.3767260687601"/>
    <n v="278889.85820000002"/>
  </r>
  <r>
    <x v="5"/>
    <x v="2"/>
    <x v="0"/>
    <n v="2701"/>
    <n v="84518"/>
    <n v="71668"/>
    <n v="2.9"/>
    <n v="7.1"/>
    <n v="109"/>
    <n v="36.979999999999997"/>
    <n v="5.27"/>
    <n v="45647"/>
    <n v="6"/>
    <n v="626.74"/>
    <n v="21.56"/>
    <n v="36"/>
    <n v="25021"/>
    <n v="-6"/>
    <n v="19177.099999999999"/>
    <n v="4454.0985999999994"/>
    <n v="582.3356"/>
    <n v="78.328999999999994"/>
    <n v="-10441.863199999993"/>
    <n v="-3.8659249166975167"/>
    <n v="1.1792989897862365"/>
    <n v="134.85336822286754"/>
    <n v="0.80828533566814165"/>
    <n v="-82109.863199999993"/>
  </r>
  <r>
    <x v="5"/>
    <x v="1"/>
    <x v="1"/>
    <n v="2544"/>
    <n v="103909"/>
    <n v="104003"/>
    <n v="9.42"/>
    <n v="17.07"/>
    <n v="83"/>
    <n v="25.17"/>
    <n v="11"/>
    <n v="98843"/>
    <n v="2"/>
    <n v="1787.11"/>
    <n v="6.41"/>
    <n v="19"/>
    <n v="9212"/>
    <n v="32"/>
    <n v="43426.080000000002"/>
    <n v="11429.99"/>
    <n v="163.07040000000001"/>
    <n v="239.6448"/>
    <n v="-59404.785199999984"/>
    <n v="-23.350937578616346"/>
    <n v="0.99909617991788702"/>
    <n v="58.14359496617444"/>
    <n v="1.4275003127736769"/>
    <n v="-163407.78519999998"/>
  </r>
  <r>
    <x v="5"/>
    <x v="0"/>
    <x v="0"/>
    <n v="492"/>
    <n v="528082"/>
    <n v="138251"/>
    <n v="3.71"/>
    <n v="4.57"/>
    <n v="196"/>
    <n v="35.159999999999997"/>
    <n v="8.23"/>
    <n v="97648"/>
    <n v="7"/>
    <n v="231.67"/>
    <n v="11.14"/>
    <n v="47"/>
    <n v="44421"/>
    <n v="51"/>
    <n v="2248.44"/>
    <n v="43461.1486"/>
    <n v="54.808799999999998"/>
    <n v="18.2532"/>
    <n v="340230.34940000001"/>
    <n v="691.52510040650407"/>
    <n v="3.8197336728124931"/>
    <n v="2279.4578495273449"/>
    <n v="8.5985358334501077E-2"/>
    <n v="201979.34940000001"/>
  </r>
  <r>
    <x v="5"/>
    <x v="0"/>
    <x v="2"/>
    <n v="671"/>
    <n v="464994"/>
    <n v="144347"/>
    <n v="0.74"/>
    <n v="6.39"/>
    <n v="400"/>
    <n v="65.3"/>
    <n v="17.77"/>
    <n v="2956"/>
    <n v="8"/>
    <n v="391.15"/>
    <n v="16.12"/>
    <n v="12"/>
    <n v="38958"/>
    <n v="64"/>
    <n v="4287.6899999999996"/>
    <n v="82629.433799999999"/>
    <n v="108.16520000000001"/>
    <n v="4.9653999999999998"/>
    <n v="336049.74560000002"/>
    <n v="500.81929299552911"/>
    <n v="3.2213624114113908"/>
    <n v="1188.7869103924327"/>
    <n v="0.33647745992421407"/>
    <n v="191702.74560000002"/>
  </r>
  <r>
    <x v="5"/>
    <x v="2"/>
    <x v="1"/>
    <n v="2949"/>
    <n v="326091"/>
    <n v="114850"/>
    <n v="2.7"/>
    <n v="2.46"/>
    <n v="87"/>
    <n v="42.53"/>
    <n v="18.93"/>
    <n v="94924"/>
    <n v="4"/>
    <n v="1409.08"/>
    <n v="21.21"/>
    <n v="8"/>
    <n v="25537"/>
    <n v="-9"/>
    <n v="7254.54"/>
    <n v="61729.026299999998"/>
    <n v="625.48290000000009"/>
    <n v="79.623000000000005"/>
    <n v="135941.3278"/>
    <n v="46.097432282129532"/>
    <n v="2.8392773182411841"/>
    <n v="231.42121100292391"/>
    <n v="0.3759378823702586"/>
    <n v="21091.327799999999"/>
  </r>
  <r>
    <x v="5"/>
    <x v="1"/>
    <x v="1"/>
    <n v="2347"/>
    <n v="166219"/>
    <n v="67433"/>
    <n v="2.4"/>
    <n v="19.899999999999999"/>
    <n v="105"/>
    <n v="39.369999999999997"/>
    <n v="13.86"/>
    <n v="6853"/>
    <n v="3"/>
    <n v="910.28"/>
    <n v="24.32"/>
    <n v="40"/>
    <n v="34741"/>
    <n v="1"/>
    <n v="46705.299999999996"/>
    <n v="23037.953399999999"/>
    <n v="570.79039999999998"/>
    <n v="56.328000000000003"/>
    <n v="54254.628200000021"/>
    <n v="23.116586365573081"/>
    <n v="2.4649503952070946"/>
    <n v="182.60205651008482"/>
    <n v="0.57502090615392942"/>
    <n v="-13178.371799999979"/>
  </r>
  <r>
    <x v="5"/>
    <x v="1"/>
    <x v="2"/>
    <n v="3676"/>
    <n v="608516"/>
    <n v="42044"/>
    <n v="7.97"/>
    <n v="18.25"/>
    <n v="494"/>
    <n v="13.67"/>
    <n v="13.44"/>
    <n v="17352"/>
    <n v="12"/>
    <n v="1728.69"/>
    <n v="4.3099999999999996"/>
    <n v="9"/>
    <n v="2218"/>
    <n v="-13"/>
    <n v="67087"/>
    <n v="81784.550399999993"/>
    <n v="158.43559999999999"/>
    <n v="292.97719999999998"/>
    <n v="439623.0368"/>
    <n v="119.59277388465723"/>
    <n v="14.473313671391875"/>
    <n v="352.00990345290364"/>
    <n v="1.4033696073726902"/>
    <n v="397579.0368"/>
  </r>
  <r>
    <x v="5"/>
    <x v="2"/>
    <x v="3"/>
    <n v="4282"/>
    <n v="785036"/>
    <n v="54976"/>
    <n v="6.1"/>
    <n v="11.45"/>
    <n v="149"/>
    <n v="49.96"/>
    <n v="16.43"/>
    <n v="72833"/>
    <n v="10"/>
    <n v="1747.46"/>
    <n v="21.3"/>
    <n v="27"/>
    <n v="37145"/>
    <n v="65"/>
    <n v="49028.899999999994"/>
    <n v="128981.4148"/>
    <n v="912.06600000000003"/>
    <n v="261.202"/>
    <n v="495874.41720000003"/>
    <n v="115.80439448855675"/>
    <n v="14.279612922002329"/>
    <n v="449.24404564339096"/>
    <n v="0.33166828018078154"/>
    <n v="440898.41720000003"/>
  </r>
  <r>
    <x v="5"/>
    <x v="0"/>
    <x v="3"/>
    <n v="3556"/>
    <n v="474871"/>
    <n v="8832"/>
    <n v="0.56000000000000005"/>
    <n v="10.119999999999999"/>
    <n v="335"/>
    <n v="56.68"/>
    <n v="15.7"/>
    <n v="93476"/>
    <n v="11"/>
    <n v="1579.17"/>
    <n v="16.010000000000002"/>
    <n v="5"/>
    <n v="44732"/>
    <n v="4"/>
    <n v="35986.719999999994"/>
    <n v="74554.747000000003"/>
    <n v="569.31560000000002"/>
    <n v="19.913600000000002"/>
    <n v="225532.30379999999"/>
    <n v="63.42303256467941"/>
    <n v="53.767096920289852"/>
    <n v="300.70923333143361"/>
    <n v="1.1140329689536737"/>
    <n v="216700.30379999999"/>
  </r>
  <r>
    <x v="5"/>
    <x v="2"/>
    <x v="3"/>
    <n v="2811"/>
    <n v="896143"/>
    <n v="90076"/>
    <n v="6.34"/>
    <n v="10.18"/>
    <n v="370"/>
    <n v="14.46"/>
    <n v="18.02"/>
    <n v="37941"/>
    <n v="5"/>
    <n v="1573.11"/>
    <n v="24.24"/>
    <n v="47"/>
    <n v="8619"/>
    <n v="52"/>
    <n v="28615.98"/>
    <n v="161484.96859999999"/>
    <n v="681.38639999999998"/>
    <n v="178.2174"/>
    <n v="658622.44760000007"/>
    <n v="234.30183123443618"/>
    <n v="9.9487432834495308"/>
    <n v="569.66327847385116"/>
    <n v="0.64950649617304379"/>
    <n v="568546.44760000007"/>
  </r>
  <r>
    <x v="5"/>
    <x v="0"/>
    <x v="2"/>
    <n v="2050"/>
    <n v="145028"/>
    <n v="100742"/>
    <n v="7.23"/>
    <n v="14.25"/>
    <n v="207"/>
    <n v="61.42"/>
    <n v="19.28"/>
    <n v="72918"/>
    <n v="3"/>
    <n v="1232.73"/>
    <n v="2.61"/>
    <n v="14"/>
    <n v="39278"/>
    <n v="32"/>
    <n v="29212.5"/>
    <n v="27961.398399999998"/>
    <n v="53.504999999999995"/>
    <n v="148.215"/>
    <n v="-24543.618399999978"/>
    <n v="-11.972496780487793"/>
    <n v="1.4395981814933196"/>
    <n v="117.64782231307748"/>
    <n v="1.7594885815152934"/>
    <n v="-125285.61839999998"/>
  </r>
  <r>
    <x v="5"/>
    <x v="0"/>
    <x v="0"/>
    <n v="662"/>
    <n v="803704"/>
    <n v="149228"/>
    <n v="2.65"/>
    <n v="18.7"/>
    <n v="288"/>
    <n v="21.74"/>
    <n v="15.87"/>
    <n v="35969"/>
    <n v="0"/>
    <n v="453.25"/>
    <n v="0.36"/>
    <n v="2"/>
    <n v="46197"/>
    <n v="19"/>
    <n v="12379.4"/>
    <n v="127547.82479999999"/>
    <n v="2.3832"/>
    <n v="17.542999999999999"/>
    <n v="581590.84899999993"/>
    <n v="878.53602567975815"/>
    <n v="5.3857453024901494"/>
    <n v="1773.2024269167127"/>
    <n v="0.16241800463852363"/>
    <n v="432362.84899999993"/>
  </r>
  <r>
    <x v="5"/>
    <x v="0"/>
    <x v="2"/>
    <n v="3391"/>
    <n v="926141"/>
    <n v="33884"/>
    <n v="9.9700000000000006"/>
    <n v="13.75"/>
    <n v="106"/>
    <n v="52.83"/>
    <n v="10.51"/>
    <n v="33351"/>
    <n v="11"/>
    <n v="1265.58"/>
    <n v="9.69"/>
    <n v="4"/>
    <n v="19413"/>
    <n v="30"/>
    <n v="46626.25"/>
    <n v="97337.419099999999"/>
    <n v="328.58789999999999"/>
    <n v="338.08270000000005"/>
    <n v="728746.66029999999"/>
    <n v="214.90612217634916"/>
    <n v="27.332693896824459"/>
    <n v="731.79174765720074"/>
    <n v="0.14484995265299774"/>
    <n v="694862.66029999999"/>
  </r>
  <r>
    <x v="5"/>
    <x v="0"/>
    <x v="3"/>
    <n v="1346"/>
    <n v="367013"/>
    <n v="7708"/>
    <n v="8.06"/>
    <n v="12.43"/>
    <n v="472"/>
    <n v="22.88"/>
    <n v="12.89"/>
    <n v="36145"/>
    <n v="8"/>
    <n v="255.7"/>
    <n v="7.12"/>
    <n v="9"/>
    <n v="31225"/>
    <n v="26"/>
    <n v="16730.78"/>
    <n v="47307.975700000003"/>
    <n v="95.8352"/>
    <n v="108.4876"/>
    <n v="235399.9215"/>
    <n v="174.88850037147103"/>
    <n v="47.614556305137519"/>
    <n v="1435.3265545561205"/>
    <n v="0.32884502728786175"/>
    <n v="227691.9215"/>
  </r>
  <r>
    <x v="5"/>
    <x v="1"/>
    <x v="0"/>
    <n v="1062"/>
    <n v="85292"/>
    <n v="107842"/>
    <n v="2.2999999999999998"/>
    <n v="4.07"/>
    <n v="78"/>
    <n v="6.6"/>
    <n v="19"/>
    <n v="46404"/>
    <n v="14"/>
    <n v="1775.93"/>
    <n v="24.18"/>
    <n v="47"/>
    <n v="6004"/>
    <n v="0"/>
    <n v="4322.34"/>
    <n v="16205.48"/>
    <n v="256.79159999999996"/>
    <n v="24.425999999999998"/>
    <n v="12074.962400000004"/>
    <n v="11.370021092278723"/>
    <n v="0.79089779492220103"/>
    <n v="48.026667717759146"/>
    <n v="1.6240976879425972"/>
    <n v="-95767.037599999996"/>
  </r>
  <r>
    <x v="5"/>
    <x v="0"/>
    <x v="1"/>
    <n v="1740"/>
    <n v="59885"/>
    <n v="74087"/>
    <n v="2.4"/>
    <n v="13.12"/>
    <n v="387"/>
    <n v="68.34"/>
    <n v="5.44"/>
    <n v="25738"/>
    <n v="6"/>
    <n v="1256.8699999999999"/>
    <n v="26.67"/>
    <n v="18"/>
    <n v="38170"/>
    <n v="27"/>
    <n v="22828.799999999999"/>
    <n v="3257.7440000000001"/>
    <n v="464.05799999999999"/>
    <n v="41.76"/>
    <n v="-30615.361999999994"/>
    <n v="-17.595035632183905"/>
    <n v="0.80830645052438355"/>
    <n v="47.646136831971489"/>
    <n v="8.1223793938381892"/>
    <n v="-104702.36199999999"/>
  </r>
  <r>
    <x v="5"/>
    <x v="2"/>
    <x v="3"/>
    <n v="751"/>
    <n v="522367"/>
    <n v="138682"/>
    <n v="3.98"/>
    <n v="17.190000000000001"/>
    <n v="163"/>
    <n v="64.27"/>
    <n v="12"/>
    <n v="2889"/>
    <n v="6"/>
    <n v="1825.82"/>
    <n v="11.66"/>
    <n v="12"/>
    <n v="27673"/>
    <n v="30"/>
    <n v="12909.69"/>
    <n v="62684.04"/>
    <n v="87.566599999999994"/>
    <n v="29.889800000000001"/>
    <n v="416093.81359999999"/>
    <n v="554.05301411451399"/>
    <n v="3.7666532066165761"/>
    <n v="286.09994413469019"/>
    <n v="0.56973097458300381"/>
    <n v="277411.81359999999"/>
  </r>
  <r>
    <x v="5"/>
    <x v="1"/>
    <x v="3"/>
    <n v="1816"/>
    <n v="451067"/>
    <n v="100102"/>
    <n v="1.33"/>
    <n v="15.14"/>
    <n v="352"/>
    <n v="58.72"/>
    <n v="13.07"/>
    <n v="85192"/>
    <n v="0"/>
    <n v="1551.32"/>
    <n v="6.44"/>
    <n v="42"/>
    <n v="10815"/>
    <n v="48"/>
    <n v="27494.240000000002"/>
    <n v="58954.456900000005"/>
    <n v="116.9504"/>
    <n v="24.152800000000003"/>
    <n v="268470.19990000001"/>
    <n v="147.83601316079296"/>
    <n v="4.5060738047191862"/>
    <n v="290.7633499213573"/>
    <n v="1.2106064952656701"/>
    <n v="168368.19990000001"/>
  </r>
  <r>
    <x v="5"/>
    <x v="3"/>
    <x v="0"/>
    <n v="4083"/>
    <n v="852720"/>
    <n v="127049"/>
    <n v="3.19"/>
    <n v="10.82"/>
    <n v="422"/>
    <n v="50.6"/>
    <n v="12.63"/>
    <n v="87154"/>
    <n v="7"/>
    <n v="1503.65"/>
    <n v="10.68"/>
    <n v="11"/>
    <n v="2848"/>
    <n v="20"/>
    <n v="44178.06"/>
    <n v="107698.53599999999"/>
    <n v="436.06439999999998"/>
    <n v="130.24769999999998"/>
    <n v="610275.0919"/>
    <n v="149.46732596130298"/>
    <n v="6.711741139245488"/>
    <n v="567.10005652911241"/>
    <n v="0.74413676236044668"/>
    <n v="483226.0919"/>
  </r>
  <r>
    <x v="5"/>
    <x v="1"/>
    <x v="2"/>
    <n v="1411"/>
    <n v="122692"/>
    <n v="25583"/>
    <n v="4.4800000000000004"/>
    <n v="13.35"/>
    <n v="43"/>
    <n v="34.86"/>
    <n v="8.65"/>
    <n v="77470"/>
    <n v="3"/>
    <n v="1461.98"/>
    <n v="8.52"/>
    <n v="10"/>
    <n v="35329"/>
    <n v="51"/>
    <n v="18836.849999999999"/>
    <n v="10612.858"/>
    <n v="120.21719999999999"/>
    <n v="63.212800000000009"/>
    <n v="-19740.138000000006"/>
    <n v="-13.990175761871019"/>
    <n v="4.7958409881561979"/>
    <n v="83.921804675850552"/>
    <n v="0.51238173638053019"/>
    <n v="-45323.138000000006"/>
  </r>
  <r>
    <x v="5"/>
    <x v="0"/>
    <x v="1"/>
    <n v="3459"/>
    <n v="510796"/>
    <n v="90774"/>
    <n v="3.28"/>
    <n v="15.31"/>
    <n v="106"/>
    <n v="8.58"/>
    <n v="16.170000000000002"/>
    <n v="88822"/>
    <n v="12"/>
    <n v="520.63"/>
    <n v="5.28"/>
    <n v="5"/>
    <n v="34541"/>
    <n v="-10"/>
    <n v="52957.29"/>
    <n v="82595.713199999998"/>
    <n v="182.6352"/>
    <n v="113.45519999999999"/>
    <n v="251583.90640000001"/>
    <n v="72.733132812951723"/>
    <n v="5.627117897195232"/>
    <n v="981.1113458694274"/>
    <n v="0.10804074425015074"/>
    <n v="160809.90640000001"/>
  </r>
  <r>
    <x v="5"/>
    <x v="0"/>
    <x v="3"/>
    <n v="621"/>
    <n v="921868"/>
    <n v="131374"/>
    <n v="3.29"/>
    <n v="2.2999999999999998"/>
    <n v="178"/>
    <n v="35.49"/>
    <n v="7.85"/>
    <n v="51644"/>
    <n v="0"/>
    <n v="1423.34"/>
    <n v="7.56"/>
    <n v="26"/>
    <n v="22563"/>
    <n v="67"/>
    <n v="1428.3"/>
    <n v="72366.638000000006"/>
    <n v="46.947600000000001"/>
    <n v="20.430899999999998"/>
    <n v="773798.68350000004"/>
    <n v="1246.0526304347827"/>
    <n v="7.0171266765113343"/>
    <n v="647.67940197001428"/>
    <n v="0.27482732885836147"/>
    <n v="642424.68350000004"/>
  </r>
  <r>
    <x v="5"/>
    <x v="3"/>
    <x v="3"/>
    <n v="1035"/>
    <n v="665458"/>
    <n v="18689"/>
    <n v="6.17"/>
    <n v="6.91"/>
    <n v="12"/>
    <n v="25.26"/>
    <n v="8.7100000000000009"/>
    <n v="27331"/>
    <n v="13"/>
    <n v="1596.7"/>
    <n v="29.46"/>
    <n v="41"/>
    <n v="35818"/>
    <n v="2"/>
    <n v="7151.85"/>
    <n v="57961.391800000005"/>
    <n v="304.911"/>
    <n v="63.859499999999997"/>
    <n v="536826.98769999994"/>
    <n v="518.67341806763284"/>
    <n v="35.606934560436621"/>
    <n v="416.77083985720549"/>
    <n v="2.8792801348845456E-2"/>
    <n v="518137.98769999994"/>
  </r>
  <r>
    <x v="5"/>
    <x v="3"/>
    <x v="1"/>
    <n v="2260"/>
    <n v="383997"/>
    <n v="30675"/>
    <n v="6.94"/>
    <n v="13.13"/>
    <n v="189"/>
    <n v="25.52"/>
    <n v="12.77"/>
    <n v="20431"/>
    <n v="4"/>
    <n v="537.61"/>
    <n v="4.49"/>
    <n v="39"/>
    <n v="6506"/>
    <n v="8"/>
    <n v="29673.800000000003"/>
    <n v="49036.416900000004"/>
    <n v="101.474"/>
    <n v="156.84399999999999"/>
    <n v="278091.46510000003"/>
    <n v="123.04932084070798"/>
    <n v="12.518239608801956"/>
    <n v="714.26684771488624"/>
    <n v="0.26460698911710251"/>
    <n v="247416.46510000003"/>
  </r>
  <r>
    <x v="5"/>
    <x v="2"/>
    <x v="2"/>
    <n v="2808"/>
    <n v="813429"/>
    <n v="38919"/>
    <n v="5.64"/>
    <n v="9.36"/>
    <n v="135"/>
    <n v="58.38"/>
    <n v="8.6"/>
    <n v="23977"/>
    <n v="7"/>
    <n v="626.13"/>
    <n v="9.83"/>
    <n v="21"/>
    <n v="18743"/>
    <n v="65"/>
    <n v="26282.879999999997"/>
    <n v="69954.894"/>
    <n v="276.02640000000002"/>
    <n v="158.37119999999999"/>
    <n v="674036.8284"/>
    <n v="240.04160555555555"/>
    <n v="20.900562707161026"/>
    <n v="1299.1375592927986"/>
    <n v="0.10391509277392372"/>
    <n v="635117.8284"/>
  </r>
  <r>
    <x v="5"/>
    <x v="0"/>
    <x v="2"/>
    <n v="2681"/>
    <n v="557820"/>
    <n v="75305"/>
    <n v="4.76"/>
    <n v="5.58"/>
    <n v="213"/>
    <n v="58.33"/>
    <n v="19.03"/>
    <n v="8859"/>
    <n v="9"/>
    <n v="1292.79"/>
    <n v="3.82"/>
    <n v="36"/>
    <n v="41134"/>
    <n v="6"/>
    <n v="14959.98"/>
    <n v="106153.14600000001"/>
    <n v="102.41419999999999"/>
    <n v="127.61559999999999"/>
    <n v="386483.84419999999"/>
    <n v="144.15659985080194"/>
    <n v="7.4074762631963349"/>
    <n v="431.48539205903512"/>
    <n v="0.49364359470797031"/>
    <n v="311178.8441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Apr-2024"/>
    <x v="0"/>
    <s v="Protein Bars"/>
    <n v="2353"/>
    <n v="229761"/>
    <n v="67824"/>
    <n v="5.08"/>
    <n v="6.91"/>
    <n v="441"/>
    <n v="58.56"/>
    <n v="6.37"/>
    <n v="20842"/>
    <n v="1"/>
    <n v="945.83"/>
    <n v="6.9"/>
    <n v="5"/>
    <n v="3526"/>
    <n v="23"/>
    <n v="16259.23"/>
    <n v="14635.775700000002"/>
    <n v="162.35700000000003"/>
    <n v="119.5324"/>
    <n v="174216.10490000001"/>
    <n v="74.039993582660429"/>
    <n v="3.3876061571125264"/>
    <n v="242.91997504837019"/>
    <n v="1.8154126679462574"/>
    <n v="106392.10490000001"/>
    <n v="1.8154126679462574"/>
  </r>
  <r>
    <s v="Apr-2024"/>
    <x v="0"/>
    <s v="Protein Bars"/>
    <n v="494"/>
    <n v="117260"/>
    <n v="90371"/>
    <n v="3.51"/>
    <n v="17.41"/>
    <n v="30"/>
    <n v="49.85"/>
    <n v="5.74"/>
    <n v="91244"/>
    <n v="4"/>
    <n v="534.47"/>
    <n v="23.83"/>
    <n v="29"/>
    <n v="12802"/>
    <n v="-12"/>
    <n v="8600.5400000000009"/>
    <n v="6730.7240000000002"/>
    <n v="117.72019999999999"/>
    <n v="17.339400000000001"/>
    <n v="-2252.3236000000034"/>
    <n v="-4.5593595141700476"/>
    <n v="1.2975401400891879"/>
    <n v="219.39491458828371"/>
    <n v="0.1367397236909432"/>
    <n v="-92623.323600000003"/>
    <n v="0.1367397236909432"/>
  </r>
  <r>
    <s v="Apr-2024"/>
    <x v="0"/>
    <s v="Protein Bars"/>
    <n v="373"/>
    <n v="985541"/>
    <n v="10410"/>
    <n v="9.39"/>
    <n v="3.93"/>
    <n v="86"/>
    <n v="30.14"/>
    <n v="13.95"/>
    <n v="32125"/>
    <n v="6"/>
    <n v="1708.56"/>
    <n v="29.19"/>
    <n v="46"/>
    <n v="47010"/>
    <n v="-9"/>
    <n v="1465.89"/>
    <n v="137482.96949999998"/>
    <n v="108.87869999999999"/>
    <n v="35.024700000000003"/>
    <n v="767313.23710000003"/>
    <n v="2057.1400458445041"/>
    <n v="94.67252641690682"/>
    <n v="576.82551388303602"/>
    <n v="0.14909187948548056"/>
    <n v="756903.23710000003"/>
    <n v="0.14909187948548056"/>
  </r>
  <r>
    <s v="Apr-2024"/>
    <x v="1"/>
    <s v="Millet Snacks"/>
    <n v="3666"/>
    <n v="79725"/>
    <n v="91716"/>
    <n v="2.85"/>
    <n v="12.87"/>
    <n v="110"/>
    <n v="10.83"/>
    <n v="14.38"/>
    <n v="47085"/>
    <n v="9"/>
    <n v="1061.6500000000001"/>
    <n v="21.15"/>
    <n v="34"/>
    <n v="23191"/>
    <n v="54"/>
    <n v="47181.42"/>
    <n v="11464.455000000002"/>
    <n v="775.35899999999992"/>
    <n v="104.48100000000001"/>
    <n v="-50076.714999999997"/>
    <n v="-13.659769503546098"/>
    <n v="0.86925945309433472"/>
    <n v="75.09537041397823"/>
    <n v="1.464804013797429"/>
    <n v="-141792.715"/>
    <n v="1.464804013797429"/>
  </r>
  <r>
    <s v="Apr-2024"/>
    <x v="1"/>
    <s v="Trail Mix"/>
    <n v="1667"/>
    <n v="311486"/>
    <n v="63557"/>
    <n v="0.69"/>
    <n v="5.12"/>
    <n v="101"/>
    <n v="36.450000000000003"/>
    <n v="15.13"/>
    <n v="81099"/>
    <n v="13"/>
    <n v="443.26"/>
    <n v="21.23"/>
    <n v="31"/>
    <n v="10721"/>
    <n v="34"/>
    <n v="8535.0400000000009"/>
    <n v="47127.831800000007"/>
    <n v="353.90410000000003"/>
    <n v="11.5023"/>
    <n v="163637.7218"/>
    <n v="98.163000479904014"/>
    <n v="4.9008921125918468"/>
    <n v="702.71623877633897"/>
    <n v="0.14372800061640009"/>
    <n v="100080.7218"/>
    <n v="0.14372800061640009"/>
  </r>
  <r>
    <s v="Apr-2024"/>
    <x v="2"/>
    <s v="Trail Mix"/>
    <n v="3596"/>
    <n v="735166"/>
    <n v="121656"/>
    <n v="9.3800000000000008"/>
    <n v="19.100000000000001"/>
    <n v="459"/>
    <n v="15.51"/>
    <n v="6.95"/>
    <n v="6895"/>
    <n v="0"/>
    <n v="388.72"/>
    <n v="3.82"/>
    <n v="31"/>
    <n v="5486"/>
    <n v="-1"/>
    <n v="68683.600000000006"/>
    <n v="51094.037000000004"/>
    <n v="137.3672"/>
    <n v="337.30480000000006"/>
    <n v="602532.69099999999"/>
    <n v="167.55636568409344"/>
    <n v="6.0429900703623334"/>
    <n v="1891.248199217946"/>
    <n v="0.24269686030093884"/>
    <n v="480876.69099999999"/>
    <n v="0.24269686030093884"/>
  </r>
  <r>
    <s v="Apr-2024"/>
    <x v="3"/>
    <s v="Millet Snacks"/>
    <n v="3036"/>
    <n v="105147"/>
    <n v="141535"/>
    <n v="1.3"/>
    <n v="8.39"/>
    <n v="258"/>
    <n v="41.01"/>
    <n v="6.58"/>
    <n v="21360"/>
    <n v="2"/>
    <n v="1691.04"/>
    <n v="10.09"/>
    <n v="19"/>
    <n v="3019"/>
    <n v="-2"/>
    <n v="25472.04"/>
    <n v="6918.6725999999999"/>
    <n v="306.33240000000001"/>
    <n v="39.468000000000004"/>
    <n v="48031.487000000001"/>
    <n v="15.820647891963109"/>
    <n v="0.74290458190553577"/>
    <n v="62.178895827419815"/>
    <n v="4.1493178122057692"/>
    <n v="-93503.513000000006"/>
    <n v="4.1493178122057692"/>
  </r>
  <r>
    <s v="Apr-2024"/>
    <x v="2"/>
    <s v="Millet Snacks"/>
    <n v="3217"/>
    <n v="665684"/>
    <n v="75448"/>
    <n v="3.67"/>
    <n v="2.81"/>
    <n v="47"/>
    <n v="39.75"/>
    <n v="17.190000000000001"/>
    <n v="54847"/>
    <n v="12"/>
    <n v="700.51"/>
    <n v="7.03"/>
    <n v="46"/>
    <n v="16919"/>
    <n v="50"/>
    <n v="9039.77"/>
    <n v="114431.07960000001"/>
    <n v="226.1551"/>
    <n v="118.06389999999999"/>
    <n v="470102.9314"/>
    <n v="146.13084594342556"/>
    <n v="8.8230834482027358"/>
    <n v="950.28479250831538"/>
    <n v="4.9458857355742361E-2"/>
    <n v="394654.9314"/>
    <n v="4.9458857355742361E-2"/>
  </r>
  <r>
    <s v="Apr-2024"/>
    <x v="2"/>
    <s v="Baked Chips"/>
    <n v="4437"/>
    <n v="506162"/>
    <n v="119598"/>
    <n v="9.83"/>
    <n v="17.71"/>
    <n v="331"/>
    <n v="29.19"/>
    <n v="17.52"/>
    <n v="38032"/>
    <n v="1"/>
    <n v="711.07"/>
    <n v="28.46"/>
    <n v="18"/>
    <n v="9015"/>
    <n v="79"/>
    <n v="78579.27"/>
    <n v="88679.582399999999"/>
    <n v="1262.7702000000002"/>
    <n v="436.15710000000001"/>
    <n v="290157.22029999999"/>
    <n v="65.394911043497856"/>
    <n v="4.2321945183029817"/>
    <n v="711.83146525658515"/>
    <n v="0.46499770824360581"/>
    <n v="170559.22029999999"/>
    <n v="0.46499770824360581"/>
  </r>
  <r>
    <s v="Apr-2024"/>
    <x v="0"/>
    <s v="Baked Chips"/>
    <n v="101"/>
    <n v="596015"/>
    <n v="54334"/>
    <n v="7.96"/>
    <n v="11.42"/>
    <n v="177"/>
    <n v="54.39"/>
    <n v="5.84"/>
    <n v="81426"/>
    <n v="0"/>
    <n v="820.78"/>
    <n v="5.09"/>
    <n v="43"/>
    <n v="4420"/>
    <n v="60"/>
    <n v="1153.42"/>
    <n v="34807.275999999998"/>
    <n v="5.1409000000000002"/>
    <n v="8.0396000000000001"/>
    <n v="474195.12349999999"/>
    <n v="4695.0012227722773"/>
    <n v="10.96946663231126"/>
    <n v="726.15682643339267"/>
    <n v="0.24374899960571461"/>
    <n v="419861.12349999999"/>
    <n v="0.24374899960571461"/>
  </r>
  <r>
    <s v="Apr-2024"/>
    <x v="0"/>
    <s v="Protein Bars"/>
    <n v="1809"/>
    <n v="742095"/>
    <n v="66035"/>
    <n v="9.44"/>
    <n v="3.78"/>
    <n v="457"/>
    <n v="35.229999999999997"/>
    <n v="13.7"/>
    <n v="91737"/>
    <n v="13"/>
    <n v="1134.3599999999999"/>
    <n v="12.45"/>
    <n v="23"/>
    <n v="22507"/>
    <n v="-1"/>
    <n v="6838.0199999999995"/>
    <n v="101667.01499999998"/>
    <n v="225.22049999999999"/>
    <n v="170.7696"/>
    <n v="518949.97490000003"/>
    <n v="286.87118568269761"/>
    <n v="11.237904141743016"/>
    <n v="654.19708029197091"/>
    <n v="0.69856624825662472"/>
    <n v="452914.97490000003"/>
    <n v="0.69856624825662472"/>
  </r>
  <r>
    <s v="Apr-2024"/>
    <x v="2"/>
    <s v="Millet Snacks"/>
    <n v="4338"/>
    <n v="130102"/>
    <n v="49363"/>
    <n v="0.61"/>
    <n v="8.51"/>
    <n v="381"/>
    <n v="53.35"/>
    <n v="15.68"/>
    <n v="19787"/>
    <n v="14"/>
    <n v="1450.3"/>
    <n v="20.58"/>
    <n v="13"/>
    <n v="48671"/>
    <n v="6"/>
    <n v="36916.379999999997"/>
    <n v="20399.993599999998"/>
    <n v="892.76039999999989"/>
    <n v="26.461799999999997"/>
    <n v="3408.404200000019"/>
    <n v="0.78570866758875502"/>
    <n v="2.63561777039483"/>
    <n v="89.706957181272841"/>
    <n v="4.2471622265606985"/>
    <n v="-45954.595799999981"/>
    <n v="4.2471622265606985"/>
  </r>
  <r>
    <s v="Apr-2024"/>
    <x v="0"/>
    <s v="Protein Bars"/>
    <n v="2025"/>
    <n v="490917"/>
    <n v="72411"/>
    <n v="6.03"/>
    <n v="17.54"/>
    <n v="162"/>
    <n v="64.12"/>
    <n v="12.51"/>
    <n v="17358"/>
    <n v="2"/>
    <n v="1744.01"/>
    <n v="4.26"/>
    <n v="15"/>
    <n v="5597"/>
    <n v="75"/>
    <n v="35518.5"/>
    <n v="61413.716699999997"/>
    <n v="86.265000000000001"/>
    <n v="122.1075"/>
    <n v="370821.41080000001"/>
    <n v="183.12168434567903"/>
    <n v="6.7795914985292294"/>
    <n v="281.48749147080576"/>
    <n v="0.57551402782955163"/>
    <n v="298410.41080000001"/>
    <n v="0.57551402782955163"/>
  </r>
  <r>
    <s v="Apr-2024"/>
    <x v="2"/>
    <s v="Baked Chips"/>
    <n v="2156"/>
    <n v="683065"/>
    <n v="28377"/>
    <n v="2.44"/>
    <n v="6.02"/>
    <n v="438"/>
    <n v="41.98"/>
    <n v="18.68"/>
    <n v="82143"/>
    <n v="11"/>
    <n v="1893.04"/>
    <n v="6.41"/>
    <n v="6"/>
    <n v="38304"/>
    <n v="45"/>
    <n v="12979.119999999999"/>
    <n v="127596.542"/>
    <n v="138.1996"/>
    <n v="52.606399999999994"/>
    <n v="421851.53200000001"/>
    <n v="195.66397588126159"/>
    <n v="24.071078690488775"/>
    <n v="360.82967079406671"/>
    <n v="1.2138691339770007"/>
    <n v="393474.53200000001"/>
    <n v="1.2138691339770007"/>
  </r>
  <r>
    <s v="Apr-2024"/>
    <x v="0"/>
    <s v="Protein Bars"/>
    <n v="3244"/>
    <n v="69033"/>
    <n v="43211"/>
    <n v="5.44"/>
    <n v="17.72"/>
    <n v="442"/>
    <n v="54.54"/>
    <n v="7.2"/>
    <n v="37381"/>
    <n v="14"/>
    <n v="1109.21"/>
    <n v="3.17"/>
    <n v="26"/>
    <n v="31788"/>
    <n v="11"/>
    <n v="57483.679999999993"/>
    <n v="4970.3760000000002"/>
    <n v="102.8348"/>
    <n v="176.4736"/>
    <n v="-62869.364399999991"/>
    <n v="-19.380198643649813"/>
    <n v="1.597579320080535"/>
    <n v="62.236186114441807"/>
    <n v="7.1019776049135928"/>
    <n v="-106080.36439999999"/>
    <n v="7.1019776049135928"/>
  </r>
  <r>
    <s v="Apr-2024"/>
    <x v="1"/>
    <s v="Millet Snacks"/>
    <n v="2370"/>
    <n v="566409"/>
    <n v="8744"/>
    <n v="1.2"/>
    <n v="16.21"/>
    <n v="135"/>
    <n v="57.77"/>
    <n v="14.69"/>
    <n v="90347"/>
    <n v="5"/>
    <n v="801.77"/>
    <n v="20.49"/>
    <n v="13"/>
    <n v="43725"/>
    <n v="24"/>
    <n v="38417.700000000004"/>
    <n v="83205.482100000008"/>
    <n v="485.61299999999994"/>
    <n v="28.44"/>
    <n v="310199.76490000001"/>
    <n v="130.88597675105487"/>
    <n v="64.776875571820682"/>
    <n v="706.44823328385951"/>
    <n v="0.19109680460585901"/>
    <n v="301455.76490000001"/>
    <n v="0.19109680460585901"/>
  </r>
  <r>
    <s v="Apr-2024"/>
    <x v="0"/>
    <s v="Baked Chips"/>
    <n v="1813"/>
    <n v="427869"/>
    <n v="83931"/>
    <n v="5.72"/>
    <n v="16.28"/>
    <n v="230"/>
    <n v="56.61"/>
    <n v="16.32"/>
    <n v="26853"/>
    <n v="2"/>
    <n v="1137.19"/>
    <n v="26.53"/>
    <n v="43"/>
    <n v="8715"/>
    <n v="39"/>
    <n v="29515.640000000003"/>
    <n v="69828.22080000001"/>
    <n v="480.98890000000006"/>
    <n v="103.70359999999999"/>
    <n v="292372.44669999997"/>
    <n v="161.2644493656922"/>
    <n v="5.0978661042999605"/>
    <n v="376.25111019266785"/>
    <n v="0.61129387733161322"/>
    <n v="208441.44669999997"/>
    <n v="0.61129387733161322"/>
  </r>
  <r>
    <s v="Apr-2024"/>
    <x v="1"/>
    <s v="Baked Chips"/>
    <n v="1207"/>
    <n v="332017"/>
    <n v="21715"/>
    <n v="1.87"/>
    <n v="16.079999999999998"/>
    <n v="416"/>
    <n v="45.51"/>
    <n v="11.72"/>
    <n v="20661"/>
    <n v="13"/>
    <n v="883.11"/>
    <n v="13.3"/>
    <n v="46"/>
    <n v="12226"/>
    <n v="-16"/>
    <n v="19408.559999999998"/>
    <n v="38912.392400000004"/>
    <n v="160.53100000000001"/>
    <n v="22.570900000000002"/>
    <n v="240625.94569999998"/>
    <n v="199.35869569179783"/>
    <n v="15.289753626525444"/>
    <n v="375.9633567732219"/>
    <n v="1.1064908122174466"/>
    <n v="218910.94569999998"/>
    <n v="1.1064908122174466"/>
  </r>
  <r>
    <s v="Apr-2024"/>
    <x v="0"/>
    <s v="Millet Snacks"/>
    <n v="307"/>
    <n v="936514"/>
    <n v="79637"/>
    <n v="7.11"/>
    <n v="5.93"/>
    <n v="138"/>
    <n v="31.12"/>
    <n v="13.47"/>
    <n v="29565"/>
    <n v="3"/>
    <n v="1020.95"/>
    <n v="5.73"/>
    <n v="38"/>
    <n v="3369"/>
    <n v="52"/>
    <n v="1820.51"/>
    <n v="126148.43580000001"/>
    <n v="17.591100000000001"/>
    <n v="21.8277"/>
    <n v="775571.63540000003"/>
    <n v="2526.2919719869706"/>
    <n v="11.75978502454889"/>
    <n v="917.29663548655662"/>
    <n v="0.15044206493442705"/>
    <n v="695934.63540000003"/>
    <n v="0.15044206493442705"/>
  </r>
  <r>
    <s v="Apr-2024"/>
    <x v="0"/>
    <s v="Millet Snacks"/>
    <n v="509"/>
    <n v="466978"/>
    <n v="111022"/>
    <n v="7.19"/>
    <n v="18.16"/>
    <n v="345"/>
    <n v="46.26"/>
    <n v="6.55"/>
    <n v="55991"/>
    <n v="10"/>
    <n v="1068.1500000000001"/>
    <n v="11.67"/>
    <n v="47"/>
    <n v="31314"/>
    <n v="68"/>
    <n v="9243.44"/>
    <n v="30587.059000000001"/>
    <n v="59.400300000000001"/>
    <n v="36.597100000000005"/>
    <n v="339746.5036"/>
    <n v="667.47839607072694"/>
    <n v="4.2061753526328118"/>
    <n v="437.18391611665027"/>
    <n v="0.78914156555555082"/>
    <n v="228724.5036"/>
    <n v="0.78914156555555082"/>
  </r>
  <r>
    <s v="Apr-2024"/>
    <x v="0"/>
    <s v="Trail Mix"/>
    <n v="2234"/>
    <n v="583884"/>
    <n v="142103"/>
    <n v="6.88"/>
    <n v="16.29"/>
    <n v="411"/>
    <n v="18.260000000000002"/>
    <n v="19.52"/>
    <n v="132"/>
    <n v="10"/>
    <n v="1972.12"/>
    <n v="5.96"/>
    <n v="37"/>
    <n v="36109"/>
    <n v="78"/>
    <n v="36391.86"/>
    <n v="113974.1568"/>
    <n v="133.1464"/>
    <n v="153.69919999999999"/>
    <n v="396990.13760000002"/>
    <n v="177.70373213965982"/>
    <n v="4.1088787710322796"/>
    <n v="296.0692047137091"/>
    <n v="1.3881889553404443"/>
    <n v="254887.13760000002"/>
    <n v="1.3881889553404443"/>
  </r>
  <r>
    <s v="Apr-2024"/>
    <x v="1"/>
    <s v="Protein Bars"/>
    <n v="1660"/>
    <n v="592601"/>
    <n v="7282"/>
    <n v="2.87"/>
    <n v="12.03"/>
    <n v="390"/>
    <n v="36.369999999999997"/>
    <n v="15.15"/>
    <n v="36538"/>
    <n v="5"/>
    <n v="1769.42"/>
    <n v="23.11"/>
    <n v="10"/>
    <n v="16256"/>
    <n v="47"/>
    <n v="19969.8"/>
    <n v="89779.051500000001"/>
    <n v="383.62599999999998"/>
    <n v="47.642000000000003"/>
    <n v="429626.88049999997"/>
    <n v="258.81137379518071"/>
    <n v="81.378879428728368"/>
    <n v="334.9125702207503"/>
    <n v="1.1644830163972049"/>
    <n v="422344.88049999997"/>
    <n v="1.1644830163972049"/>
  </r>
  <r>
    <s v="Apr-2024"/>
    <x v="1"/>
    <s v="Protein Bars"/>
    <n v="3802"/>
    <n v="314167"/>
    <n v="126251"/>
    <n v="7.84"/>
    <n v="15.71"/>
    <n v="48"/>
    <n v="50.97"/>
    <n v="7.12"/>
    <n v="39601"/>
    <n v="3"/>
    <n v="499.79"/>
    <n v="5.15"/>
    <n v="17"/>
    <n v="38895"/>
    <n v="16"/>
    <n v="59729.420000000006"/>
    <n v="22368.690399999999"/>
    <n v="195.80300000000003"/>
    <n v="298.07679999999999"/>
    <n v="153079.0098"/>
    <n v="40.262759021567597"/>
    <n v="2.4884317747978235"/>
    <n v="628.59801116468918"/>
    <n v="7.6360407044660961E-2"/>
    <n v="26828.0098"/>
    <n v="7.6360407044660961E-2"/>
  </r>
  <r>
    <s v="Apr-2024"/>
    <x v="2"/>
    <s v="Trail Mix"/>
    <n v="2456"/>
    <n v="693942"/>
    <n v="67493"/>
    <n v="6.44"/>
    <n v="16.07"/>
    <n v="296"/>
    <n v="21.39"/>
    <n v="6.95"/>
    <n v="73889"/>
    <n v="10"/>
    <n v="1816.68"/>
    <n v="15.9"/>
    <n v="44"/>
    <n v="22946"/>
    <n v="66"/>
    <n v="39467.919999999998"/>
    <n v="48228.969000000005"/>
    <n v="390.50400000000002"/>
    <n v="158.16640000000001"/>
    <n v="508861.44059999997"/>
    <n v="207.19114030944624"/>
    <n v="10.281688471397034"/>
    <n v="381.98361846885524"/>
    <n v="0.77490234054142859"/>
    <n v="441368.44059999997"/>
    <n v="0.77490234054142859"/>
  </r>
  <r>
    <s v="Apr-2024"/>
    <x v="2"/>
    <s v="Baked Chips"/>
    <n v="4890"/>
    <n v="240868"/>
    <n v="41027"/>
    <n v="4.05"/>
    <n v="6.96"/>
    <n v="499"/>
    <n v="34.04"/>
    <n v="14.65"/>
    <n v="15690"/>
    <n v="12"/>
    <n v="1397.25"/>
    <n v="8.6999999999999993"/>
    <n v="38"/>
    <n v="48020"/>
    <n v="50"/>
    <n v="34034.400000000001"/>
    <n v="35287.161999999997"/>
    <n v="425.42999999999995"/>
    <n v="198.04500000000002"/>
    <n v="107212.96299999999"/>
    <n v="21.924941308793453"/>
    <n v="5.8709630243498188"/>
    <n v="172.38718912148863"/>
    <n v="2.8946466529385391"/>
    <n v="66185.962999999989"/>
    <n v="2.8946466529385391"/>
  </r>
  <r>
    <s v="Apr-2024"/>
    <x v="2"/>
    <s v="Protein Bars"/>
    <n v="1182"/>
    <n v="118099"/>
    <n v="80769"/>
    <n v="6.36"/>
    <n v="6.5"/>
    <n v="338"/>
    <n v="40.79"/>
    <n v="15.16"/>
    <n v="10481"/>
    <n v="9"/>
    <n v="315.06"/>
    <n v="7.01"/>
    <n v="29"/>
    <n v="26717"/>
    <n v="72"/>
    <n v="7683"/>
    <n v="17903.808400000002"/>
    <n v="82.858199999999997"/>
    <n v="75.175200000000004"/>
    <n v="55156.158199999998"/>
    <n v="46.663416412859561"/>
    <n v="1.4621822729017322"/>
    <n v="374.8460610677331"/>
    <n v="0.90170348605830708"/>
    <n v="-25612.841800000002"/>
    <n v="0.90170348605830708"/>
  </r>
  <r>
    <s v="Apr-2024"/>
    <x v="2"/>
    <s v="Protein Bars"/>
    <n v="503"/>
    <n v="159079"/>
    <n v="125234"/>
    <n v="5.37"/>
    <n v="13.67"/>
    <n v="281"/>
    <n v="12.76"/>
    <n v="15.11"/>
    <n v="59010"/>
    <n v="11"/>
    <n v="195.69"/>
    <n v="21.11"/>
    <n v="36"/>
    <n v="29287"/>
    <n v="-19"/>
    <n v="6876.01"/>
    <n v="24036.836899999998"/>
    <n v="106.18329999999999"/>
    <n v="27.011099999999999"/>
    <n v="39735.958700000003"/>
    <n v="78.997929821073569"/>
    <n v="1.270254084354089"/>
    <n v="812.91328121007712"/>
    <n v="0.34567032732164527"/>
    <n v="-85498.041299999997"/>
    <n v="0.34567032732164527"/>
  </r>
  <r>
    <s v="Apr-2024"/>
    <x v="2"/>
    <s v="Trail Mix"/>
    <n v="2879"/>
    <n v="66029"/>
    <n v="147810"/>
    <n v="9.9600000000000009"/>
    <n v="14.26"/>
    <n v="108"/>
    <n v="58.02"/>
    <n v="19.78"/>
    <n v="24485"/>
    <n v="1"/>
    <n v="1142.67"/>
    <n v="11.22"/>
    <n v="21"/>
    <n v="31436"/>
    <n v="58"/>
    <n v="41054.54"/>
    <n v="13060.5362"/>
    <n v="323.02380000000005"/>
    <n v="286.7484"/>
    <n v="-44616.848400000003"/>
    <n v="-15.497342271622092"/>
    <n v="0.44671537784994247"/>
    <n v="57.784837267102482"/>
    <n v="1.8690024080328342"/>
    <n v="-192426.84840000002"/>
    <n v="1.8690024080328342"/>
  </r>
  <r>
    <s v="Apr-2024"/>
    <x v="1"/>
    <s v="Protein Bars"/>
    <n v="1373"/>
    <n v="946816"/>
    <n v="137001"/>
    <n v="6.71"/>
    <n v="19.32"/>
    <n v="285"/>
    <n v="61.53"/>
    <n v="18.649999999999999"/>
    <n v="48521"/>
    <n v="8"/>
    <n v="612.32000000000005"/>
    <n v="7.57"/>
    <n v="13"/>
    <n v="26669"/>
    <n v="-8"/>
    <n v="26526.36"/>
    <n v="176581.18400000001"/>
    <n v="103.93610000000001"/>
    <n v="92.128299999999996"/>
    <n v="668322.39159999997"/>
    <n v="486.76066394756009"/>
    <n v="6.9110152480638831"/>
    <n v="1546.276456754638"/>
    <n v="0.18431374205759093"/>
    <n v="531321.39159999997"/>
    <n v="0.18431374205759093"/>
  </r>
  <r>
    <s v="Apr-2024"/>
    <x v="2"/>
    <s v="Trail Mix"/>
    <n v="3058"/>
    <n v="317613"/>
    <n v="23800"/>
    <n v="4.1399999999999997"/>
    <n v="19.440000000000001"/>
    <n v="375"/>
    <n v="33.299999999999997"/>
    <n v="15.82"/>
    <n v="82606"/>
    <n v="10"/>
    <n v="713.81"/>
    <n v="1.57"/>
    <n v="7"/>
    <n v="33911"/>
    <n v="34"/>
    <n v="59447.520000000004"/>
    <n v="50246.376600000003"/>
    <n v="48.010600000000004"/>
    <n v="126.60119999999999"/>
    <n v="91227.491600000008"/>
    <n v="29.832404054937872"/>
    <n v="13.345084033613446"/>
    <n v="444.95453972345587"/>
    <n v="0.8427827261478591"/>
    <n v="67427.491600000008"/>
    <n v="0.8427827261478591"/>
  </r>
  <r>
    <s v="Apr-2024"/>
    <x v="0"/>
    <s v="Millet Snacks"/>
    <n v="2247"/>
    <n v="126256"/>
    <n v="68918"/>
    <n v="4.28"/>
    <n v="2.9"/>
    <n v="126"/>
    <n v="39.29"/>
    <n v="10.63"/>
    <n v="41831"/>
    <n v="12"/>
    <n v="513.03"/>
    <n v="24.48"/>
    <n v="22"/>
    <n v="23745"/>
    <n v="52"/>
    <n v="6516.3"/>
    <n v="13421.0128"/>
    <n v="550.06560000000002"/>
    <n v="96.171600000000012"/>
    <n v="40096.449999999997"/>
    <n v="17.844437027147308"/>
    <n v="1.8319742302446385"/>
    <n v="246.09866869383859"/>
    <n v="0.51198976682296282"/>
    <n v="-28821.550000000003"/>
    <n v="0.51198976682296282"/>
  </r>
  <r>
    <s v="Apr-2024"/>
    <x v="3"/>
    <s v="Protein Bars"/>
    <n v="3469"/>
    <n v="707011"/>
    <n v="64500"/>
    <n v="2.91"/>
    <n v="8.83"/>
    <n v="108"/>
    <n v="8.43"/>
    <n v="7.19"/>
    <n v="47307"/>
    <n v="3"/>
    <n v="872.2"/>
    <n v="14.59"/>
    <n v="34"/>
    <n v="9062"/>
    <n v="5"/>
    <n v="30631.27"/>
    <n v="50834.090900000003"/>
    <n v="506.12709999999998"/>
    <n v="100.9479"/>
    <n v="568569.56410000008"/>
    <n v="163.90013378495246"/>
    <n v="10.961410852713179"/>
    <n v="810.60651226782841"/>
    <n v="0.1332335706233708"/>
    <n v="504069.56410000008"/>
    <n v="0.1332335706233708"/>
  </r>
  <r>
    <s v="Apr-2024"/>
    <x v="3"/>
    <s v="Trail Mix"/>
    <n v="4105"/>
    <n v="983688"/>
    <n v="81449"/>
    <n v="8.1"/>
    <n v="16.059999999999999"/>
    <n v="150"/>
    <n v="44.04"/>
    <n v="6.61"/>
    <n v="85311"/>
    <n v="13"/>
    <n v="1377.91"/>
    <n v="1.21"/>
    <n v="38"/>
    <n v="11681"/>
    <n v="17"/>
    <n v="65926.299999999988"/>
    <n v="65021.776800000007"/>
    <n v="49.670499999999997"/>
    <n v="332.505"/>
    <n v="755365.74769999995"/>
    <n v="184.01114438489645"/>
    <n v="12.077349015948631"/>
    <n v="713.8985855389684"/>
    <n v="0.21011387757093714"/>
    <n v="673916.74769999995"/>
    <n v="0.21011387757093714"/>
  </r>
  <r>
    <s v="Apr-2024"/>
    <x v="1"/>
    <s v="Trail Mix"/>
    <n v="4576"/>
    <n v="488469"/>
    <n v="117169"/>
    <n v="0.83"/>
    <n v="2.15"/>
    <n v="317"/>
    <n v="52.3"/>
    <n v="19.989999999999998"/>
    <n v="48367"/>
    <n v="0"/>
    <n v="539.19000000000005"/>
    <n v="29.87"/>
    <n v="46"/>
    <n v="28399"/>
    <n v="49"/>
    <n v="9838.4"/>
    <n v="97644.953099999999"/>
    <n v="1366.8512000000001"/>
    <n v="37.980800000000002"/>
    <n v="302814.8149"/>
    <n v="66.174566193181818"/>
    <n v="4.1689269345987423"/>
    <n v="905.93111890057298"/>
    <n v="0.34991622805131956"/>
    <n v="185645.8149"/>
    <n v="0.34991622805131956"/>
  </r>
  <r>
    <s v="Apr-2024"/>
    <x v="2"/>
    <s v="Protein Bars"/>
    <n v="3316"/>
    <n v="920477"/>
    <n v="124619"/>
    <n v="1.87"/>
    <n v="11.85"/>
    <n v="305"/>
    <n v="36.840000000000003"/>
    <n v="7.04"/>
    <n v="9964"/>
    <n v="13"/>
    <n v="289.01"/>
    <n v="11.85"/>
    <n v="24"/>
    <n v="33596"/>
    <n v="56"/>
    <n v="39294.6"/>
    <n v="64801.580800000003"/>
    <n v="392.94599999999997"/>
    <n v="62.009200000000007"/>
    <n v="772365.86400000006"/>
    <n v="232.92094813027745"/>
    <n v="7.3863295324148002"/>
    <n v="3184.9313172554585"/>
    <n v="9.5763446560859208E-2"/>
    <n v="647746.86400000006"/>
    <n v="9.5763446560859208E-2"/>
  </r>
  <r>
    <s v="Apr-2024"/>
    <x v="2"/>
    <s v="Millet Snacks"/>
    <n v="3038"/>
    <n v="691147"/>
    <n v="90376"/>
    <n v="7.95"/>
    <n v="6.94"/>
    <n v="329"/>
    <n v="39.36"/>
    <n v="19.66"/>
    <n v="27785"/>
    <n v="6"/>
    <n v="398.27"/>
    <n v="10.050000000000001"/>
    <n v="32"/>
    <n v="39551"/>
    <n v="-8"/>
    <n v="21083.72"/>
    <n v="135879.50020000001"/>
    <n v="305.31900000000002"/>
    <n v="241.52100000000002"/>
    <n v="466300.93979999999"/>
    <n v="153.4894469387755"/>
    <n v="7.6474617154996904"/>
    <n v="1735.372988173852"/>
    <n v="0.18958460356479878"/>
    <n v="375924.93979999999"/>
    <n v="0.18958460356479878"/>
  </r>
  <r>
    <s v="Apr-2024"/>
    <x v="2"/>
    <s v="Baked Chips"/>
    <n v="4028"/>
    <n v="238490"/>
    <n v="104931"/>
    <n v="4.4800000000000004"/>
    <n v="18.23"/>
    <n v="496"/>
    <n v="26.74"/>
    <n v="19.47"/>
    <n v="95046"/>
    <n v="13"/>
    <n v="1342.8"/>
    <n v="6.22"/>
    <n v="32"/>
    <n v="10751"/>
    <n v="19"/>
    <n v="73430.44"/>
    <n v="46434.002999999997"/>
    <n v="250.54159999999999"/>
    <n v="180.45440000000002"/>
    <n v="12397.560999999987"/>
    <n v="3.0778453326712976"/>
    <n v="2.2728269052996732"/>
    <n v="177.60649389335717"/>
    <n v="2.7926906788544592"/>
    <n v="-92533.439000000013"/>
    <n v="2.7926906788544592"/>
  </r>
  <r>
    <s v="Apr-2024"/>
    <x v="0"/>
    <s v="Trail Mix"/>
    <n v="2140"/>
    <n v="457688"/>
    <n v="86532"/>
    <n v="5.25"/>
    <n v="5.87"/>
    <n v="350"/>
    <n v="38.76"/>
    <n v="7.46"/>
    <n v="82797"/>
    <n v="13"/>
    <n v="778.37"/>
    <n v="11.33"/>
    <n v="14"/>
    <n v="7907"/>
    <n v="71"/>
    <n v="12561.800000000001"/>
    <n v="34143.524799999999"/>
    <n v="242.46199999999999"/>
    <n v="112.35"/>
    <n v="319923.86320000002"/>
    <n v="149.4971323364486"/>
    <n v="5.2892340405861411"/>
    <n v="588.00827370016827"/>
    <n v="0.59522971980912764"/>
    <n v="233391.86320000002"/>
    <n v="0.59522971980912764"/>
  </r>
  <r>
    <s v="Apr-2024"/>
    <x v="2"/>
    <s v="Protein Bars"/>
    <n v="127"/>
    <n v="554409"/>
    <n v="60778"/>
    <n v="7.96"/>
    <n v="17.920000000000002"/>
    <n v="160"/>
    <n v="17.84"/>
    <n v="9.49"/>
    <n v="84790"/>
    <n v="0"/>
    <n v="1459.7"/>
    <n v="9.5"/>
    <n v="15"/>
    <n v="29114"/>
    <n v="37"/>
    <n v="2275.84"/>
    <n v="52613.414100000002"/>
    <n v="12.065"/>
    <n v="10.109200000000001"/>
    <n v="385593.57169999997"/>
    <n v="3036.1698559055117"/>
    <n v="9.1218697555036368"/>
    <n v="379.81023497979038"/>
    <n v="0.42126300258473437"/>
    <n v="324815.57169999997"/>
    <n v="0.42126300258473437"/>
  </r>
  <r>
    <s v="Apr-2024"/>
    <x v="1"/>
    <s v="Millet Snacks"/>
    <n v="4655"/>
    <n v="801164"/>
    <n v="60568"/>
    <n v="4.96"/>
    <n v="7.84"/>
    <n v="206"/>
    <n v="47.79"/>
    <n v="6.33"/>
    <n v="82212"/>
    <n v="14"/>
    <n v="1142.3599999999999"/>
    <n v="5.74"/>
    <n v="24"/>
    <n v="7047"/>
    <n v="11"/>
    <n v="36495.199999999997"/>
    <n v="50713.681199999999"/>
    <n v="267.197"/>
    <n v="230.88800000000001"/>
    <n v="624198.03379999998"/>
    <n v="134.09195140708914"/>
    <n v="13.227512878087438"/>
    <n v="701.3235757554537"/>
    <n v="0.29373032238093572"/>
    <n v="563630.03379999998"/>
    <n v="0.29373032238093572"/>
  </r>
  <r>
    <s v="Apr-2024"/>
    <x v="3"/>
    <s v="Baked Chips"/>
    <n v="2739"/>
    <n v="278981"/>
    <n v="95768"/>
    <n v="5.41"/>
    <n v="10.18"/>
    <n v="139"/>
    <n v="52.91"/>
    <n v="6.05"/>
    <n v="27228"/>
    <n v="11"/>
    <n v="625.63"/>
    <n v="4.7300000000000004"/>
    <n v="43"/>
    <n v="31823"/>
    <n v="12"/>
    <n v="27883.02"/>
    <n v="16878.3505"/>
    <n v="129.5547"/>
    <n v="148.1799"/>
    <n v="174890.89489999998"/>
    <n v="63.852097444322737"/>
    <n v="2.9130920558015205"/>
    <n v="445.92011252657323"/>
    <n v="0.31171502718823146"/>
    <n v="79122.894899999985"/>
    <n v="0.31171502718823146"/>
  </r>
  <r>
    <s v="Apr-2024"/>
    <x v="1"/>
    <s v="Baked Chips"/>
    <n v="2452"/>
    <n v="787266"/>
    <n v="12684"/>
    <n v="2.92"/>
    <n v="18.5"/>
    <n v="91"/>
    <n v="44.92"/>
    <n v="14.56"/>
    <n v="68827"/>
    <n v="5"/>
    <n v="220.97"/>
    <n v="5.78"/>
    <n v="3"/>
    <n v="1048"/>
    <n v="-8"/>
    <n v="45362"/>
    <n v="114625.9296"/>
    <n v="141.72560000000001"/>
    <n v="71.598399999999998"/>
    <n v="557189.74640000006"/>
    <n v="227.23888515497555"/>
    <n v="62.067644276253546"/>
    <n v="3562.773227134905"/>
    <n v="2.5541900704463296E-2"/>
    <n v="544505.74640000006"/>
    <n v="2.5541900704463296E-2"/>
  </r>
  <r>
    <s v="Apr-2024"/>
    <x v="1"/>
    <s v="Protein Bars"/>
    <n v="2303"/>
    <n v="334580"/>
    <n v="71093"/>
    <n v="8.3699999999999992"/>
    <n v="9.9600000000000009"/>
    <n v="201"/>
    <n v="9.8699999999999992"/>
    <n v="19.940000000000001"/>
    <n v="38889"/>
    <n v="8"/>
    <n v="1069.76"/>
    <n v="16.54"/>
    <n v="13"/>
    <n v="33576"/>
    <n v="42"/>
    <n v="22937.88"/>
    <n v="66715.252000000008"/>
    <n v="380.9162"/>
    <n v="192.7611"/>
    <n v="171888.19069999998"/>
    <n v="74.636643812418569"/>
    <n v="4.7062298679194861"/>
    <n v="312.76174095124139"/>
    <n v="0.64266172514794673"/>
    <n v="100795.19069999998"/>
    <n v="0.64266172514794673"/>
  </r>
  <r>
    <s v="Apr-2024"/>
    <x v="0"/>
    <s v="Trail Mix"/>
    <n v="1374"/>
    <n v="468495"/>
    <n v="108065"/>
    <n v="4.05"/>
    <n v="16.489999999999998"/>
    <n v="453"/>
    <n v="37.82"/>
    <n v="13.93"/>
    <n v="5409"/>
    <n v="6"/>
    <n v="784.49"/>
    <n v="6.09"/>
    <n v="40"/>
    <n v="41647"/>
    <n v="-9"/>
    <n v="22657.26"/>
    <n v="65261.353500000005"/>
    <n v="83.676599999999993"/>
    <n v="55.646999999999998"/>
    <n v="333381.06290000002"/>
    <n v="242.6354169577875"/>
    <n v="4.3353074538472214"/>
    <n v="597.19690499560227"/>
    <n v="0.75854378381839715"/>
    <n v="225316.06290000002"/>
    <n v="0.75854378381839715"/>
  </r>
  <r>
    <s v="Apr-2024"/>
    <x v="3"/>
    <s v="Protein Bars"/>
    <n v="1056"/>
    <n v="302164"/>
    <n v="135351"/>
    <n v="3.08"/>
    <n v="2.94"/>
    <n v="476"/>
    <n v="54.97"/>
    <n v="18.3"/>
    <n v="42438"/>
    <n v="4"/>
    <n v="405.75"/>
    <n v="13.56"/>
    <n v="37"/>
    <n v="22996"/>
    <n v="57"/>
    <n v="3104.64"/>
    <n v="55296.011999999995"/>
    <n v="143.1936"/>
    <n v="32.524799999999999"/>
    <n v="178153.62960000001"/>
    <n v="168.70608863636366"/>
    <n v="2.2324474883820584"/>
    <n v="744.70486752926683"/>
    <n v="0.639179386028779"/>
    <n v="42802.629600000015"/>
    <n v="0.639179386028779"/>
  </r>
  <r>
    <s v="Apr-2024"/>
    <x v="2"/>
    <s v="Millet Snacks"/>
    <n v="3928"/>
    <n v="118920"/>
    <n v="73344"/>
    <n v="4.4400000000000004"/>
    <n v="18.68"/>
    <n v="44"/>
    <n v="32.409999999999997"/>
    <n v="9.8000000000000007"/>
    <n v="81948"/>
    <n v="2"/>
    <n v="1203.54"/>
    <n v="12.35"/>
    <n v="31"/>
    <n v="19790"/>
    <n v="-12"/>
    <n v="73375.039999999994"/>
    <n v="11654.16"/>
    <n v="485.108"/>
    <n v="174.4032"/>
    <n v="-68506.711199999991"/>
    <n v="-17.440608757637474"/>
    <n v="1.6214005235602094"/>
    <n v="98.808514881100763"/>
    <n v="0.44530575176589299"/>
    <n v="-141850.71119999999"/>
    <n v="0.44530575176589299"/>
  </r>
  <r>
    <s v="Apr-2024"/>
    <x v="0"/>
    <s v="Millet Snacks"/>
    <n v="225"/>
    <n v="713096"/>
    <n v="130438"/>
    <n v="7.54"/>
    <n v="6.46"/>
    <n v="476"/>
    <n v="11.47"/>
    <n v="5.13"/>
    <n v="36370"/>
    <n v="2"/>
    <n v="381.41"/>
    <n v="0.32"/>
    <n v="36"/>
    <n v="1722"/>
    <n v="55"/>
    <n v="1453.5"/>
    <n v="36581.824800000002"/>
    <n v="0.72000000000000008"/>
    <n v="16.965"/>
    <n v="636950.9902"/>
    <n v="2830.8932897777777"/>
    <n v="5.4669344822827703"/>
    <n v="1869.6311056343566"/>
    <n v="0.25459567856221327"/>
    <n v="506512.9902"/>
    <n v="0.25459567856221327"/>
  </r>
  <r>
    <s v="Apr-2024"/>
    <x v="3"/>
    <s v="Trail Mix"/>
    <n v="3968"/>
    <n v="981479"/>
    <n v="87035"/>
    <n v="8"/>
    <n v="12.19"/>
    <n v="153"/>
    <n v="68.05"/>
    <n v="11.83"/>
    <n v="7244"/>
    <n v="6"/>
    <n v="1900.8"/>
    <n v="25.8"/>
    <n v="37"/>
    <n v="11139"/>
    <n v="46"/>
    <n v="48369.919999999998"/>
    <n v="116108.9657"/>
    <n v="1023.744"/>
    <n v="317.44"/>
    <n v="797275.93030000001"/>
    <n v="200.9263937247984"/>
    <n v="11.27683115987821"/>
    <n v="516.35048400673406"/>
    <n v="0.29631036425639262"/>
    <n v="710240.93030000001"/>
    <n v="0.29631036425639262"/>
  </r>
  <r>
    <s v="Apr-2024"/>
    <x v="3"/>
    <s v="Baked Chips"/>
    <n v="2069"/>
    <n v="779963"/>
    <n v="45510"/>
    <n v="8.8800000000000008"/>
    <n v="4.38"/>
    <n v="229"/>
    <n v="34.619999999999997"/>
    <n v="15.98"/>
    <n v="13894"/>
    <n v="10"/>
    <n v="1991.64"/>
    <n v="5.5"/>
    <n v="24"/>
    <n v="18533"/>
    <n v="75"/>
    <n v="9062.2199999999993"/>
    <n v="124638.0874"/>
    <n v="113.795"/>
    <n v="183.72720000000001"/>
    <n v="613538.17039999994"/>
    <n v="296.53850671822136"/>
    <n v="17.138277301691936"/>
    <n v="391.61846518447106"/>
    <n v="0.58475281519764399"/>
    <n v="568028.17039999994"/>
    <n v="0.58475281519764399"/>
  </r>
  <r>
    <s v="Apr-2024"/>
    <x v="1"/>
    <s v="Baked Chips"/>
    <n v="1114"/>
    <n v="123997"/>
    <n v="104441"/>
    <n v="2.09"/>
    <n v="7.72"/>
    <n v="470"/>
    <n v="36.57"/>
    <n v="17.45"/>
    <n v="38674"/>
    <n v="12"/>
    <n v="1605.91"/>
    <n v="18.34"/>
    <n v="33"/>
    <n v="4952"/>
    <n v="62"/>
    <n v="8600.08"/>
    <n v="21637.476499999997"/>
    <n v="204.30760000000001"/>
    <n v="23.282599999999999"/>
    <n v="49905.853300000002"/>
    <n v="44.798791113105928"/>
    <n v="1.187244472956023"/>
    <n v="77.212919777571585"/>
    <n v="6.0870642031662063"/>
    <n v="-54535.146699999998"/>
    <n v="6.0870642031662063"/>
  </r>
  <r>
    <s v="Apr-2024"/>
    <x v="1"/>
    <s v="Millet Snacks"/>
    <n v="1298"/>
    <n v="190905"/>
    <n v="5276"/>
    <n v="5.93"/>
    <n v="2.91"/>
    <n v="45"/>
    <n v="27.31"/>
    <n v="11.72"/>
    <n v="39709"/>
    <n v="6"/>
    <n v="1497.94"/>
    <n v="17.670000000000002"/>
    <n v="7"/>
    <n v="22249"/>
    <n v="1"/>
    <n v="3777.1800000000003"/>
    <n v="22374.066000000003"/>
    <n v="229.35660000000004"/>
    <n v="76.971400000000003"/>
    <n v="102489.42600000001"/>
    <n v="78.959496147919879"/>
    <n v="36.183661865049281"/>
    <n v="127.44502450031376"/>
    <n v="0.3530934234305021"/>
    <n v="97213.426000000007"/>
    <n v="0.3530934234305021"/>
  </r>
  <r>
    <s v="Apr-2024"/>
    <x v="0"/>
    <s v="Millet Snacks"/>
    <n v="3973"/>
    <n v="320040"/>
    <n v="56151"/>
    <n v="9.8699999999999992"/>
    <n v="13.28"/>
    <n v="418"/>
    <n v="60.38"/>
    <n v="12.32"/>
    <n v="59846"/>
    <n v="11"/>
    <n v="806.46"/>
    <n v="15.62"/>
    <n v="7"/>
    <n v="1015"/>
    <n v="-4"/>
    <n v="52761.439999999995"/>
    <n v="39428.928"/>
    <n v="620.58260000000007"/>
    <n v="392.13509999999997"/>
    <n v="165975.9143"/>
    <n v="41.775966347847977"/>
    <n v="5.6996313511780734"/>
    <n v="396.84547280708279"/>
    <n v="1.0533067116610424"/>
    <n v="109824.9143"/>
    <n v="1.0533067116610424"/>
  </r>
  <r>
    <s v="Apr-2024"/>
    <x v="1"/>
    <s v="Millet Snacks"/>
    <n v="3585"/>
    <n v="361877"/>
    <n v="57887"/>
    <n v="7.66"/>
    <n v="7.04"/>
    <n v="417"/>
    <n v="38.46"/>
    <n v="14.4"/>
    <n v="52960"/>
    <n v="3"/>
    <n v="1232.94"/>
    <n v="15.29"/>
    <n v="32"/>
    <n v="17005"/>
    <n v="27"/>
    <n v="25238.400000000001"/>
    <n v="52110.288000000008"/>
    <n v="548.14649999999995"/>
    <n v="274.61099999999999"/>
    <n v="213740.55449999997"/>
    <n v="59.620796234309616"/>
    <n v="6.2514381467341549"/>
    <n v="293.50738884292826"/>
    <n v="1.4207478784227792"/>
    <n v="155853.55449999997"/>
    <n v="1.4207478784227792"/>
  </r>
  <r>
    <s v="Apr-2024"/>
    <x v="2"/>
    <s v="Protein Bars"/>
    <n v="4783"/>
    <n v="764423"/>
    <n v="32810"/>
    <n v="2.4300000000000002"/>
    <n v="15.1"/>
    <n v="135"/>
    <n v="44.21"/>
    <n v="13.49"/>
    <n v="82011"/>
    <n v="8"/>
    <n v="370.65"/>
    <n v="29.28"/>
    <n v="34"/>
    <n v="26470"/>
    <n v="76"/>
    <n v="72223.3"/>
    <n v="103120.6627"/>
    <n v="1400.4624000000001"/>
    <n v="116.22690000000001"/>
    <n v="479081.348"/>
    <n v="100.16335939786745"/>
    <n v="23.298476074367571"/>
    <n v="2062.3849993255094"/>
    <n v="6.5458195266233477E-2"/>
    <n v="446271.348"/>
    <n v="6.5458195266233477E-2"/>
  </r>
  <r>
    <s v="Apr-2024"/>
    <x v="2"/>
    <s v="Trail Mix"/>
    <n v="1086"/>
    <n v="539066"/>
    <n v="82842"/>
    <n v="3.61"/>
    <n v="10.72"/>
    <n v="418"/>
    <n v="10.18"/>
    <n v="18.75"/>
    <n v="46412"/>
    <n v="6"/>
    <n v="565.48"/>
    <n v="26.21"/>
    <n v="45"/>
    <n v="10759"/>
    <n v="36"/>
    <n v="11641.92"/>
    <n v="101074.875"/>
    <n v="284.64060000000001"/>
    <n v="39.204599999999999"/>
    <n v="368854.35979999998"/>
    <n v="339.64489852670346"/>
    <n v="6.5071582047753553"/>
    <n v="953.28924099879748"/>
    <n v="0.43848181855283025"/>
    <n v="286012.35979999998"/>
    <n v="0.43848181855283025"/>
  </r>
  <r>
    <s v="Apr-2024"/>
    <x v="0"/>
    <s v="Protein Bars"/>
    <n v="2508"/>
    <n v="883731"/>
    <n v="146958"/>
    <n v="5.21"/>
    <n v="18.39"/>
    <n v="35"/>
    <n v="54.81"/>
    <n v="7.88"/>
    <n v="84433"/>
    <n v="4"/>
    <n v="898.61"/>
    <n v="2.2400000000000002"/>
    <n v="4"/>
    <n v="22050"/>
    <n v="77"/>
    <n v="46122.12"/>
    <n v="69638.002800000002"/>
    <n v="56.179200000000009"/>
    <n v="130.66679999999999"/>
    <n v="661301.03119999997"/>
    <n v="263.6766472089314"/>
    <n v="6.0134936512472947"/>
    <n v="983.44220518356121"/>
    <n v="3.5589279995835839E-2"/>
    <n v="514343.03119999997"/>
    <n v="3.5589279995835839E-2"/>
  </r>
  <r>
    <s v="Apr-2024"/>
    <x v="3"/>
    <s v="Trail Mix"/>
    <n v="4883"/>
    <n v="457505"/>
    <n v="13068"/>
    <n v="6.95"/>
    <n v="16.89"/>
    <n v="84"/>
    <n v="25.13"/>
    <n v="14.47"/>
    <n v="82524"/>
    <n v="0"/>
    <n v="236.37"/>
    <n v="25.24"/>
    <n v="28"/>
    <n v="46499"/>
    <n v="12"/>
    <n v="82473.87000000001"/>
    <n v="66200.973499999993"/>
    <n v="1232.4691999999998"/>
    <n v="339.36850000000004"/>
    <n v="178235.31880000001"/>
    <n v="36.501191644480855"/>
    <n v="35.009565350474439"/>
    <n v="1935.5459660701442"/>
    <n v="4.3398607665489995E-2"/>
    <n v="165167.31880000001"/>
    <n v="4.3398607665489995E-2"/>
  </r>
  <r>
    <s v="Apr-2024"/>
    <x v="0"/>
    <s v="Trail Mix"/>
    <n v="3330"/>
    <n v="116707"/>
    <n v="16390"/>
    <n v="7.88"/>
    <n v="16.45"/>
    <n v="87"/>
    <n v="54.43"/>
    <n v="10.64"/>
    <n v="7065"/>
    <n v="0"/>
    <n v="1684.84"/>
    <n v="0.85"/>
    <n v="33"/>
    <n v="32440"/>
    <n v="39"/>
    <n v="54778.5"/>
    <n v="12417.624800000001"/>
    <n v="28.305000000000003"/>
    <n v="262.404"/>
    <n v="9715.1662000000069"/>
    <n v="2.9174673273273295"/>
    <n v="7.1206223306894447"/>
    <n v="69.268892001614404"/>
    <n v="1.2559750486260464"/>
    <n v="-6674.8337999999931"/>
    <n v="1.2559750486260464"/>
  </r>
  <r>
    <s v="Apr-2024"/>
    <x v="3"/>
    <s v="Millet Snacks"/>
    <n v="588"/>
    <n v="301351"/>
    <n v="111752"/>
    <n v="6.31"/>
    <n v="6.44"/>
    <n v="444"/>
    <n v="48.97"/>
    <n v="6.49"/>
    <n v="37684"/>
    <n v="1"/>
    <n v="1452.28"/>
    <n v="24.86"/>
    <n v="6"/>
    <n v="36183"/>
    <n v="66"/>
    <n v="3786.7200000000003"/>
    <n v="19557.679899999999"/>
    <n v="146.17679999999999"/>
    <n v="37.102799999999995"/>
    <n v="203956.3205"/>
    <n v="346.8644906462585"/>
    <n v="2.6966049824611642"/>
    <n v="207.50199686010961"/>
    <n v="2.1397384445380969"/>
    <n v="92204.320500000002"/>
    <n v="2.1397384445380969"/>
  </r>
  <r>
    <s v="Apr-2024"/>
    <x v="2"/>
    <s v="Protein Bars"/>
    <n v="1767"/>
    <n v="100601"/>
    <n v="59189"/>
    <n v="2.61"/>
    <n v="4.2"/>
    <n v="193"/>
    <n v="19.68"/>
    <n v="7.47"/>
    <n v="57857"/>
    <n v="7"/>
    <n v="1316.59"/>
    <n v="1.21"/>
    <n v="41"/>
    <n v="24925"/>
    <n v="24"/>
    <n v="7421.4000000000005"/>
    <n v="7514.8946999999998"/>
    <n v="21.380700000000001"/>
    <n v="46.118699999999997"/>
    <n v="2815.2059000000008"/>
    <n v="1.5932121675155635"/>
    <n v="1.6996570308672219"/>
    <n v="76.410271990520968"/>
    <n v="2.5258384111489947"/>
    <n v="-56373.794099999999"/>
    <n v="2.5258384111489947"/>
  </r>
  <r>
    <s v="Apr-2024"/>
    <x v="0"/>
    <s v="Baked Chips"/>
    <n v="921"/>
    <n v="833441"/>
    <n v="66388"/>
    <n v="1.71"/>
    <n v="13.81"/>
    <n v="223"/>
    <n v="18.23"/>
    <n v="9.2799999999999994"/>
    <n v="66201"/>
    <n v="7"/>
    <n v="1483.14"/>
    <n v="18.149999999999999"/>
    <n v="42"/>
    <n v="46215"/>
    <n v="35"/>
    <n v="12719.01"/>
    <n v="77343.324799999988"/>
    <n v="167.16149999999999"/>
    <n v="15.7491"/>
    <n v="630779.75459999999"/>
    <n v="684.88572703583066"/>
    <n v="12.554091100801349"/>
    <n v="561.94357916312686"/>
    <n v="0.39683699266054828"/>
    <n v="564391.75459999999"/>
    <n v="0.39683699266054828"/>
  </r>
  <r>
    <s v="Apr-2024"/>
    <x v="2"/>
    <s v="Trail Mix"/>
    <n v="2872"/>
    <n v="299430"/>
    <n v="85807"/>
    <n v="5.35"/>
    <n v="2.63"/>
    <n v="402"/>
    <n v="41.75"/>
    <n v="19.489999999999998"/>
    <n v="22995"/>
    <n v="8"/>
    <n v="1851.76"/>
    <n v="26.01"/>
    <n v="48"/>
    <n v="10395"/>
    <n v="-1"/>
    <n v="7553.36"/>
    <n v="58358.906999999999"/>
    <n v="747.00720000000001"/>
    <n v="153.65199999999999"/>
    <n v="199227.07380000001"/>
    <n v="69.368758286908076"/>
    <n v="3.4895754425629613"/>
    <n v="161.7002203309284"/>
    <n v="2.4860819557158602"/>
    <n v="113420.07380000001"/>
    <n v="2.4860819557158602"/>
  </r>
  <r>
    <s v="Apr-2024"/>
    <x v="1"/>
    <s v="Protein Bars"/>
    <n v="4189"/>
    <n v="671527"/>
    <n v="148521"/>
    <n v="5.0999999999999996"/>
    <n v="10"/>
    <n v="166"/>
    <n v="33.979999999999997"/>
    <n v="8.68"/>
    <n v="82999"/>
    <n v="3"/>
    <n v="219.74"/>
    <n v="14.85"/>
    <n v="47"/>
    <n v="39055"/>
    <n v="32"/>
    <n v="41890"/>
    <n v="58288.543600000005"/>
    <n v="622.06650000000002"/>
    <n v="213.63899999999998"/>
    <n v="448458.75089999998"/>
    <n v="107.05627856290283"/>
    <n v="4.5214279462163596"/>
    <n v="3056.0070992991718"/>
    <n v="5.4319245540387799E-2"/>
    <n v="299937.75089999998"/>
    <n v="5.4319245540387799E-2"/>
  </r>
  <r>
    <s v="Apr-2024"/>
    <x v="3"/>
    <s v="Baked Chips"/>
    <n v="2290"/>
    <n v="330466"/>
    <n v="116041"/>
    <n v="4.3899999999999997"/>
    <n v="4.1100000000000003"/>
    <n v="209"/>
    <n v="62.54"/>
    <n v="16.649999999999999"/>
    <n v="47952"/>
    <n v="8"/>
    <n v="1153.25"/>
    <n v="20.89"/>
    <n v="21"/>
    <n v="27639"/>
    <n v="33"/>
    <n v="9411.9000000000015"/>
    <n v="55022.588999999993"/>
    <n v="478.38100000000003"/>
    <n v="100.53099999999999"/>
    <n v="189861.59899999999"/>
    <n v="82.908995196506538"/>
    <n v="2.8478382640618403"/>
    <n v="286.55191849122048"/>
    <n v="0.72936171951123563"/>
    <n v="73820.598999999987"/>
    <n v="0.72936171951123563"/>
  </r>
  <r>
    <s v="Apr-2024"/>
    <x v="3"/>
    <s v="Protein Bars"/>
    <n v="2963"/>
    <n v="738725"/>
    <n v="143262"/>
    <n v="9.4499999999999993"/>
    <n v="7.02"/>
    <n v="181"/>
    <n v="54.75"/>
    <n v="5.29"/>
    <n v="46715"/>
    <n v="10"/>
    <n v="1501.76"/>
    <n v="14.59"/>
    <n v="12"/>
    <n v="18241"/>
    <n v="2"/>
    <n v="20800.259999999998"/>
    <n v="39078.552500000005"/>
    <n v="432.30169999999998"/>
    <n v="280.00349999999997"/>
    <n v="613177.88229999994"/>
    <n v="206.94494846439417"/>
    <n v="5.1564615878600044"/>
    <n v="491.90616343490308"/>
    <n v="0.36795635723713155"/>
    <n v="469915.88229999994"/>
    <n v="0.36795635723713155"/>
  </r>
  <r>
    <s v="Apr-2024"/>
    <x v="2"/>
    <s v="Baked Chips"/>
    <n v="2047"/>
    <n v="838768"/>
    <n v="126929"/>
    <n v="4.74"/>
    <n v="3.79"/>
    <n v="50"/>
    <n v="18.309999999999999"/>
    <n v="19.48"/>
    <n v="6256"/>
    <n v="13"/>
    <n v="287.23"/>
    <n v="23.55"/>
    <n v="7"/>
    <n v="9712"/>
    <n v="20"/>
    <n v="7758.13"/>
    <n v="163392.00640000001"/>
    <n v="482.06850000000003"/>
    <n v="97.027800000000013"/>
    <n v="651070.76729999995"/>
    <n v="318.06095129457742"/>
    <n v="6.6081667703991993"/>
    <n v="2920.1963583191168"/>
    <n v="1.7122136276062034E-2"/>
    <n v="524141.76729999995"/>
    <n v="1.7122136276062034E-2"/>
  </r>
  <r>
    <s v="Apr-2024"/>
    <x v="1"/>
    <s v="Trail Mix"/>
    <n v="4499"/>
    <n v="542092"/>
    <n v="30235"/>
    <n v="7.21"/>
    <n v="10.48"/>
    <n v="382"/>
    <n v="30.17"/>
    <n v="15.2"/>
    <n v="72090"/>
    <n v="8"/>
    <n v="1805.31"/>
    <n v="14.03"/>
    <n v="8"/>
    <n v="39915"/>
    <n v="28"/>
    <n v="47149.520000000004"/>
    <n v="82397.983999999997"/>
    <n v="631.20969999999988"/>
    <n v="324.37790000000001"/>
    <n v="299583.90839999996"/>
    <n v="66.588999422093792"/>
    <n v="17.929287249875973"/>
    <n v="300.27640682209704"/>
    <n v="1.2721612198667385"/>
    <n v="269348.90839999996"/>
    <n v="1.2721612198667385"/>
  </r>
  <r>
    <s v="Apr-2024"/>
    <x v="0"/>
    <s v="Baked Chips"/>
    <n v="2930"/>
    <n v="330618"/>
    <n v="112507"/>
    <n v="3.82"/>
    <n v="16.059999999999999"/>
    <n v="493"/>
    <n v="46.78"/>
    <n v="16.850000000000001"/>
    <n v="70382"/>
    <n v="13"/>
    <n v="171.79"/>
    <n v="0.98"/>
    <n v="10"/>
    <n v="18942"/>
    <n v="45"/>
    <n v="47055.799999999996"/>
    <n v="55709.133000000002"/>
    <n v="28.713999999999999"/>
    <n v="111.92599999999999"/>
    <n v="138388.427"/>
    <n v="47.231545051194537"/>
    <n v="2.9386438177180088"/>
    <n v="1924.5474125385647"/>
    <n v="0.25616412294551416"/>
    <n v="25881.426999999996"/>
    <n v="0.25616412294551416"/>
  </r>
  <r>
    <s v="Apr-2024"/>
    <x v="2"/>
    <s v="Baked Chips"/>
    <n v="240"/>
    <n v="380817"/>
    <n v="31917"/>
    <n v="2.4700000000000002"/>
    <n v="10.35"/>
    <n v="456"/>
    <n v="24.5"/>
    <n v="16.87"/>
    <n v="5752"/>
    <n v="13"/>
    <n v="979.55"/>
    <n v="22.91"/>
    <n v="44"/>
    <n v="41087"/>
    <n v="77"/>
    <n v="2484"/>
    <n v="64243.827900000004"/>
    <n v="54.984000000000002"/>
    <n v="5.9280000000000008"/>
    <n v="267189.26010000001"/>
    <n v="1113.28858375"/>
    <n v="11.931478522417521"/>
    <n v="388.76729110305752"/>
    <n v="1.1729381829067504"/>
    <n v="235272.26010000001"/>
    <n v="1.1729381829067504"/>
  </r>
  <r>
    <s v="Apr-2024"/>
    <x v="3"/>
    <s v="Trail Mix"/>
    <n v="1063"/>
    <n v="782303"/>
    <n v="85811"/>
    <n v="6.79"/>
    <n v="13.9"/>
    <n v="326"/>
    <n v="28.06"/>
    <n v="17.75"/>
    <n v="1353"/>
    <n v="9"/>
    <n v="1946.76"/>
    <n v="18.55"/>
    <n v="12"/>
    <n v="9520"/>
    <n v="65"/>
    <n v="14775.7"/>
    <n v="138858.7825"/>
    <n v="197.1865"/>
    <n v="72.177700000000002"/>
    <n v="617526.15330000001"/>
    <n v="580.92770771401695"/>
    <n v="9.1165817902133757"/>
    <n v="401.84871273295118"/>
    <n v="0.81125057682253543"/>
    <n v="531715.15330000001"/>
    <n v="0.81125057682253543"/>
  </r>
  <r>
    <s v="Apr-2024"/>
    <x v="3"/>
    <s v="Protein Bars"/>
    <n v="2641"/>
    <n v="456140"/>
    <n v="24008"/>
    <n v="2.0099999999999998"/>
    <n v="13.71"/>
    <n v="282"/>
    <n v="42.91"/>
    <n v="5.75"/>
    <n v="14691"/>
    <n v="14"/>
    <n v="1196.8499999999999"/>
    <n v="13.11"/>
    <n v="49"/>
    <n v="20798"/>
    <n v="-2"/>
    <n v="36208.11"/>
    <n v="26228.050000000003"/>
    <n v="346.23509999999999"/>
    <n v="53.084099999999992"/>
    <n v="357815.5208"/>
    <n v="135.48486209769027"/>
    <n v="18.999500166611131"/>
    <n v="381.11709905167737"/>
    <n v="0.7399300653308194"/>
    <n v="333807.5208"/>
    <n v="0.7399300653308194"/>
  </r>
  <r>
    <s v="Apr-2024"/>
    <x v="3"/>
    <s v="Millet Snacks"/>
    <n v="1781"/>
    <n v="124071"/>
    <n v="118550"/>
    <n v="7.86"/>
    <n v="4.04"/>
    <n v="160"/>
    <n v="48.21"/>
    <n v="14.68"/>
    <n v="68470"/>
    <n v="13"/>
    <n v="1353.62"/>
    <n v="11.64"/>
    <n v="14"/>
    <n v="44023"/>
    <n v="18"/>
    <n v="7195.24"/>
    <n v="18213.622799999997"/>
    <n v="207.30840000000001"/>
    <n v="139.98660000000001"/>
    <n v="-14178.157799999986"/>
    <n v="-7.9607848399775332"/>
    <n v="1.0465710670603121"/>
    <n v="91.658663435823939"/>
    <n v="1.7456069508587824"/>
    <n v="-132728.15779999999"/>
    <n v="1.7456069508587824"/>
  </r>
  <r>
    <s v="Apr-2024"/>
    <x v="3"/>
    <s v="Baked Chips"/>
    <n v="4197"/>
    <n v="500542"/>
    <n v="96218"/>
    <n v="8.6"/>
    <n v="19.940000000000001"/>
    <n v="347"/>
    <n v="32.26"/>
    <n v="5.25"/>
    <n v="16406"/>
    <n v="12"/>
    <n v="1795.92"/>
    <n v="5.12"/>
    <n v="33"/>
    <n v="36326"/>
    <n v="71"/>
    <n v="83688.180000000008"/>
    <n v="26278.454999999998"/>
    <n v="214.88640000000001"/>
    <n v="360.94199999999995"/>
    <n v="337267.53659999999"/>
    <n v="80.359193852751957"/>
    <n v="5.2021659149015775"/>
    <n v="278.71063299033364"/>
    <n v="1.2450188795345845"/>
    <n v="241049.53659999999"/>
    <n v="1.2450188795345845"/>
  </r>
  <r>
    <s v="Apr-2024"/>
    <x v="1"/>
    <s v="Protein Bars"/>
    <n v="1386"/>
    <n v="903695"/>
    <n v="49760"/>
    <n v="6.09"/>
    <n v="16.52"/>
    <n v="280"/>
    <n v="7.5"/>
    <n v="14.99"/>
    <n v="21352"/>
    <n v="1"/>
    <n v="1969.66"/>
    <n v="25.58"/>
    <n v="4"/>
    <n v="43749"/>
    <n v="11"/>
    <n v="22896.720000000001"/>
    <n v="135463.8805"/>
    <n v="354.53879999999998"/>
    <n v="84.407399999999996"/>
    <n v="679794.45329999994"/>
    <n v="490.47218852813847"/>
    <n v="18.1610731511254"/>
    <n v="458.80761146593824"/>
    <n v="0.61027758259147169"/>
    <n v="630034.45329999994"/>
    <n v="0.61027758259147169"/>
  </r>
  <r>
    <s v="Apr-2024"/>
    <x v="2"/>
    <s v="Millet Snacks"/>
    <n v="1898"/>
    <n v="718179"/>
    <n v="20372"/>
    <n v="6.05"/>
    <n v="16.5"/>
    <n v="56"/>
    <n v="56.86"/>
    <n v="12.55"/>
    <n v="54213"/>
    <n v="11"/>
    <n v="765.48"/>
    <n v="2.69"/>
    <n v="0"/>
    <n v="42553"/>
    <n v="21"/>
    <n v="31317"/>
    <n v="90131.464500000002"/>
    <n v="51.056200000000004"/>
    <n v="114.82899999999999"/>
    <n v="499798.65029999998"/>
    <n v="263.32910974710222"/>
    <n v="35.253239740820732"/>
    <n v="938.20739927888383"/>
    <n v="5.968829497938536E-2"/>
    <n v="479426.65029999998"/>
    <n v="5.968829497938536E-2"/>
  </r>
  <r>
    <s v="Apr-2024"/>
    <x v="1"/>
    <s v="Protein Bars"/>
    <n v="1508"/>
    <n v="638158"/>
    <n v="103826"/>
    <n v="4.72"/>
    <n v="16.510000000000002"/>
    <n v="370"/>
    <n v="34.700000000000003"/>
    <n v="12.28"/>
    <n v="85184"/>
    <n v="3"/>
    <n v="635.98"/>
    <n v="21.47"/>
    <n v="45"/>
    <n v="24279"/>
    <n v="49"/>
    <n v="24897.08"/>
    <n v="78365.8024"/>
    <n v="323.76760000000002"/>
    <n v="71.177599999999998"/>
    <n v="425037.17239999998"/>
    <n v="281.85488885941641"/>
    <n v="6.1464180455762527"/>
    <n v="1003.4246359948426"/>
    <n v="0.36873720928046033"/>
    <n v="321211.17239999998"/>
    <n v="0.36873720928046033"/>
  </r>
  <r>
    <s v="Apr-2024"/>
    <x v="1"/>
    <s v="Millet Snacks"/>
    <n v="2952"/>
    <n v="68658"/>
    <n v="123581"/>
    <n v="8.65"/>
    <n v="17.07"/>
    <n v="356"/>
    <n v="27.3"/>
    <n v="6.52"/>
    <n v="95018"/>
    <n v="10"/>
    <n v="1107.6199999999999"/>
    <n v="3.91"/>
    <n v="44"/>
    <n v="5876"/>
    <n v="38"/>
    <n v="50390.64"/>
    <n v="4476.5015999999996"/>
    <n v="115.42320000000001"/>
    <n v="255.34800000000001"/>
    <n v="-87473.912799999991"/>
    <n v="-29.632084281842815"/>
    <n v="0.5555708401776972"/>
    <n v="61.986963037864975"/>
    <n v="5.7431431151504553"/>
    <n v="-211054.91279999999"/>
    <n v="5.7431431151504553"/>
  </r>
  <r>
    <s v="Apr-2024"/>
    <x v="0"/>
    <s v="Baked Chips"/>
    <n v="1646"/>
    <n v="229635"/>
    <n v="81396"/>
    <n v="2.41"/>
    <n v="16.64"/>
    <n v="218"/>
    <n v="16.649999999999999"/>
    <n v="16.829999999999998"/>
    <n v="5322"/>
    <n v="3"/>
    <n v="1934.68"/>
    <n v="29.58"/>
    <n v="16"/>
    <n v="36775"/>
    <n v="10"/>
    <n v="27389.440000000002"/>
    <n v="38647.570499999994"/>
    <n v="486.88679999999999"/>
    <n v="39.668599999999998"/>
    <n v="120974.4341"/>
    <n v="73.496010996354798"/>
    <n v="2.8212074303405572"/>
    <n v="118.69404759443422"/>
    <n v="1.8366548653297625"/>
    <n v="39578.434099999999"/>
    <n v="1.8366548653297625"/>
  </r>
  <r>
    <s v="Apr-2024"/>
    <x v="1"/>
    <s v="Protein Bars"/>
    <n v="1068"/>
    <n v="400808"/>
    <n v="62505"/>
    <n v="7.49"/>
    <n v="10.29"/>
    <n v="471"/>
    <n v="34.92"/>
    <n v="14.59"/>
    <n v="79468"/>
    <n v="0"/>
    <n v="248.85"/>
    <n v="3.91"/>
    <n v="12"/>
    <n v="15325"/>
    <n v="35"/>
    <n v="10989.72"/>
    <n v="58477.887199999997"/>
    <n v="41.758800000000001"/>
    <n v="79.993200000000016"/>
    <n v="236425.64079999999"/>
    <n v="221.37232284644193"/>
    <n v="6.4124150067994563"/>
    <n v="1610.6409483624675"/>
    <n v="0.29243016606454958"/>
    <n v="173920.64079999999"/>
    <n v="0.29243016606454958"/>
  </r>
  <r>
    <s v="Apr-2024"/>
    <x v="3"/>
    <s v="Millet Snacks"/>
    <n v="869"/>
    <n v="712212"/>
    <n v="127118"/>
    <n v="7.61"/>
    <n v="13.61"/>
    <n v="102"/>
    <n v="11.29"/>
    <n v="6.9"/>
    <n v="46501"/>
    <n v="9"/>
    <n v="1042.48"/>
    <n v="25.87"/>
    <n v="31"/>
    <n v="18996"/>
    <n v="-11"/>
    <n v="11827.09"/>
    <n v="49142.628000000004"/>
    <n v="224.81029999999998"/>
    <n v="66.130899999999997"/>
    <n v="585454.34080000001"/>
    <n v="673.71040368239358"/>
    <n v="5.6027627873314554"/>
    <n v="683.1900851814903"/>
    <n v="0.14929959057134673"/>
    <n v="458336.34080000001"/>
    <n v="0.14929959057134673"/>
  </r>
  <r>
    <s v="Apr-2024"/>
    <x v="3"/>
    <s v="Baked Chips"/>
    <n v="4458"/>
    <n v="276058"/>
    <n v="67491"/>
    <n v="7.21"/>
    <n v="7.38"/>
    <n v="94"/>
    <n v="23.32"/>
    <n v="13.9"/>
    <n v="9777"/>
    <n v="4"/>
    <n v="1570.97"/>
    <n v="7.4"/>
    <n v="7"/>
    <n v="9747"/>
    <n v="70"/>
    <n v="32900.04"/>
    <n v="38372.062000000005"/>
    <n v="329.89200000000005"/>
    <n v="321.42179999999996"/>
    <n v="184610.58419999998"/>
    <n v="41.411077658142659"/>
    <n v="4.0902935206175641"/>
    <n v="175.72455234663934"/>
    <n v="0.53492809482065362"/>
    <n v="117119.58419999998"/>
    <n v="0.53492809482065362"/>
  </r>
  <r>
    <s v="Apr-2024"/>
    <x v="2"/>
    <s v="Millet Snacks"/>
    <n v="4939"/>
    <n v="988542"/>
    <n v="33172"/>
    <n v="8.57"/>
    <n v="13.99"/>
    <n v="451"/>
    <n v="33.130000000000003"/>
    <n v="17.72"/>
    <n v="78113"/>
    <n v="6"/>
    <n v="662.93"/>
    <n v="23.57"/>
    <n v="25"/>
    <n v="10982"/>
    <n v="43"/>
    <n v="69096.61"/>
    <n v="175169.64239999998"/>
    <n v="1164.1223"/>
    <n v="423.27229999999997"/>
    <n v="653593.353"/>
    <n v="132.33313484511035"/>
    <n v="29.800494392861449"/>
    <n v="1491.1710135308406"/>
    <n v="0.3024468661928375"/>
    <n v="620421.353"/>
    <n v="0.3024468661928375"/>
  </r>
  <r>
    <s v="Apr-2024"/>
    <x v="3"/>
    <s v="Protein Bars"/>
    <n v="3146"/>
    <n v="450187"/>
    <n v="36881"/>
    <n v="0.65"/>
    <n v="4.4800000000000004"/>
    <n v="491"/>
    <n v="63.11"/>
    <n v="17.48"/>
    <n v="97427"/>
    <n v="14"/>
    <n v="240.95"/>
    <n v="28.35"/>
    <n v="42"/>
    <n v="5316"/>
    <n v="62"/>
    <n v="14094.080000000002"/>
    <n v="78692.687600000005"/>
    <n v="891.89100000000008"/>
    <n v="20.449000000000002"/>
    <n v="253744.89240000001"/>
    <n v="80.656354863318498"/>
    <n v="12.20647487866381"/>
    <n v="1868.3834820502179"/>
    <n v="0.26279401670861219"/>
    <n v="216863.89240000001"/>
    <n v="0.26279401670861219"/>
  </r>
  <r>
    <s v="Apr-2024"/>
    <x v="3"/>
    <s v="Trail Mix"/>
    <n v="2664"/>
    <n v="130257"/>
    <n v="101664"/>
    <n v="3.44"/>
    <n v="9.2899999999999991"/>
    <n v="496"/>
    <n v="67.53"/>
    <n v="13.59"/>
    <n v="61527"/>
    <n v="9"/>
    <n v="1144.1500000000001"/>
    <n v="28.7"/>
    <n v="14"/>
    <n v="32094"/>
    <n v="9"/>
    <n v="24748.559999999998"/>
    <n v="17701.926299999999"/>
    <n v="764.56799999999998"/>
    <n v="91.641599999999997"/>
    <n v="-6670.6958999999915"/>
    <n v="-2.5040149774774743"/>
    <n v="1.28125"/>
    <n v="113.84608661451732"/>
    <n v="4.3567593296329568"/>
    <n v="-108334.69589999999"/>
    <n v="4.3567593296329568"/>
  </r>
  <r>
    <s v="Apr-2024"/>
    <x v="2"/>
    <s v="Baked Chips"/>
    <n v="2575"/>
    <n v="527958"/>
    <n v="137473"/>
    <n v="1.76"/>
    <n v="3.58"/>
    <n v="482"/>
    <n v="38.08"/>
    <n v="8.58"/>
    <n v="96651"/>
    <n v="9"/>
    <n v="1705.45"/>
    <n v="9.9"/>
    <n v="16"/>
    <n v="23187"/>
    <n v="-13"/>
    <n v="9218.5"/>
    <n v="45298.796399999999"/>
    <n v="254.92500000000001"/>
    <n v="45.32"/>
    <n v="353302.45860000001"/>
    <n v="137.20483829126215"/>
    <n v="3.8404486699206388"/>
    <n v="309.57108094637778"/>
    <n v="1.5569929805022369"/>
    <n v="215829.45860000001"/>
    <n v="1.5569929805022369"/>
  </r>
  <r>
    <s v="Apr-2024"/>
    <x v="0"/>
    <s v="Trail Mix"/>
    <n v="3710"/>
    <n v="874143"/>
    <n v="20193"/>
    <n v="5.36"/>
    <n v="3.18"/>
    <n v="334"/>
    <n v="34.43"/>
    <n v="16.91"/>
    <n v="85395"/>
    <n v="12"/>
    <n v="211.84"/>
    <n v="28.87"/>
    <n v="17"/>
    <n v="42147"/>
    <n v="17"/>
    <n v="11797.800000000001"/>
    <n v="147817.58129999999"/>
    <n v="1071.077"/>
    <n v="198.85599999999999"/>
    <n v="585715.68570000003"/>
    <n v="157.87484789757414"/>
    <n v="43.289407220323874"/>
    <n v="4126.4303247734142"/>
    <n v="8.0941630831568745E-2"/>
    <n v="565522.68570000003"/>
    <n v="8.0941630831568745E-2"/>
  </r>
  <r>
    <s v="Apr-2024"/>
    <x v="3"/>
    <s v="Trail Mix"/>
    <n v="2923"/>
    <n v="323260"/>
    <n v="24611"/>
    <n v="9.41"/>
    <n v="10.35"/>
    <n v="157"/>
    <n v="67.33"/>
    <n v="10.01"/>
    <n v="34077"/>
    <n v="11"/>
    <n v="588.58000000000004"/>
    <n v="8.11"/>
    <n v="37"/>
    <n v="24940"/>
    <n v="60"/>
    <n v="30253.05"/>
    <n v="32358.325999999997"/>
    <n v="237.05529999999999"/>
    <n v="275.05430000000001"/>
    <n v="201119.51439999999"/>
    <n v="68.805855080396853"/>
    <n v="13.134777132176669"/>
    <n v="549.22015698800499"/>
    <n v="0.28585986512404876"/>
    <n v="176508.51439999999"/>
    <n v="0.28585986512404876"/>
  </r>
  <r>
    <s v="Apr-2024"/>
    <x v="0"/>
    <s v="Trail Mix"/>
    <n v="166"/>
    <n v="260545"/>
    <n v="7745"/>
    <n v="4.21"/>
    <n v="7.73"/>
    <n v="316"/>
    <n v="23.37"/>
    <n v="19.239999999999998"/>
    <n v="85283"/>
    <n v="6"/>
    <n v="1915.14"/>
    <n v="7.58"/>
    <n v="22"/>
    <n v="44481"/>
    <n v="25"/>
    <n v="1283.18"/>
    <n v="50128.858"/>
    <n v="12.582800000000001"/>
    <n v="6.9885999999999999"/>
    <n v="79349.390600000013"/>
    <n v="478.00837710843382"/>
    <n v="33.64041316978696"/>
    <n v="136.04488444709003"/>
    <n v="2.3227628240802933"/>
    <n v="71604.390600000013"/>
    <n v="2.3227628240802933"/>
  </r>
  <r>
    <s v="Apr-2024"/>
    <x v="1"/>
    <s v="Trail Mix"/>
    <n v="4253"/>
    <n v="974133"/>
    <n v="133681"/>
    <n v="7.46"/>
    <n v="12.66"/>
    <n v="497"/>
    <n v="69.92"/>
    <n v="11.91"/>
    <n v="90135"/>
    <n v="10"/>
    <n v="937.9"/>
    <n v="8.85"/>
    <n v="14"/>
    <n v="36904"/>
    <n v="51"/>
    <n v="53842.98"/>
    <n v="116019.24029999999"/>
    <n v="376.39049999999997"/>
    <n v="317.27379999999999"/>
    <n v="676538.11540000001"/>
    <n v="159.07315198683281"/>
    <n v="7.2869966562189088"/>
    <n v="1038.6320503251945"/>
    <n v="0.47851402221257261"/>
    <n v="542857.11540000001"/>
    <n v="0.47851402221257261"/>
  </r>
  <r>
    <s v="Apr-2024"/>
    <x v="0"/>
    <s v="Trail Mix"/>
    <n v="2917"/>
    <n v="528336"/>
    <n v="119397"/>
    <n v="6"/>
    <n v="15.29"/>
    <n v="435"/>
    <n v="10.37"/>
    <n v="9.85"/>
    <n v="46540"/>
    <n v="3"/>
    <n v="1872.04"/>
    <n v="8.4600000000000009"/>
    <n v="15"/>
    <n v="39033"/>
    <n v="25"/>
    <n v="44600.93"/>
    <n v="52041.095999999998"/>
    <n v="246.77820000000003"/>
    <n v="175.01999999999998"/>
    <n v="345699.17579999997"/>
    <n v="118.51188748714432"/>
    <n v="4.4250358049197214"/>
    <n v="282.22473878763276"/>
    <n v="1.5413248387389842"/>
    <n v="226302.17579999997"/>
    <n v="1.5413248387389842"/>
  </r>
  <r>
    <s v="Apr-2024"/>
    <x v="3"/>
    <s v="Millet Snacks"/>
    <n v="4311"/>
    <n v="329215"/>
    <n v="45992"/>
    <n v="6.51"/>
    <n v="9.67"/>
    <n v="351"/>
    <n v="10.65"/>
    <n v="10.66"/>
    <n v="11760"/>
    <n v="8"/>
    <n v="935.46"/>
    <n v="19.5"/>
    <n v="12"/>
    <n v="38981"/>
    <n v="-17"/>
    <n v="41687.370000000003"/>
    <n v="35094.319000000003"/>
    <n v="840.64499999999998"/>
    <n v="280.64609999999999"/>
    <n v="200571.01989999998"/>
    <n v="46.525404755277194"/>
    <n v="7.1580927117759607"/>
    <n v="351.92846300215933"/>
    <n v="0.99736178485184468"/>
    <n v="154579.01989999998"/>
    <n v="0.99736178485184468"/>
  </r>
  <r>
    <s v="Apr-2024"/>
    <x v="1"/>
    <s v="Trail Mix"/>
    <n v="4506"/>
    <n v="445807"/>
    <n v="69110"/>
    <n v="9.52"/>
    <n v="16.34"/>
    <n v="260"/>
    <n v="57.69"/>
    <n v="11.28"/>
    <n v="13877"/>
    <n v="12"/>
    <n v="1322.62"/>
    <n v="22.97"/>
    <n v="36"/>
    <n v="3708"/>
    <n v="3"/>
    <n v="73628.039999999994"/>
    <n v="50287.029600000002"/>
    <n v="1035.0282"/>
    <n v="428.97119999999995"/>
    <n v="302842.93099999998"/>
    <n v="67.208817354638256"/>
    <n v="6.450687310085371"/>
    <n v="337.06355566980693"/>
    <n v="0.77136787892518499"/>
    <n v="233732.93099999998"/>
    <n v="0.77136787892518499"/>
  </r>
  <r>
    <s v="Apr-2024"/>
    <x v="0"/>
    <s v="Baked Chips"/>
    <n v="463"/>
    <n v="600458"/>
    <n v="147980"/>
    <n v="4.8"/>
    <n v="6.89"/>
    <n v="170"/>
    <n v="60.47"/>
    <n v="7.94"/>
    <n v="32873"/>
    <n v="1"/>
    <n v="936.91"/>
    <n v="29.17"/>
    <n v="0"/>
    <n v="42643"/>
    <n v="-5"/>
    <n v="3190.0699999999997"/>
    <n v="47676.3652"/>
    <n v="135.05710000000002"/>
    <n v="22.224"/>
    <n v="473918.28370000003"/>
    <n v="1023.581606263499"/>
    <n v="4.0576969860791996"/>
    <n v="640.89186794889588"/>
    <n v="0.26525535507895637"/>
    <n v="325938.28370000003"/>
    <n v="0.26525535507895637"/>
  </r>
  <r>
    <s v="Apr-2024"/>
    <x v="2"/>
    <s v="Baked Chips"/>
    <n v="1112"/>
    <n v="338963"/>
    <n v="118688"/>
    <n v="7.01"/>
    <n v="18.09"/>
    <n v="327"/>
    <n v="44.74"/>
    <n v="14.88"/>
    <n v="11656"/>
    <n v="9"/>
    <n v="312.27999999999997"/>
    <n v="19.55"/>
    <n v="23"/>
    <n v="47365"/>
    <n v="-2"/>
    <n v="20116.079999999998"/>
    <n v="50437.694400000008"/>
    <n v="217.39600000000002"/>
    <n v="77.9512"/>
    <n v="209092.87839999999"/>
    <n v="188.03316402877698"/>
    <n v="2.8559163521164734"/>
    <n v="1085.4457538106828"/>
    <n v="0.30125872145337396"/>
    <n v="90404.878399999987"/>
    <n v="0.30125872145337396"/>
  </r>
  <r>
    <s v="Apr-2024"/>
    <x v="3"/>
    <s v="Baked Chips"/>
    <n v="3825"/>
    <n v="569165"/>
    <n v="12006"/>
    <n v="8.42"/>
    <n v="8.07"/>
    <n v="481"/>
    <n v="33.07"/>
    <n v="5.0599999999999996"/>
    <n v="61779"/>
    <n v="6"/>
    <n v="849.35"/>
    <n v="27.7"/>
    <n v="46"/>
    <n v="3882"/>
    <n v="-17"/>
    <n v="30867.75"/>
    <n v="28799.749"/>
    <n v="1059.5249999999999"/>
    <n v="322.065"/>
    <n v="442454.91099999996"/>
    <n v="115.67448653594771"/>
    <n v="47.406713310011661"/>
    <n v="670.11832577853647"/>
    <n v="0.71778368311473828"/>
    <n v="430448.91099999996"/>
    <n v="0.71778368311473828"/>
  </r>
  <r>
    <s v="Apr-2024"/>
    <x v="2"/>
    <s v="Protein Bars"/>
    <n v="1701"/>
    <n v="345138"/>
    <n v="37430"/>
    <n v="1.25"/>
    <n v="11.53"/>
    <n v="122"/>
    <n v="36.47"/>
    <n v="17.03"/>
    <n v="13266"/>
    <n v="12"/>
    <n v="1480.19"/>
    <n v="25.39"/>
    <n v="24"/>
    <n v="10745"/>
    <n v="34"/>
    <n v="19612.53"/>
    <n v="58777.001400000001"/>
    <n v="431.88390000000004"/>
    <n v="21.262500000000003"/>
    <n v="242284.3222"/>
    <n v="142.43640340975895"/>
    <n v="9.2208923323537277"/>
    <n v="233.17141718292922"/>
    <n v="0.52322021915871331"/>
    <n v="204854.3222"/>
    <n v="0.52322021915871331"/>
  </r>
  <r>
    <s v="Apr-2024"/>
    <x v="2"/>
    <s v="Trail Mix"/>
    <n v="2596"/>
    <n v="492632"/>
    <n v="23990"/>
    <n v="7.18"/>
    <n v="17"/>
    <n v="191"/>
    <n v="57.65"/>
    <n v="7.27"/>
    <n v="98408"/>
    <n v="0"/>
    <n v="750.21"/>
    <n v="12.79"/>
    <n v="33"/>
    <n v="27199"/>
    <n v="-14"/>
    <n v="44132"/>
    <n v="35814.346400000002"/>
    <n v="332.02839999999998"/>
    <n v="186.39279999999999"/>
    <n v="286560.23239999998"/>
    <n v="110.38529753466871"/>
    <n v="20.534889537307212"/>
    <n v="656.65880220205008"/>
    <n v="0.29086642767826693"/>
    <n v="262570.23239999998"/>
    <n v="0.29086642767826693"/>
  </r>
  <r>
    <s v="Apr-2024"/>
    <x v="0"/>
    <s v="Trail Mix"/>
    <n v="4537"/>
    <n v="792849"/>
    <n v="118000"/>
    <n v="9.77"/>
    <n v="16.22"/>
    <n v="88"/>
    <n v="67.849999999999994"/>
    <n v="19"/>
    <n v="8837"/>
    <n v="5"/>
    <n v="1776.53"/>
    <n v="16.71"/>
    <n v="15"/>
    <n v="30520"/>
    <n v="3"/>
    <n v="73590.14"/>
    <n v="150641.31"/>
    <n v="758.1327"/>
    <n v="443.26489999999995"/>
    <n v="528059.15240000002"/>
    <n v="116.38949799426935"/>
    <n v="6.7190593220338979"/>
    <n v="446.29080285725547"/>
    <n v="0.19718085032585017"/>
    <n v="410059.15240000002"/>
    <n v="0.19718085032585017"/>
  </r>
  <r>
    <s v="Apr-2024"/>
    <x v="3"/>
    <s v="Trail Mix"/>
    <n v="4685"/>
    <n v="293051"/>
    <n v="52118"/>
    <n v="4.07"/>
    <n v="12.44"/>
    <n v="416"/>
    <n v="61.12"/>
    <n v="17.03"/>
    <n v="15407"/>
    <n v="12"/>
    <n v="1897.79"/>
    <n v="16.239999999999998"/>
    <n v="23"/>
    <n v="1236"/>
    <n v="74"/>
    <n v="58281.399999999994"/>
    <n v="49906.585299999999"/>
    <n v="760.84399999999994"/>
    <n v="190.67949999999999"/>
    <n v="167268.49119999999"/>
    <n v="35.702986382070435"/>
    <n v="5.6228366399324612"/>
    <n v="154.41697975013042"/>
    <n v="2.6940042518196492"/>
    <n v="115150.49119999999"/>
    <n v="2.6940042518196492"/>
  </r>
  <r>
    <s v="Apr-2024"/>
    <x v="0"/>
    <s v="Protein Bars"/>
    <n v="3387"/>
    <n v="837019"/>
    <n v="48309"/>
    <n v="6.38"/>
    <n v="3.91"/>
    <n v="80"/>
    <n v="34.76"/>
    <n v="12.31"/>
    <n v="486"/>
    <n v="4"/>
    <n v="943.44"/>
    <n v="24.13"/>
    <n v="28"/>
    <n v="28723"/>
    <n v="-1"/>
    <n v="13243.17"/>
    <n v="103037.0389"/>
    <n v="817.28309999999999"/>
    <n v="216.09059999999999"/>
    <n v="690496.41740000003"/>
    <n v="203.86667180395631"/>
    <n v="17.326357407522408"/>
    <n v="887.1989739676078"/>
    <n v="9.017142980027934E-2"/>
    <n v="642187.41740000003"/>
    <n v="9.017142980027934E-2"/>
  </r>
  <r>
    <s v="Apr-2024"/>
    <x v="2"/>
    <s v="Protein Bars"/>
    <n v="3238"/>
    <n v="812841"/>
    <n v="101258"/>
    <n v="1.72"/>
    <n v="17.71"/>
    <n v="115"/>
    <n v="20.86"/>
    <n v="13.7"/>
    <n v="3196"/>
    <n v="14"/>
    <n v="151.33000000000001"/>
    <n v="15.41"/>
    <n v="46"/>
    <n v="28430"/>
    <n v="59"/>
    <n v="57344.98"/>
    <n v="111359.21699999999"/>
    <n v="498.97580000000005"/>
    <n v="55.693600000000004"/>
    <n v="611956.13360000006"/>
    <n v="188.99201161210627"/>
    <n v="8.0274249935807536"/>
    <n v="5371.3143461309719"/>
    <n v="2.1410029759817727E-2"/>
    <n v="510698.13360000006"/>
    <n v="2.1410029759817727E-2"/>
  </r>
  <r>
    <s v="Apr-2024"/>
    <x v="0"/>
    <s v="Trail Mix"/>
    <n v="172"/>
    <n v="479332"/>
    <n v="48527"/>
    <n v="4.6399999999999997"/>
    <n v="19.739999999999998"/>
    <n v="305"/>
    <n v="67.28"/>
    <n v="5.75"/>
    <n v="76349"/>
    <n v="2"/>
    <n v="454.37"/>
    <n v="11.21"/>
    <n v="47"/>
    <n v="3940"/>
    <n v="18"/>
    <n v="3395.2799999999997"/>
    <n v="27561.59"/>
    <n v="19.281200000000002"/>
    <n v="7.9807999999999995"/>
    <n v="368058.86800000002"/>
    <n v="2139.877139534884"/>
    <n v="9.8776351309580228"/>
    <n v="1054.9376059158835"/>
    <n v="0.28911662480285066"/>
    <n v="319531.86800000002"/>
    <n v="0.28911662480285066"/>
  </r>
  <r>
    <s v="Apr-2024"/>
    <x v="1"/>
    <s v="Protein Bars"/>
    <n v="4594"/>
    <n v="695275"/>
    <n v="82227"/>
    <n v="4.26"/>
    <n v="2"/>
    <n v="79"/>
    <n v="21.1"/>
    <n v="5.94"/>
    <n v="64839"/>
    <n v="10"/>
    <n v="582.12"/>
    <n v="11.64"/>
    <n v="0"/>
    <n v="22793"/>
    <n v="31"/>
    <n v="9188"/>
    <n v="41299.334999999999"/>
    <n v="534.74160000000006"/>
    <n v="195.70439999999999"/>
    <n v="556425.21900000004"/>
    <n v="121.11998672181106"/>
    <n v="8.4555559609374047"/>
    <n v="1194.3843193843193"/>
    <n v="6.6142864334256229E-2"/>
    <n v="474198.21900000004"/>
    <n v="6.6142864334256229E-2"/>
  </r>
  <r>
    <s v="Apr-2024"/>
    <x v="1"/>
    <s v="Baked Chips"/>
    <n v="4461"/>
    <n v="271373"/>
    <n v="98344"/>
    <n v="3.41"/>
    <n v="10.23"/>
    <n v="77"/>
    <n v="67.83"/>
    <n v="16.149999999999999"/>
    <n v="28225"/>
    <n v="5"/>
    <n v="377.65"/>
    <n v="2.73"/>
    <n v="23"/>
    <n v="38710"/>
    <n v="6"/>
    <n v="45636.03"/>
    <n v="43826.739499999996"/>
    <n v="121.78530000000001"/>
    <n v="152.12009999999998"/>
    <n v="114701.32510000002"/>
    <n v="25.712020869760146"/>
    <n v="2.7594260961522816"/>
    <n v="718.58334436647692"/>
    <n v="0.10715528073905657"/>
    <n v="16357.325100000016"/>
    <n v="0.10715528073905657"/>
  </r>
  <r>
    <s v="Apr-2024"/>
    <x v="1"/>
    <s v="Protein Bars"/>
    <n v="3046"/>
    <n v="777346"/>
    <n v="64234"/>
    <n v="9.4499999999999993"/>
    <n v="5.25"/>
    <n v="483"/>
    <n v="8.36"/>
    <n v="10.58"/>
    <n v="43209"/>
    <n v="9"/>
    <n v="625.36"/>
    <n v="23.16"/>
    <n v="29"/>
    <n v="26968"/>
    <n v="28"/>
    <n v="15991.5"/>
    <n v="82243.2068"/>
    <n v="705.45360000000005"/>
    <n v="287.84699999999998"/>
    <n v="607940.9926"/>
    <n v="199.5866686145765"/>
    <n v="12.101784101877511"/>
    <n v="1243.0376103364463"/>
    <n v="0.38856426867829769"/>
    <n v="543706.9926"/>
    <n v="0.38856426867829769"/>
  </r>
  <r>
    <s v="Apr-2024"/>
    <x v="3"/>
    <s v="Millet Snacks"/>
    <n v="1063"/>
    <n v="920678"/>
    <n v="94080"/>
    <n v="1.59"/>
    <n v="4.93"/>
    <n v="307"/>
    <n v="25.85"/>
    <n v="7.13"/>
    <n v="66961"/>
    <n v="8"/>
    <n v="575.35"/>
    <n v="14.56"/>
    <n v="0"/>
    <n v="30888"/>
    <n v="51"/>
    <n v="5240.59"/>
    <n v="65644.341400000005"/>
    <n v="154.77280000000002"/>
    <n v="16.901700000000002"/>
    <n v="751772.39409999992"/>
    <n v="707.21768024459072"/>
    <n v="9.7861181972789115"/>
    <n v="1600.2050925523595"/>
    <n v="0.19185040806883621"/>
    <n v="657692.39409999992"/>
    <n v="0.19185040806883621"/>
  </r>
  <r>
    <s v="Apr-2024"/>
    <x v="2"/>
    <s v="Baked Chips"/>
    <n v="3779"/>
    <n v="393701"/>
    <n v="68761"/>
    <n v="2.4700000000000002"/>
    <n v="13.16"/>
    <n v="188"/>
    <n v="68.37"/>
    <n v="5.82"/>
    <n v="6849"/>
    <n v="7"/>
    <n v="1889.99"/>
    <n v="27"/>
    <n v="10"/>
    <n v="39244"/>
    <n v="36"/>
    <n v="49731.64"/>
    <n v="22913.3982"/>
    <n v="1020.33"/>
    <n v="93.341300000000018"/>
    <n v="273849.2905"/>
    <n v="72.466073167504632"/>
    <n v="5.725643896976484"/>
    <n v="208.3085095688337"/>
    <n v="0.90250753744592982"/>
    <n v="205088.2905"/>
    <n v="0.90250753744592982"/>
  </r>
  <r>
    <s v="Apr-2024"/>
    <x v="2"/>
    <s v="Baked Chips"/>
    <n v="3950"/>
    <n v="173950"/>
    <n v="41191"/>
    <n v="7.21"/>
    <n v="8.69"/>
    <n v="479"/>
    <n v="59.85"/>
    <n v="7.18"/>
    <n v="72232"/>
    <n v="7"/>
    <n v="442.83"/>
    <n v="13.91"/>
    <n v="49"/>
    <n v="26936"/>
    <n v="-6"/>
    <n v="34325.5"/>
    <n v="12489.61"/>
    <n v="549.44500000000005"/>
    <n v="284.79500000000002"/>
    <n v="27132.649999999994"/>
    <n v="6.8690253164556951"/>
    <n v="4.2230098807992036"/>
    <n v="392.81439830183143"/>
    <n v="1.2194054038516815"/>
    <n v="-14058.350000000006"/>
    <n v="1.2194054038516815"/>
  </r>
  <r>
    <s v="Apr-2024"/>
    <x v="3"/>
    <s v="Trail Mix"/>
    <n v="1279"/>
    <n v="595735"/>
    <n v="82960"/>
    <n v="0.53"/>
    <n v="7.67"/>
    <n v="295"/>
    <n v="27.61"/>
    <n v="8.65"/>
    <n v="28549"/>
    <n v="11"/>
    <n v="963.09"/>
    <n v="0.28999999999999998"/>
    <n v="41"/>
    <n v="18729"/>
    <n v="11"/>
    <n v="9809.93"/>
    <n v="51531.077500000007"/>
    <n v="3.7090999999999998"/>
    <n v="6.7786999999999997"/>
    <n v="487105.50469999999"/>
    <n v="380.84871360437842"/>
    <n v="7.1809908389585342"/>
    <n v="618.56628144825504"/>
    <n v="0.47690928013294503"/>
    <n v="404145.50469999999"/>
    <n v="0.47690928013294503"/>
  </r>
  <r>
    <s v="Apr-2024"/>
    <x v="2"/>
    <s v="Trail Mix"/>
    <n v="708"/>
    <n v="302419"/>
    <n v="113714"/>
    <n v="4.26"/>
    <n v="5.51"/>
    <n v="135"/>
    <n v="20.52"/>
    <n v="11.04"/>
    <n v="72572"/>
    <n v="3"/>
    <n v="1689.5"/>
    <n v="15.89"/>
    <n v="23"/>
    <n v="2740"/>
    <n v="-19"/>
    <n v="3901.08"/>
    <n v="33387.0576"/>
    <n v="112.50120000000001"/>
    <n v="30.160799999999998"/>
    <n v="189676.2004"/>
    <n v="267.90423785310736"/>
    <n v="2.6594702499252509"/>
    <n v="178.99911216336193"/>
    <n v="0.75419368492059036"/>
    <n v="75962.200400000002"/>
    <n v="0.75419368492059036"/>
  </r>
  <r>
    <s v="Apr-2024"/>
    <x v="3"/>
    <s v="Protein Bars"/>
    <n v="919"/>
    <n v="977032"/>
    <n v="88596"/>
    <n v="9.92"/>
    <n v="16.43"/>
    <n v="167"/>
    <n v="68.47"/>
    <n v="11.03"/>
    <n v="50617"/>
    <n v="9"/>
    <n v="697.14"/>
    <n v="4.6399999999999997"/>
    <n v="1"/>
    <n v="7439"/>
    <n v="35"/>
    <n v="15099.17"/>
    <n v="107766.6296"/>
    <n v="42.641599999999997"/>
    <n v="91.1648"/>
    <n v="795976.39399999997"/>
    <n v="866.13318171926005"/>
    <n v="11.027947085647208"/>
    <n v="1401.4860716642281"/>
    <n v="0.11915922917570765"/>
    <n v="707380.39399999997"/>
    <n v="0.11915922917570765"/>
  </r>
  <r>
    <s v="Apr-2024"/>
    <x v="2"/>
    <s v="Millet Snacks"/>
    <n v="1608"/>
    <n v="236339"/>
    <n v="45695"/>
    <n v="5.84"/>
    <n v="18.11"/>
    <n v="282"/>
    <n v="25.6"/>
    <n v="10.26"/>
    <n v="46926"/>
    <n v="1"/>
    <n v="402.29"/>
    <n v="19.21"/>
    <n v="43"/>
    <n v="18601"/>
    <n v="43"/>
    <n v="29120.879999999997"/>
    <n v="24248.381399999998"/>
    <n v="308.89680000000004"/>
    <n v="93.907200000000003"/>
    <n v="117039.93460000001"/>
    <n v="72.786028980099502"/>
    <n v="5.1720976036765514"/>
    <n v="587.48415322279948"/>
    <n v="0.48001294750337437"/>
    <n v="71344.934600000008"/>
    <n v="0.48001294750337437"/>
  </r>
  <r>
    <s v="Apr-2024"/>
    <x v="3"/>
    <s v="Millet Snacks"/>
    <n v="4581"/>
    <n v="624578"/>
    <n v="135722"/>
    <n v="1.61"/>
    <n v="12.99"/>
    <n v="65"/>
    <n v="50.6"/>
    <n v="10.5"/>
    <n v="37289"/>
    <n v="1"/>
    <n v="812.01"/>
    <n v="0.45"/>
    <n v="46"/>
    <n v="29000"/>
    <n v="36"/>
    <n v="59507.19"/>
    <n v="65580.69"/>
    <n v="20.614500000000003"/>
    <n v="73.754099999999994"/>
    <n v="433106.75140000001"/>
    <n v="94.544150054573237"/>
    <n v="4.6018921029751994"/>
    <n v="769.1752564623589"/>
    <n v="8.4506098517719161E-2"/>
    <n v="297384.75140000001"/>
    <n v="8.4506098517719161E-2"/>
  </r>
  <r>
    <s v="Apr-2024"/>
    <x v="2"/>
    <s v="Baked Chips"/>
    <n v="341"/>
    <n v="692650"/>
    <n v="50740"/>
    <n v="8.9499999999999993"/>
    <n v="18.3"/>
    <n v="123"/>
    <n v="57.76"/>
    <n v="13.68"/>
    <n v="23296"/>
    <n v="3"/>
    <n v="1155.6500000000001"/>
    <n v="18.13"/>
    <n v="5"/>
    <n v="25281"/>
    <n v="67"/>
    <n v="6240.3"/>
    <n v="94754.52"/>
    <n v="61.823299999999996"/>
    <n v="30.519499999999997"/>
    <n v="542985.83719999995"/>
    <n v="1592.3338334310849"/>
    <n v="13.650965707528577"/>
    <n v="599.35966771946516"/>
    <n v="0.20521901393200032"/>
    <n v="492245.83719999995"/>
    <n v="0.20521901393200032"/>
  </r>
  <r>
    <s v="Apr-2024"/>
    <x v="1"/>
    <s v="Trail Mix"/>
    <n v="2485"/>
    <n v="526513"/>
    <n v="111611"/>
    <n v="8.27"/>
    <n v="17.04"/>
    <n v="390"/>
    <n v="24.1"/>
    <n v="18.670000000000002"/>
    <n v="61716"/>
    <n v="8"/>
    <n v="1359.49"/>
    <n v="8.31"/>
    <n v="17"/>
    <n v="49302"/>
    <n v="-14"/>
    <n v="42344.4"/>
    <n v="98299.977100000004"/>
    <n v="206.50350000000003"/>
    <n v="205.5095"/>
    <n v="274438.60990000004"/>
    <n v="110.43807239436622"/>
    <n v="4.7173934468824754"/>
    <n v="387.28714444387231"/>
    <n v="1.0070047653144367"/>
    <n v="162827.60990000004"/>
    <n v="1.0070047653144367"/>
  </r>
  <r>
    <s v="Apr-2024"/>
    <x v="0"/>
    <s v="Millet Snacks"/>
    <n v="564"/>
    <n v="771037"/>
    <n v="68232"/>
    <n v="8.76"/>
    <n v="6.76"/>
    <n v="486"/>
    <n v="69.180000000000007"/>
    <n v="17.649999999999999"/>
    <n v="97596"/>
    <n v="7"/>
    <n v="249.99"/>
    <n v="20.23"/>
    <n v="39"/>
    <n v="47152"/>
    <n v="-13"/>
    <n v="3812.64"/>
    <n v="136088.03049999999"/>
    <n v="114.0972"/>
    <n v="49.406399999999998"/>
    <n v="486224.8259"/>
    <n v="862.10075514184393"/>
    <n v="11.300225700551062"/>
    <n v="3084.271370854834"/>
    <n v="0.15757368323439733"/>
    <n v="417992.8259"/>
    <n v="0.15757368323439733"/>
  </r>
  <r>
    <s v="Apr-2024"/>
    <x v="3"/>
    <s v="Baked Chips"/>
    <n v="4692"/>
    <n v="136516"/>
    <n v="117492"/>
    <n v="9.7200000000000006"/>
    <n v="3.23"/>
    <n v="430"/>
    <n v="48.05"/>
    <n v="14.76"/>
    <n v="93321"/>
    <n v="1"/>
    <n v="1166.8"/>
    <n v="1.04"/>
    <n v="34"/>
    <n v="33250"/>
    <n v="48"/>
    <n v="15155.16"/>
    <n v="20149.761600000002"/>
    <n v="48.796799999999998"/>
    <n v="456.06240000000003"/>
    <n v="-25864.780800000008"/>
    <n v="-5.5125278772378534"/>
    <n v="1.1619174071426139"/>
    <n v="117.00034281796367"/>
    <n v="3.675202906619004"/>
    <n v="-143356.78080000001"/>
    <n v="3.675202906619004"/>
  </r>
  <r>
    <s v="Apr-2024"/>
    <x v="1"/>
    <s v="Millet Snacks"/>
    <n v="2542"/>
    <n v="851469"/>
    <n v="148674"/>
    <n v="7.55"/>
    <n v="18.84"/>
    <n v="188"/>
    <n v="64.48"/>
    <n v="18.41"/>
    <n v="94753"/>
    <n v="7"/>
    <n v="343.62"/>
    <n v="8.68"/>
    <n v="41"/>
    <n v="32976"/>
    <n v="-8"/>
    <n v="47891.28"/>
    <n v="156755.44290000002"/>
    <n v="220.6456"/>
    <n v="191.92099999999999"/>
    <n v="518680.71049999999"/>
    <n v="204.04433929976395"/>
    <n v="5.7270874530852742"/>
    <n v="2477.9378383097605"/>
    <n v="7.5869538409501711E-2"/>
    <n v="370006.71049999999"/>
    <n v="7.5869538409501711E-2"/>
  </r>
  <r>
    <s v="Apr-2024"/>
    <x v="0"/>
    <s v="Millet Snacks"/>
    <n v="645"/>
    <n v="845219"/>
    <n v="39540"/>
    <n v="5.16"/>
    <n v="4.96"/>
    <n v="388"/>
    <n v="26.7"/>
    <n v="14.1"/>
    <n v="92476"/>
    <n v="13"/>
    <n v="428.42"/>
    <n v="24.81"/>
    <n v="35"/>
    <n v="29715"/>
    <n v="29"/>
    <n v="3199.2"/>
    <n v="119175.87899999999"/>
    <n v="160.02449999999999"/>
    <n v="33.281999999999996"/>
    <n v="600459.61450000003"/>
    <n v="930.94513875968994"/>
    <n v="21.376302478502783"/>
    <n v="1972.8747490780074"/>
    <n v="0.19666732527309491"/>
    <n v="560919.61450000003"/>
    <n v="0.19666732527309491"/>
  </r>
  <r>
    <s v="Apr-2024"/>
    <x v="1"/>
    <s v="Millet Snacks"/>
    <n v="3935"/>
    <n v="189544"/>
    <n v="83532"/>
    <n v="9.08"/>
    <n v="2.2599999999999998"/>
    <n v="63"/>
    <n v="62.79"/>
    <n v="16.96"/>
    <n v="28341"/>
    <n v="8"/>
    <n v="1633.04"/>
    <n v="8.26"/>
    <n v="45"/>
    <n v="43811"/>
    <n v="4"/>
    <n v="8893.0999999999985"/>
    <n v="32146.662400000001"/>
    <n v="325.03099999999995"/>
    <n v="357.298"/>
    <n v="75669.908599999995"/>
    <n v="19.229964066073695"/>
    <n v="2.2691184216827085"/>
    <n v="116.06819183853428"/>
    <n v="0.54278436669058372"/>
    <n v="-7862.0914000000048"/>
    <n v="0.54278436669058372"/>
  </r>
  <r>
    <s v="Apr-2024"/>
    <x v="2"/>
    <s v="Millet Snacks"/>
    <n v="3904"/>
    <n v="373853"/>
    <n v="51002"/>
    <n v="5.81"/>
    <n v="16.75"/>
    <n v="345"/>
    <n v="38.72"/>
    <n v="11.96"/>
    <n v="61772"/>
    <n v="4"/>
    <n v="1720.22"/>
    <n v="13.47"/>
    <n v="27"/>
    <n v="38317"/>
    <n v="0"/>
    <n v="65392"/>
    <n v="44712.818800000001"/>
    <n v="525.86880000000008"/>
    <n v="226.82239999999999"/>
    <n v="162906.49"/>
    <n v="41.728096823770493"/>
    <n v="7.330163522999098"/>
    <n v="217.3285975049703"/>
    <n v="1.5874579045774675"/>
    <n v="111904.48999999999"/>
    <n v="1.5874579045774675"/>
  </r>
  <r>
    <s v="Apr-2024"/>
    <x v="3"/>
    <s v="Trail Mix"/>
    <n v="3997"/>
    <n v="519164"/>
    <n v="98330"/>
    <n v="6.09"/>
    <n v="19.14"/>
    <n v="117"/>
    <n v="55.43"/>
    <n v="12.51"/>
    <n v="36159"/>
    <n v="5"/>
    <n v="1779.2"/>
    <n v="13.01"/>
    <n v="8"/>
    <n v="47870"/>
    <n v="-4"/>
    <n v="76502.58"/>
    <n v="64947.416399999995"/>
    <n v="520.00969999999995"/>
    <n v="243.41729999999998"/>
    <n v="292921.57660000003"/>
    <n v="73.285358168626473"/>
    <n v="5.2798128750127127"/>
    <n v="291.79631294964025"/>
    <n v="0.40096462774768671"/>
    <n v="194591.57660000003"/>
    <n v="0.40096462774768671"/>
  </r>
  <r>
    <s v="Apr-2024"/>
    <x v="0"/>
    <s v="Protein Bars"/>
    <n v="814"/>
    <n v="491416"/>
    <n v="96502"/>
    <n v="1.01"/>
    <n v="10.54"/>
    <n v="461"/>
    <n v="46.85"/>
    <n v="14.57"/>
    <n v="78345"/>
    <n v="10"/>
    <n v="154.34"/>
    <n v="16.63"/>
    <n v="16"/>
    <n v="9204"/>
    <n v="72"/>
    <n v="8579.56"/>
    <n v="71599.311199999996"/>
    <n v="135.3682"/>
    <n v="8.2213999999999992"/>
    <n v="323544.5392"/>
    <n v="397.47486388206386"/>
    <n v="5.0922882427307208"/>
    <n v="3183.9834132434885"/>
    <n v="0.14478718641639671"/>
    <n v="227042.5392"/>
    <n v="0.14478718641639671"/>
  </r>
  <r>
    <s v="Apr-2024"/>
    <x v="2"/>
    <s v="Trail Mix"/>
    <n v="247"/>
    <n v="638595"/>
    <n v="95453"/>
    <n v="7.19"/>
    <n v="19.71"/>
    <n v="447"/>
    <n v="35.369999999999997"/>
    <n v="11.78"/>
    <n v="77186"/>
    <n v="12"/>
    <n v="635.64"/>
    <n v="10.11"/>
    <n v="32"/>
    <n v="26322"/>
    <n v="73"/>
    <n v="4868.37"/>
    <n v="75226.490999999995"/>
    <n v="24.971699999999998"/>
    <n v="17.7593"/>
    <n v="454949.408"/>
    <n v="1841.9004372469635"/>
    <n v="6.6901511738761483"/>
    <n v="1004.6488578440627"/>
    <n v="0.4449315763512085"/>
    <n v="359496.408"/>
    <n v="0.4449315763512085"/>
  </r>
  <r>
    <s v="Apr-2024"/>
    <x v="2"/>
    <s v="Protein Bars"/>
    <n v="465"/>
    <n v="559666"/>
    <n v="50475"/>
    <n v="5.0199999999999996"/>
    <n v="4.99"/>
    <n v="220"/>
    <n v="58.83"/>
    <n v="9.8000000000000007"/>
    <n v="52683"/>
    <n v="0"/>
    <n v="814.78"/>
    <n v="6.69"/>
    <n v="6"/>
    <n v="37212"/>
    <n v="-6"/>
    <n v="2320.35"/>
    <n v="54847.268000000004"/>
    <n v="31.108499999999999"/>
    <n v="23.342999999999996"/>
    <n v="412548.93050000002"/>
    <n v="887.20200107526887"/>
    <n v="11.087984150569589"/>
    <n v="686.89216721078083"/>
    <n v="0.32028316889001657"/>
    <n v="362073.93050000002"/>
    <n v="0.32028316889001657"/>
  </r>
  <r>
    <s v="Apr-2024"/>
    <x v="3"/>
    <s v="Millet Snacks"/>
    <n v="1774"/>
    <n v="192312"/>
    <n v="65142"/>
    <n v="6.91"/>
    <n v="3.06"/>
    <n v="411"/>
    <n v="45.69"/>
    <n v="18.02"/>
    <n v="801"/>
    <n v="13"/>
    <n v="1029.4100000000001"/>
    <n v="5.64"/>
    <n v="35"/>
    <n v="30299"/>
    <n v="29"/>
    <n v="5428.4400000000005"/>
    <n v="34654.6224"/>
    <n v="100.0536"/>
    <n v="122.5834"/>
    <n v="120906.30059999999"/>
    <n v="68.154622660653885"/>
    <n v="2.9521967394307822"/>
    <n v="186.81769168747144"/>
    <n v="2.2000057718707104"/>
    <n v="55764.300599999988"/>
    <n v="2.2000057718707104"/>
  </r>
  <r>
    <s v="Apr-2024"/>
    <x v="0"/>
    <s v="Baked Chips"/>
    <n v="4594"/>
    <n v="142493"/>
    <n v="56001"/>
    <n v="0.93"/>
    <n v="15.12"/>
    <n v="54"/>
    <n v="12.31"/>
    <n v="10.25"/>
    <n v="85269"/>
    <n v="1"/>
    <n v="1335.86"/>
    <n v="19.75"/>
    <n v="47"/>
    <n v="24946"/>
    <n v="54"/>
    <n v="69461.279999999999"/>
    <n v="14605.532499999999"/>
    <n v="907.31500000000005"/>
    <n v="42.724200000000003"/>
    <n v="-52738.851699999999"/>
    <n v="-11.479941597736177"/>
    <n v="2.5444724201353548"/>
    <n v="106.66761486982169"/>
    <n v="0.50624549977893651"/>
    <n v="-108739.8517"/>
    <n v="0.50624549977893651"/>
  </r>
  <r>
    <s v="Apr-2024"/>
    <x v="0"/>
    <s v="Baked Chips"/>
    <n v="3662"/>
    <n v="252435"/>
    <n v="30711"/>
    <n v="6.87"/>
    <n v="3.64"/>
    <n v="32"/>
    <n v="13.82"/>
    <n v="9.67"/>
    <n v="82269"/>
    <n v="12"/>
    <n v="855.61"/>
    <n v="15.57"/>
    <n v="48"/>
    <n v="8253"/>
    <n v="45"/>
    <n v="13329.68"/>
    <n v="24410.464499999998"/>
    <n v="570.17340000000002"/>
    <n v="251.57939999999999"/>
    <n v="123351.1027"/>
    <n v="33.684080475150189"/>
    <n v="8.2196932695125522"/>
    <n v="295.03512114164164"/>
    <n v="0.10846166339849862"/>
    <n v="92640.102700000003"/>
    <n v="0.10846166339849862"/>
  </r>
  <r>
    <s v="Apr-2024"/>
    <x v="0"/>
    <s v="Millet Snacks"/>
    <n v="3939"/>
    <n v="113095"/>
    <n v="20088"/>
    <n v="2.5499999999999998"/>
    <n v="19.79"/>
    <n v="118"/>
    <n v="27.16"/>
    <n v="10.43"/>
    <n v="89614"/>
    <n v="5"/>
    <n v="1130.1500000000001"/>
    <n v="15.13"/>
    <n v="32"/>
    <n v="3696"/>
    <n v="43"/>
    <n v="77952.81"/>
    <n v="11795.808500000001"/>
    <n v="595.97070000000008"/>
    <n v="100.44449999999999"/>
    <n v="-70660.0337"/>
    <n v="-17.938571642548869"/>
    <n v="5.6299780963759458"/>
    <n v="100.07078706366411"/>
    <n v="1.1791653035059022"/>
    <n v="-90748.0337"/>
    <n v="1.1791653035059022"/>
  </r>
  <r>
    <s v="Apr-2024"/>
    <x v="0"/>
    <s v="Baked Chips"/>
    <n v="3109"/>
    <n v="529926"/>
    <n v="15014"/>
    <n v="7.85"/>
    <n v="11.9"/>
    <n v="228"/>
    <n v="23.14"/>
    <n v="9.0399999999999991"/>
    <n v="14855"/>
    <n v="9"/>
    <n v="428.07"/>
    <n v="2.0299999999999998"/>
    <n v="31"/>
    <n v="9831"/>
    <n v="-8"/>
    <n v="36997.1"/>
    <n v="47905.310399999995"/>
    <n v="63.112699999999997"/>
    <n v="244.0565"/>
    <n v="420030.4204"/>
    <n v="135.10145397233836"/>
    <n v="35.29545757293193"/>
    <n v="1237.9423925993412"/>
    <n v="0.18417658314557125"/>
    <n v="405016.4204"/>
    <n v="0.18417658314557125"/>
  </r>
  <r>
    <s v="Apr-2024"/>
    <x v="3"/>
    <s v="Baked Chips"/>
    <n v="3093"/>
    <n v="335711"/>
    <n v="139345"/>
    <n v="9.19"/>
    <n v="19.34"/>
    <n v="194"/>
    <n v="65.489999999999995"/>
    <n v="9.16"/>
    <n v="36169"/>
    <n v="8"/>
    <n v="221.39"/>
    <n v="21.71"/>
    <n v="10"/>
    <n v="20047"/>
    <n v="-3"/>
    <n v="59818.62"/>
    <n v="30751.1276"/>
    <n v="671.49030000000005"/>
    <n v="284.24669999999998"/>
    <n v="187969.51539999997"/>
    <n v="60.772555900420294"/>
    <n v="2.409207363019843"/>
    <n v="1516.3783368715842"/>
    <n v="0.12793640959039174"/>
    <n v="48624.515399999975"/>
    <n v="0.12793640959039174"/>
  </r>
  <r>
    <s v="Apr-2024"/>
    <x v="3"/>
    <s v="Protein Bars"/>
    <n v="2316"/>
    <n v="235378"/>
    <n v="17297"/>
    <n v="1.03"/>
    <n v="5.74"/>
    <n v="106"/>
    <n v="68.41"/>
    <n v="14.27"/>
    <n v="6772"/>
    <n v="3"/>
    <n v="207.3"/>
    <n v="25.36"/>
    <n v="5"/>
    <n v="44555"/>
    <n v="64"/>
    <n v="13293.84"/>
    <n v="33588.440600000002"/>
    <n v="587.33759999999995"/>
    <n v="23.854800000000001"/>
    <n v="136557.527"/>
    <n v="58.962662780656302"/>
    <n v="13.608024512921316"/>
    <n v="1135.446213217559"/>
    <n v="9.3355368811018871E-2"/>
    <n v="119260.527"/>
    <n v="9.3355368811018871E-2"/>
  </r>
  <r>
    <s v="Apr-2024"/>
    <x v="0"/>
    <s v="Millet Snacks"/>
    <n v="4314"/>
    <n v="472381"/>
    <n v="83958"/>
    <n v="2.5"/>
    <n v="7.98"/>
    <n v="303"/>
    <n v="47.01"/>
    <n v="10.39"/>
    <n v="10131"/>
    <n v="10"/>
    <n v="927.62"/>
    <n v="26.5"/>
    <n v="43"/>
    <n v="1394"/>
    <n v="64"/>
    <n v="34425.72"/>
    <n v="49080.385900000001"/>
    <n v="1143.21"/>
    <n v="107.85000000000001"/>
    <n v="376098.83409999998"/>
    <n v="87.181000023180331"/>
    <n v="5.6263965315991333"/>
    <n v="509.23977490782863"/>
    <n v="0.5950045831648606"/>
    <n v="292140.83409999998"/>
    <n v="0.5950045831648606"/>
  </r>
  <r>
    <s v="Apr-2024"/>
    <x v="2"/>
    <s v="Baked Chips"/>
    <n v="880"/>
    <n v="486162"/>
    <n v="15728"/>
    <n v="4.5999999999999996"/>
    <n v="19.309999999999999"/>
    <n v="76"/>
    <n v="28.55"/>
    <n v="15.76"/>
    <n v="75677"/>
    <n v="9"/>
    <n v="1855.19"/>
    <n v="12.11"/>
    <n v="18"/>
    <n v="30049"/>
    <n v="30"/>
    <n v="16992.8"/>
    <n v="76619.131199999989"/>
    <n v="106.568"/>
    <n v="40.479999999999997"/>
    <n v="286677.0208"/>
    <n v="325.76934181818183"/>
    <n v="30.910605289928789"/>
    <n v="262.05509947768155"/>
    <n v="0.29001534467934553"/>
    <n v="270949.0208"/>
    <n v="0.29001534467934553"/>
  </r>
  <r>
    <s v="Apr-2024"/>
    <x v="1"/>
    <s v="Protein Bars"/>
    <n v="2420"/>
    <n v="96403"/>
    <n v="70942"/>
    <n v="6.55"/>
    <n v="16.59"/>
    <n v="80"/>
    <n v="46.67"/>
    <n v="9.2899999999999991"/>
    <n v="81741"/>
    <n v="1"/>
    <n v="961.54"/>
    <n v="11.58"/>
    <n v="24"/>
    <n v="10290"/>
    <n v="31"/>
    <n v="40147.800000000003"/>
    <n v="8955.8387000000002"/>
    <n v="280.23599999999999"/>
    <n v="158.51000000000002"/>
    <n v="-45170.384699999995"/>
    <n v="-18.665448223140494"/>
    <n v="1.3588988187533477"/>
    <n v="100.25895958566467"/>
    <n v="0.79793367426324902"/>
    <n v="-116112.3847"/>
    <n v="0.79793367426324902"/>
  </r>
  <r>
    <s v="Apr-2024"/>
    <x v="3"/>
    <s v="Millet Snacks"/>
    <n v="2330"/>
    <n v="845600"/>
    <n v="38276"/>
    <n v="6.71"/>
    <n v="15.17"/>
    <n v="323"/>
    <n v="39.15"/>
    <n v="14.68"/>
    <n v="55897"/>
    <n v="5"/>
    <n v="1600.31"/>
    <n v="11.73"/>
    <n v="2"/>
    <n v="18131"/>
    <n v="28"/>
    <n v="35346.1"/>
    <n v="124134.07999999999"/>
    <n v="273.30900000000003"/>
    <n v="156.34299999999999"/>
    <n v="611662.16800000006"/>
    <n v="262.51595193133051"/>
    <n v="22.092172640819314"/>
    <n v="528.39762296055142"/>
    <n v="0.61128208372753068"/>
    <n v="573386.16800000006"/>
    <n v="0.61128208372753068"/>
  </r>
  <r>
    <s v="Apr-2024"/>
    <x v="0"/>
    <s v="Millet Snacks"/>
    <n v="3797"/>
    <n v="532604"/>
    <n v="71216"/>
    <n v="6.39"/>
    <n v="3.22"/>
    <n v="91"/>
    <n v="28.4"/>
    <n v="11.27"/>
    <n v="91494"/>
    <n v="10"/>
    <n v="1701.45"/>
    <n v="17.72"/>
    <n v="27"/>
    <n v="23244"/>
    <n v="51"/>
    <n v="12226.34"/>
    <n v="60024.470799999996"/>
    <n v="672.82839999999999"/>
    <n v="242.6283"/>
    <n v="344699.73250000004"/>
    <n v="90.782126020542549"/>
    <n v="7.4787126488429569"/>
    <n v="313.02947485967849"/>
    <n v="0.29070744868607823"/>
    <n v="273483.73250000004"/>
    <n v="0.29070744868607823"/>
  </r>
  <r>
    <s v="Apr-2024"/>
    <x v="2"/>
    <s v="Protein Bars"/>
    <n v="4975"/>
    <n v="138668"/>
    <n v="80225"/>
    <n v="1.85"/>
    <n v="2.2000000000000002"/>
    <n v="99"/>
    <n v="62.9"/>
    <n v="11.87"/>
    <n v="70199"/>
    <n v="0"/>
    <n v="327.14999999999998"/>
    <n v="7.54"/>
    <n v="20"/>
    <n v="14515"/>
    <n v="2"/>
    <n v="10945"/>
    <n v="16459.891599999999"/>
    <n v="375.11499999999995"/>
    <n v="92.037500000000009"/>
    <n v="26081.955900000001"/>
    <n v="5.2426042010050251"/>
    <n v="1.728488625740106"/>
    <n v="423.86672780070307"/>
    <n v="0.23356398015403695"/>
    <n v="-54143.044099999999"/>
    <n v="0.23356398015403695"/>
  </r>
  <r>
    <s v="Apr-2024"/>
    <x v="3"/>
    <s v="Baked Chips"/>
    <n v="2296"/>
    <n v="523620"/>
    <n v="55719"/>
    <n v="1.35"/>
    <n v="9.81"/>
    <n v="237"/>
    <n v="10"/>
    <n v="5.97"/>
    <n v="88222"/>
    <n v="12"/>
    <n v="822.89"/>
    <n v="25.64"/>
    <n v="49"/>
    <n v="17600"/>
    <n v="24"/>
    <n v="22523.760000000002"/>
    <n v="31260.113999999998"/>
    <n v="588.69440000000009"/>
    <n v="30.996000000000002"/>
    <n v="363394.43559999997"/>
    <n v="158.27283780487804"/>
    <n v="9.3975125181715402"/>
    <n v="636.3183414551155"/>
    <n v="0.37245508192964366"/>
    <n v="307675.43559999997"/>
    <n v="0.37245508192964366"/>
  </r>
  <r>
    <s v="Apr-2024"/>
    <x v="0"/>
    <s v="Trail Mix"/>
    <n v="3568"/>
    <n v="926338"/>
    <n v="134887"/>
    <n v="9.92"/>
    <n v="4.3"/>
    <n v="414"/>
    <n v="48.6"/>
    <n v="11.99"/>
    <n v="63001"/>
    <n v="5"/>
    <n v="1549.6"/>
    <n v="6.91"/>
    <n v="12"/>
    <n v="28892"/>
    <n v="-13"/>
    <n v="15342.4"/>
    <n v="111067.9262"/>
    <n v="246.54879999999997"/>
    <n v="353.94560000000001"/>
    <n v="707434.17940000002"/>
    <n v="198.27191126681615"/>
    <n v="6.8675113242936678"/>
    <n v="597.79168817759421"/>
    <n v="0.69254894001973366"/>
    <n v="572547.17940000002"/>
    <n v="0.69254894001973366"/>
  </r>
  <r>
    <s v="Apr-2024"/>
    <x v="2"/>
    <s v="Baked Chips"/>
    <n v="746"/>
    <n v="914434"/>
    <n v="76569"/>
    <n v="9.42"/>
    <n v="7.45"/>
    <n v="218"/>
    <n v="32.380000000000003"/>
    <n v="11.83"/>
    <n v="40931"/>
    <n v="5"/>
    <n v="223.47"/>
    <n v="14.76"/>
    <n v="46"/>
    <n v="22801"/>
    <n v="-19"/>
    <n v="5557.7"/>
    <n v="108177.5422"/>
    <n v="110.1096"/>
    <n v="70.273200000000003"/>
    <n v="736786.375"/>
    <n v="987.64929624664876"/>
    <n v="11.942613851558725"/>
    <n v="4091.9765516624157"/>
    <n v="5.327498758795058E-2"/>
    <n v="660217.375"/>
    <n v="5.327498758795058E-2"/>
  </r>
  <r>
    <s v="Apr-2024"/>
    <x v="3"/>
    <s v="Baked Chips"/>
    <n v="4858"/>
    <n v="603091"/>
    <n v="46328"/>
    <n v="4.8"/>
    <n v="15.16"/>
    <n v="106"/>
    <n v="59.52"/>
    <n v="13.73"/>
    <n v="83990"/>
    <n v="4"/>
    <n v="1702.9"/>
    <n v="0.59"/>
    <n v="21"/>
    <n v="38695"/>
    <n v="29"/>
    <n v="73647.28"/>
    <n v="82804.3943"/>
    <n v="28.662199999999999"/>
    <n v="233.184"/>
    <n v="323692.47950000002"/>
    <n v="66.630810930424047"/>
    <n v="13.017850975651873"/>
    <n v="354.15526454871099"/>
    <n v="0.29930375349657018"/>
    <n v="277364.47950000002"/>
    <n v="0.29930375349657018"/>
  </r>
  <r>
    <s v="Apr-2024"/>
    <x v="2"/>
    <s v="Millet Snacks"/>
    <n v="697"/>
    <n v="486571"/>
    <n v="23919"/>
    <n v="2.78"/>
    <n v="18.899999999999999"/>
    <n v="200"/>
    <n v="40.79"/>
    <n v="12.56"/>
    <n v="45784"/>
    <n v="1"/>
    <n v="559.29"/>
    <n v="26.96"/>
    <n v="45"/>
    <n v="5606"/>
    <n v="31"/>
    <n v="13173.3"/>
    <n v="61113.317600000009"/>
    <n v="187.91120000000001"/>
    <n v="19.3766"/>
    <n v="360687.09459999995"/>
    <n v="517.48507116212329"/>
    <n v="20.342447426731887"/>
    <n v="869.9797958125481"/>
    <n v="0.22989039626282701"/>
    <n v="336768.09459999995"/>
    <n v="0.22989039626282701"/>
  </r>
  <r>
    <s v="Apr-2024"/>
    <x v="1"/>
    <s v="Millet Snacks"/>
    <n v="4430"/>
    <n v="280147"/>
    <n v="114369"/>
    <n v="3.09"/>
    <n v="6.39"/>
    <n v="316"/>
    <n v="11.62"/>
    <n v="14.96"/>
    <n v="34959"/>
    <n v="13"/>
    <n v="1578.64"/>
    <n v="24.12"/>
    <n v="30"/>
    <n v="49844"/>
    <n v="16"/>
    <n v="28307.699999999997"/>
    <n v="41909.991200000004"/>
    <n v="1068.5160000000001"/>
    <n v="136.887"/>
    <n v="123920.90580000001"/>
    <n v="27.973116433408581"/>
    <n v="2.4495011760179768"/>
    <n v="177.4609790705924"/>
    <n v="1.7806731465980361"/>
    <n v="9551.9058000000077"/>
    <n v="1.7806731465980361"/>
  </r>
  <r>
    <s v="Apr-2024"/>
    <x v="3"/>
    <s v="Millet Snacks"/>
    <n v="1468"/>
    <n v="605083"/>
    <n v="31400"/>
    <n v="3.74"/>
    <n v="13.81"/>
    <n v="457"/>
    <n v="64.22"/>
    <n v="10.08"/>
    <n v="32328"/>
    <n v="14"/>
    <n v="1025.44"/>
    <n v="23.76"/>
    <n v="45"/>
    <n v="19280"/>
    <n v="51"/>
    <n v="20273.080000000002"/>
    <n v="60992.366399999999"/>
    <n v="348.79680000000002"/>
    <n v="54.903200000000005"/>
    <n v="471805.85360000003"/>
    <n v="321.39363324250684"/>
    <n v="19.270159235668789"/>
    <n v="590.07157902948973"/>
    <n v="0.77448231069126061"/>
    <n v="440405.85360000003"/>
    <n v="0.77448231069126061"/>
  </r>
  <r>
    <s v="Apr-2024"/>
    <x v="2"/>
    <s v="Millet Snacks"/>
    <n v="3637"/>
    <n v="585381"/>
    <n v="75533"/>
    <n v="2.2999999999999998"/>
    <n v="6.04"/>
    <n v="217"/>
    <n v="8.17"/>
    <n v="8.14"/>
    <n v="74408"/>
    <n v="9"/>
    <n v="1804.07"/>
    <n v="5.0999999999999996"/>
    <n v="13"/>
    <n v="47244"/>
    <n v="78"/>
    <n v="21967.48"/>
    <n v="47650.013400000003"/>
    <n v="185.48699999999999"/>
    <n v="83.650999999999996"/>
    <n v="393842.36859999999"/>
    <n v="108.28770101732196"/>
    <n v="7.7500033098116052"/>
    <n v="324.47798588746559"/>
    <n v="0.66876647858403326"/>
    <n v="318309.36859999999"/>
    <n v="0.66876647858403326"/>
  </r>
  <r>
    <s v="Feb-2024"/>
    <x v="3"/>
    <s v="Baked Chips"/>
    <n v="620"/>
    <n v="472955"/>
    <n v="91795"/>
    <n v="2.65"/>
    <n v="16.12"/>
    <n v="146"/>
    <n v="12.14"/>
    <n v="7.76"/>
    <n v="38744"/>
    <n v="5"/>
    <n v="1271.1300000000001"/>
    <n v="24.18"/>
    <n v="45"/>
    <n v="9733"/>
    <n v="53"/>
    <n v="9994.4000000000015"/>
    <n v="36701.308000000005"/>
    <n v="149.916"/>
    <n v="16.43"/>
    <n v="377615.946"/>
    <n v="609.05797741935487"/>
    <n v="5.1522958766817366"/>
    <n v="372.07445343906602"/>
    <n v="0.39239458299415381"/>
    <n v="285820.946"/>
    <n v="0.39239458299415381"/>
  </r>
  <r>
    <s v="Feb-2024"/>
    <x v="3"/>
    <s v="Baked Chips"/>
    <n v="3960"/>
    <n v="845326"/>
    <n v="78869"/>
    <n v="3.47"/>
    <n v="7.38"/>
    <n v="310"/>
    <n v="20.65"/>
    <n v="10.24"/>
    <n v="8789"/>
    <n v="9"/>
    <n v="1904.59"/>
    <n v="10.39"/>
    <n v="18"/>
    <n v="12278"/>
    <n v="-12"/>
    <n v="29224.799999999999"/>
    <n v="86561.382400000002"/>
    <n v="411.44400000000002"/>
    <n v="137.41200000000001"/>
    <n v="707923.96160000004"/>
    <n v="178.76867717171717"/>
    <n v="10.718102169420177"/>
    <n v="443.83620621761116"/>
    <n v="0.69845586199880283"/>
    <n v="629054.96160000004"/>
    <n v="0.69845586199880283"/>
  </r>
  <r>
    <s v="Feb-2024"/>
    <x v="1"/>
    <s v="Protein Bars"/>
    <n v="1489"/>
    <n v="756972"/>
    <n v="142868"/>
    <n v="6.47"/>
    <n v="18.920000000000002"/>
    <n v="157"/>
    <n v="24.37"/>
    <n v="16.03"/>
    <n v="35418"/>
    <n v="13"/>
    <n v="346.34"/>
    <n v="1.23"/>
    <n v="41"/>
    <n v="36338"/>
    <n v="45"/>
    <n v="28171.88"/>
    <n v="121342.6116"/>
    <n v="18.314700000000002"/>
    <n v="96.33829999999999"/>
    <n v="535586.8554"/>
    <n v="359.69567186030895"/>
    <n v="5.2984013214995658"/>
    <n v="2185.6326153490791"/>
    <n v="7.1832749427984122E-2"/>
    <n v="392718.8554"/>
    <n v="7.1832749427984122E-2"/>
  </r>
  <r>
    <s v="Feb-2024"/>
    <x v="2"/>
    <s v="Baked Chips"/>
    <n v="828"/>
    <n v="845928"/>
    <n v="22543"/>
    <n v="4.21"/>
    <n v="10.74"/>
    <n v="410"/>
    <n v="13.01"/>
    <n v="8.09"/>
    <n v="27885"/>
    <n v="5"/>
    <n v="1051.82"/>
    <n v="0.94"/>
    <n v="4"/>
    <n v="39413"/>
    <n v="75"/>
    <n v="8892.7199999999993"/>
    <n v="68435.575200000007"/>
    <n v="7.783199999999999"/>
    <n v="34.858800000000002"/>
    <n v="701259.06279999996"/>
    <n v="846.93123526570048"/>
    <n v="37.525085392361262"/>
    <n v="804.25167804377179"/>
    <n v="0.50979066776368676"/>
    <n v="678716.06279999996"/>
    <n v="0.50979066776368676"/>
  </r>
  <r>
    <s v="Feb-2024"/>
    <x v="1"/>
    <s v="Millet Snacks"/>
    <n v="2548"/>
    <n v="465872"/>
    <n v="70333"/>
    <n v="3.88"/>
    <n v="9.02"/>
    <n v="340"/>
    <n v="62.49"/>
    <n v="7.76"/>
    <n v="23932"/>
    <n v="8"/>
    <n v="1840.4"/>
    <n v="11.93"/>
    <n v="1"/>
    <n v="3179"/>
    <n v="36"/>
    <n v="22982.959999999999"/>
    <n v="36151.667200000004"/>
    <n v="303.97640000000001"/>
    <n v="98.862400000000008"/>
    <n v="379223.53399999999"/>
    <n v="148.83184222919937"/>
    <n v="6.623803904283907"/>
    <n v="253.13627472288633"/>
    <n v="1.3431500497990865"/>
    <n v="308890.53399999999"/>
    <n v="1.3431500497990865"/>
  </r>
  <r>
    <s v="Feb-2024"/>
    <x v="1"/>
    <s v="Baked Chips"/>
    <n v="189"/>
    <n v="739556"/>
    <n v="57781"/>
    <n v="3.59"/>
    <n v="16.04"/>
    <n v="155"/>
    <n v="21.71"/>
    <n v="5.5"/>
    <n v="70248"/>
    <n v="1"/>
    <n v="605.1"/>
    <n v="13.07"/>
    <n v="7"/>
    <n v="11652"/>
    <n v="29"/>
    <n v="3031.56"/>
    <n v="40675.58"/>
    <n v="24.702300000000001"/>
    <n v="6.7850999999999999"/>
    <n v="613917.3726"/>
    <n v="3248.2400666666667"/>
    <n v="12.799293885533308"/>
    <n v="1222.2045942819368"/>
    <n v="0.12682001092547421"/>
    <n v="556136.3726"/>
    <n v="0.12682001092547421"/>
  </r>
  <r>
    <s v="Feb-2024"/>
    <x v="0"/>
    <s v="Baked Chips"/>
    <n v="205"/>
    <n v="651153"/>
    <n v="139393"/>
    <n v="9.7799999999999994"/>
    <n v="12.53"/>
    <n v="353"/>
    <n v="32.549999999999997"/>
    <n v="8.5299999999999994"/>
    <n v="22606"/>
    <n v="2"/>
    <n v="508.51"/>
    <n v="7.5"/>
    <n v="40"/>
    <n v="24806"/>
    <n v="11"/>
    <n v="2568.65"/>
    <n v="55543.35089999999"/>
    <n v="15.375"/>
    <n v="20.048999999999999"/>
    <n v="545593.57510000002"/>
    <n v="2661.4320736585369"/>
    <n v="4.6713464808132406"/>
    <n v="1280.511691018859"/>
    <n v="0.27567104812540216"/>
    <n v="406200.57510000002"/>
    <n v="0.27567104812540216"/>
  </r>
  <r>
    <s v="Feb-2024"/>
    <x v="3"/>
    <s v="Millet Snacks"/>
    <n v="986"/>
    <n v="737016"/>
    <n v="86348"/>
    <n v="1.48"/>
    <n v="6.07"/>
    <n v="246"/>
    <n v="27.24"/>
    <n v="12.42"/>
    <n v="10150"/>
    <n v="7"/>
    <n v="546.94000000000005"/>
    <n v="18.29"/>
    <n v="39"/>
    <n v="20171"/>
    <n v="-20"/>
    <n v="5985.02"/>
    <n v="91537.387199999997"/>
    <n v="180.33939999999998"/>
    <n v="14.5928"/>
    <n v="608977.66060000006"/>
    <n v="617.62440223123735"/>
    <n v="8.5354148330013437"/>
    <n v="1347.526236881559"/>
    <n v="0.18255674232309749"/>
    <n v="522629.66060000006"/>
    <n v="0.18255674232309749"/>
  </r>
  <r>
    <s v="Feb-2024"/>
    <x v="1"/>
    <s v="Millet Snacks"/>
    <n v="1995"/>
    <n v="481116"/>
    <n v="128053"/>
    <n v="9.8000000000000007"/>
    <n v="16.100000000000001"/>
    <n v="199"/>
    <n v="33.92"/>
    <n v="8.18"/>
    <n v="46936"/>
    <n v="7"/>
    <n v="499.91"/>
    <n v="11.09"/>
    <n v="15"/>
    <n v="10470"/>
    <n v="-12"/>
    <n v="32119.500000000004"/>
    <n v="39355.288800000002"/>
    <n v="221.24549999999999"/>
    <n v="195.51000000000002"/>
    <n v="351818.45569999999"/>
    <n v="176.35010310776943"/>
    <n v="3.7571630496747441"/>
    <n v="962.40523294192951"/>
    <n v="0.20677360553380059"/>
    <n v="223765.45569999999"/>
    <n v="0.20677360553380059"/>
  </r>
  <r>
    <s v="Feb-2024"/>
    <x v="0"/>
    <s v="Trail Mix"/>
    <n v="734"/>
    <n v="167235"/>
    <n v="139832"/>
    <n v="2.2999999999999998"/>
    <n v="13.1"/>
    <n v="493"/>
    <n v="27.86"/>
    <n v="16.38"/>
    <n v="8593"/>
    <n v="2"/>
    <n v="548.20000000000005"/>
    <n v="9.41"/>
    <n v="6"/>
    <n v="22326"/>
    <n v="24"/>
    <n v="9615.4"/>
    <n v="27393.093000000001"/>
    <n v="69.069400000000002"/>
    <n v="16.882000000000001"/>
    <n v="99221.555599999992"/>
    <n v="135.17923106267028"/>
    <n v="1.1959708793409234"/>
    <n v="305.0620211601605"/>
    <n v="1.6160648189673217"/>
    <n v="-40610.444400000008"/>
    <n v="1.6160648189673217"/>
  </r>
  <r>
    <s v="Feb-2024"/>
    <x v="0"/>
    <s v="Baked Chips"/>
    <n v="3489"/>
    <n v="195016"/>
    <n v="107112"/>
    <n v="7.05"/>
    <n v="2.57"/>
    <n v="412"/>
    <n v="66.16"/>
    <n v="9.64"/>
    <n v="73719"/>
    <n v="8"/>
    <n v="1896.48"/>
    <n v="25.88"/>
    <n v="19"/>
    <n v="32770"/>
    <n v="-20"/>
    <n v="8966.73"/>
    <n v="18799.542399999998"/>
    <n v="902.95319999999992"/>
    <n v="245.97449999999998"/>
    <n v="59611.799899999984"/>
    <n v="17.085640556033244"/>
    <n v="1.8206736873552916"/>
    <n v="102.83050704463005"/>
    <n v="4.0065931000533288"/>
    <n v="-47500.200100000016"/>
    <n v="4.0065931000533288"/>
  </r>
  <r>
    <s v="Feb-2024"/>
    <x v="1"/>
    <s v="Millet Snacks"/>
    <n v="4306"/>
    <n v="614660"/>
    <n v="66350"/>
    <n v="6.16"/>
    <n v="6.32"/>
    <n v="220"/>
    <n v="53.21"/>
    <n v="11.08"/>
    <n v="50493"/>
    <n v="13"/>
    <n v="1433.65"/>
    <n v="17.579999999999998"/>
    <n v="35"/>
    <n v="36399"/>
    <n v="42"/>
    <n v="27213.920000000002"/>
    <n v="68104.327999999994"/>
    <n v="756.99479999999994"/>
    <n v="265.24959999999999"/>
    <n v="431427.50760000001"/>
    <n v="100.1921754760799"/>
    <n v="9.2639035418236624"/>
    <n v="428.73783698950228"/>
    <n v="0.51313409039143598"/>
    <n v="365077.50760000001"/>
    <n v="0.51313409039143598"/>
  </r>
  <r>
    <s v="Feb-2024"/>
    <x v="1"/>
    <s v="Trail Mix"/>
    <n v="558"/>
    <n v="742111"/>
    <n v="146130"/>
    <n v="4.59"/>
    <n v="11.42"/>
    <n v="338"/>
    <n v="8.33"/>
    <n v="10.32"/>
    <n v="30815"/>
    <n v="10"/>
    <n v="991.66"/>
    <n v="2.4900000000000002"/>
    <n v="2"/>
    <n v="13569"/>
    <n v="57"/>
    <n v="6372.36"/>
    <n v="76585.855200000005"/>
    <n v="13.894200000000001"/>
    <n v="25.612199999999998"/>
    <n v="614729.27839999995"/>
    <n v="1101.6653734767024"/>
    <n v="5.0784301649216452"/>
    <n v="748.35225783030478"/>
    <n v="0.45165895667898737"/>
    <n v="468599.27839999995"/>
    <n v="0.45165895667898737"/>
  </r>
  <r>
    <s v="Feb-2024"/>
    <x v="2"/>
    <s v="Trail Mix"/>
    <n v="3485"/>
    <n v="497557"/>
    <n v="69200"/>
    <n v="5.76"/>
    <n v="4.4800000000000004"/>
    <n v="490"/>
    <n v="53.68"/>
    <n v="8.99"/>
    <n v="88478"/>
    <n v="14"/>
    <n v="759.24"/>
    <n v="24.49"/>
    <n v="21"/>
    <n v="1528"/>
    <n v="-17"/>
    <n v="15612.800000000001"/>
    <n v="44730.374300000003"/>
    <n v="853.47649999999987"/>
    <n v="200.73599999999999"/>
    <n v="346153.61320000002"/>
    <n v="99.326718278335733"/>
    <n v="7.1901300578034686"/>
    <n v="655.33559875665139"/>
    <n v="0.74770850374931919"/>
    <n v="276953.61320000002"/>
    <n v="0.74770850374931919"/>
  </r>
  <r>
    <s v="Feb-2024"/>
    <x v="0"/>
    <s v="Protein Bars"/>
    <n v="121"/>
    <n v="848519"/>
    <n v="110848"/>
    <n v="6.6"/>
    <n v="14.4"/>
    <n v="427"/>
    <n v="28.2"/>
    <n v="18.440000000000001"/>
    <n v="33161"/>
    <n v="13"/>
    <n v="228.07"/>
    <n v="29.65"/>
    <n v="5"/>
    <n v="44270"/>
    <n v="57"/>
    <n v="1742.4"/>
    <n v="156466.90360000002"/>
    <n v="35.8765"/>
    <n v="7.9860000000000007"/>
    <n v="612834.83389999997"/>
    <n v="5064.7506933884297"/>
    <n v="7.6547975606235568"/>
    <n v="3720.4323234094795"/>
    <n v="0.11477160794278031"/>
    <n v="501986.83389999997"/>
    <n v="0.11477160794278031"/>
  </r>
  <r>
    <s v="Feb-2024"/>
    <x v="3"/>
    <s v="Baked Chips"/>
    <n v="994"/>
    <n v="919049"/>
    <n v="65058"/>
    <n v="4.05"/>
    <n v="15.41"/>
    <n v="245"/>
    <n v="17.12"/>
    <n v="14.85"/>
    <n v="9716"/>
    <n v="3"/>
    <n v="1157.25"/>
    <n v="1.42"/>
    <n v="23"/>
    <n v="38443"/>
    <n v="47"/>
    <n v="15317.54"/>
    <n v="136478.77650000001"/>
    <n v="14.114799999999999"/>
    <n v="40.256999999999998"/>
    <n v="719039.31169999996"/>
    <n v="723.37958923541248"/>
    <n v="14.126610101755357"/>
    <n v="794.16634262259663"/>
    <n v="0.30849960121821579"/>
    <n v="653981.31169999996"/>
    <n v="0.30849960121821579"/>
  </r>
  <r>
    <s v="Feb-2024"/>
    <x v="1"/>
    <s v="Millet Snacks"/>
    <n v="614"/>
    <n v="674771"/>
    <n v="67068"/>
    <n v="5.85"/>
    <n v="3.38"/>
    <n v="369"/>
    <n v="53.71"/>
    <n v="18.600000000000001"/>
    <n v="33349"/>
    <n v="7"/>
    <n v="461.62"/>
    <n v="24.04"/>
    <n v="39"/>
    <n v="19047"/>
    <n v="4"/>
    <n v="2075.3199999999997"/>
    <n v="125507.40600000002"/>
    <n v="147.60560000000001"/>
    <n v="35.918999999999997"/>
    <n v="494608.74939999997"/>
    <n v="805.55170912052108"/>
    <n v="10.060997793284427"/>
    <n v="1461.7455916121485"/>
    <n v="0.25243790856453524"/>
    <n v="427540.74939999997"/>
    <n v="0.25243790856453524"/>
  </r>
  <r>
    <s v="Feb-2024"/>
    <x v="1"/>
    <s v="Trail Mix"/>
    <n v="3527"/>
    <n v="772724"/>
    <n v="43392"/>
    <n v="6.32"/>
    <n v="12.18"/>
    <n v="79"/>
    <n v="32.76"/>
    <n v="7.16"/>
    <n v="68371"/>
    <n v="4"/>
    <n v="1038.25"/>
    <n v="12.25"/>
    <n v="32"/>
    <n v="29906"/>
    <n v="61"/>
    <n v="42958.86"/>
    <n v="55327.038399999998"/>
    <n v="432.0575"/>
    <n v="222.90640000000002"/>
    <n v="575506.13769999996"/>
    <n v="163.17157292316415"/>
    <n v="17.807983038348084"/>
    <n v="744.25620033710572"/>
    <n v="0.10614624367820852"/>
    <n v="532114.13769999996"/>
    <n v="0.10614624367820852"/>
  </r>
  <r>
    <s v="Feb-2024"/>
    <x v="1"/>
    <s v="Millet Snacks"/>
    <n v="2027"/>
    <n v="153892"/>
    <n v="105123"/>
    <n v="9.42"/>
    <n v="4.51"/>
    <n v="370"/>
    <n v="63.37"/>
    <n v="11.34"/>
    <n v="4134"/>
    <n v="3"/>
    <n v="1062.51"/>
    <n v="21.93"/>
    <n v="26"/>
    <n v="6950"/>
    <n v="75"/>
    <n v="9141.77"/>
    <n v="17451.352800000001"/>
    <n v="444.52109999999999"/>
    <n v="190.94340000000003"/>
    <n v="115579.4127"/>
    <n v="57.019937197829307"/>
    <n v="1.4639232137591203"/>
    <n v="144.83816622902373"/>
    <n v="2.5545752865646039"/>
    <n v="10456.412700000001"/>
    <n v="2.5545752865646039"/>
  </r>
  <r>
    <s v="Feb-2024"/>
    <x v="0"/>
    <s v="Protein Bars"/>
    <n v="2077"/>
    <n v="536275"/>
    <n v="45379"/>
    <n v="8.17"/>
    <n v="15.92"/>
    <n v="163"/>
    <n v="47.15"/>
    <n v="19.87"/>
    <n v="44149"/>
    <n v="12"/>
    <n v="679.58"/>
    <n v="16.170000000000002"/>
    <n v="31"/>
    <n v="18824"/>
    <n v="23"/>
    <n v="33065.839999999997"/>
    <n v="106557.84250000001"/>
    <n v="335.85090000000002"/>
    <n v="169.6909"/>
    <n v="333172.7757"/>
    <n v="160.4105805007222"/>
    <n v="11.817691002446065"/>
    <n v="789.12710791959739"/>
    <n v="0.20655734464593725"/>
    <n v="287793.7757"/>
    <n v="0.20655734464593725"/>
  </r>
  <r>
    <s v="Feb-2024"/>
    <x v="1"/>
    <s v="Trail Mix"/>
    <n v="1056"/>
    <n v="348871"/>
    <n v="22297"/>
    <n v="8.68"/>
    <n v="2.79"/>
    <n v="397"/>
    <n v="9.4499999999999993"/>
    <n v="7.45"/>
    <n v="49112"/>
    <n v="12"/>
    <n v="934.05"/>
    <n v="8.64"/>
    <n v="20"/>
    <n v="37394"/>
    <n v="-5"/>
    <n v="2946.2400000000002"/>
    <n v="25990.889499999997"/>
    <n v="91.238399999999999"/>
    <n v="91.660800000000009"/>
    <n v="233244.9713"/>
    <n v="220.87591979166666"/>
    <n v="15.646544378167466"/>
    <n v="373.50355976660779"/>
    <n v="1.0629082096247611"/>
    <n v="210947.9713"/>
    <n v="1.0629082096247611"/>
  </r>
  <r>
    <s v="Feb-2024"/>
    <x v="1"/>
    <s v="Trail Mix"/>
    <n v="1487"/>
    <n v="296353"/>
    <n v="99333"/>
    <n v="2.68"/>
    <n v="18.920000000000002"/>
    <n v="386"/>
    <n v="43.83"/>
    <n v="15.3"/>
    <n v="89299"/>
    <n v="9"/>
    <n v="664.7"/>
    <n v="28.53"/>
    <n v="12"/>
    <n v="22380"/>
    <n v="7"/>
    <n v="28134.04"/>
    <n v="45342.008999999998"/>
    <n v="424.24110000000002"/>
    <n v="39.851600000000005"/>
    <n v="110733.85830000002"/>
    <n v="74.467961197041035"/>
    <n v="2.9834294745955523"/>
    <n v="445.8447419888671"/>
    <n v="0.86577223783798385"/>
    <n v="11400.858300000022"/>
    <n v="0.86577223783798385"/>
  </r>
  <r>
    <s v="Feb-2024"/>
    <x v="1"/>
    <s v="Trail Mix"/>
    <n v="4381"/>
    <n v="225006"/>
    <n v="125956"/>
    <n v="2.5499999999999998"/>
    <n v="4.8099999999999996"/>
    <n v="198"/>
    <n v="18.760000000000002"/>
    <n v="16.059999999999999"/>
    <n v="71327"/>
    <n v="12"/>
    <n v="934.74"/>
    <n v="28.88"/>
    <n v="39"/>
    <n v="38081"/>
    <n v="31"/>
    <n v="21072.609999999997"/>
    <n v="36135.963599999995"/>
    <n v="1265.2328"/>
    <n v="111.71549999999999"/>
    <n v="57012.478100000008"/>
    <n v="13.013576375256793"/>
    <n v="1.786385721998158"/>
    <n v="240.71506515180693"/>
    <n v="0.82254926535292394"/>
    <n v="-68943.521899999992"/>
    <n v="0.82254926535292394"/>
  </r>
  <r>
    <s v="Feb-2024"/>
    <x v="3"/>
    <s v="Protein Bars"/>
    <n v="629"/>
    <n v="107775"/>
    <n v="36778"/>
    <n v="3.66"/>
    <n v="3.72"/>
    <n v="76"/>
    <n v="60.77"/>
    <n v="18.68"/>
    <n v="48506"/>
    <n v="1"/>
    <n v="1047.72"/>
    <n v="11.29"/>
    <n v="13"/>
    <n v="1056"/>
    <n v="44"/>
    <n v="2339.88"/>
    <n v="20132.37"/>
    <n v="71.014099999999985"/>
    <n v="23.0214"/>
    <n v="35646.714500000002"/>
    <n v="56.672042130365661"/>
    <n v="2.9304203599978247"/>
    <n v="102.86622380025197"/>
    <n v="0.73882366040361869"/>
    <n v="-1131.2854999999981"/>
    <n v="0.73882366040361869"/>
  </r>
  <r>
    <s v="Feb-2024"/>
    <x v="1"/>
    <s v="Baked Chips"/>
    <n v="3723"/>
    <n v="786940"/>
    <n v="142416"/>
    <n v="8.91"/>
    <n v="7.72"/>
    <n v="200"/>
    <n v="48.35"/>
    <n v="14.5"/>
    <n v="20968"/>
    <n v="0"/>
    <n v="1155.3"/>
    <n v="10.9"/>
    <n v="20"/>
    <n v="46301"/>
    <n v="60"/>
    <n v="28741.559999999998"/>
    <n v="114106.29999999999"/>
    <n v="405.80700000000002"/>
    <n v="331.71929999999998"/>
    <n v="576085.61369999999"/>
    <n v="154.73693626107976"/>
    <n v="5.5256431861588586"/>
    <n v="681.1564095905826"/>
    <n v="0.29361831905863212"/>
    <n v="433669.61369999999"/>
    <n v="0.29361831905863212"/>
  </r>
  <r>
    <s v="Feb-2024"/>
    <x v="0"/>
    <s v="Millet Snacks"/>
    <n v="1746"/>
    <n v="870483"/>
    <n v="145641"/>
    <n v="7.98"/>
    <n v="18.98"/>
    <n v="208"/>
    <n v="64.97"/>
    <n v="8.17"/>
    <n v="13201"/>
    <n v="13"/>
    <n v="192.64"/>
    <n v="8.66"/>
    <n v="30"/>
    <n v="32481"/>
    <n v="12"/>
    <n v="33139.08"/>
    <n v="71118.4611"/>
    <n v="151.20359999999999"/>
    <n v="139.33080000000001"/>
    <n v="720252.92449999996"/>
    <n v="412.51599341351658"/>
    <n v="5.9769089748079178"/>
    <n v="4518.7032807308969"/>
    <n v="4.6030904681653752E-2"/>
    <n v="574611.92449999996"/>
    <n v="4.6030904681653752E-2"/>
  </r>
  <r>
    <s v="Feb-2024"/>
    <x v="1"/>
    <s v="Trail Mix"/>
    <n v="113"/>
    <n v="361955"/>
    <n v="131060"/>
    <n v="4.41"/>
    <n v="6.27"/>
    <n v="139"/>
    <n v="54.54"/>
    <n v="8.98"/>
    <n v="2739"/>
    <n v="10"/>
    <n v="1808.98"/>
    <n v="4.4800000000000004"/>
    <n v="30"/>
    <n v="1944"/>
    <n v="-15"/>
    <n v="708.51"/>
    <n v="32503.559000000001"/>
    <n v="5.0624000000000011"/>
    <n v="4.9832999999999998"/>
    <n v="324049.88529999997"/>
    <n v="2867.6980999999996"/>
    <n v="2.7617503433541888"/>
    <n v="200.08789483576379"/>
    <n v="0.69469469961735575"/>
    <n v="192989.88529999997"/>
    <n v="0.69469469961735575"/>
  </r>
  <r>
    <s v="Feb-2024"/>
    <x v="2"/>
    <s v="Baked Chips"/>
    <n v="2146"/>
    <n v="566595"/>
    <n v="149355"/>
    <n v="4.37"/>
    <n v="14.54"/>
    <n v="188"/>
    <n v="33.36"/>
    <n v="10.67"/>
    <n v="27412"/>
    <n v="6"/>
    <n v="365.11"/>
    <n v="1.98"/>
    <n v="43"/>
    <n v="19996"/>
    <n v="17"/>
    <n v="31202.839999999997"/>
    <n v="60455.686500000003"/>
    <n v="42.490799999999993"/>
    <n v="93.780200000000008"/>
    <n v="427392.20250000001"/>
    <n v="199.1575966915191"/>
    <n v="3.7936125338957516"/>
    <n v="1551.8473884582727"/>
    <n v="0.12114593316213522"/>
    <n v="278037.20250000001"/>
    <n v="0.12114593316213522"/>
  </r>
  <r>
    <s v="Feb-2024"/>
    <x v="0"/>
    <s v="Millet Snacks"/>
    <n v="2312"/>
    <n v="906985"/>
    <n v="21859"/>
    <n v="5.76"/>
    <n v="10.94"/>
    <n v="108"/>
    <n v="38.67"/>
    <n v="10.42"/>
    <n v="83683"/>
    <n v="1"/>
    <n v="1663.12"/>
    <n v="26.14"/>
    <n v="12"/>
    <n v="27467"/>
    <n v="59"/>
    <n v="25293.279999999999"/>
    <n v="94507.837"/>
    <n v="604.35680000000002"/>
    <n v="133.1712"/>
    <n v="675296.35499999998"/>
    <n v="292.08319852941173"/>
    <n v="41.492520243378017"/>
    <n v="545.3515080090433"/>
    <n v="0.19803740965947617"/>
    <n v="653437.35499999998"/>
    <n v="0.19803740965947617"/>
  </r>
  <r>
    <s v="Feb-2024"/>
    <x v="0"/>
    <s v="Baked Chips"/>
    <n v="719"/>
    <n v="819097"/>
    <n v="130074"/>
    <n v="6.51"/>
    <n v="8.1300000000000008"/>
    <n v="324"/>
    <n v="17.670000000000002"/>
    <n v="16.95"/>
    <n v="91531"/>
    <n v="8"/>
    <n v="976.47"/>
    <n v="15.75"/>
    <n v="11"/>
    <n v="25070"/>
    <n v="40"/>
    <n v="5845.47"/>
    <n v="138836.94149999999"/>
    <n v="113.24250000000001"/>
    <n v="46.806899999999992"/>
    <n v="557653.53910000005"/>
    <n v="775.59602100139091"/>
    <n v="6.2971616156956811"/>
    <n v="838.83478243059176"/>
    <n v="0.38625007782960996"/>
    <n v="427579.53910000005"/>
    <n v="0.38625007782960996"/>
  </r>
  <r>
    <s v="Feb-2024"/>
    <x v="1"/>
    <s v="Trail Mix"/>
    <n v="4053"/>
    <n v="819605"/>
    <n v="100071"/>
    <n v="3.53"/>
    <n v="8.0399999999999991"/>
    <n v="376"/>
    <n v="42.49"/>
    <n v="14.06"/>
    <n v="7869"/>
    <n v="12"/>
    <n v="1068.2"/>
    <n v="17.71"/>
    <n v="49"/>
    <n v="47022"/>
    <n v="-3"/>
    <n v="32586.119999999995"/>
    <n v="115236.463"/>
    <n v="717.78629999999998"/>
    <n v="143.07089999999999"/>
    <n v="616030.55980000005"/>
    <n v="151.99372311867754"/>
    <n v="8.1902349331974307"/>
    <n v="767.27672720464329"/>
    <n v="0.49004483867228726"/>
    <n v="515959.55980000005"/>
    <n v="0.49004483867228726"/>
  </r>
  <r>
    <s v="Feb-2024"/>
    <x v="1"/>
    <s v="Protein Bars"/>
    <n v="4393"/>
    <n v="406992"/>
    <n v="25878"/>
    <n v="3.78"/>
    <n v="7"/>
    <n v="226"/>
    <n v="59.86"/>
    <n v="8.17"/>
    <n v="75622"/>
    <n v="0"/>
    <n v="884.99"/>
    <n v="20.32"/>
    <n v="16"/>
    <n v="40159"/>
    <n v="37"/>
    <n v="30751"/>
    <n v="33251.246399999996"/>
    <n v="892.6576"/>
    <n v="166.05539999999999"/>
    <n v="226150.04060000001"/>
    <n v="51.479635920783068"/>
    <n v="15.727335961047995"/>
    <n v="459.88316252161042"/>
    <n v="0.4914291681408971"/>
    <n v="200272.04060000001"/>
    <n v="0.4914291681408971"/>
  </r>
  <r>
    <s v="Feb-2024"/>
    <x v="0"/>
    <s v="Baked Chips"/>
    <n v="2632"/>
    <n v="839271"/>
    <n v="149063"/>
    <n v="4.8899999999999997"/>
    <n v="2.65"/>
    <n v="448"/>
    <n v="22.06"/>
    <n v="16.04"/>
    <n v="26442"/>
    <n v="5"/>
    <n v="773.17"/>
    <n v="0.73"/>
    <n v="24"/>
    <n v="43197"/>
    <n v="72"/>
    <n v="6974.8"/>
    <n v="134619.06839999999"/>
    <n v="19.2136"/>
    <n v="128.70480000000001"/>
    <n v="627890.2132"/>
    <n v="238.5601113981763"/>
    <n v="5.6303106740103175"/>
    <n v="1085.4934878487268"/>
    <n v="0.41271551143790264"/>
    <n v="478827.2132"/>
    <n v="0.41271551143790264"/>
  </r>
  <r>
    <s v="Feb-2024"/>
    <x v="2"/>
    <s v="Protein Bars"/>
    <n v="2389"/>
    <n v="57531"/>
    <n v="11142"/>
    <n v="5.15"/>
    <n v="16.07"/>
    <n v="16"/>
    <n v="11.93"/>
    <n v="16.440000000000001"/>
    <n v="27563"/>
    <n v="8"/>
    <n v="1154.32"/>
    <n v="27.64"/>
    <n v="24"/>
    <n v="34879"/>
    <n v="57"/>
    <n v="38391.230000000003"/>
    <n v="9458.0964000000004"/>
    <n v="660.31959999999992"/>
    <n v="123.0335"/>
    <n v="-53543.679499999998"/>
    <n v="-22.412590832984513"/>
    <n v="5.1634356488960691"/>
    <n v="49.839732483193572"/>
    <n v="0.32102901044654186"/>
    <n v="-64685.679499999998"/>
    <n v="0.32102901044654186"/>
  </r>
  <r>
    <s v="Feb-2024"/>
    <x v="0"/>
    <s v="Baked Chips"/>
    <n v="4165"/>
    <n v="713070"/>
    <n v="53456"/>
    <n v="8.6999999999999993"/>
    <n v="14.56"/>
    <n v="314"/>
    <n v="54.83"/>
    <n v="5.3"/>
    <n v="5062"/>
    <n v="9"/>
    <n v="390.1"/>
    <n v="18.68"/>
    <n v="24"/>
    <n v="32145"/>
    <n v="36"/>
    <n v="60642.400000000001"/>
    <n v="37792.71"/>
    <n v="778.02199999999993"/>
    <n v="362.35499999999996"/>
    <n v="576287.51300000004"/>
    <n v="138.36434885954384"/>
    <n v="13.339381921580365"/>
    <n v="1827.9159189951295"/>
    <n v="0.17178033012186741"/>
    <n v="522831.51300000004"/>
    <n v="0.17178033012186741"/>
  </r>
  <r>
    <s v="Feb-2024"/>
    <x v="2"/>
    <s v="Baked Chips"/>
    <n v="2893"/>
    <n v="742841"/>
    <n v="26826"/>
    <n v="1.65"/>
    <n v="11.24"/>
    <n v="89"/>
    <n v="36.33"/>
    <n v="8.5"/>
    <n v="98918"/>
    <n v="0"/>
    <n v="191.75"/>
    <n v="22.75"/>
    <n v="22"/>
    <n v="33624"/>
    <n v="35"/>
    <n v="32517.32"/>
    <n v="63141.485000000008"/>
    <n v="658.15750000000003"/>
    <n v="47.734500000000004"/>
    <n v="513934.30299999996"/>
    <n v="177.64752955409608"/>
    <n v="27.69108327741743"/>
    <n v="3874.0078226857886"/>
    <n v="2.2973624234526636E-2"/>
    <n v="487108.30299999996"/>
    <n v="2.2973624234526636E-2"/>
  </r>
  <r>
    <s v="Feb-2024"/>
    <x v="3"/>
    <s v="Protein Bars"/>
    <n v="3819"/>
    <n v="616088"/>
    <n v="54847"/>
    <n v="6.95"/>
    <n v="13.93"/>
    <n v="224"/>
    <n v="6.04"/>
    <n v="19.93"/>
    <n v="27250"/>
    <n v="2"/>
    <n v="1334.89"/>
    <n v="11.94"/>
    <n v="43"/>
    <n v="32876"/>
    <n v="56"/>
    <n v="53198.67"/>
    <n v="122786.33840000001"/>
    <n v="455.98859999999996"/>
    <n v="265.4205"/>
    <n v="379255.58250000002"/>
    <n v="99.307562843676365"/>
    <n v="11.232847740076942"/>
    <n v="461.52716703248956"/>
    <n v="0.48534521042448481"/>
    <n v="324408.58250000002"/>
    <n v="0.48534521042448481"/>
  </r>
  <r>
    <s v="Feb-2024"/>
    <x v="2"/>
    <s v="Millet Snacks"/>
    <n v="3172"/>
    <n v="855113"/>
    <n v="89761"/>
    <n v="0.71"/>
    <n v="5.89"/>
    <n v="183"/>
    <n v="42.42"/>
    <n v="15.78"/>
    <n v="73664"/>
    <n v="6"/>
    <n v="1447.39"/>
    <n v="25.42"/>
    <n v="39"/>
    <n v="21504"/>
    <n v="78"/>
    <n v="18683.079999999998"/>
    <n v="134936.8314"/>
    <n v="806.32240000000013"/>
    <n v="22.521199999999997"/>
    <n v="605496.245"/>
    <n v="190.88784520807062"/>
    <n v="9.5265538485533803"/>
    <n v="590.79653721526324"/>
    <n v="0.30975130772190346"/>
    <n v="515735.245"/>
    <n v="0.30975130772190346"/>
  </r>
  <r>
    <s v="Feb-2024"/>
    <x v="1"/>
    <s v="Baked Chips"/>
    <n v="4133"/>
    <n v="604970"/>
    <n v="145836"/>
    <n v="9.81"/>
    <n v="8.24"/>
    <n v="391"/>
    <n v="47.16"/>
    <n v="18.72"/>
    <n v="61914"/>
    <n v="11"/>
    <n v="263.25"/>
    <n v="20.8"/>
    <n v="27"/>
    <n v="28631"/>
    <n v="27"/>
    <n v="34055.919999999998"/>
    <n v="113250.38399999999"/>
    <n v="859.6640000000001"/>
    <n v="405.44730000000004"/>
    <n v="365853.58470000001"/>
    <n v="88.520102758286967"/>
    <n v="4.1482898598425626"/>
    <n v="2298.0816714150046"/>
    <n v="0.17014190786319983"/>
    <n v="220017.58470000001"/>
    <n v="0.17014190786319983"/>
  </r>
  <r>
    <s v="Feb-2024"/>
    <x v="2"/>
    <s v="Protein Bars"/>
    <n v="674"/>
    <n v="802254"/>
    <n v="47727"/>
    <n v="1.59"/>
    <n v="4.26"/>
    <n v="293"/>
    <n v="45.53"/>
    <n v="19.28"/>
    <n v="79286"/>
    <n v="2"/>
    <n v="1980.05"/>
    <n v="5.68"/>
    <n v="32"/>
    <n v="14587"/>
    <n v="15"/>
    <n v="2871.24"/>
    <n v="154674.57120000001"/>
    <n v="38.283200000000001"/>
    <n v="10.716600000000001"/>
    <n v="550786.18900000001"/>
    <n v="817.19019139465877"/>
    <n v="16.809227481299892"/>
    <n v="405.16855634958716"/>
    <n v="0.72315582097440456"/>
    <n v="503059.18900000001"/>
    <n v="0.72315582097440456"/>
  </r>
  <r>
    <s v="Feb-2024"/>
    <x v="0"/>
    <s v="Baked Chips"/>
    <n v="2732"/>
    <n v="165359"/>
    <n v="121923"/>
    <n v="7.84"/>
    <n v="12.53"/>
    <n v="175"/>
    <n v="18.12"/>
    <n v="13.14"/>
    <n v="68515"/>
    <n v="5"/>
    <n v="1592.13"/>
    <n v="18.53"/>
    <n v="22"/>
    <n v="7840"/>
    <n v="61"/>
    <n v="34231.96"/>
    <n v="21728.172600000002"/>
    <n v="506.23960000000005"/>
    <n v="214.18879999999999"/>
    <n v="32323.439000000013"/>
    <n v="11.831419838945832"/>
    <n v="1.3562576380174372"/>
    <n v="103.86023754341667"/>
    <n v="1.6849566700330796"/>
    <n v="-89599.560999999987"/>
    <n v="1.6849566700330796"/>
  </r>
  <r>
    <s v="Feb-2024"/>
    <x v="2"/>
    <s v="Protein Bars"/>
    <n v="3781"/>
    <n v="288511"/>
    <n v="80969"/>
    <n v="6.9"/>
    <n v="8.2100000000000009"/>
    <n v="185"/>
    <n v="16.96"/>
    <n v="11.7"/>
    <n v="33365"/>
    <n v="2"/>
    <n v="906.52"/>
    <n v="7.77"/>
    <n v="36"/>
    <n v="3389"/>
    <n v="69"/>
    <n v="31042.010000000002"/>
    <n v="33755.786999999997"/>
    <n v="293.78369999999995"/>
    <n v="260.88900000000001"/>
    <n v="186404.53029999998"/>
    <n v="49.300325390108434"/>
    <n v="3.5632279020365818"/>
    <n v="318.26214534704144"/>
    <n v="0.58128182287677077"/>
    <n v="105435.53029999998"/>
    <n v="0.58128182287677077"/>
  </r>
  <r>
    <s v="Feb-2024"/>
    <x v="3"/>
    <s v="Baked Chips"/>
    <n v="3438"/>
    <n v="402680"/>
    <n v="28782"/>
    <n v="7.56"/>
    <n v="9.82"/>
    <n v="113"/>
    <n v="53.84"/>
    <n v="10.84"/>
    <n v="66055"/>
    <n v="11"/>
    <n v="1455.17"/>
    <n v="13.94"/>
    <n v="29"/>
    <n v="11528"/>
    <n v="26"/>
    <n v="33761.160000000003"/>
    <n v="43650.511999999995"/>
    <n v="479.25720000000001"/>
    <n v="259.9128"/>
    <n v="246946.158"/>
    <n v="71.828434554973825"/>
    <n v="13.990688624834966"/>
    <n v="276.72368176914034"/>
    <n v="0.40834958279527173"/>
    <n v="218164.158"/>
    <n v="0.40834958279527173"/>
  </r>
  <r>
    <s v="Feb-2024"/>
    <x v="1"/>
    <s v="Trail Mix"/>
    <n v="2989"/>
    <n v="581633"/>
    <n v="72904"/>
    <n v="5.68"/>
    <n v="13.14"/>
    <n v="292"/>
    <n v="48.98"/>
    <n v="15.27"/>
    <n v="96642"/>
    <n v="14"/>
    <n v="879.53"/>
    <n v="18.579999999999998"/>
    <n v="19"/>
    <n v="1497"/>
    <n v="63"/>
    <n v="39275.46"/>
    <n v="88815.359100000001"/>
    <n v="555.35619999999994"/>
    <n v="169.77519999999998"/>
    <n v="354678.04950000002"/>
    <n v="118.66110722649717"/>
    <n v="7.9780670470756059"/>
    <n v="661.29978511250329"/>
    <n v="0.44155465731827459"/>
    <n v="281774.04950000002"/>
    <n v="0.44155465731827459"/>
  </r>
  <r>
    <s v="Feb-2024"/>
    <x v="0"/>
    <s v="Baked Chips"/>
    <n v="1061"/>
    <n v="210372"/>
    <n v="134936"/>
    <n v="9.83"/>
    <n v="13.98"/>
    <n v="10"/>
    <n v="28.62"/>
    <n v="8.18"/>
    <n v="10514"/>
    <n v="3"/>
    <n v="152.38"/>
    <n v="24.09"/>
    <n v="32"/>
    <n v="8641"/>
    <n v="71"/>
    <n v="14832.78"/>
    <n v="17208.429599999999"/>
    <n v="255.5949"/>
    <n v="104.2963"/>
    <n v="158815.89919999999"/>
    <n v="149.68510763430723"/>
    <n v="1.5590502163988853"/>
    <n v="1380.5748785929914"/>
    <n v="7.2433593824273185E-3"/>
    <n v="23879.899199999985"/>
    <n v="7.2433593824273185E-3"/>
  </r>
  <r>
    <s v="Feb-2024"/>
    <x v="3"/>
    <s v="Millet Snacks"/>
    <n v="4246"/>
    <n v="657745"/>
    <n v="59238"/>
    <n v="3.83"/>
    <n v="2.02"/>
    <n v="455"/>
    <n v="33.9"/>
    <n v="18.62"/>
    <n v="81976"/>
    <n v="13"/>
    <n v="480.86"/>
    <n v="3.98"/>
    <n v="27"/>
    <n v="18472"/>
    <n v="-6"/>
    <n v="8576.92"/>
    <n v="122472.11900000001"/>
    <n v="168.99080000000001"/>
    <n v="162.62180000000001"/>
    <n v="425916.34840000002"/>
    <n v="100.31002081959491"/>
    <n v="11.103430230595226"/>
    <n v="1367.8513496651831"/>
    <n v="0.33263848451907657"/>
    <n v="366678.34840000002"/>
    <n v="0.33263848451907657"/>
  </r>
  <r>
    <s v="Feb-2024"/>
    <x v="1"/>
    <s v="Baked Chips"/>
    <n v="4076"/>
    <n v="580062"/>
    <n v="80357"/>
    <n v="5.57"/>
    <n v="11.84"/>
    <n v="198"/>
    <n v="10.41"/>
    <n v="14.2"/>
    <n v="2763"/>
    <n v="12"/>
    <n v="741.24"/>
    <n v="25.75"/>
    <n v="29"/>
    <n v="48981"/>
    <n v="36"/>
    <n v="48259.839999999997"/>
    <n v="82368.803999999989"/>
    <n v="1049.57"/>
    <n v="227.03319999999999"/>
    <n v="396412.75280000002"/>
    <n v="97.255336800785088"/>
    <n v="7.2185621663327399"/>
    <n v="782.55625708272623"/>
    <n v="0.25301695336015806"/>
    <n v="316055.75280000002"/>
    <n v="0.25301695336015806"/>
  </r>
  <r>
    <s v="Feb-2024"/>
    <x v="1"/>
    <s v="Protein Bars"/>
    <n v="4716"/>
    <n v="192055"/>
    <n v="21211"/>
    <n v="7.61"/>
    <n v="4.29"/>
    <n v="265"/>
    <n v="36.24"/>
    <n v="19.440000000000001"/>
    <n v="31498"/>
    <n v="3"/>
    <n v="283.62"/>
    <n v="14.97"/>
    <n v="34"/>
    <n v="9078"/>
    <n v="36"/>
    <n v="20231.64"/>
    <n v="37335.492000000006"/>
    <n v="705.98519999999996"/>
    <n v="358.88760000000002"/>
    <n v="92846.99519999999"/>
    <n v="19.687658015267175"/>
    <n v="9.0545000235726754"/>
    <n v="677.15605387490302"/>
    <n v="0.39134258415558043"/>
    <n v="71635.99519999999"/>
    <n v="0.39134258415558043"/>
  </r>
  <r>
    <s v="Feb-2024"/>
    <x v="2"/>
    <s v="Trail Mix"/>
    <n v="2525"/>
    <n v="932766"/>
    <n v="10842"/>
    <n v="5.52"/>
    <n v="17.53"/>
    <n v="381"/>
    <n v="40.729999999999997"/>
    <n v="6.09"/>
    <n v="35825"/>
    <n v="0"/>
    <n v="285.5"/>
    <n v="17.5"/>
    <n v="9"/>
    <n v="24985"/>
    <n v="18"/>
    <n v="44263.25"/>
    <n v="56805.449399999998"/>
    <n v="441.875"/>
    <n v="139.38"/>
    <n v="770306.04560000007"/>
    <n v="305.07170122772283"/>
    <n v="86.032650802434972"/>
    <n v="3267.1313485113837"/>
    <n v="0.11661606447919413"/>
    <n v="759464.04560000007"/>
    <n v="0.11661606447919413"/>
  </r>
  <r>
    <s v="Feb-2024"/>
    <x v="3"/>
    <s v="Protein Bars"/>
    <n v="4915"/>
    <n v="575069"/>
    <n v="50968"/>
    <n v="3.15"/>
    <n v="19.850000000000001"/>
    <n v="10"/>
    <n v="18.260000000000002"/>
    <n v="17.059999999999999"/>
    <n v="38179"/>
    <n v="0"/>
    <n v="1543.63"/>
    <n v="6.28"/>
    <n v="22"/>
    <n v="15274"/>
    <n v="15"/>
    <n v="97562.75"/>
    <n v="98106.771399999983"/>
    <n v="308.66200000000003"/>
    <n v="154.82249999999999"/>
    <n v="325482.99410000001"/>
    <n v="66.22237926754832"/>
    <n v="11.282942238267148"/>
    <n v="372.54329081450862"/>
    <n v="2.6842518028271391E-2"/>
    <n v="274514.99410000001"/>
    <n v="2.6842518028271391E-2"/>
  </r>
  <r>
    <s v="Feb-2024"/>
    <x v="3"/>
    <s v="Millet Snacks"/>
    <n v="3325"/>
    <n v="499916"/>
    <n v="59575"/>
    <n v="8.33"/>
    <n v="16.13"/>
    <n v="455"/>
    <n v="41.25"/>
    <n v="19.68"/>
    <n v="42782"/>
    <n v="6"/>
    <n v="1388.36"/>
    <n v="7.25"/>
    <n v="19"/>
    <n v="27398"/>
    <n v="-7"/>
    <n v="53632.25"/>
    <n v="98383.468800000002"/>
    <n v="241.06249999999997"/>
    <n v="276.97250000000003"/>
    <n v="277202.24619999999"/>
    <n v="83.369096601503756"/>
    <n v="8.3913722198908935"/>
    <n v="360.07663718343946"/>
    <n v="1.2636198881412077"/>
    <n v="217627.24619999999"/>
    <n v="1.2636198881412077"/>
  </r>
  <r>
    <s v="Feb-2024"/>
    <x v="0"/>
    <s v="Trail Mix"/>
    <n v="4245"/>
    <n v="581111"/>
    <n v="72055"/>
    <n v="7.88"/>
    <n v="12.9"/>
    <n v="245"/>
    <n v="68.17"/>
    <n v="11.82"/>
    <n v="60561"/>
    <n v="14"/>
    <n v="1338.21"/>
    <n v="11.4"/>
    <n v="41"/>
    <n v="32820"/>
    <n v="62"/>
    <n v="54760.5"/>
    <n v="68687.320200000002"/>
    <n v="483.93"/>
    <n v="334.50599999999997"/>
    <n v="363463.7438"/>
    <n v="85.62161220259128"/>
    <n v="8.0648254805357027"/>
    <n v="434.24499891646303"/>
    <n v="0.56419763177774984"/>
    <n v="291408.7438"/>
    <n v="0.56419763177774984"/>
  </r>
  <r>
    <s v="Feb-2024"/>
    <x v="1"/>
    <s v="Millet Snacks"/>
    <n v="3783"/>
    <n v="592777"/>
    <n v="92697"/>
    <n v="8.31"/>
    <n v="7.54"/>
    <n v="343"/>
    <n v="38.32"/>
    <n v="16.3"/>
    <n v="77224"/>
    <n v="12"/>
    <n v="220.97"/>
    <n v="13.45"/>
    <n v="26"/>
    <n v="49175"/>
    <n v="10"/>
    <n v="28523.82"/>
    <n v="96622.650999999998"/>
    <n v="508.81349999999992"/>
    <n v="314.3673"/>
    <n v="340408.34820000001"/>
    <n v="89.98370293417922"/>
    <n v="6.394780845119044"/>
    <n v="2682.6130243924513"/>
    <n v="0.12786040956379888"/>
    <n v="247711.34820000001"/>
    <n v="0.12786040956379888"/>
  </r>
  <r>
    <s v="Feb-2024"/>
    <x v="1"/>
    <s v="Trail Mix"/>
    <n v="3373"/>
    <n v="221033"/>
    <n v="111239"/>
    <n v="4.88"/>
    <n v="17.079999999999998"/>
    <n v="386"/>
    <n v="23.91"/>
    <n v="6.99"/>
    <n v="4409"/>
    <n v="11"/>
    <n v="1299.71"/>
    <n v="29.42"/>
    <n v="33"/>
    <n v="22246"/>
    <n v="52"/>
    <n v="57610.84"/>
    <n v="15450.206700000001"/>
    <n v="992.33660000000009"/>
    <n v="164.60239999999999"/>
    <n v="120160.01430000001"/>
    <n v="35.624077764601246"/>
    <n v="1.9870099515457709"/>
    <n v="170.063321817944"/>
    <n v="2.2697427985866363"/>
    <n v="8921.0143000000098"/>
    <n v="2.2697427985866363"/>
  </r>
  <r>
    <s v="Feb-2024"/>
    <x v="3"/>
    <s v="Trail Mix"/>
    <n v="3279"/>
    <n v="725714"/>
    <n v="116715"/>
    <n v="4.91"/>
    <n v="7.86"/>
    <n v="201"/>
    <n v="55.7"/>
    <n v="6.49"/>
    <n v="12041"/>
    <n v="10"/>
    <n v="1761.29"/>
    <n v="22.82"/>
    <n v="25"/>
    <n v="12859"/>
    <n v="54"/>
    <n v="25772.940000000002"/>
    <n v="47098.838600000003"/>
    <n v="748.26780000000008"/>
    <n v="160.99890000000002"/>
    <n v="627032.9547"/>
    <n v="191.22688462946022"/>
    <n v="6.2178297562438418"/>
    <n v="412.03549670979794"/>
    <n v="0.48782204835513715"/>
    <n v="510317.9547"/>
    <n v="0.48782204835513715"/>
  </r>
  <r>
    <s v="Feb-2024"/>
    <x v="0"/>
    <s v="Baked Chips"/>
    <n v="1349"/>
    <n v="224023"/>
    <n v="31654"/>
    <n v="3.01"/>
    <n v="4.3"/>
    <n v="262"/>
    <n v="35.659999999999997"/>
    <n v="6.36"/>
    <n v="23227"/>
    <n v="10"/>
    <n v="783.32"/>
    <n v="4.5"/>
    <n v="25"/>
    <n v="24580"/>
    <n v="1"/>
    <n v="5800.7"/>
    <n v="14247.862800000001"/>
    <n v="60.704999999999998"/>
    <n v="40.604900000000001"/>
    <n v="156066.12729999999"/>
    <n v="115.69023521126761"/>
    <n v="7.0772414228849438"/>
    <n v="285.99167645406726"/>
    <n v="0.91611057793173034"/>
    <n v="124412.12729999999"/>
    <n v="0.91611057793173034"/>
  </r>
  <r>
    <s v="Feb-2024"/>
    <x v="2"/>
    <s v="Baked Chips"/>
    <n v="730"/>
    <n v="597936"/>
    <n v="34320"/>
    <n v="8.94"/>
    <n v="2.76"/>
    <n v="47"/>
    <n v="15.8"/>
    <n v="18.12"/>
    <n v="36069"/>
    <n v="14"/>
    <n v="1188.51"/>
    <n v="7.61"/>
    <n v="8"/>
    <n v="38857"/>
    <n v="60"/>
    <n v="2014.8"/>
    <n v="108346.00320000001"/>
    <n v="55.552999999999997"/>
    <n v="65.262"/>
    <n v="412528.38179999997"/>
    <n v="565.10737232876704"/>
    <n v="17.422377622377624"/>
    <n v="503.09715526163012"/>
    <n v="9.3421319338524517E-2"/>
    <n v="378208.38179999997"/>
    <n v="9.3421319338524517E-2"/>
  </r>
  <r>
    <s v="Feb-2024"/>
    <x v="3"/>
    <s v="Millet Snacks"/>
    <n v="2566"/>
    <n v="71253"/>
    <n v="132927"/>
    <n v="7.95"/>
    <n v="4.29"/>
    <n v="319"/>
    <n v="69.23"/>
    <n v="14.35"/>
    <n v="11586"/>
    <n v="11"/>
    <n v="1219.07"/>
    <n v="9.2799999999999994"/>
    <n v="49"/>
    <n v="22038"/>
    <n v="13"/>
    <n v="11008.14"/>
    <n v="10224.805499999999"/>
    <n v="238.12479999999999"/>
    <n v="203.99700000000001"/>
    <n v="15953.932700000005"/>
    <n v="6.2174328526890124"/>
    <n v="0.53603105463901235"/>
    <n v="58.448653481752487"/>
    <n v="5.4577818477818472"/>
    <n v="-116973.0673"/>
    <n v="5.4577818477818472"/>
  </r>
  <r>
    <s v="Feb-2024"/>
    <x v="0"/>
    <s v="Millet Snacks"/>
    <n v="3829"/>
    <n v="707911"/>
    <n v="63283"/>
    <n v="9.69"/>
    <n v="18.04"/>
    <n v="454"/>
    <n v="16.98"/>
    <n v="6.91"/>
    <n v="11249"/>
    <n v="13"/>
    <n v="1532.37"/>
    <n v="13.5"/>
    <n v="20"/>
    <n v="46211"/>
    <n v="-13"/>
    <n v="69075.16"/>
    <n v="48916.650099999999"/>
    <n v="516.91500000000008"/>
    <n v="371.0301"/>
    <n v="531571.24479999999"/>
    <n v="138.8276951684513"/>
    <n v="11.18643237520345"/>
    <n v="461.97132546317147"/>
    <n v="0.98274497782913384"/>
    <n v="468288.24479999999"/>
    <n v="0.98274497782913384"/>
  </r>
  <r>
    <s v="Feb-2024"/>
    <x v="2"/>
    <s v="Baked Chips"/>
    <n v="4006"/>
    <n v="908379"/>
    <n v="21923"/>
    <n v="8.35"/>
    <n v="2.25"/>
    <n v="254"/>
    <n v="7.56"/>
    <n v="11.41"/>
    <n v="21390"/>
    <n v="12"/>
    <n v="726.65"/>
    <n v="0.66"/>
    <n v="21"/>
    <n v="1824"/>
    <n v="-13"/>
    <n v="9013.5"/>
    <n v="103646.0439"/>
    <n v="26.439599999999999"/>
    <n v="334.50099999999998"/>
    <n v="772144.51549999998"/>
    <n v="192.74700836245631"/>
    <n v="41.434976964831456"/>
    <n v="1250.0915158604555"/>
    <n v="0.20318512427081648"/>
    <n v="750221.51549999998"/>
    <n v="0.20318512427081648"/>
  </r>
  <r>
    <s v="Feb-2024"/>
    <x v="0"/>
    <s v="Trail Mix"/>
    <n v="4895"/>
    <n v="607531"/>
    <n v="79083"/>
    <n v="6.91"/>
    <n v="3.66"/>
    <n v="281"/>
    <n v="35.4"/>
    <n v="6.59"/>
    <n v="93800"/>
    <n v="6"/>
    <n v="1780.04"/>
    <n v="6.21"/>
    <n v="43"/>
    <n v="12517"/>
    <n v="-5"/>
    <n v="17915.7"/>
    <n v="40036.2929"/>
    <n v="303.97950000000003"/>
    <n v="338.24449999999996"/>
    <n v="442619.7831"/>
    <n v="90.422836179775274"/>
    <n v="7.6821946562472343"/>
    <n v="341.30188085660996"/>
    <n v="0.82331805290594229"/>
    <n v="363536.7831"/>
    <n v="0.82331805290594229"/>
  </r>
  <r>
    <s v="Feb-2024"/>
    <x v="1"/>
    <s v="Baked Chips"/>
    <n v="1225"/>
    <n v="311716"/>
    <n v="146365"/>
    <n v="3.39"/>
    <n v="18.18"/>
    <n v="122"/>
    <n v="55.93"/>
    <n v="12.7"/>
    <n v="7833"/>
    <n v="11"/>
    <n v="1404.53"/>
    <n v="20.67"/>
    <n v="20"/>
    <n v="9266"/>
    <n v="70"/>
    <n v="22270.5"/>
    <n v="39587.932000000001"/>
    <n v="253.20750000000004"/>
    <n v="41.527499999999996"/>
    <n v="232463.83300000001"/>
    <n v="189.76639428571428"/>
    <n v="2.1297168038807093"/>
    <n v="221.93616369888861"/>
    <n v="0.54970761847322558"/>
    <n v="86098.833000000013"/>
    <n v="0.54970761847322558"/>
  </r>
  <r>
    <s v="Feb-2024"/>
    <x v="2"/>
    <s v="Millet Snacks"/>
    <n v="2701"/>
    <n v="450455"/>
    <n v="67507"/>
    <n v="3.52"/>
    <n v="11.96"/>
    <n v="436"/>
    <n v="5.68"/>
    <n v="19.25"/>
    <n v="47013"/>
    <n v="4"/>
    <n v="916.7"/>
    <n v="16.95"/>
    <n v="29"/>
    <n v="12183"/>
    <n v="1"/>
    <n v="32303.960000000003"/>
    <n v="86712.587500000009"/>
    <n v="457.81949999999995"/>
    <n v="95.075200000000009"/>
    <n v="271689.55779999995"/>
    <n v="100.58850714550165"/>
    <n v="6.6727154221043747"/>
    <n v="491.38758590596706"/>
    <n v="0.88728330243864539"/>
    <n v="204182.55779999995"/>
    <n v="0.88728330243864539"/>
  </r>
  <r>
    <s v="Feb-2024"/>
    <x v="0"/>
    <s v="Millet Snacks"/>
    <n v="4548"/>
    <n v="221918"/>
    <n v="25132"/>
    <n v="4.3600000000000003"/>
    <n v="19.8"/>
    <n v="139"/>
    <n v="39.81"/>
    <n v="12.39"/>
    <n v="96631"/>
    <n v="9"/>
    <n v="1993.86"/>
    <n v="20.21"/>
    <n v="33"/>
    <n v="9968"/>
    <n v="-19"/>
    <n v="90050.400000000009"/>
    <n v="27495.640200000002"/>
    <n v="919.1508"/>
    <n v="198.2928"/>
    <n v="-3344.4838000000163"/>
    <n v="-0.73537462620932637"/>
    <n v="8.8300970873786415"/>
    <n v="111.30069312790266"/>
    <n v="1.2488691318414911"/>
    <n v="-28476.483800000016"/>
    <n v="1.2488691318414911"/>
  </r>
  <r>
    <s v="Feb-2024"/>
    <x v="3"/>
    <s v="Protein Bars"/>
    <n v="2874"/>
    <n v="961579"/>
    <n v="56374"/>
    <n v="1.82"/>
    <n v="8.56"/>
    <n v="206"/>
    <n v="42.61"/>
    <n v="5.53"/>
    <n v="57654"/>
    <n v="4"/>
    <n v="1175.01"/>
    <n v="6.6"/>
    <n v="27"/>
    <n v="40386"/>
    <n v="38"/>
    <n v="24601.440000000002"/>
    <n v="53175.318700000003"/>
    <n v="189.684"/>
    <n v="52.306800000000003"/>
    <n v="785520.25049999997"/>
    <n v="273.31950260960332"/>
    <n v="17.057136268492567"/>
    <n v="818.35814163283715"/>
    <n v="0.25172352973598633"/>
    <n v="729146.25049999997"/>
    <n v="0.25172352973598633"/>
  </r>
  <r>
    <s v="Feb-2024"/>
    <x v="3"/>
    <s v="Baked Chips"/>
    <n v="2761"/>
    <n v="825158"/>
    <n v="129577"/>
    <n v="5.91"/>
    <n v="14"/>
    <n v="194"/>
    <n v="15.04"/>
    <n v="13.16"/>
    <n v="83151"/>
    <n v="4"/>
    <n v="159.9"/>
    <n v="13.31"/>
    <n v="15"/>
    <n v="8965"/>
    <n v="51"/>
    <n v="38654"/>
    <n v="108590.7928"/>
    <n v="367.48910000000001"/>
    <n v="163.17509999999999"/>
    <n v="585266.54300000006"/>
    <n v="211.97629228540387"/>
    <n v="6.3680900159750573"/>
    <n v="5160.4627892432773"/>
    <n v="3.7593527542603963E-2"/>
    <n v="455689.54300000006"/>
    <n v="3.7593527542603963E-2"/>
  </r>
  <r>
    <s v="Feb-2024"/>
    <x v="1"/>
    <s v="Trail Mix"/>
    <n v="761"/>
    <n v="70074"/>
    <n v="60350"/>
    <n v="4.96"/>
    <n v="19.899999999999999"/>
    <n v="329"/>
    <n v="24.71"/>
    <n v="8.8699999999999992"/>
    <n v="99250"/>
    <n v="6"/>
    <n v="1877.31"/>
    <n v="19.61"/>
    <n v="43"/>
    <n v="12881"/>
    <n v="59"/>
    <n v="15143.9"/>
    <n v="6215.563799999999"/>
    <n v="149.2321"/>
    <n v="37.745599999999996"/>
    <n v="-63603.441500000015"/>
    <n v="-83.578766754270717"/>
    <n v="1.1611267605633804"/>
    <n v="37.32681336593317"/>
    <n v="8.8140393013100446"/>
    <n v="-123953.44150000002"/>
    <n v="8.8140393013100446"/>
  </r>
  <r>
    <s v="Feb-2024"/>
    <x v="2"/>
    <s v="Protein Bars"/>
    <n v="3983"/>
    <n v="796084"/>
    <n v="74561"/>
    <n v="4.71"/>
    <n v="3.67"/>
    <n v="223"/>
    <n v="67.83"/>
    <n v="8.65"/>
    <n v="25762"/>
    <n v="9"/>
    <n v="1153.42"/>
    <n v="28.69"/>
    <n v="46"/>
    <n v="37996"/>
    <n v="56"/>
    <n v="14617.61"/>
    <n v="68861.266000000003"/>
    <n v="1142.7227"/>
    <n v="187.5993"/>
    <n v="647516.80200000003"/>
    <n v="162.57012352498117"/>
    <n v="10.67694907525382"/>
    <n v="690.19437845711013"/>
    <n v="0.32309738670793536"/>
    <n v="572955.80200000003"/>
    <n v="0.32309738670793536"/>
  </r>
  <r>
    <s v="Feb-2024"/>
    <x v="0"/>
    <s v="Baked Chips"/>
    <n v="1968"/>
    <n v="89901"/>
    <n v="66240"/>
    <n v="8.68"/>
    <n v="14.13"/>
    <n v="171"/>
    <n v="26.77"/>
    <n v="16.39"/>
    <n v="34332"/>
    <n v="11"/>
    <n v="411.08"/>
    <n v="7.44"/>
    <n v="33"/>
    <n v="38177"/>
    <n v="30"/>
    <n v="27807.84"/>
    <n v="14734.773900000002"/>
    <n v="146.41920000000002"/>
    <n v="170.82240000000002"/>
    <n v="-25467.855500000005"/>
    <n v="-12.94098348577236"/>
    <n v="1.3572010869565216"/>
    <n v="218.69465797411698"/>
    <n v="0.78191210331364491"/>
    <n v="-91707.855500000005"/>
    <n v="0.78191210331364491"/>
  </r>
  <r>
    <s v="Feb-2024"/>
    <x v="3"/>
    <s v="Millet Snacks"/>
    <n v="2593"/>
    <n v="392829"/>
    <n v="32606"/>
    <n v="8.6999999999999993"/>
    <n v="11.92"/>
    <n v="27"/>
    <n v="15.49"/>
    <n v="13.46"/>
    <n v="55283"/>
    <n v="5"/>
    <n v="1380.75"/>
    <n v="6.95"/>
    <n v="23"/>
    <n v="23106"/>
    <n v="33"/>
    <n v="30908.560000000001"/>
    <n v="52874.7834"/>
    <n v="180.21350000000001"/>
    <n v="225.59099999999998"/>
    <n v="230250.85210000002"/>
    <n v="88.797089124566142"/>
    <n v="12.047751947494326"/>
    <n v="284.50407387289516"/>
    <n v="9.4901980250948884E-2"/>
    <n v="197644.85210000002"/>
    <n v="9.4901980250948884E-2"/>
  </r>
  <r>
    <s v="Feb-2024"/>
    <x v="0"/>
    <s v="Baked Chips"/>
    <n v="732"/>
    <n v="422598"/>
    <n v="33151"/>
    <n v="1.55"/>
    <n v="11.42"/>
    <n v="336"/>
    <n v="67.45"/>
    <n v="8.07"/>
    <n v="3258"/>
    <n v="7"/>
    <n v="295.58999999999997"/>
    <n v="5.44"/>
    <n v="6"/>
    <n v="18131"/>
    <n v="13"/>
    <n v="8359.44"/>
    <n v="34103.658600000002"/>
    <n v="39.820800000000006"/>
    <n v="11.346"/>
    <n v="358694.73459999997"/>
    <n v="490.02012923497261"/>
    <n v="12.747669753551929"/>
    <n v="1429.6762407388615"/>
    <n v="0.23501824428889864"/>
    <n v="325543.73459999997"/>
    <n v="0.23501824428889864"/>
  </r>
  <r>
    <s v="Feb-2024"/>
    <x v="1"/>
    <s v="Baked Chips"/>
    <n v="3059"/>
    <n v="628688"/>
    <n v="95306"/>
    <n v="6.5"/>
    <n v="7.37"/>
    <n v="392"/>
    <n v="5.92"/>
    <n v="5.78"/>
    <n v="37579"/>
    <n v="9"/>
    <n v="453.27"/>
    <n v="4.05"/>
    <n v="47"/>
    <n v="7553"/>
    <n v="-4"/>
    <n v="22544.83"/>
    <n v="36338.166400000002"/>
    <n v="123.8895"/>
    <n v="198.83500000000001"/>
    <n v="524350.27910000004"/>
    <n v="171.4123174566852"/>
    <n v="6.5965206807546224"/>
    <n v="1387.0055375383326"/>
    <n v="0.28262324078080064"/>
    <n v="429044.27910000004"/>
    <n v="0.28262324078080064"/>
  </r>
  <r>
    <s v="Feb-2024"/>
    <x v="2"/>
    <s v="Protein Bars"/>
    <n v="2468"/>
    <n v="582726"/>
    <n v="79707"/>
    <n v="9.51"/>
    <n v="9.19"/>
    <n v="293"/>
    <n v="37.39"/>
    <n v="19.16"/>
    <n v="80720"/>
    <n v="9"/>
    <n v="607.33000000000004"/>
    <n v="4.5999999999999996"/>
    <n v="46"/>
    <n v="35063"/>
    <n v="65"/>
    <n v="22680.92"/>
    <n v="111650.30159999999"/>
    <n v="113.52799999999999"/>
    <n v="234.70680000000002"/>
    <n v="332263.54359999998"/>
    <n v="134.62866434359805"/>
    <n v="7.3108509917573112"/>
    <n v="959.4882518564865"/>
    <n v="0.30537111781523396"/>
    <n v="252556.54359999998"/>
    <n v="0.30537111781523396"/>
  </r>
  <r>
    <s v="Feb-2024"/>
    <x v="2"/>
    <s v="Protein Bars"/>
    <n v="2508"/>
    <n v="720396"/>
    <n v="28091"/>
    <n v="7.54"/>
    <n v="15.18"/>
    <n v="22"/>
    <n v="56.61"/>
    <n v="16.8"/>
    <n v="61607"/>
    <n v="9"/>
    <n v="1082.19"/>
    <n v="13.57"/>
    <n v="22"/>
    <n v="37665"/>
    <n v="79"/>
    <n v="38071.440000000002"/>
    <n v="121026.52800000001"/>
    <n v="340.33560000000006"/>
    <n v="189.10319999999999"/>
    <n v="461496.5932"/>
    <n v="184.00980590111644"/>
    <n v="25.645082054750631"/>
    <n v="665.68347517533891"/>
    <n v="3.3048739859743805E-2"/>
    <n v="433405.5932"/>
    <n v="3.3048739859743805E-2"/>
  </r>
  <r>
    <s v="Feb-2024"/>
    <x v="1"/>
    <s v="Baked Chips"/>
    <n v="440"/>
    <n v="782635"/>
    <n v="28989"/>
    <n v="1.4"/>
    <n v="18.63"/>
    <n v="449"/>
    <n v="42.47"/>
    <n v="12.65"/>
    <n v="16940"/>
    <n v="2"/>
    <n v="1461.22"/>
    <n v="12.73"/>
    <n v="21"/>
    <n v="16861"/>
    <n v="13"/>
    <n v="8197.1999999999989"/>
    <n v="99003.327499999999"/>
    <n v="56.012"/>
    <n v="6.1599999999999993"/>
    <n v="641571.30050000001"/>
    <n v="1458.1165920454546"/>
    <n v="26.997654282658939"/>
    <n v="535.60381051450156"/>
    <n v="0.83830620915241461"/>
    <n v="612582.30050000001"/>
    <n v="0.83830620915241461"/>
  </r>
  <r>
    <s v="Feb-2024"/>
    <x v="3"/>
    <s v="Millet Snacks"/>
    <n v="361"/>
    <n v="311691"/>
    <n v="113272"/>
    <n v="2.84"/>
    <n v="14.17"/>
    <n v="304"/>
    <n v="5.59"/>
    <n v="6.16"/>
    <n v="82793"/>
    <n v="8"/>
    <n v="1810"/>
    <n v="20.399999999999999"/>
    <n v="38"/>
    <n v="40489"/>
    <n v="59"/>
    <n v="5115.37"/>
    <n v="19200.1656"/>
    <n v="73.643999999999991"/>
    <n v="10.2524"/>
    <n v="164009.568"/>
    <n v="454.3201329639889"/>
    <n v="2.75170386326718"/>
    <n v="172.2049723756906"/>
    <n v="1.7653381072921579"/>
    <n v="50737.567999999999"/>
    <n v="1.7653381072921579"/>
  </r>
  <r>
    <s v="Feb-2024"/>
    <x v="3"/>
    <s v="Baked Chips"/>
    <n v="1542"/>
    <n v="656123"/>
    <n v="21241"/>
    <n v="7.06"/>
    <n v="7.53"/>
    <n v="198"/>
    <n v="47.14"/>
    <n v="5.27"/>
    <n v="16682"/>
    <n v="2"/>
    <n v="1108.7"/>
    <n v="19.05"/>
    <n v="41"/>
    <n v="24813"/>
    <n v="4"/>
    <n v="11611.26"/>
    <n v="34577.682099999998"/>
    <n v="293.75099999999998"/>
    <n v="108.86519999999999"/>
    <n v="568036.44169999997"/>
    <n v="368.37642133592732"/>
    <n v="30.889459065015771"/>
    <n v="591.7948949219807"/>
    <n v="0.33457537687293387"/>
    <n v="546795.44169999997"/>
    <n v="0.33457537687293387"/>
  </r>
  <r>
    <s v="Feb-2024"/>
    <x v="0"/>
    <s v="Trail Mix"/>
    <n v="343"/>
    <n v="495358"/>
    <n v="40063"/>
    <n v="6.99"/>
    <n v="7.72"/>
    <n v="155"/>
    <n v="42.13"/>
    <n v="14.56"/>
    <n v="64210"/>
    <n v="13"/>
    <n v="174.07"/>
    <n v="23.62"/>
    <n v="1"/>
    <n v="30541"/>
    <n v="-6"/>
    <n v="2647.96"/>
    <n v="72124.124800000005"/>
    <n v="81.016600000000011"/>
    <n v="23.9757"/>
    <n v="325729.92290000001"/>
    <n v="949.64992099125368"/>
    <n v="12.364475950378154"/>
    <n v="2845.7402194519445"/>
    <n v="5.4467375110526128E-2"/>
    <n v="285666.92290000001"/>
    <n v="5.4467375110526128E-2"/>
  </r>
  <r>
    <s v="Feb-2024"/>
    <x v="1"/>
    <s v="Protein Bars"/>
    <n v="4207"/>
    <n v="207547"/>
    <n v="89703"/>
    <n v="8.1"/>
    <n v="8.2200000000000006"/>
    <n v="191"/>
    <n v="14.06"/>
    <n v="12"/>
    <n v="29309"/>
    <n v="4"/>
    <n v="1055.05"/>
    <n v="9.7200000000000006"/>
    <n v="16"/>
    <n v="28350"/>
    <n v="-7"/>
    <n v="34581.54"/>
    <n v="24905.64"/>
    <n v="408.92040000000003"/>
    <n v="340.767"/>
    <n v="89651.132599999997"/>
    <n v="21.309991110054671"/>
    <n v="2.3137130307793496"/>
    <n v="196.71769110468699"/>
    <n v="0.97093453531007434"/>
    <n v="-51.867400000002817"/>
    <n v="0.97093453531007434"/>
  </r>
  <r>
    <s v="Feb-2024"/>
    <x v="2"/>
    <s v="Millet Snacks"/>
    <n v="660"/>
    <n v="462104"/>
    <n v="133557"/>
    <n v="8.9"/>
    <n v="16.68"/>
    <n v="295"/>
    <n v="42"/>
    <n v="10.42"/>
    <n v="71918"/>
    <n v="0"/>
    <n v="782.58"/>
    <n v="4.09"/>
    <n v="44"/>
    <n v="45397"/>
    <n v="33"/>
    <n v="11008.8"/>
    <n v="48151.236799999999"/>
    <n v="26.994"/>
    <n v="58.740000000000009"/>
    <n v="285543.2292"/>
    <n v="432.64125636363639"/>
    <n v="3.4599758904437805"/>
    <n v="590.48787344424852"/>
    <n v="0.49958688953136088"/>
    <n v="151986.2292"/>
    <n v="0.49958688953136088"/>
  </r>
  <r>
    <s v="Feb-2024"/>
    <x v="3"/>
    <s v="Protein Bars"/>
    <n v="2825"/>
    <n v="786983"/>
    <n v="49605"/>
    <n v="2.41"/>
    <n v="3.38"/>
    <n v="363"/>
    <n v="42.9"/>
    <n v="18.14"/>
    <n v="18895"/>
    <n v="2"/>
    <n v="195.12"/>
    <n v="14.12"/>
    <n v="5"/>
    <n v="28453"/>
    <n v="-15"/>
    <n v="9548.5"/>
    <n v="142758.7162"/>
    <n v="398.89"/>
    <n v="68.082499999999996"/>
    <n v="586860.81129999994"/>
    <n v="207.73834028318581"/>
    <n v="15.864993448241105"/>
    <n v="4033.3282082820829"/>
    <n v="9.0000114360793054E-2"/>
    <n v="537255.81129999994"/>
    <n v="9.0000114360793054E-2"/>
  </r>
  <r>
    <s v="Feb-2024"/>
    <x v="0"/>
    <s v="Trail Mix"/>
    <n v="4173"/>
    <n v="62763"/>
    <n v="72468"/>
    <n v="9.44"/>
    <n v="4.05"/>
    <n v="257"/>
    <n v="30.64"/>
    <n v="14.38"/>
    <n v="23762"/>
    <n v="5"/>
    <n v="1356.69"/>
    <n v="19.77"/>
    <n v="11"/>
    <n v="34800"/>
    <n v="41"/>
    <n v="16900.649999999998"/>
    <n v="9025.3194000000003"/>
    <n v="825.00209999999993"/>
    <n v="393.93119999999999"/>
    <n v="-22943.902700000006"/>
    <n v="-5.4981794152887629"/>
    <n v="0.86607882099685374"/>
    <n v="46.261857904163811"/>
    <n v="5.5553324410879021"/>
    <n v="-95411.902700000006"/>
    <n v="5.5553324410879021"/>
  </r>
  <r>
    <s v="Feb-2024"/>
    <x v="3"/>
    <s v="Baked Chips"/>
    <n v="4325"/>
    <n v="266823"/>
    <n v="136564"/>
    <n v="6.86"/>
    <n v="13.05"/>
    <n v="479"/>
    <n v="27.62"/>
    <n v="7.81"/>
    <n v="41916"/>
    <n v="13"/>
    <n v="637.42999999999995"/>
    <n v="2.87"/>
    <n v="26"/>
    <n v="13262"/>
    <n v="11"/>
    <n v="56441.25"/>
    <n v="20838.8763"/>
    <n v="124.1275"/>
    <n v="296.69500000000005"/>
    <n v="133944.05119999999"/>
    <n v="30.969722820809245"/>
    <n v="1.9538311707331362"/>
    <n v="418.5918453791005"/>
    <n v="1.1443127841303034"/>
    <n v="-2619.9488000000129"/>
    <n v="1.1443127841303034"/>
  </r>
  <r>
    <s v="Feb-2024"/>
    <x v="3"/>
    <s v="Baked Chips"/>
    <n v="2629"/>
    <n v="83866"/>
    <n v="20449"/>
    <n v="9.86"/>
    <n v="17.63"/>
    <n v="440"/>
    <n v="25.52"/>
    <n v="19.8"/>
    <n v="94244"/>
    <n v="6"/>
    <n v="341.28"/>
    <n v="19.68"/>
    <n v="44"/>
    <n v="6738"/>
    <n v="2"/>
    <n v="46349.27"/>
    <n v="16605.468000000001"/>
    <n v="517.38720000000001"/>
    <n v="259.21940000000001"/>
    <n v="-80847.344600000011"/>
    <n v="-30.752128033472808"/>
    <n v="4.1012274438847864"/>
    <n v="245.73956868260669"/>
    <n v="1.7905134381036414"/>
    <n v="-101296.34460000001"/>
    <n v="1.7905134381036414"/>
  </r>
  <r>
    <s v="Feb-2024"/>
    <x v="3"/>
    <s v="Millet Snacks"/>
    <n v="3824"/>
    <n v="646804"/>
    <n v="101566"/>
    <n v="2.59"/>
    <n v="5.87"/>
    <n v="137"/>
    <n v="33.909999999999997"/>
    <n v="12.68"/>
    <n v="99794"/>
    <n v="5"/>
    <n v="1198.5899999999999"/>
    <n v="8.23"/>
    <n v="47"/>
    <n v="26208"/>
    <n v="33"/>
    <n v="22446.880000000001"/>
    <n v="82014.747199999998"/>
    <n v="314.71519999999998"/>
    <n v="99.041600000000003"/>
    <n v="415926.61599999998"/>
    <n v="108.76742050209205"/>
    <n v="6.3683122304708268"/>
    <n v="539.6374072868955"/>
    <n v="0.25387417208304214"/>
    <n v="314360.61599999998"/>
    <n v="0.25387417208304214"/>
  </r>
  <r>
    <s v="Feb-2024"/>
    <x v="2"/>
    <s v="Baked Chips"/>
    <n v="3703"/>
    <n v="483934"/>
    <n v="129881"/>
    <n v="3.97"/>
    <n v="3.77"/>
    <n v="420"/>
    <n v="20.7"/>
    <n v="7.56"/>
    <n v="31113"/>
    <n v="9"/>
    <n v="911.93"/>
    <n v="8.61"/>
    <n v="16"/>
    <n v="10492"/>
    <n v="31"/>
    <n v="13960.31"/>
    <n v="36585.410400000001"/>
    <n v="318.82830000000001"/>
    <n v="147.00909999999999"/>
    <n v="391317.44219999999"/>
    <n v="105.6757877936808"/>
    <n v="3.7259799354794003"/>
    <n v="530.67011722390976"/>
    <n v="0.79145214016787413"/>
    <n v="261436.44219999999"/>
    <n v="0.79145214016787413"/>
  </r>
  <r>
    <s v="Feb-2024"/>
    <x v="0"/>
    <s v="Protein Bars"/>
    <n v="4585"/>
    <n v="521328"/>
    <n v="8642"/>
    <n v="9.77"/>
    <n v="7.32"/>
    <n v="74"/>
    <n v="44.48"/>
    <n v="13.9"/>
    <n v="84360"/>
    <n v="12"/>
    <n v="1734.95"/>
    <n v="2.1"/>
    <n v="4"/>
    <n v="18522"/>
    <n v="46"/>
    <n v="33562.200000000004"/>
    <n v="72464.592000000004"/>
    <n v="96.285000000000011"/>
    <n v="447.9545"/>
    <n v="311874.96849999996"/>
    <n v="68.02071286804798"/>
    <n v="60.324924785929184"/>
    <n v="300.4858929652151"/>
    <n v="0.24626780069361326"/>
    <n v="303232.96849999996"/>
    <n v="0.24626780069361326"/>
  </r>
  <r>
    <s v="Feb-2024"/>
    <x v="2"/>
    <s v="Millet Snacks"/>
    <n v="1984"/>
    <n v="208588"/>
    <n v="19122"/>
    <n v="9.0299999999999994"/>
    <n v="14.21"/>
    <n v="250"/>
    <n v="49"/>
    <n v="6.74"/>
    <n v="34414"/>
    <n v="11"/>
    <n v="771.5"/>
    <n v="5.18"/>
    <n v="45"/>
    <n v="4192"/>
    <n v="12"/>
    <n v="28192.640000000003"/>
    <n v="14058.831200000001"/>
    <n v="102.77119999999999"/>
    <n v="179.15519999999998"/>
    <n v="127448.6024"/>
    <n v="64.238206854838708"/>
    <n v="10.90827319318063"/>
    <n v="270.36681788723268"/>
    <n v="0.92466968377854908"/>
    <n v="108326.6024"/>
    <n v="0.92466968377854908"/>
  </r>
  <r>
    <s v="Feb-2024"/>
    <x v="2"/>
    <s v="Baked Chips"/>
    <n v="4238"/>
    <n v="703583"/>
    <n v="73431"/>
    <n v="7.88"/>
    <n v="12.67"/>
    <n v="378"/>
    <n v="9.17"/>
    <n v="19.55"/>
    <n v="16142"/>
    <n v="2"/>
    <n v="1187.28"/>
    <n v="10.34"/>
    <n v="9"/>
    <n v="46580"/>
    <n v="25"/>
    <n v="53695.46"/>
    <n v="137550.47650000002"/>
    <n v="438.20919999999995"/>
    <n v="333.95439999999996"/>
    <n v="448842.89989999996"/>
    <n v="105.90913164228408"/>
    <n v="9.5815527502008688"/>
    <n v="592.6007344518564"/>
    <n v="0.63786623610860405"/>
    <n v="375411.89989999996"/>
    <n v="0.63786623610860405"/>
  </r>
  <r>
    <s v="Feb-2024"/>
    <x v="2"/>
    <s v="Baked Chips"/>
    <n v="4449"/>
    <n v="662257"/>
    <n v="60745"/>
    <n v="1.23"/>
    <n v="4.67"/>
    <n v="33"/>
    <n v="43.75"/>
    <n v="5.33"/>
    <n v="71492"/>
    <n v="2"/>
    <n v="325.85000000000002"/>
    <n v="1.85"/>
    <n v="45"/>
    <n v="16775"/>
    <n v="60"/>
    <n v="20776.829999999998"/>
    <n v="35298.2981"/>
    <n v="82.306500000000014"/>
    <n v="54.722700000000003"/>
    <n v="517777.84270000004"/>
    <n v="116.38072436502586"/>
    <n v="10.902247098526628"/>
    <n v="2032.3983427957648"/>
    <n v="1.6236974467616048E-2"/>
    <n v="457032.84270000004"/>
    <n v="1.6236974467616048E-2"/>
  </r>
  <r>
    <s v="Feb-2024"/>
    <x v="3"/>
    <s v="Millet Snacks"/>
    <n v="2810"/>
    <n v="255735"/>
    <n v="144783"/>
    <n v="3.08"/>
    <n v="17.82"/>
    <n v="440"/>
    <n v="18.71"/>
    <n v="16.82"/>
    <n v="75257"/>
    <n v="10"/>
    <n v="914.91"/>
    <n v="23.05"/>
    <n v="32"/>
    <n v="14074"/>
    <n v="-2"/>
    <n v="50074.200000000004"/>
    <n v="43014.627000000008"/>
    <n v="647.70500000000004"/>
    <n v="86.548000000000002"/>
    <n v="72580.919999999984"/>
    <n v="25.829508896797147"/>
    <n v="1.7663330639646919"/>
    <n v="279.51929698003084"/>
    <n v="1.5741310340782448"/>
    <n v="-72202.080000000016"/>
    <n v="1.5741310340782448"/>
  </r>
  <r>
    <s v="Feb-2024"/>
    <x v="2"/>
    <s v="Protein Bars"/>
    <n v="789"/>
    <n v="379638"/>
    <n v="15211"/>
    <n v="6.36"/>
    <n v="13.06"/>
    <n v="328"/>
    <n v="34.92"/>
    <n v="15.46"/>
    <n v="27862"/>
    <n v="9"/>
    <n v="992.97"/>
    <n v="14.11"/>
    <n v="47"/>
    <n v="28002"/>
    <n v="57"/>
    <n v="10304.34"/>
    <n v="58692.034800000009"/>
    <n v="111.3279"/>
    <n v="50.180400000000006"/>
    <n v="254616.11689999999"/>
    <n v="322.7073724968314"/>
    <n v="24.958122411412795"/>
    <n v="382.32575002265929"/>
    <n v="0.85790716419325774"/>
    <n v="239405.11689999999"/>
    <n v="0.85790716419325774"/>
  </r>
  <r>
    <s v="Feb-2024"/>
    <x v="3"/>
    <s v="Protein Bars"/>
    <n v="556"/>
    <n v="154648"/>
    <n v="106971"/>
    <n v="5.05"/>
    <n v="7.74"/>
    <n v="448"/>
    <n v="13.7"/>
    <n v="16.739999999999998"/>
    <n v="70199"/>
    <n v="11"/>
    <n v="1429.95"/>
    <n v="22.88"/>
    <n v="26"/>
    <n v="13460"/>
    <n v="18"/>
    <n v="4303.4400000000005"/>
    <n v="25888.075199999999"/>
    <n v="127.2128"/>
    <n v="28.077999999999999"/>
    <n v="40642.193999999989"/>
    <n v="73.097471223021557"/>
    <n v="1.4457002365126996"/>
    <n v="108.14923598727228"/>
    <n v="4.1424240856655112"/>
    <n v="-66328.806000000011"/>
    <n v="4.1424240856655112"/>
  </r>
  <r>
    <s v="Feb-2024"/>
    <x v="1"/>
    <s v="Baked Chips"/>
    <n v="1738"/>
    <n v="804105"/>
    <n v="133727"/>
    <n v="7.29"/>
    <n v="14.21"/>
    <n v="422"/>
    <n v="18.88"/>
    <n v="18.8"/>
    <n v="53472"/>
    <n v="11"/>
    <n v="1063.92"/>
    <n v="10.43"/>
    <n v="37"/>
    <n v="31121"/>
    <n v="76"/>
    <n v="24696.980000000003"/>
    <n v="151171.74"/>
    <n v="181.27340000000001"/>
    <n v="126.70020000000001"/>
    <n v="543335.3064"/>
    <n v="312.62100483314157"/>
    <n v="6.0130340170646166"/>
    <n v="755.79460861718917"/>
    <n v="0.55835275243904725"/>
    <n v="409608.3064"/>
    <n v="0.55835275243904725"/>
  </r>
  <r>
    <s v="Feb-2024"/>
    <x v="1"/>
    <s v="Protein Bars"/>
    <n v="519"/>
    <n v="493316"/>
    <n v="71732"/>
    <n v="6.81"/>
    <n v="10.45"/>
    <n v="121"/>
    <n v="67.05"/>
    <n v="5.77"/>
    <n v="86029"/>
    <n v="8"/>
    <n v="1066.96"/>
    <n v="13.55"/>
    <n v="1"/>
    <n v="31921"/>
    <n v="45"/>
    <n v="5423.5499999999993"/>
    <n v="28464.333199999997"/>
    <n v="70.3245"/>
    <n v="35.343899999999998"/>
    <n v="341372.44839999999"/>
    <n v="657.75038227360312"/>
    <n v="6.8772096135615906"/>
    <n v="462.35660193446802"/>
    <n v="0.26170276252949426"/>
    <n v="269640.44839999999"/>
    <n v="0.26170276252949426"/>
  </r>
  <r>
    <s v="Feb-2024"/>
    <x v="2"/>
    <s v="Trail Mix"/>
    <n v="2455"/>
    <n v="752098"/>
    <n v="14256"/>
    <n v="1.75"/>
    <n v="10.02"/>
    <n v="228"/>
    <n v="53.87"/>
    <n v="6.42"/>
    <n v="12397"/>
    <n v="9"/>
    <n v="538.59"/>
    <n v="24.01"/>
    <n v="42"/>
    <n v="39869"/>
    <n v="-1"/>
    <n v="24599.1"/>
    <n v="48284.691599999998"/>
    <n v="589.44550000000004"/>
    <n v="42.962500000000006"/>
    <n v="626315.80040000007"/>
    <n v="255.11845230142569"/>
    <n v="52.75659371492705"/>
    <n v="1396.420282589725"/>
    <n v="0.16327462644495797"/>
    <n v="612059.80040000007"/>
    <n v="0.16327462644495797"/>
  </r>
  <r>
    <s v="Feb-2024"/>
    <x v="2"/>
    <s v="Trail Mix"/>
    <n v="2772"/>
    <n v="854783"/>
    <n v="47998"/>
    <n v="8.99"/>
    <n v="11.77"/>
    <n v="201"/>
    <n v="16.809999999999999"/>
    <n v="13.25"/>
    <n v="10974"/>
    <n v="14"/>
    <n v="1217.49"/>
    <n v="5.91"/>
    <n v="2"/>
    <n v="32971"/>
    <n v="17"/>
    <n v="32626.44"/>
    <n v="113258.74750000001"/>
    <n v="163.8252"/>
    <n v="249.20280000000002"/>
    <n v="664539.78450000007"/>
    <n v="239.73296699134201"/>
    <n v="17.80872119671653"/>
    <n v="702.08625943539573"/>
    <n v="0.28628960800577458"/>
    <n v="616541.78450000007"/>
    <n v="0.28628960800577458"/>
  </r>
  <r>
    <s v="Feb-2024"/>
    <x v="2"/>
    <s v="Protein Bars"/>
    <n v="4300"/>
    <n v="774984"/>
    <n v="109601"/>
    <n v="3.71"/>
    <n v="8.73"/>
    <n v="180"/>
    <n v="37.770000000000003"/>
    <n v="14.29"/>
    <n v="38383"/>
    <n v="3"/>
    <n v="559.12"/>
    <n v="12.38"/>
    <n v="36"/>
    <n v="4201"/>
    <n v="27"/>
    <n v="37539"/>
    <n v="110745.2136"/>
    <n v="532.34"/>
    <n v="159.53"/>
    <n v="583423.91639999999"/>
    <n v="135.67998055813953"/>
    <n v="7.0709573817757141"/>
    <n v="1386.078122764344"/>
    <n v="0.1298628100709176"/>
    <n v="473822.91639999999"/>
    <n v="0.1298628100709176"/>
  </r>
  <r>
    <s v="Feb-2024"/>
    <x v="2"/>
    <s v="Trail Mix"/>
    <n v="3291"/>
    <n v="589570"/>
    <n v="66844"/>
    <n v="5.95"/>
    <n v="2.2200000000000002"/>
    <n v="386"/>
    <n v="21.78"/>
    <n v="17.54"/>
    <n v="81552"/>
    <n v="6"/>
    <n v="1635.8"/>
    <n v="17.52"/>
    <n v="14"/>
    <n v="40531"/>
    <n v="67"/>
    <n v="7306.02"/>
    <n v="103410.57799999999"/>
    <n v="576.58320000000003"/>
    <n v="195.81450000000001"/>
    <n v="355998.00430000003"/>
    <n v="108.17320094196293"/>
    <n v="8.8200885644186471"/>
    <n v="360.41692138403226"/>
    <n v="1.0709819020642164"/>
    <n v="289154.00430000003"/>
    <n v="1.0709819020642164"/>
  </r>
  <r>
    <s v="Feb-2024"/>
    <x v="1"/>
    <s v="Trail Mix"/>
    <n v="341"/>
    <n v="841507"/>
    <n v="25700"/>
    <n v="5.46"/>
    <n v="17.39"/>
    <n v="336"/>
    <n v="11.9"/>
    <n v="17.64"/>
    <n v="55612"/>
    <n v="7"/>
    <n v="1060.5999999999999"/>
    <n v="26.41"/>
    <n v="0"/>
    <n v="37446"/>
    <n v="14"/>
    <n v="5929.99"/>
    <n v="148441.83480000001"/>
    <n v="90.058099999999996"/>
    <n v="18.618600000000001"/>
    <n v="593968.49849999999"/>
    <n v="1741.8431041055719"/>
    <n v="32.743463035019452"/>
    <n v="793.42541957382616"/>
    <n v="0.42348025625455282"/>
    <n v="568268.49849999999"/>
    <n v="0.42348025625455282"/>
  </r>
  <r>
    <s v="Feb-2024"/>
    <x v="0"/>
    <s v="Millet Snacks"/>
    <n v="2379"/>
    <n v="78365"/>
    <n v="68353"/>
    <n v="6.42"/>
    <n v="6.87"/>
    <n v="171"/>
    <n v="54.9"/>
    <n v="6.46"/>
    <n v="83536"/>
    <n v="8"/>
    <n v="1144.3599999999999"/>
    <n v="1.07"/>
    <n v="40"/>
    <n v="2667"/>
    <n v="78"/>
    <n v="16343.73"/>
    <n v="5062.3790000000008"/>
    <n v="25.455300000000001"/>
    <n v="152.73179999999999"/>
    <n v="-29422.296100000007"/>
    <n v="-12.367505716687687"/>
    <n v="1.1464749169751145"/>
    <n v="68.479324688035234"/>
    <n v="2.497104064314426"/>
    <n v="-97775.296100000007"/>
    <n v="2.497104064314426"/>
  </r>
  <r>
    <s v="Feb-2024"/>
    <x v="1"/>
    <s v="Baked Chips"/>
    <n v="888"/>
    <n v="515982"/>
    <n v="105772"/>
    <n v="6.2"/>
    <n v="5.49"/>
    <n v="311"/>
    <n v="12.41"/>
    <n v="9.5500000000000007"/>
    <n v="13806"/>
    <n v="3"/>
    <n v="241.2"/>
    <n v="14.94"/>
    <n v="25"/>
    <n v="29152"/>
    <n v="31"/>
    <n v="4875.12"/>
    <n v="49276.281000000003"/>
    <n v="132.66720000000001"/>
    <n v="55.055999999999997"/>
    <n v="418684.87579999998"/>
    <n v="471.49197725225224"/>
    <n v="4.8782475513368375"/>
    <n v="2139.2288557213933"/>
    <n v="0.14537948998220868"/>
    <n v="312912.87579999998"/>
    <n v="0.14537948998220868"/>
  </r>
  <r>
    <s v="Feb-2024"/>
    <x v="2"/>
    <s v="Protein Bars"/>
    <n v="178"/>
    <n v="390754"/>
    <n v="24991"/>
    <n v="3.29"/>
    <n v="5.63"/>
    <n v="156"/>
    <n v="7.23"/>
    <n v="14.79"/>
    <n v="40477"/>
    <n v="6"/>
    <n v="1348.5"/>
    <n v="28.42"/>
    <n v="12"/>
    <n v="21654"/>
    <n v="28"/>
    <n v="1002.14"/>
    <n v="57792.516600000003"/>
    <n v="50.587600000000002"/>
    <n v="5.8561999999999994"/>
    <n v="269771.8996"/>
    <n v="1515.5724696629213"/>
    <n v="15.63578888399824"/>
    <n v="289.76937337782721"/>
    <n v="0.53835917226695063"/>
    <n v="244780.8996"/>
    <n v="0.53835917226695063"/>
  </r>
  <r>
    <s v="Feb-2024"/>
    <x v="1"/>
    <s v="Baked Chips"/>
    <n v="955"/>
    <n v="630595"/>
    <n v="89995"/>
    <n v="9.51"/>
    <n v="4.04"/>
    <n v="19"/>
    <n v="10.29"/>
    <n v="10.47"/>
    <n v="18320"/>
    <n v="14"/>
    <n v="480.13"/>
    <n v="14.93"/>
    <n v="24"/>
    <n v="43903"/>
    <n v="58"/>
    <n v="3858.2"/>
    <n v="66023.296499999997"/>
    <n v="142.58149999999998"/>
    <n v="90.82050000000001"/>
    <n v="498257.10149999999"/>
    <n v="521.73518481675387"/>
    <n v="7.0070003889104946"/>
    <n v="1313.3838752004665"/>
    <n v="1.446644835433202E-2"/>
    <n v="408262.10149999999"/>
    <n v="1.446644835433202E-2"/>
  </r>
  <r>
    <s v="Feb-2024"/>
    <x v="1"/>
    <s v="Baked Chips"/>
    <n v="1131"/>
    <n v="829383"/>
    <n v="142686"/>
    <n v="6.29"/>
    <n v="16"/>
    <n v="134"/>
    <n v="24.02"/>
    <n v="7.92"/>
    <n v="52243"/>
    <n v="14"/>
    <n v="1889.73"/>
    <n v="1.8"/>
    <n v="3"/>
    <n v="42506"/>
    <n v="45"/>
    <n v="18096"/>
    <n v="65687.133600000001"/>
    <n v="20.358000000000004"/>
    <n v="71.139899999999997"/>
    <n v="650759.36849999998"/>
    <n v="575.38405702917771"/>
    <n v="5.8126445481687057"/>
    <n v="438.88968265307744"/>
    <n v="0.30531590350899401"/>
    <n v="508073.36849999998"/>
    <n v="0.30531590350899401"/>
  </r>
  <r>
    <s v="Feb-2024"/>
    <x v="2"/>
    <s v="Protein Bars"/>
    <n v="3371"/>
    <n v="362229"/>
    <n v="12415"/>
    <n v="9.2799999999999994"/>
    <n v="16.8"/>
    <n v="90"/>
    <n v="40.450000000000003"/>
    <n v="17.399999999999999"/>
    <n v="45615"/>
    <n v="13"/>
    <n v="632.23"/>
    <n v="9.77"/>
    <n v="35"/>
    <n v="48117"/>
    <n v="43"/>
    <n v="56632.800000000003"/>
    <n v="63027.845999999998"/>
    <n v="329.3467"/>
    <n v="312.8288"/>
    <n v="148194.17849999998"/>
    <n v="43.961488727380591"/>
    <n v="29.176721707611758"/>
    <n v="572.93864574601014"/>
    <n v="0.15708488276753105"/>
    <n v="135779.17849999998"/>
    <n v="0.15708488276753105"/>
  </r>
  <r>
    <s v="Feb-2024"/>
    <x v="2"/>
    <s v="Protein Bars"/>
    <n v="2137"/>
    <n v="231211"/>
    <n v="135429"/>
    <n v="1.67"/>
    <n v="5.0599999999999996"/>
    <n v="400"/>
    <n v="66.290000000000006"/>
    <n v="12.28"/>
    <n v="25705"/>
    <n v="9"/>
    <n v="1498.41"/>
    <n v="17.68"/>
    <n v="2"/>
    <n v="28632"/>
    <n v="-4"/>
    <n v="10813.22"/>
    <n v="28392.710799999997"/>
    <n v="377.82159999999999"/>
    <n v="35.687899999999999"/>
    <n v="137254.55970000001"/>
    <n v="64.22768352831072"/>
    <n v="1.7072488167231539"/>
    <n v="154.3042291495652"/>
    <n v="2.5922815090977505"/>
    <n v="1825.5597000000125"/>
    <n v="2.5922815090977505"/>
  </r>
  <r>
    <s v="Feb-2024"/>
    <x v="1"/>
    <s v="Protein Bars"/>
    <n v="3523"/>
    <n v="965207"/>
    <n v="106754"/>
    <n v="6.45"/>
    <n v="3"/>
    <n v="344"/>
    <n v="44.67"/>
    <n v="16.670000000000002"/>
    <n v="60303"/>
    <n v="8"/>
    <n v="1874.04"/>
    <n v="14.14"/>
    <n v="21"/>
    <n v="49365"/>
    <n v="-14"/>
    <n v="10569"/>
    <n v="160900.00690000001"/>
    <n v="498.15219999999999"/>
    <n v="227.23349999999999"/>
    <n v="683344.60739999998"/>
    <n v="193.96667822878229"/>
    <n v="9.0414129681323416"/>
    <n v="515.04076753964694"/>
    <n v="0.6679082932469409"/>
    <n v="576590.60739999998"/>
    <n v="0.6679082932469409"/>
  </r>
  <r>
    <s v="Feb-2024"/>
    <x v="2"/>
    <s v="Trail Mix"/>
    <n v="3819"/>
    <n v="963320"/>
    <n v="23375"/>
    <n v="7.66"/>
    <n v="2.4"/>
    <n v="45"/>
    <n v="46.54"/>
    <n v="17.13"/>
    <n v="87948"/>
    <n v="2"/>
    <n v="1803.48"/>
    <n v="7.88"/>
    <n v="40"/>
    <n v="39485"/>
    <n v="15"/>
    <n v="9165.6"/>
    <n v="165016.71599999999"/>
    <n v="300.93719999999996"/>
    <n v="292.53539999999998"/>
    <n v="661111.21140000003"/>
    <n v="173.11107918303222"/>
    <n v="41.211550802139037"/>
    <n v="534.1450972564154"/>
    <n v="8.4246771581613589E-2"/>
    <n v="637736.21140000003"/>
    <n v="8.4246771581613589E-2"/>
  </r>
  <r>
    <s v="Feb-2024"/>
    <x v="0"/>
    <s v="Baked Chips"/>
    <n v="2476"/>
    <n v="907342"/>
    <n v="115138"/>
    <n v="4.92"/>
    <n v="19.420000000000002"/>
    <n v="201"/>
    <n v="22.13"/>
    <n v="15.06"/>
    <n v="56235"/>
    <n v="13"/>
    <n v="1688.41"/>
    <n v="15.1"/>
    <n v="34"/>
    <n v="17101"/>
    <n v="68"/>
    <n v="48083.920000000006"/>
    <n v="136645.7052"/>
    <n v="373.87599999999998"/>
    <n v="121.8192"/>
    <n v="648780.67960000003"/>
    <n v="262.02773812600969"/>
    <n v="7.8804738661432365"/>
    <n v="537.39435326727505"/>
    <n v="0.37402700415058493"/>
    <n v="533642.67960000003"/>
    <n v="0.37402700415058493"/>
  </r>
  <r>
    <s v="Feb-2024"/>
    <x v="3"/>
    <s v="Protein Bars"/>
    <n v="2521"/>
    <n v="94900"/>
    <n v="38872"/>
    <n v="7.62"/>
    <n v="14.37"/>
    <n v="88"/>
    <n v="7.6"/>
    <n v="5.56"/>
    <n v="87193"/>
    <n v="14"/>
    <n v="434.44"/>
    <n v="21.73"/>
    <n v="42"/>
    <n v="2645"/>
    <n v="78"/>
    <n v="36226.769999999997"/>
    <n v="5276.44"/>
    <n v="547.81330000000003"/>
    <n v="192.1002"/>
    <n v="-37181.123499999987"/>
    <n v="-14.748561483538273"/>
    <n v="2.441345955958016"/>
    <n v="218.44213240033147"/>
    <n v="0.40285268703898841"/>
    <n v="-76053.123499999987"/>
    <n v="0.40285268703898841"/>
  </r>
  <r>
    <s v="Feb-2024"/>
    <x v="2"/>
    <s v="Trail Mix"/>
    <n v="4183"/>
    <n v="82174"/>
    <n v="26644"/>
    <n v="5.31"/>
    <n v="19.23"/>
    <n v="400"/>
    <n v="28.09"/>
    <n v="9.1"/>
    <n v="43516"/>
    <n v="0"/>
    <n v="572.59"/>
    <n v="12.56"/>
    <n v="47"/>
    <n v="27898"/>
    <n v="45"/>
    <n v="80439.09"/>
    <n v="7477.8339999999998"/>
    <n v="525.38480000000004"/>
    <n v="222.11729999999997"/>
    <n v="-77904.426099999982"/>
    <n v="-18.624055964618691"/>
    <n v="3.0841465245458641"/>
    <n v="143.51281021324158"/>
    <n v="2.7872076325845159"/>
    <n v="-104548.42609999998"/>
    <n v="2.7872076325845159"/>
  </r>
  <r>
    <s v="Feb-2024"/>
    <x v="3"/>
    <s v="Millet Snacks"/>
    <n v="1356"/>
    <n v="787685"/>
    <n v="49814"/>
    <n v="3.48"/>
    <n v="15.14"/>
    <n v="235"/>
    <n v="34.19"/>
    <n v="19.18"/>
    <n v="38677"/>
    <n v="5"/>
    <n v="1856.76"/>
    <n v="5.21"/>
    <n v="43"/>
    <n v="22675"/>
    <n v="-18"/>
    <n v="20529.84"/>
    <n v="151077.98300000001"/>
    <n v="70.647599999999997"/>
    <n v="47.188799999999993"/>
    <n v="554607.3406"/>
    <n v="409.00246356932155"/>
    <n v="15.812522584012527"/>
    <n v="424.22553264826905"/>
    <n v="0.55395062747164159"/>
    <n v="504793.3406"/>
    <n v="0.55395062747164159"/>
  </r>
  <r>
    <s v="Feb-2024"/>
    <x v="2"/>
    <s v="Millet Snacks"/>
    <n v="401"/>
    <n v="670307"/>
    <n v="78155"/>
    <n v="9.86"/>
    <n v="8.3800000000000008"/>
    <n v="453"/>
    <n v="20.9"/>
    <n v="12.05"/>
    <n v="49832"/>
    <n v="14"/>
    <n v="1432.99"/>
    <n v="6.3"/>
    <n v="34"/>
    <n v="4774"/>
    <n v="8"/>
    <n v="3360.38"/>
    <n v="80771.993500000011"/>
    <n v="25.263000000000002"/>
    <n v="39.538599999999995"/>
    <n v="531503.82490000001"/>
    <n v="1325.4459473815461"/>
    <n v="8.5766361717100636"/>
    <n v="467.76809328746185"/>
    <n v="0.96842860062628022"/>
    <n v="453348.82490000001"/>
    <n v="0.96842860062628022"/>
  </r>
  <r>
    <s v="Feb-2024"/>
    <x v="1"/>
    <s v="Protein Bars"/>
    <n v="1859"/>
    <n v="723590"/>
    <n v="29618"/>
    <n v="2.39"/>
    <n v="14.61"/>
    <n v="83"/>
    <n v="62.01"/>
    <n v="10.35"/>
    <n v="78894"/>
    <n v="14"/>
    <n v="979.12"/>
    <n v="20.14"/>
    <n v="27"/>
    <n v="29853"/>
    <n v="44"/>
    <n v="27159.989999999998"/>
    <n v="74891.565000000002"/>
    <n v="374.40260000000001"/>
    <n v="44.430100000000003"/>
    <n v="512372.61230000004"/>
    <n v="275.61732775685857"/>
    <n v="24.430751569991223"/>
    <n v="739.0207533295204"/>
    <n v="0.11231078373111845"/>
    <n v="482754.61230000004"/>
    <n v="0.11231078373111845"/>
  </r>
  <r>
    <s v="Feb-2024"/>
    <x v="1"/>
    <s v="Millet Snacks"/>
    <n v="4451"/>
    <n v="723222"/>
    <n v="39675"/>
    <n v="2.0699999999999998"/>
    <n v="12.6"/>
    <n v="124"/>
    <n v="20.81"/>
    <n v="7.46"/>
    <n v="72204"/>
    <n v="10"/>
    <n v="1327.88"/>
    <n v="15.69"/>
    <n v="20"/>
    <n v="5429"/>
    <n v="-1"/>
    <n v="56082.6"/>
    <n v="53952.361199999999"/>
    <n v="698.36189999999988"/>
    <n v="92.1357"/>
    <n v="534763.54119999998"/>
    <n v="120.14458350932374"/>
    <n v="18.228657844990547"/>
    <n v="544.64409434587458"/>
    <n v="0.22767161397192012"/>
    <n v="495088.54119999998"/>
    <n v="0.22767161397192012"/>
  </r>
  <r>
    <s v="Feb-2024"/>
    <x v="1"/>
    <s v="Protein Bars"/>
    <n v="761"/>
    <n v="998763"/>
    <n v="9173"/>
    <n v="7.25"/>
    <n v="8.3000000000000007"/>
    <n v="179"/>
    <n v="17.510000000000002"/>
    <n v="17.45"/>
    <n v="9921"/>
    <n v="3"/>
    <n v="1402.59"/>
    <n v="4.93"/>
    <n v="17"/>
    <n v="5478"/>
    <n v="64"/>
    <n v="6316.3"/>
    <n v="174284.14349999998"/>
    <n v="37.517299999999999"/>
    <n v="55.172499999999999"/>
    <n v="802670.86670000001"/>
    <n v="1054.7580377135348"/>
    <n v="108.88073694538319"/>
    <n v="712.08478600303727"/>
    <n v="0.25137456033112959"/>
    <n v="793497.86670000001"/>
    <n v="0.25137456033112959"/>
  </r>
  <r>
    <s v="Jan-2024"/>
    <x v="1"/>
    <s v="Millet Snacks"/>
    <n v="265"/>
    <n v="154555"/>
    <n v="48056"/>
    <n v="2.2799999999999998"/>
    <n v="16.8"/>
    <n v="126"/>
    <n v="5.39"/>
    <n v="16.13"/>
    <n v="49961"/>
    <n v="10"/>
    <n v="1959.79"/>
    <n v="3.02"/>
    <n v="34"/>
    <n v="24871"/>
    <n v="-13"/>
    <n v="4452"/>
    <n v="24929.7215"/>
    <n v="8.0030000000000001"/>
    <n v="6.0419999999999989"/>
    <n v="50327.233500000002"/>
    <n v="189.91408867924528"/>
    <n v="3.2161436657233229"/>
    <n v="78.863041448318441"/>
    <n v="1.597706576946718"/>
    <n v="2271.2335000000021"/>
    <n v="1.597706576946718"/>
  </r>
  <r>
    <s v="Jan-2024"/>
    <x v="3"/>
    <s v="Millet Snacks"/>
    <n v="878"/>
    <n v="924631"/>
    <n v="22087"/>
    <n v="4.59"/>
    <n v="4.47"/>
    <n v="34"/>
    <n v="67.78"/>
    <n v="15.14"/>
    <n v="50311"/>
    <n v="2"/>
    <n v="946.09"/>
    <n v="5.27"/>
    <n v="37"/>
    <n v="36198"/>
    <n v="18"/>
    <n v="3924.66"/>
    <n v="139989.13340000002"/>
    <n v="46.270599999999995"/>
    <n v="40.300199999999997"/>
    <n v="694121.63580000005"/>
    <n v="790.57133917995452"/>
    <n v="41.863132159188666"/>
    <n v="977.31822553879647"/>
    <n v="3.4789078021394484E-2"/>
    <n v="672034.63580000005"/>
    <n v="3.4789078021394484E-2"/>
  </r>
  <r>
    <s v="Jan-2024"/>
    <x v="0"/>
    <s v="Millet Snacks"/>
    <n v="313"/>
    <n v="615609"/>
    <n v="148677"/>
    <n v="8.84"/>
    <n v="15.21"/>
    <n v="67"/>
    <n v="18.38"/>
    <n v="17.88"/>
    <n v="89494"/>
    <n v="1"/>
    <n v="658.2"/>
    <n v="28.81"/>
    <n v="31"/>
    <n v="29687"/>
    <n v="78"/>
    <n v="4760.7300000000005"/>
    <n v="110070.88919999999"/>
    <n v="90.175299999999993"/>
    <n v="27.669199999999996"/>
    <n v="381478.53630000004"/>
    <n v="1218.7812661341854"/>
    <n v="4.1405799148489679"/>
    <n v="935.2917046490428"/>
    <n v="7.1635404940473588E-2"/>
    <n v="232801.53630000004"/>
    <n v="7.1635404940473588E-2"/>
  </r>
  <r>
    <s v="Jan-2024"/>
    <x v="1"/>
    <s v="Millet Snacks"/>
    <n v="2948"/>
    <n v="813711"/>
    <n v="73648"/>
    <n v="7.47"/>
    <n v="14.59"/>
    <n v="268"/>
    <n v="27.02"/>
    <n v="16.21"/>
    <n v="18807"/>
    <n v="5"/>
    <n v="272.85000000000002"/>
    <n v="28.97"/>
    <n v="39"/>
    <n v="48653"/>
    <n v="16"/>
    <n v="43011.32"/>
    <n v="131902.55310000002"/>
    <n v="854.03560000000004"/>
    <n v="220.21559999999999"/>
    <n v="570262.87569999998"/>
    <n v="193.44059555630935"/>
    <n v="11.048650336736911"/>
    <n v="2982.2649807586586"/>
    <n v="8.9864583371737639E-2"/>
    <n v="496614.87569999998"/>
    <n v="8.9864583371737639E-2"/>
  </r>
  <r>
    <s v="Jan-2024"/>
    <x v="0"/>
    <s v="Protein Bars"/>
    <n v="2341"/>
    <n v="708441"/>
    <n v="88276"/>
    <n v="9.91"/>
    <n v="6.57"/>
    <n v="28"/>
    <n v="8.2200000000000006"/>
    <n v="19.37"/>
    <n v="15540"/>
    <n v="9"/>
    <n v="1905.5"/>
    <n v="17.12"/>
    <n v="45"/>
    <n v="5131"/>
    <n v="71"/>
    <n v="15380.37"/>
    <n v="137225.02170000001"/>
    <n v="400.77920000000006"/>
    <n v="231.99310000000003"/>
    <n v="534531.83600000001"/>
    <n v="228.33482956001708"/>
    <n v="8.0252956636005255"/>
    <n v="371.78745736027287"/>
    <n v="7.5311846716946088E-2"/>
    <n v="446255.83600000001"/>
    <n v="7.5311846716946088E-2"/>
  </r>
  <r>
    <s v="Jan-2024"/>
    <x v="2"/>
    <s v="Baked Chips"/>
    <n v="2269"/>
    <n v="810109"/>
    <n v="13210"/>
    <n v="9.19"/>
    <n v="3.36"/>
    <n v="250"/>
    <n v="19.75"/>
    <n v="7.5"/>
    <n v="85435"/>
    <n v="8"/>
    <n v="1042.3599999999999"/>
    <n v="21.98"/>
    <n v="19"/>
    <n v="48147"/>
    <n v="15"/>
    <n v="7623.84"/>
    <n v="60758.174999999996"/>
    <n v="498.72620000000001"/>
    <n v="208.52109999999999"/>
    <n v="607437.73769999994"/>
    <n v="267.71165169678272"/>
    <n v="61.325435276305832"/>
    <n v="777.18734410376464"/>
    <n v="0.32167276255417476"/>
    <n v="594227.73769999994"/>
    <n v="0.32167276255417476"/>
  </r>
  <r>
    <s v="Jan-2024"/>
    <x v="2"/>
    <s v="Protein Bars"/>
    <n v="527"/>
    <n v="117695"/>
    <n v="118816"/>
    <n v="5.7"/>
    <n v="18.12"/>
    <n v="44"/>
    <n v="67.5"/>
    <n v="18.72"/>
    <n v="85929"/>
    <n v="11"/>
    <n v="1515.58"/>
    <n v="17.559999999999999"/>
    <n v="33"/>
    <n v="21593"/>
    <n v="-4"/>
    <n v="9549.24"/>
    <n v="22032.503999999997"/>
    <n v="92.541199999999989"/>
    <n v="30.039000000000001"/>
    <n v="-21531.324200000003"/>
    <n v="-40.856402656546493"/>
    <n v="0.99056524373821708"/>
    <n v="77.656738674302915"/>
    <n v="0.56659603211691234"/>
    <n v="-140347.3242"/>
    <n v="0.56659603211691234"/>
  </r>
  <r>
    <s v="Jan-2024"/>
    <x v="0"/>
    <s v="Trail Mix"/>
    <n v="4011"/>
    <n v="244509"/>
    <n v="104239"/>
    <n v="6.49"/>
    <n v="9.6199999999999992"/>
    <n v="235"/>
    <n v="28.61"/>
    <n v="13.91"/>
    <n v="49377"/>
    <n v="13"/>
    <n v="1360.34"/>
    <n v="1.56"/>
    <n v="32"/>
    <n v="6024"/>
    <n v="17"/>
    <n v="38585.82"/>
    <n v="34011.2019"/>
    <n v="62.571600000000004"/>
    <n v="260.31389999999999"/>
    <n v="116188.09260000002"/>
    <n v="28.967362902019453"/>
    <n v="2.3456575753796565"/>
    <n v="179.74109413823015"/>
    <n v="1.3074361270955261"/>
    <n v="11949.092600000018"/>
    <n v="1.3074361270955261"/>
  </r>
  <r>
    <s v="Jan-2024"/>
    <x v="3"/>
    <s v="Trail Mix"/>
    <n v="1366"/>
    <n v="949607"/>
    <n v="72534"/>
    <n v="0.52"/>
    <n v="4.8099999999999996"/>
    <n v="54"/>
    <n v="19.04"/>
    <n v="9.52"/>
    <n v="99279"/>
    <n v="14"/>
    <n v="1453.31"/>
    <n v="14.99"/>
    <n v="31"/>
    <n v="5905"/>
    <n v="22"/>
    <n v="6570.4599999999991"/>
    <n v="90402.5864"/>
    <n v="204.76340000000002"/>
    <n v="7.1031999999999993"/>
    <n v="747238.08700000006"/>
    <n v="547.02641800878484"/>
    <n v="13.091887942206414"/>
    <n v="653.40980245095682"/>
    <n v="8.2643388264829545E-2"/>
    <n v="674704.08700000006"/>
    <n v="8.2643388264829545E-2"/>
  </r>
  <r>
    <s v="Jan-2024"/>
    <x v="1"/>
    <s v="Millet Snacks"/>
    <n v="3904"/>
    <n v="784005"/>
    <n v="15516"/>
    <n v="0.56000000000000005"/>
    <n v="12.38"/>
    <n v="57"/>
    <n v="39.130000000000003"/>
    <n v="16.93"/>
    <n v="91428"/>
    <n v="11"/>
    <n v="1221.3900000000001"/>
    <n v="7.27"/>
    <n v="37"/>
    <n v="2360"/>
    <n v="6"/>
    <n v="48331.520000000004"/>
    <n v="132732.0465"/>
    <n v="283.82080000000002"/>
    <n v="21.862400000000004"/>
    <n v="508847.75029999996"/>
    <n v="130.34009997438523"/>
    <n v="50.528808971384379"/>
    <n v="641.8957089873013"/>
    <n v="8.8799471942143229E-2"/>
    <n v="493331.75029999996"/>
    <n v="8.8799471942143229E-2"/>
  </r>
  <r>
    <s v="Jan-2024"/>
    <x v="3"/>
    <s v="Trail Mix"/>
    <n v="406"/>
    <n v="928629"/>
    <n v="105127"/>
    <n v="6.46"/>
    <n v="2.2999999999999998"/>
    <n v="39"/>
    <n v="18.39"/>
    <n v="6.46"/>
    <n v="91239"/>
    <n v="8"/>
    <n v="334.07"/>
    <n v="3.54"/>
    <n v="39"/>
    <n v="23161"/>
    <n v="4"/>
    <n v="933.8"/>
    <n v="59989.433400000002"/>
    <n v="14.372400000000001"/>
    <n v="26.227600000000002"/>
    <n v="753265.1666"/>
    <n v="1855.3329226600986"/>
    <n v="8.8334015048465186"/>
    <n v="2779.7437662765287"/>
    <n v="1.4030070135651591E-2"/>
    <n v="648138.1666"/>
    <n v="1.4030070135651591E-2"/>
  </r>
  <r>
    <s v="Jan-2024"/>
    <x v="3"/>
    <s v="Trail Mix"/>
    <n v="761"/>
    <n v="766987"/>
    <n v="59312"/>
    <n v="5.65"/>
    <n v="9.57"/>
    <n v="453"/>
    <n v="68.52"/>
    <n v="17.32"/>
    <n v="75386"/>
    <n v="8"/>
    <n v="295.58999999999997"/>
    <n v="0.01"/>
    <n v="40"/>
    <n v="9463"/>
    <n v="-17"/>
    <n v="7282.77"/>
    <n v="132842.14840000001"/>
    <n v="7.6100000000000001E-2"/>
    <n v="42.996500000000005"/>
    <n v="541970.00899999996"/>
    <n v="712.18135216819974"/>
    <n v="12.931396681953062"/>
    <n v="2594.7663994045811"/>
    <n v="0.17458218978939666"/>
    <n v="482658.00899999996"/>
    <n v="0.17458218978939666"/>
  </r>
  <r>
    <s v="Jan-2024"/>
    <x v="0"/>
    <s v="Protein Bars"/>
    <n v="4744"/>
    <n v="83848"/>
    <n v="73670"/>
    <n v="9.43"/>
    <n v="12.83"/>
    <n v="97"/>
    <n v="20.75"/>
    <n v="10.31"/>
    <n v="93237"/>
    <n v="12"/>
    <n v="1125.53"/>
    <n v="3.81"/>
    <n v="12"/>
    <n v="18412"/>
    <n v="79"/>
    <n v="60865.52"/>
    <n v="8644.7288000000008"/>
    <n v="180.74640000000002"/>
    <n v="447.35919999999999"/>
    <n v="-97939.354400000011"/>
    <n v="-20.644889207419901"/>
    <n v="1.1381566444957241"/>
    <n v="74.496459445772217"/>
    <n v="1.3020753029291097"/>
    <n v="-171609.35440000001"/>
    <n v="1.3020753029291097"/>
  </r>
  <r>
    <s v="Jan-2024"/>
    <x v="1"/>
    <s v="Protein Bars"/>
    <n v="411"/>
    <n v="982883"/>
    <n v="87279"/>
    <n v="2.59"/>
    <n v="18.87"/>
    <n v="253"/>
    <n v="48.12"/>
    <n v="14.84"/>
    <n v="34731"/>
    <n v="9"/>
    <n v="895.15"/>
    <n v="28.01"/>
    <n v="33"/>
    <n v="23402"/>
    <n v="58"/>
    <n v="7755.5700000000006"/>
    <n v="145859.83720000001"/>
    <n v="115.12110000000001"/>
    <n v="10.6449"/>
    <n v="771008.82679999992"/>
    <n v="1875.9338851581506"/>
    <n v="11.261391629143322"/>
    <n v="1098.0092721890187"/>
    <n v="0.23041699775049521"/>
    <n v="683729.82679999992"/>
    <n v="0.23041699775049521"/>
  </r>
  <r>
    <s v="Jan-2024"/>
    <x v="1"/>
    <s v="Baked Chips"/>
    <n v="3020"/>
    <n v="339910"/>
    <n v="20434"/>
    <n v="7.39"/>
    <n v="7.61"/>
    <n v="390"/>
    <n v="59.54"/>
    <n v="13.06"/>
    <n v="5153"/>
    <n v="5"/>
    <n v="1239.3"/>
    <n v="26.02"/>
    <n v="35"/>
    <n v="35010"/>
    <n v="75"/>
    <n v="22982.2"/>
    <n v="44392.245999999999"/>
    <n v="785.80399999999997"/>
    <n v="223.17799999999997"/>
    <n v="231363.57199999999"/>
    <n v="76.610454304635752"/>
    <n v="16.634530684153862"/>
    <n v="274.27580085532156"/>
    <n v="1.4219263922803094"/>
    <n v="210929.57199999999"/>
    <n v="1.4219263922803094"/>
  </r>
  <r>
    <s v="Jan-2024"/>
    <x v="3"/>
    <s v="Baked Chips"/>
    <n v="4230"/>
    <n v="721447"/>
    <n v="133379"/>
    <n v="6.82"/>
    <n v="7.98"/>
    <n v="13"/>
    <n v="44.02"/>
    <n v="8.99"/>
    <n v="63600"/>
    <n v="11"/>
    <n v="1976.14"/>
    <n v="29.13"/>
    <n v="35"/>
    <n v="21594"/>
    <n v="-5"/>
    <n v="33755.4"/>
    <n v="64858.085300000006"/>
    <n v="1232.1990000000001"/>
    <n v="288.48599999999999"/>
    <n v="536118.8297"/>
    <n v="126.74204011820331"/>
    <n v="5.4089999175282468"/>
    <n v="365.07889117167809"/>
    <n v="3.5608741875702586E-2"/>
    <n v="402739.8297"/>
    <n v="3.5608741875702586E-2"/>
  </r>
  <r>
    <s v="Jan-2024"/>
    <x v="2"/>
    <s v="Trail Mix"/>
    <n v="1002"/>
    <n v="466441"/>
    <n v="96703"/>
    <n v="3.61"/>
    <n v="6.03"/>
    <n v="18"/>
    <n v="68.400000000000006"/>
    <n v="18.36"/>
    <n v="28205"/>
    <n v="7"/>
    <n v="752.02"/>
    <n v="1.91"/>
    <n v="18"/>
    <n v="14733"/>
    <n v="30"/>
    <n v="6042.06"/>
    <n v="85638.567599999995"/>
    <n v="19.138199999999998"/>
    <n v="36.172200000000004"/>
    <n v="331767.06200000003"/>
    <n v="331.10485229540922"/>
    <n v="4.8234387764598825"/>
    <n v="620.25079120236171"/>
    <n v="2.9020519208217112E-2"/>
    <n v="235064.06200000003"/>
    <n v="2.9020519208217112E-2"/>
  </r>
  <r>
    <s v="Jan-2024"/>
    <x v="1"/>
    <s v="Baked Chips"/>
    <n v="2171"/>
    <n v="978509"/>
    <n v="7011"/>
    <n v="8.26"/>
    <n v="14.48"/>
    <n v="218"/>
    <n v="63.33"/>
    <n v="15.38"/>
    <n v="10940"/>
    <n v="9"/>
    <n v="1352.25"/>
    <n v="3.61"/>
    <n v="9"/>
    <n v="43842"/>
    <n v="44"/>
    <n v="31436.080000000002"/>
    <n v="150494.68420000002"/>
    <n v="78.373099999999994"/>
    <n v="179.32459999999998"/>
    <n v="741538.53810000001"/>
    <n v="341.56542519576232"/>
    <n v="139.56767936100414"/>
    <n v="723.61545572194495"/>
    <n v="0.30126498581004363"/>
    <n v="734527.53810000001"/>
    <n v="0.30126498581004363"/>
  </r>
  <r>
    <s v="Jan-2024"/>
    <x v="2"/>
    <s v="Baked Chips"/>
    <n v="4711"/>
    <n v="902129"/>
    <n v="49014"/>
    <n v="4.66"/>
    <n v="6.17"/>
    <n v="152"/>
    <n v="26.31"/>
    <n v="19.7"/>
    <n v="76794"/>
    <n v="4"/>
    <n v="1648.98"/>
    <n v="19.350000000000001"/>
    <n v="48"/>
    <n v="17568"/>
    <n v="35"/>
    <n v="29066.87"/>
    <n v="177719.41299999997"/>
    <n v="911.57850000000008"/>
    <n v="219.5326"/>
    <n v="599849.60590000008"/>
    <n v="127.32957034599875"/>
    <n v="18.405537193454933"/>
    <n v="547.08304527647397"/>
    <n v="0.27783716076082243"/>
    <n v="550835.60590000008"/>
    <n v="0.27783716076082243"/>
  </r>
  <r>
    <s v="Jan-2024"/>
    <x v="3"/>
    <s v="Millet Snacks"/>
    <n v="3553"/>
    <n v="457442"/>
    <n v="16120"/>
    <n v="5.7"/>
    <n v="2.84"/>
    <n v="317"/>
    <n v="30.59"/>
    <n v="8.65"/>
    <n v="1067"/>
    <n v="13"/>
    <n v="263.97000000000003"/>
    <n v="0.67"/>
    <n v="16"/>
    <n v="25796"/>
    <n v="44"/>
    <n v="10090.519999999999"/>
    <n v="39568.733"/>
    <n v="23.805099999999999"/>
    <n v="202.52100000000002"/>
    <n v="380693.42090000003"/>
    <n v="107.14703656065298"/>
    <n v="28.3772952853598"/>
    <n v="1732.9317725499109"/>
    <n v="0.18292699402328602"/>
    <n v="364573.42090000003"/>
    <n v="0.18292699402328602"/>
  </r>
  <r>
    <s v="Jan-2024"/>
    <x v="2"/>
    <s v="Protein Bars"/>
    <n v="1541"/>
    <n v="914661"/>
    <n v="143141"/>
    <n v="0.78"/>
    <n v="11.68"/>
    <n v="267"/>
    <n v="16.82"/>
    <n v="11.57"/>
    <n v="19563"/>
    <n v="3"/>
    <n v="898.36"/>
    <n v="28.29"/>
    <n v="18"/>
    <n v="24171"/>
    <n v="43"/>
    <n v="17998.88"/>
    <n v="105826.27769999999"/>
    <n v="435.94889999999998"/>
    <n v="12.0198"/>
    <n v="746653.87360000005"/>
    <n v="484.52555068137576"/>
    <n v="6.389930208675362"/>
    <n v="1018.1452869673627"/>
    <n v="0.26224155178803948"/>
    <n v="603512.87360000005"/>
    <n v="0.26224155178803948"/>
  </r>
  <r>
    <s v="Jan-2024"/>
    <x v="3"/>
    <s v="Baked Chips"/>
    <n v="4950"/>
    <n v="743221"/>
    <n v="52093"/>
    <n v="3.87"/>
    <n v="2.52"/>
    <n v="118"/>
    <n v="46.3"/>
    <n v="7.62"/>
    <n v="67262"/>
    <n v="13"/>
    <n v="475.07"/>
    <n v="12.07"/>
    <n v="6"/>
    <n v="38367"/>
    <n v="37"/>
    <n v="12474"/>
    <n v="56633.440200000005"/>
    <n v="597.46500000000003"/>
    <n v="191.565"/>
    <n v="567695.52980000002"/>
    <n v="114.68596561616162"/>
    <n v="14.267195208569289"/>
    <n v="1564.4452396488939"/>
    <n v="7.5426098024679061E-2"/>
    <n v="515602.52980000002"/>
    <n v="7.5426098024679061E-2"/>
  </r>
  <r>
    <s v="Jan-2024"/>
    <x v="2"/>
    <s v="Baked Chips"/>
    <n v="3814"/>
    <n v="191330"/>
    <n v="13036"/>
    <n v="4.04"/>
    <n v="14.78"/>
    <n v="17"/>
    <n v="41.38"/>
    <n v="9.02"/>
    <n v="17221"/>
    <n v="14"/>
    <n v="1676.5"/>
    <n v="14.43"/>
    <n v="10"/>
    <n v="30283"/>
    <n v="39"/>
    <n v="56370.92"/>
    <n v="17257.966"/>
    <n v="550.36019999999996"/>
    <n v="154.0856"/>
    <n v="69492.6682"/>
    <n v="18.220416413214473"/>
    <n v="14.677048174286591"/>
    <n v="114.12466447957054"/>
    <n v="0.14895991219359223"/>
    <n v="56456.6682"/>
    <n v="0.14895991219359223"/>
  </r>
  <r>
    <s v="Jan-2024"/>
    <x v="0"/>
    <s v="Trail Mix"/>
    <n v="3691"/>
    <n v="829446"/>
    <n v="25538"/>
    <n v="7.97"/>
    <n v="17.059999999999999"/>
    <n v="487"/>
    <n v="65.459999999999994"/>
    <n v="5.42"/>
    <n v="49508"/>
    <n v="2"/>
    <n v="1471.12"/>
    <n v="5.84"/>
    <n v="28"/>
    <n v="27058"/>
    <n v="50"/>
    <n v="62968.459999999992"/>
    <n v="44955.9732"/>
    <n v="215.55440000000002"/>
    <n v="294.17269999999996"/>
    <n v="644445.83970000001"/>
    <n v="174.59925215388785"/>
    <n v="32.478894196883076"/>
    <n v="563.81940290391003"/>
    <n v="0.86375175719697228"/>
    <n v="618907.83970000001"/>
    <n v="0.86375175719697228"/>
  </r>
  <r>
    <s v="Jan-2024"/>
    <x v="2"/>
    <s v="Baked Chips"/>
    <n v="3255"/>
    <n v="789290"/>
    <n v="87302"/>
    <n v="8.42"/>
    <n v="11.01"/>
    <n v="69"/>
    <n v="48.33"/>
    <n v="18.739999999999998"/>
    <n v="21168"/>
    <n v="1"/>
    <n v="667.26"/>
    <n v="15.6"/>
    <n v="48"/>
    <n v="40846"/>
    <n v="-7"/>
    <n v="35837.550000000003"/>
    <n v="147912.946"/>
    <n v="507.78"/>
    <n v="274.07099999999997"/>
    <n v="542743.65300000005"/>
    <n v="166.74152165898619"/>
    <n v="9.0409154429451792"/>
    <n v="1182.8822348110182"/>
    <n v="5.8332095934320718E-2"/>
    <n v="455441.65300000005"/>
    <n v="5.8332095934320718E-2"/>
  </r>
  <r>
    <s v="Jan-2024"/>
    <x v="3"/>
    <s v="Millet Snacks"/>
    <n v="4123"/>
    <n v="713689"/>
    <n v="90090"/>
    <n v="0.77"/>
    <n v="6.21"/>
    <n v="232"/>
    <n v="33.450000000000003"/>
    <n v="10.130000000000001"/>
    <n v="75379"/>
    <n v="3"/>
    <n v="958.72"/>
    <n v="12.22"/>
    <n v="14"/>
    <n v="40017"/>
    <n v="65"/>
    <n v="25603.829999999998"/>
    <n v="72296.695699999997"/>
    <n v="503.8306"/>
    <n v="31.7471"/>
    <n v="499856.89659999998"/>
    <n v="121.23621067184089"/>
    <n v="7.9219558219558222"/>
    <n v="744.41859979973299"/>
    <n v="0.31165261059088761"/>
    <n v="409766.89659999998"/>
    <n v="0.31165261059088761"/>
  </r>
  <r>
    <s v="Jan-2024"/>
    <x v="3"/>
    <s v="Baked Chips"/>
    <n v="3474"/>
    <n v="96850"/>
    <n v="62169"/>
    <n v="3.17"/>
    <n v="17.43"/>
    <n v="296"/>
    <n v="41.28"/>
    <n v="14.45"/>
    <n v="61750"/>
    <n v="13"/>
    <n v="1267.4100000000001"/>
    <n v="11.32"/>
    <n v="3"/>
    <n v="17347"/>
    <n v="56"/>
    <n v="60551.82"/>
    <n v="13994.824999999999"/>
    <n v="393.25680000000006"/>
    <n v="110.1258"/>
    <n v="-57297.027600000001"/>
    <n v="-16.493099481865286"/>
    <n v="1.55785037558912"/>
    <n v="76.415682375868897"/>
    <n v="3.8735504388229223"/>
    <n v="-119466.0276"/>
    <n v="3.8735504388229223"/>
  </r>
  <r>
    <s v="Jan-2024"/>
    <x v="3"/>
    <s v="Baked Chips"/>
    <n v="3566"/>
    <n v="366364"/>
    <n v="79965"/>
    <n v="7.27"/>
    <n v="16.77"/>
    <n v="443"/>
    <n v="27.56"/>
    <n v="11.24"/>
    <n v="90648"/>
    <n v="5"/>
    <n v="1761.97"/>
    <n v="19.920000000000002"/>
    <n v="29"/>
    <n v="37527"/>
    <n v="66"/>
    <n v="59801.82"/>
    <n v="41179.313600000001"/>
    <n v="710.34720000000004"/>
    <n v="259.2482"/>
    <n v="136238.27100000001"/>
    <n v="38.204787156477849"/>
    <n v="4.5815544300631528"/>
    <n v="207.92862534549397"/>
    <n v="2.1305387811029468"/>
    <n v="56273.271000000008"/>
    <n v="2.1305387811029468"/>
  </r>
  <r>
    <s v="Jan-2024"/>
    <x v="3"/>
    <s v="Millet Snacks"/>
    <n v="3181"/>
    <n v="293306"/>
    <n v="89754"/>
    <n v="0.61"/>
    <n v="9.93"/>
    <n v="285"/>
    <n v="65.64"/>
    <n v="7.5"/>
    <n v="96134"/>
    <n v="13"/>
    <n v="1997.97"/>
    <n v="7.65"/>
    <n v="33"/>
    <n v="25102"/>
    <n v="4"/>
    <n v="31587.329999999998"/>
    <n v="21997.95"/>
    <n v="243.34649999999999"/>
    <n v="19.4041"/>
    <n v="118221.9694"/>
    <n v="37.165032819867967"/>
    <n v="3.2678877821601264"/>
    <n v="146.80200403409461"/>
    <n v="1.9413903909227905"/>
    <n v="28467.969400000002"/>
    <n v="1.9413903909227905"/>
  </r>
  <r>
    <s v="Jan-2024"/>
    <x v="2"/>
    <s v="Trail Mix"/>
    <n v="369"/>
    <n v="711757"/>
    <n v="85388"/>
    <n v="1.56"/>
    <n v="13.15"/>
    <n v="218"/>
    <n v="26.31"/>
    <n v="9.2200000000000006"/>
    <n v="62672"/>
    <n v="5"/>
    <n v="566.63"/>
    <n v="9.16"/>
    <n v="31"/>
    <n v="2902"/>
    <n v="54"/>
    <n v="4852.3500000000004"/>
    <n v="65623.9954"/>
    <n v="33.800400000000003"/>
    <n v="5.7564000000000002"/>
    <n v="575667.09779999999"/>
    <n v="1560.0734357723577"/>
    <n v="8.3355623741040894"/>
    <n v="1256.1230432557402"/>
    <n v="0.17354987727553081"/>
    <n v="490279.09779999999"/>
    <n v="0.17354987727553081"/>
  </r>
  <r>
    <s v="Jan-2024"/>
    <x v="2"/>
    <s v="Millet Snacks"/>
    <n v="2991"/>
    <n v="740885"/>
    <n v="97021"/>
    <n v="9.4499999999999993"/>
    <n v="19.96"/>
    <n v="22"/>
    <n v="35.86"/>
    <n v="6.81"/>
    <n v="84294"/>
    <n v="12"/>
    <n v="829.46"/>
    <n v="22.82"/>
    <n v="8"/>
    <n v="36335"/>
    <n v="45"/>
    <n v="59700.36"/>
    <n v="50454.268499999998"/>
    <n v="682.5462"/>
    <n v="282.64949999999993"/>
    <n v="509136.17580000003"/>
    <n v="170.22272678034102"/>
    <n v="7.6363364632399175"/>
    <n v="893.213657078099"/>
    <n v="2.4630165275312633E-2"/>
    <n v="412115.17580000003"/>
    <n v="2.4630165275312633E-2"/>
  </r>
  <r>
    <s v="Jan-2024"/>
    <x v="0"/>
    <s v="Millet Snacks"/>
    <n v="675"/>
    <n v="527746"/>
    <n v="6708"/>
    <n v="4.74"/>
    <n v="7.48"/>
    <n v="115"/>
    <n v="40.93"/>
    <n v="17.64"/>
    <n v="88074"/>
    <n v="3"/>
    <n v="859.54"/>
    <n v="15.2"/>
    <n v="32"/>
    <n v="3994"/>
    <n v="65"/>
    <n v="5049"/>
    <n v="93094.394400000005"/>
    <n v="102.6"/>
    <n v="31.995000000000005"/>
    <n v="337400.01059999998"/>
    <n v="499.85186755555554"/>
    <n v="78.674120453190227"/>
    <n v="613.98655094585479"/>
    <n v="0.18730051956812557"/>
    <n v="330692.01059999998"/>
    <n v="0.18730051956812557"/>
  </r>
  <r>
    <s v="Jan-2024"/>
    <x v="2"/>
    <s v="Millet Snacks"/>
    <n v="3278"/>
    <n v="861554"/>
    <n v="49789"/>
    <n v="9.2799999999999994"/>
    <n v="17.97"/>
    <n v="204"/>
    <n v="10.55"/>
    <n v="15.98"/>
    <n v="57378"/>
    <n v="8"/>
    <n v="1286.21"/>
    <n v="8.85"/>
    <n v="11"/>
    <n v="8377"/>
    <n v="19"/>
    <n v="58905.659999999996"/>
    <n v="137676.32920000001"/>
    <n v="290.10300000000001"/>
    <n v="304.19839999999999"/>
    <n v="598622.70940000005"/>
    <n v="182.61827620500307"/>
    <n v="17.304103315993494"/>
    <n v="669.8392952939256"/>
    <n v="0.30455066078272514"/>
    <n v="548833.70940000005"/>
    <n v="0.30455066078272514"/>
  </r>
  <r>
    <s v="Jan-2024"/>
    <x v="0"/>
    <s v="Baked Chips"/>
    <n v="1679"/>
    <n v="320143"/>
    <n v="51099"/>
    <n v="8.7899999999999991"/>
    <n v="12.18"/>
    <n v="349"/>
    <n v="32.89"/>
    <n v="13.02"/>
    <n v="99862"/>
    <n v="7"/>
    <n v="886.76"/>
    <n v="10.5"/>
    <n v="47"/>
    <n v="17038"/>
    <n v="18"/>
    <n v="20450.22"/>
    <n v="41682.618599999994"/>
    <n v="176.29499999999999"/>
    <n v="147.58409999999998"/>
    <n v="140786.28230000002"/>
    <n v="83.851269982132237"/>
    <n v="6.2651519599209378"/>
    <n v="361.0255311470973"/>
    <n v="0.9666906351224297"/>
    <n v="89687.282300000021"/>
    <n v="0.9666906351224297"/>
  </r>
  <r>
    <s v="Jan-2024"/>
    <x v="0"/>
    <s v="Trail Mix"/>
    <n v="1490"/>
    <n v="879395"/>
    <n v="53651"/>
    <n v="2.5499999999999998"/>
    <n v="16.350000000000001"/>
    <n v="334"/>
    <n v="11.9"/>
    <n v="12.12"/>
    <n v="51428"/>
    <n v="13"/>
    <n v="1384.72"/>
    <n v="10.79"/>
    <n v="29"/>
    <n v="8878"/>
    <n v="27"/>
    <n v="24361.500000000004"/>
    <n v="106582.67399999998"/>
    <n v="160.77099999999999"/>
    <n v="37.994999999999997"/>
    <n v="687946.06"/>
    <n v="461.7087651006712"/>
    <n v="16.391027194274105"/>
    <n v="635.07062799699577"/>
    <n v="0.52592575577527734"/>
    <n v="634295.06000000006"/>
    <n v="0.52592575577527734"/>
  </r>
  <r>
    <s v="Jan-2024"/>
    <x v="0"/>
    <s v="Protein Bars"/>
    <n v="2025"/>
    <n v="573156"/>
    <n v="71418"/>
    <n v="7.97"/>
    <n v="14.43"/>
    <n v="223"/>
    <n v="20.59"/>
    <n v="11.48"/>
    <n v="50255"/>
    <n v="1"/>
    <n v="1762.37"/>
    <n v="17.68"/>
    <n v="7"/>
    <n v="49115"/>
    <n v="27"/>
    <n v="29220.75"/>
    <n v="65798.308799999999"/>
    <n v="358.02"/>
    <n v="161.39249999999998"/>
    <n v="378247.52870000002"/>
    <n v="186.7889030617284"/>
    <n v="8.0253717550197425"/>
    <n v="325.21888139267014"/>
    <n v="0.68569204544661477"/>
    <n v="306829.52870000002"/>
    <n v="0.68569204544661477"/>
  </r>
  <r>
    <s v="Jan-2024"/>
    <x v="0"/>
    <s v="Protein Bars"/>
    <n v="1068"/>
    <n v="200787"/>
    <n v="111233"/>
    <n v="1.24"/>
    <n v="6.23"/>
    <n v="153"/>
    <n v="7.37"/>
    <n v="11.26"/>
    <n v="87937"/>
    <n v="7"/>
    <n v="1405.52"/>
    <n v="16.440000000000001"/>
    <n v="39"/>
    <n v="3228"/>
    <n v="7"/>
    <n v="6653.64"/>
    <n v="22608.616199999997"/>
    <n v="175.57920000000001"/>
    <n v="13.2432"/>
    <n v="80170.921400000007"/>
    <n v="75.066405805243448"/>
    <n v="1.8051028022259581"/>
    <n v="142.85602481643804"/>
    <n v="1.0710083820167642"/>
    <n v="-31062.078599999993"/>
    <n v="1.0710083820167642"/>
  </r>
  <r>
    <s v="Jan-2024"/>
    <x v="1"/>
    <s v="Millet Snacks"/>
    <n v="1143"/>
    <n v="720438"/>
    <n v="77805"/>
    <n v="3.81"/>
    <n v="19.07"/>
    <n v="225"/>
    <n v="59.22"/>
    <n v="6.4"/>
    <n v="76302"/>
    <n v="12"/>
    <n v="1928.62"/>
    <n v="23.78"/>
    <n v="5"/>
    <n v="26188"/>
    <n v="59"/>
    <n v="21797.010000000002"/>
    <n v="46108.031999999999"/>
    <n v="271.80540000000002"/>
    <n v="43.548300000000005"/>
    <n v="549727.60430000001"/>
    <n v="480.95153482064745"/>
    <n v="9.259533449007133"/>
    <n v="373.55103649241431"/>
    <n v="0.60232733420502516"/>
    <n v="471922.60430000001"/>
    <n v="0.60232733420502516"/>
  </r>
  <r>
    <s v="Jan-2024"/>
    <x v="0"/>
    <s v="Protein Bars"/>
    <n v="381"/>
    <n v="499830"/>
    <n v="127813"/>
    <n v="5.46"/>
    <n v="7.48"/>
    <n v="370"/>
    <n v="12.67"/>
    <n v="5.25"/>
    <n v="19768"/>
    <n v="3"/>
    <n v="1258.6600000000001"/>
    <n v="18.87"/>
    <n v="41"/>
    <n v="43582"/>
    <n v="31"/>
    <n v="2849.88"/>
    <n v="26241.075000000001"/>
    <n v="71.8947"/>
    <n v="20.802600000000002"/>
    <n v="407296.34769999998"/>
    <n v="1069.0192853018373"/>
    <n v="3.9106350684202704"/>
    <n v="397.11280250425051"/>
    <n v="0.93172518656343162"/>
    <n v="279483.34769999998"/>
    <n v="0.93172518656343162"/>
  </r>
  <r>
    <s v="Jan-2024"/>
    <x v="0"/>
    <s v="Protein Bars"/>
    <n v="1158"/>
    <n v="954098"/>
    <n v="7454"/>
    <n v="8.9"/>
    <n v="7.04"/>
    <n v="24"/>
    <n v="33.46"/>
    <n v="8.5500000000000007"/>
    <n v="26145"/>
    <n v="14"/>
    <n v="352.31"/>
    <n v="21.31"/>
    <n v="30"/>
    <n v="24130"/>
    <n v="56"/>
    <n v="8152.32"/>
    <n v="81575.379000000001"/>
    <n v="246.76979999999998"/>
    <n v="103.06200000000001"/>
    <n v="813745.46919999993"/>
    <n v="702.71629464594128"/>
    <n v="127.99812181379126"/>
    <n v="2708.1206891657916"/>
    <n v="8.8622342778205167E-3"/>
    <n v="806291.46919999993"/>
    <n v="8.8622342778205167E-3"/>
  </r>
  <r>
    <s v="Jan-2024"/>
    <x v="2"/>
    <s v="Baked Chips"/>
    <n v="1135"/>
    <n v="700024"/>
    <n v="41304"/>
    <n v="4.8600000000000003"/>
    <n v="2.17"/>
    <n v="442"/>
    <n v="42.54"/>
    <n v="19.399999999999999"/>
    <n v="42406"/>
    <n v="13"/>
    <n v="284.26"/>
    <n v="6.48"/>
    <n v="12"/>
    <n v="25474"/>
    <n v="56"/>
    <n v="2462.9499999999998"/>
    <n v="135804.65599999999"/>
    <n v="73.548000000000016"/>
    <n v="55.161000000000001"/>
    <n v="493747.685"/>
    <n v="435.01998678414094"/>
    <n v="16.948092194460585"/>
    <n v="2462.6187293323014"/>
    <n v="0.17948373198633188"/>
    <n v="452443.685"/>
    <n v="0.17948373198633188"/>
  </r>
  <r>
    <s v="Jan-2024"/>
    <x v="3"/>
    <s v="Baked Chips"/>
    <n v="4685"/>
    <n v="980997"/>
    <n v="118613"/>
    <n v="4.41"/>
    <n v="17.440000000000001"/>
    <n v="476"/>
    <n v="42.11"/>
    <n v="17.77"/>
    <n v="40524"/>
    <n v="3"/>
    <n v="1723.09"/>
    <n v="17.73"/>
    <n v="18"/>
    <n v="18333"/>
    <n v="15"/>
    <n v="81706.400000000009"/>
    <n v="174323.16690000001"/>
    <n v="830.65050000000008"/>
    <n v="206.60849999999999"/>
    <n v="665073.17409999995"/>
    <n v="141.95798806830308"/>
    <n v="8.2705689932806692"/>
    <n v="569.32429530668742"/>
    <n v="0.83607884631655349"/>
    <n v="546460.17409999995"/>
    <n v="0.83607884631655349"/>
  </r>
  <r>
    <s v="Jan-2024"/>
    <x v="0"/>
    <s v="Baked Chips"/>
    <n v="1018"/>
    <n v="990756"/>
    <n v="107239"/>
    <n v="3.78"/>
    <n v="11.64"/>
    <n v="188"/>
    <n v="50.56"/>
    <n v="11.34"/>
    <n v="64471"/>
    <n v="10"/>
    <n v="1272.3800000000001"/>
    <n v="18.41"/>
    <n v="22"/>
    <n v="21617"/>
    <n v="-5"/>
    <n v="11849.52"/>
    <n v="112351.7304"/>
    <n v="187.41380000000001"/>
    <n v="38.480400000000003"/>
    <n v="780240.8554"/>
    <n v="766.44484813359531"/>
    <n v="9.2387657475358775"/>
    <n v="778.66360678413673"/>
    <n v="0.24143930493481747"/>
    <n v="673001.8554"/>
    <n v="0.24143930493481747"/>
  </r>
  <r>
    <s v="Jan-2024"/>
    <x v="1"/>
    <s v="Trail Mix"/>
    <n v="1464"/>
    <n v="705522"/>
    <n v="95102"/>
    <n v="2.5099999999999998"/>
    <n v="4.9400000000000004"/>
    <n v="200"/>
    <n v="65.099999999999994"/>
    <n v="8.5500000000000007"/>
    <n v="15210"/>
    <n v="8"/>
    <n v="677.7"/>
    <n v="19.71"/>
    <n v="35"/>
    <n v="43443"/>
    <n v="17"/>
    <n v="7232.1600000000008"/>
    <n v="60322.131000000001"/>
    <n v="288.55439999999999"/>
    <n v="36.746399999999994"/>
    <n v="578989.40819999995"/>
    <n v="395.4845684426229"/>
    <n v="7.41858215389792"/>
    <n v="1041.0535635236829"/>
    <n v="0.19211307372413619"/>
    <n v="483887.40819999995"/>
    <n v="0.19211307372413619"/>
  </r>
  <r>
    <s v="Jan-2024"/>
    <x v="1"/>
    <s v="Protein Bars"/>
    <n v="228"/>
    <n v="69675"/>
    <n v="56919"/>
    <n v="3.45"/>
    <n v="5.99"/>
    <n v="182"/>
    <n v="8.65"/>
    <n v="14.42"/>
    <n v="49510"/>
    <n v="7"/>
    <n v="592.54"/>
    <n v="10.95"/>
    <n v="38"/>
    <n v="34077"/>
    <n v="51"/>
    <n v="1365.72"/>
    <n v="10047.135"/>
    <n v="24.965999999999998"/>
    <n v="7.8660000000000005"/>
    <n v="-25357.687000000005"/>
    <n v="-111.21792543859651"/>
    <n v="1.2241079428661783"/>
    <n v="117.58699834610323"/>
    <n v="1.5477901686401148"/>
    <n v="-82276.687000000005"/>
    <n v="1.5477901686401148"/>
  </r>
  <r>
    <s v="Jan-2024"/>
    <x v="2"/>
    <s v="Millet Snacks"/>
    <n v="1963"/>
    <n v="708003"/>
    <n v="127225"/>
    <n v="5.69"/>
    <n v="14.49"/>
    <n v="448"/>
    <n v="49.4"/>
    <n v="17.010000000000002"/>
    <n v="43876"/>
    <n v="9"/>
    <n v="1075.3699999999999"/>
    <n v="9.8800000000000008"/>
    <n v="21"/>
    <n v="49432"/>
    <n v="37"/>
    <n v="28443.87"/>
    <n v="120431.31030000003"/>
    <n v="193.94440000000003"/>
    <n v="111.69470000000001"/>
    <n v="465514.18059999996"/>
    <n v="237.14425909322463"/>
    <n v="5.5649675771271365"/>
    <n v="658.38083636329827"/>
    <n v="0.68045722970100408"/>
    <n v="338289.18059999996"/>
    <n v="0.68045722970100408"/>
  </r>
  <r>
    <s v="Jan-2024"/>
    <x v="1"/>
    <s v="Trail Mix"/>
    <n v="4540"/>
    <n v="352929"/>
    <n v="15503"/>
    <n v="5.97"/>
    <n v="11.95"/>
    <n v="346"/>
    <n v="65.62"/>
    <n v="11.77"/>
    <n v="94547"/>
    <n v="1"/>
    <n v="1704.82"/>
    <n v="17.63"/>
    <n v="22"/>
    <n v="7412"/>
    <n v="70"/>
    <n v="54253"/>
    <n v="41539.743300000002"/>
    <n v="800.40199999999993"/>
    <n v="271.03799999999995"/>
    <n v="154105.8167"/>
    <n v="33.944012488986786"/>
    <n v="22.765206734180481"/>
    <n v="207.01833624664189"/>
    <n v="1.6713495348922869"/>
    <n v="138602.8167"/>
    <n v="1.6713495348922869"/>
  </r>
  <r>
    <s v="Jan-2024"/>
    <x v="2"/>
    <s v="Protein Bars"/>
    <n v="3224"/>
    <n v="416008"/>
    <n v="131439"/>
    <n v="9.48"/>
    <n v="5.75"/>
    <n v="161"/>
    <n v="13.2"/>
    <n v="13.79"/>
    <n v="50227"/>
    <n v="6"/>
    <n v="1609.73"/>
    <n v="13.24"/>
    <n v="44"/>
    <n v="43964"/>
    <n v="-5"/>
    <n v="18538"/>
    <n v="57367.503199999999"/>
    <n v="426.85759999999999"/>
    <n v="305.63520000000005"/>
    <n v="245179.00399999999"/>
    <n v="76.048078163771706"/>
    <n v="3.165027122847861"/>
    <n v="258.43340187484858"/>
    <n v="0.62298448587527167"/>
    <n v="113740.00399999999"/>
    <n v="0.62298448587527167"/>
  </r>
  <r>
    <s v="Jan-2024"/>
    <x v="1"/>
    <s v="Millet Snacks"/>
    <n v="3773"/>
    <n v="67073"/>
    <n v="148938"/>
    <n v="9.36"/>
    <n v="11.85"/>
    <n v="392"/>
    <n v="31.42"/>
    <n v="11.96"/>
    <n v="73704"/>
    <n v="8"/>
    <n v="878.31"/>
    <n v="15.31"/>
    <n v="30"/>
    <n v="5820"/>
    <n v="-20"/>
    <n v="44710.049999999996"/>
    <n v="8021.930800000001"/>
    <n v="577.6463"/>
    <n v="353.15279999999996"/>
    <n v="-66113.779899999994"/>
    <n v="-17.522867717996288"/>
    <n v="0.45034175294417811"/>
    <n v="76.365975566713345"/>
    <n v="5.1331760917209612"/>
    <n v="-215051.77989999999"/>
    <n v="5.1331760917209612"/>
  </r>
  <r>
    <s v="Jan-2024"/>
    <x v="1"/>
    <s v="Baked Chips"/>
    <n v="3391"/>
    <n v="938736"/>
    <n v="71624"/>
    <n v="4.67"/>
    <n v="15.21"/>
    <n v="124"/>
    <n v="62.19"/>
    <n v="8.69"/>
    <n v="6861"/>
    <n v="12"/>
    <n v="504.97"/>
    <n v="29.08"/>
    <n v="12"/>
    <n v="8835"/>
    <n v="20"/>
    <n v="51577.11"/>
    <n v="81576.158399999986"/>
    <n v="986.1028"/>
    <n v="158.3597"/>
    <n v="788742.26910000003"/>
    <n v="232.59872282512535"/>
    <n v="13.106444767117168"/>
    <n v="1858.9936035804105"/>
    <n v="6.6702757750847955E-2"/>
    <n v="717118.26910000003"/>
    <n v="6.6702757750847955E-2"/>
  </r>
  <r>
    <s v="Jan-2024"/>
    <x v="2"/>
    <s v="Millet Snacks"/>
    <n v="3928"/>
    <n v="975431"/>
    <n v="143367"/>
    <n v="9.5399999999999991"/>
    <n v="8.08"/>
    <n v="198"/>
    <n v="64.069999999999993"/>
    <n v="6.94"/>
    <n v="23524"/>
    <n v="3"/>
    <n v="617.28"/>
    <n v="19.329999999999998"/>
    <n v="23"/>
    <n v="38834"/>
    <n v="2"/>
    <n v="31738.240000000002"/>
    <n v="67694.911399999997"/>
    <n v="759.28239999999994"/>
    <n v="374.73119999999994"/>
    <n v="812505.83499999996"/>
    <n v="206.84975432790222"/>
    <n v="6.8037344716706079"/>
    <n v="1580.2083333333335"/>
    <n v="0.12529993408042187"/>
    <n v="669138.83499999996"/>
    <n v="0.12529993408042187"/>
  </r>
  <r>
    <s v="Jan-2024"/>
    <x v="1"/>
    <s v="Baked Chips"/>
    <n v="1447"/>
    <n v="520670"/>
    <n v="99754"/>
    <n v="8.64"/>
    <n v="19.57"/>
    <n v="99"/>
    <n v="24.56"/>
    <n v="14.34"/>
    <n v="88720"/>
    <n v="14"/>
    <n v="1899.5"/>
    <n v="23.65"/>
    <n v="37"/>
    <n v="31636"/>
    <n v="58"/>
    <n v="28317.79"/>
    <n v="74664.077999999994"/>
    <n v="342.21549999999996"/>
    <n v="125.02080000000001"/>
    <n v="296864.89569999999"/>
    <n v="205.15887747062888"/>
    <n v="5.219540068568679"/>
    <n v="274.108976046328"/>
    <n v="0.36117022298192714"/>
    <n v="197110.89569999999"/>
    <n v="0.36117022298192714"/>
  </r>
  <r>
    <s v="Jan-2024"/>
    <x v="0"/>
    <s v="Baked Chips"/>
    <n v="3273"/>
    <n v="285718"/>
    <n v="82064"/>
    <n v="4.38"/>
    <n v="8.07"/>
    <n v="30"/>
    <n v="54.17"/>
    <n v="16.670000000000002"/>
    <n v="58876"/>
    <n v="8"/>
    <n v="1374.64"/>
    <n v="21.26"/>
    <n v="3"/>
    <n v="49979"/>
    <n v="9"/>
    <n v="26413.11"/>
    <n v="47629.190600000002"/>
    <n v="695.83980000000008"/>
    <n v="143.35739999999998"/>
    <n v="101981.50219999999"/>
    <n v="31.158418026275584"/>
    <n v="3.4816484694872294"/>
    <n v="207.84932782401208"/>
    <n v="0.14433532364079268"/>
    <n v="19917.502199999988"/>
    <n v="0.14433532364079268"/>
  </r>
  <r>
    <s v="Jan-2024"/>
    <x v="3"/>
    <s v="Trail Mix"/>
    <n v="1100"/>
    <n v="728029"/>
    <n v="105318"/>
    <n v="7.12"/>
    <n v="16.23"/>
    <n v="337"/>
    <n v="35.46"/>
    <n v="11.28"/>
    <n v="91141"/>
    <n v="10"/>
    <n v="1127.8800000000001"/>
    <n v="12.55"/>
    <n v="41"/>
    <n v="24457"/>
    <n v="57"/>
    <n v="17853"/>
    <n v="82121.671199999997"/>
    <n v="138.05000000000001"/>
    <n v="78.319999999999993"/>
    <n v="512239.95880000002"/>
    <n v="465.67268981818182"/>
    <n v="6.9126739968476425"/>
    <n v="645.48444870021626"/>
    <n v="0.52208848823329845"/>
    <n v="406921.95880000002"/>
    <n v="0.52208848823329845"/>
  </r>
  <r>
    <s v="Jan-2024"/>
    <x v="0"/>
    <s v="Baked Chips"/>
    <n v="950"/>
    <n v="514184"/>
    <n v="137453"/>
    <n v="7.65"/>
    <n v="4.54"/>
    <n v="188"/>
    <n v="14.62"/>
    <n v="12.76"/>
    <n v="94707"/>
    <n v="11"/>
    <n v="1649.62"/>
    <n v="15.26"/>
    <n v="22"/>
    <n v="22423"/>
    <n v="60"/>
    <n v="4313"/>
    <n v="65609.878400000001"/>
    <n v="144.97"/>
    <n v="72.674999999999997"/>
    <n v="326913.47659999999"/>
    <n v="344.11944905263158"/>
    <n v="3.740798673000953"/>
    <n v="311.69845176464884"/>
    <n v="0.60314704463771718"/>
    <n v="189460.47659999999"/>
    <n v="0.60314704463771718"/>
  </r>
  <r>
    <s v="Jan-2024"/>
    <x v="1"/>
    <s v="Millet Snacks"/>
    <n v="1724"/>
    <n v="573394"/>
    <n v="27031"/>
    <n v="5.55"/>
    <n v="3.48"/>
    <n v="336"/>
    <n v="32.659999999999997"/>
    <n v="6.64"/>
    <n v="89766"/>
    <n v="2"/>
    <n v="1804.08"/>
    <n v="8.9600000000000009"/>
    <n v="24"/>
    <n v="29173"/>
    <n v="-8"/>
    <n v="5999.5199999999995"/>
    <n v="38073.361600000004"/>
    <n v="154.47040000000001"/>
    <n v="95.682000000000002"/>
    <n v="410131.96600000001"/>
    <n v="237.89557192575407"/>
    <n v="21.212459768414043"/>
    <n v="317.83180346769547"/>
    <n v="1.0571629281087698"/>
    <n v="383100.96600000001"/>
    <n v="1.0571629281087698"/>
  </r>
  <r>
    <s v="Jan-2024"/>
    <x v="0"/>
    <s v="Baked Chips"/>
    <n v="3247"/>
    <n v="172788"/>
    <n v="64766"/>
    <n v="4.34"/>
    <n v="2.54"/>
    <n v="394"/>
    <n v="7.24"/>
    <n v="14.72"/>
    <n v="80141"/>
    <n v="3"/>
    <n v="1668.19"/>
    <n v="25.73"/>
    <n v="8"/>
    <n v="20207"/>
    <n v="35"/>
    <n v="8247.380000000001"/>
    <n v="25434.393599999999"/>
    <n v="835.45310000000006"/>
    <n v="140.91980000000001"/>
    <n v="37781.853499999997"/>
    <n v="11.635926547582383"/>
    <n v="2.6678812957415929"/>
    <n v="103.57812958955515"/>
    <n v="3.8038918211912862"/>
    <n v="-26984.146500000003"/>
    <n v="3.8038918211912862"/>
  </r>
  <r>
    <s v="Jan-2024"/>
    <x v="2"/>
    <s v="Baked Chips"/>
    <n v="1540"/>
    <n v="603343"/>
    <n v="73487"/>
    <n v="2.48"/>
    <n v="11.13"/>
    <n v="388"/>
    <n v="30.22"/>
    <n v="6.18"/>
    <n v="45687"/>
    <n v="11"/>
    <n v="461.91"/>
    <n v="24.76"/>
    <n v="3"/>
    <n v="31104"/>
    <n v="-19"/>
    <n v="17140.2"/>
    <n v="37286.597399999999"/>
    <n v="381.30400000000003"/>
    <n v="38.192"/>
    <n v="471705.70660000003"/>
    <n v="306.30240688311693"/>
    <n v="8.2102004436158769"/>
    <n v="1306.1916823623649"/>
    <n v="0.29704675449951357"/>
    <n v="398218.70660000003"/>
    <n v="0.29704675449951357"/>
  </r>
  <r>
    <s v="Jan-2024"/>
    <x v="3"/>
    <s v="Baked Chips"/>
    <n v="835"/>
    <n v="656200"/>
    <n v="58117"/>
    <n v="5.05"/>
    <n v="19.73"/>
    <n v="255"/>
    <n v="13.69"/>
    <n v="8.7200000000000006"/>
    <n v="37276"/>
    <n v="1"/>
    <n v="1471.62"/>
    <n v="27.09"/>
    <n v="14"/>
    <n v="38594"/>
    <n v="5"/>
    <n v="16474.55"/>
    <n v="57220.639999999999"/>
    <n v="226.20149999999998"/>
    <n v="42.167499999999997"/>
    <n v="506366.44099999999"/>
    <n v="606.42687544910177"/>
    <n v="11.291016397955847"/>
    <n v="445.90315434691024"/>
    <n v="0.57187305699481861"/>
    <n v="448249.44099999999"/>
    <n v="0.57187305699481861"/>
  </r>
  <r>
    <s v="Jan-2024"/>
    <x v="1"/>
    <s v="Millet Snacks"/>
    <n v="3965"/>
    <n v="179350"/>
    <n v="21566"/>
    <n v="2.7"/>
    <n v="9.73"/>
    <n v="464"/>
    <n v="50.55"/>
    <n v="8.51"/>
    <n v="66133"/>
    <n v="8"/>
    <n v="922.28"/>
    <n v="28.23"/>
    <n v="21"/>
    <n v="6443"/>
    <n v="40"/>
    <n v="38579.450000000004"/>
    <n v="15262.684999999999"/>
    <n v="1119.3195000000001"/>
    <n v="107.05500000000001"/>
    <n v="51705.4905"/>
    <n v="13.040476796973518"/>
    <n v="8.3163312621719374"/>
    <n v="194.46372034523139"/>
    <n v="2.386049177585726"/>
    <n v="30139.4905"/>
    <n v="2.386049177585726"/>
  </r>
  <r>
    <s v="Jan-2024"/>
    <x v="1"/>
    <s v="Trail Mix"/>
    <n v="2601"/>
    <n v="855878"/>
    <n v="43333"/>
    <n v="0.91"/>
    <n v="4.33"/>
    <n v="96"/>
    <n v="65.41"/>
    <n v="18.190000000000001"/>
    <n v="85193"/>
    <n v="8"/>
    <n v="1115.45"/>
    <n v="13.88"/>
    <n v="6"/>
    <n v="47211"/>
    <n v="16"/>
    <n v="11262.33"/>
    <n v="155684.20819999999"/>
    <n v="361.0188"/>
    <n v="23.6691"/>
    <n v="556142.77390000003"/>
    <n v="213.8188288735102"/>
    <n v="19.751182701405394"/>
    <n v="767.29391725312655"/>
    <n v="0.12511502807643146"/>
    <n v="512809.77390000003"/>
    <n v="0.12511502807643146"/>
  </r>
  <r>
    <s v="Jan-2024"/>
    <x v="3"/>
    <s v="Protein Bars"/>
    <n v="1277"/>
    <n v="898464"/>
    <n v="94571"/>
    <n v="1.17"/>
    <n v="12.86"/>
    <n v="132"/>
    <n v="56.87"/>
    <n v="10.119999999999999"/>
    <n v="64800"/>
    <n v="1"/>
    <n v="505.23"/>
    <n v="24.65"/>
    <n v="27"/>
    <n v="9221"/>
    <n v="31"/>
    <n v="16422.219999999998"/>
    <n v="90924.556799999991"/>
    <n v="314.78050000000002"/>
    <n v="14.940899999999997"/>
    <n v="716766.50179999997"/>
    <n v="561.28935144870786"/>
    <n v="9.5004176756088015"/>
    <n v="1778.3267026898639"/>
    <n v="7.4227080884709917E-2"/>
    <n v="622195.50179999997"/>
    <n v="7.4227080884709917E-2"/>
  </r>
  <r>
    <s v="Jan-2024"/>
    <x v="0"/>
    <s v="Baked Chips"/>
    <n v="3122"/>
    <n v="777067"/>
    <n v="148217"/>
    <n v="4.01"/>
    <n v="5.51"/>
    <n v="187"/>
    <n v="24.79"/>
    <n v="7.2"/>
    <n v="42367"/>
    <n v="3"/>
    <n v="1981.91"/>
    <n v="22.59"/>
    <n v="15"/>
    <n v="38372"/>
    <n v="-15"/>
    <n v="17202.219999999998"/>
    <n v="55948.824000000008"/>
    <n v="705.25979999999993"/>
    <n v="125.19219999999999"/>
    <n v="622346.50399999996"/>
    <n v="199.34224983984623"/>
    <n v="5.2427656746527056"/>
    <n v="392.07986235500096"/>
    <n v="0.47694364835979397"/>
    <n v="474129.50399999996"/>
    <n v="0.47694364835979397"/>
  </r>
  <r>
    <s v="Jan-2024"/>
    <x v="0"/>
    <s v="Millet Snacks"/>
    <n v="3471"/>
    <n v="728841"/>
    <n v="109859"/>
    <n v="0.93"/>
    <n v="13.74"/>
    <n v="72"/>
    <n v="68.89"/>
    <n v="7.39"/>
    <n v="89922"/>
    <n v="0"/>
    <n v="537.4"/>
    <n v="24.33"/>
    <n v="9"/>
    <n v="43220"/>
    <n v="53"/>
    <n v="47691.54"/>
    <n v="53861.349899999994"/>
    <n v="844.49429999999995"/>
    <n v="32.280300000000004"/>
    <n v="493269.33549999999"/>
    <n v="142.11159190435032"/>
    <n v="6.6343312791851377"/>
    <n v="1356.2355787123186"/>
    <n v="5.3088122100705092E-2"/>
    <n v="383410.33549999999"/>
    <n v="5.3088122100705092E-2"/>
  </r>
  <r>
    <s v="Jan-2024"/>
    <x v="2"/>
    <s v="Baked Chips"/>
    <n v="4984"/>
    <n v="161672"/>
    <n v="55961"/>
    <n v="0.64"/>
    <n v="2.33"/>
    <n v="279"/>
    <n v="8.8000000000000007"/>
    <n v="17.38"/>
    <n v="37066"/>
    <n v="1"/>
    <n v="603.77"/>
    <n v="15.51"/>
    <n v="20"/>
    <n v="24490"/>
    <n v="-1"/>
    <n v="11612.720000000001"/>
    <n v="28098.593599999997"/>
    <n v="773.01839999999993"/>
    <n v="31.897600000000001"/>
    <n v="59599.770400000009"/>
    <n v="11.958220385232746"/>
    <n v="2.8890119904933793"/>
    <n v="267.77083988936187"/>
    <n v="1.0419357093374237"/>
    <n v="3638.7704000000085"/>
    <n v="1.0419357093374237"/>
  </r>
  <r>
    <s v="Jan-2024"/>
    <x v="2"/>
    <s v="Trail Mix"/>
    <n v="4665"/>
    <n v="695961"/>
    <n v="32990"/>
    <n v="7.28"/>
    <n v="18.98"/>
    <n v="377"/>
    <n v="35.83"/>
    <n v="8.01"/>
    <n v="86753"/>
    <n v="13"/>
    <n v="742.99"/>
    <n v="13.42"/>
    <n v="16"/>
    <n v="42435"/>
    <n v="14"/>
    <n v="88541.7"/>
    <n v="55746.4761"/>
    <n v="626.04299999999989"/>
    <n v="339.61200000000002"/>
    <n v="421519.16890000005"/>
    <n v="90.357806838156492"/>
    <n v="21.096120036374661"/>
    <n v="936.70305118507645"/>
    <n v="0.40247546917140475"/>
    <n v="388529.16890000005"/>
    <n v="0.40247546917140475"/>
  </r>
  <r>
    <s v="Jan-2024"/>
    <x v="1"/>
    <s v="Trail Mix"/>
    <n v="1792"/>
    <n v="143269"/>
    <n v="141865"/>
    <n v="6.25"/>
    <n v="4.2"/>
    <n v="33"/>
    <n v="14.86"/>
    <n v="13.06"/>
    <n v="48075"/>
    <n v="14"/>
    <n v="1427.65"/>
    <n v="22.31"/>
    <n v="11"/>
    <n v="2773"/>
    <n v="3"/>
    <n v="7526.4000000000005"/>
    <n v="18710.931399999998"/>
    <n v="399.79519999999997"/>
    <n v="112"/>
    <n v="65671.873399999997"/>
    <n v="36.647250781250001"/>
    <n v="1.0098967328093611"/>
    <n v="100.35302770286835"/>
    <n v="0.32883910685493722"/>
    <n v="-76193.126600000003"/>
    <n v="0.32883910685493722"/>
  </r>
  <r>
    <s v="Jan-2024"/>
    <x v="1"/>
    <s v="Millet Snacks"/>
    <n v="205"/>
    <n v="308635"/>
    <n v="141643"/>
    <n v="4.62"/>
    <n v="14.62"/>
    <n v="125"/>
    <n v="43.86"/>
    <n v="13.64"/>
    <n v="10794"/>
    <n v="11"/>
    <n v="1099.8499999999999"/>
    <n v="17.420000000000002"/>
    <n v="48"/>
    <n v="30894"/>
    <n v="63"/>
    <n v="2997.1"/>
    <n v="42097.813999999998"/>
    <n v="35.711000000000006"/>
    <n v="9.4710000000000001"/>
    <n v="221806.90400000001"/>
    <n v="1081.9848975609757"/>
    <n v="2.1789640151648864"/>
    <n v="280.61553848252038"/>
    <n v="0.44544931715456765"/>
    <n v="80163.90400000001"/>
    <n v="0.44544931715456765"/>
  </r>
  <r>
    <s v="Jan-2024"/>
    <x v="3"/>
    <s v="Protein Bars"/>
    <n v="3279"/>
    <n v="240706"/>
    <n v="28478"/>
    <n v="2.2599999999999998"/>
    <n v="17.16"/>
    <n v="59"/>
    <n v="28.94"/>
    <n v="17.34"/>
    <n v="93848"/>
    <n v="1"/>
    <n v="1384.6"/>
    <n v="7.74"/>
    <n v="22"/>
    <n v="37292"/>
    <n v="26"/>
    <n v="56267.64"/>
    <n v="41738.420400000003"/>
    <n v="253.7946"/>
    <n v="74.105399999999989"/>
    <n v="11232.039600000018"/>
    <n v="3.4254466605672516"/>
    <n v="8.452349181824566"/>
    <n v="173.84515383504262"/>
    <n v="0.33938248319526726"/>
    <n v="-17245.960399999982"/>
    <n v="0.33938248319526726"/>
  </r>
  <r>
    <s v="Jan-2024"/>
    <x v="1"/>
    <s v="Millet Snacks"/>
    <n v="544"/>
    <n v="874255"/>
    <n v="99230"/>
    <n v="8.75"/>
    <n v="14.11"/>
    <n v="273"/>
    <n v="37.630000000000003"/>
    <n v="11.89"/>
    <n v="44999"/>
    <n v="2"/>
    <n v="1303.1300000000001"/>
    <n v="10"/>
    <n v="13"/>
    <n v="47374"/>
    <n v="25"/>
    <n v="7675.84"/>
    <n v="103948.9195"/>
    <n v="54.400000000000006"/>
    <n v="47.599999999999994"/>
    <n v="670155.24050000007"/>
    <n v="1231.9030156250001"/>
    <n v="8.8103900030232793"/>
    <n v="670.88855294560017"/>
    <n v="0.40692302589061546"/>
    <n v="570925.24050000007"/>
    <n v="0.40692302589061546"/>
  </r>
  <r>
    <s v="Jan-2024"/>
    <x v="3"/>
    <s v="Baked Chips"/>
    <n v="1945"/>
    <n v="780265"/>
    <n v="34796"/>
    <n v="1.77"/>
    <n v="9.16"/>
    <n v="470"/>
    <n v="61.18"/>
    <n v="16.48"/>
    <n v="13026"/>
    <n v="6"/>
    <n v="960.85"/>
    <n v="28.78"/>
    <n v="12"/>
    <n v="15901"/>
    <n v="8"/>
    <n v="17816.2"/>
    <n v="128587.67200000001"/>
    <n v="559.77099999999996"/>
    <n v="34.426500000000004"/>
    <n v="604339.93050000002"/>
    <n v="310.71461722365041"/>
    <n v="22.423985515576504"/>
    <n v="812.0570328355102"/>
    <n v="0.57877708214516865"/>
    <n v="569543.93050000002"/>
    <n v="0.57877708214516865"/>
  </r>
  <r>
    <s v="Jan-2024"/>
    <x v="3"/>
    <s v="Protein Bars"/>
    <n v="1400"/>
    <n v="915139"/>
    <n v="116022"/>
    <n v="4.5999999999999996"/>
    <n v="2.44"/>
    <n v="497"/>
    <n v="67.84"/>
    <n v="7.59"/>
    <n v="72227"/>
    <n v="4"/>
    <n v="1101.96"/>
    <n v="17.690000000000001"/>
    <n v="5"/>
    <n v="4280"/>
    <n v="-7"/>
    <n v="3416"/>
    <n v="69459.050099999993"/>
    <n v="247.66"/>
    <n v="64.400000000000006"/>
    <n v="765444.88990000007"/>
    <n v="546.74634992857148"/>
    <n v="7.8876333798762301"/>
    <n v="830.46480816000576"/>
    <n v="0.59846003721838981"/>
    <n v="649422.88990000007"/>
    <n v="0.59846003721838981"/>
  </r>
  <r>
    <s v="Jan-2024"/>
    <x v="1"/>
    <s v="Millet Snacks"/>
    <n v="3197"/>
    <n v="253127"/>
    <n v="83356"/>
    <n v="6.55"/>
    <n v="17.12"/>
    <n v="425"/>
    <n v="61.09"/>
    <n v="7.36"/>
    <n v="20389"/>
    <n v="0"/>
    <n v="1244.8399999999999"/>
    <n v="28.71"/>
    <n v="45"/>
    <n v="30989"/>
    <n v="29"/>
    <n v="54732.640000000007"/>
    <n v="18630.147199999999"/>
    <n v="917.85870000000011"/>
    <n v="209.40350000000001"/>
    <n v="127258.9506"/>
    <n v="39.805739943697212"/>
    <n v="3.0366980181390661"/>
    <n v="203.34099161338006"/>
    <n v="2.0900852141415176"/>
    <n v="43902.950599999996"/>
    <n v="2.0900852141415176"/>
  </r>
  <r>
    <s v="Jan-2024"/>
    <x v="3"/>
    <s v="Trail Mix"/>
    <n v="245"/>
    <n v="562880"/>
    <n v="128106"/>
    <n v="9.84"/>
    <n v="13.06"/>
    <n v="358"/>
    <n v="35.51"/>
    <n v="13.2"/>
    <n v="71319"/>
    <n v="1"/>
    <n v="1589.07"/>
    <n v="10.51"/>
    <n v="3"/>
    <n v="21561"/>
    <n v="60"/>
    <n v="3199.7000000000003"/>
    <n v="74300.160000000003"/>
    <n v="25.749500000000001"/>
    <n v="24.108000000000001"/>
    <n v="392450.28249999997"/>
    <n v="1601.837887755102"/>
    <n v="4.3938613335831267"/>
    <n v="354.21976376119369"/>
    <n v="1.01067200824332"/>
    <n v="264344.28249999997"/>
    <n v="1.01067200824332"/>
  </r>
  <r>
    <s v="Jan-2024"/>
    <x v="1"/>
    <s v="Protein Bars"/>
    <n v="3140"/>
    <n v="341262"/>
    <n v="10355"/>
    <n v="7.97"/>
    <n v="12.46"/>
    <n v="107"/>
    <n v="60.76"/>
    <n v="13.19"/>
    <n v="99016"/>
    <n v="11"/>
    <n v="1075.6600000000001"/>
    <n v="13.57"/>
    <n v="37"/>
    <n v="17254"/>
    <n v="62"/>
    <n v="39124.400000000001"/>
    <n v="45012.457799999996"/>
    <n v="426.09800000000007"/>
    <n v="250.25799999999998"/>
    <n v="140178.7862"/>
    <n v="44.642925541401276"/>
    <n v="32.956253017865762"/>
    <n v="317.25824145175983"/>
    <n v="0.33726468226758327"/>
    <n v="129823.7862"/>
    <n v="0.33726468226758327"/>
  </r>
  <r>
    <s v="Jan-2024"/>
    <x v="0"/>
    <s v="Protein Bars"/>
    <n v="1562"/>
    <n v="150417"/>
    <n v="59120"/>
    <n v="7.85"/>
    <n v="6.57"/>
    <n v="91"/>
    <n v="24.82"/>
    <n v="6.34"/>
    <n v="26751"/>
    <n v="2"/>
    <n v="811.4"/>
    <n v="4.01"/>
    <n v="6"/>
    <n v="35512"/>
    <n v="23"/>
    <n v="10262.34"/>
    <n v="9536.4377999999997"/>
    <n v="62.636199999999995"/>
    <n v="122.617"/>
    <n v="68169.968999999997"/>
    <n v="43.642745838668375"/>
    <n v="2.5442658998646821"/>
    <n v="185.37959083066306"/>
    <n v="0.49088467393978069"/>
    <n v="9049.9689999999973"/>
    <n v="0.49088467393978069"/>
  </r>
  <r>
    <s v="Jan-2024"/>
    <x v="0"/>
    <s v="Protein Bars"/>
    <n v="761"/>
    <n v="493945"/>
    <n v="25808"/>
    <n v="8.33"/>
    <n v="14.32"/>
    <n v="23"/>
    <n v="26.63"/>
    <n v="6.93"/>
    <n v="82190"/>
    <n v="9"/>
    <n v="1783.25"/>
    <n v="6.84"/>
    <n v="19"/>
    <n v="7608"/>
    <n v="51"/>
    <n v="10897.52"/>
    <n v="34230.388500000001"/>
    <n v="52.052399999999999"/>
    <n v="63.391300000000001"/>
    <n v="358903.64779999998"/>
    <n v="471.62108777923783"/>
    <n v="19.139220396776192"/>
    <n v="276.99144819851392"/>
    <n v="8.3035054510117529E-2"/>
    <n v="333095.64779999998"/>
    <n v="8.3035054510117529E-2"/>
  </r>
  <r>
    <s v="Jan-2024"/>
    <x v="1"/>
    <s v="Millet Snacks"/>
    <n v="1087"/>
    <n v="507382"/>
    <n v="39773"/>
    <n v="4.58"/>
    <n v="4.2699999999999996"/>
    <n v="395"/>
    <n v="36.54"/>
    <n v="10.34"/>
    <n v="50231"/>
    <n v="8"/>
    <n v="1536.23"/>
    <n v="3.51"/>
    <n v="15"/>
    <n v="29006"/>
    <n v="-10"/>
    <n v="4641.49"/>
    <n v="52463.298799999997"/>
    <n v="38.153700000000001"/>
    <n v="49.784599999999998"/>
    <n v="370952.27289999998"/>
    <n v="341.26244057037718"/>
    <n v="12.756945666658286"/>
    <n v="330.27736732129955"/>
    <n v="1.1959644804112088"/>
    <n v="331179.27289999998"/>
    <n v="1.1959644804112088"/>
  </r>
  <r>
    <s v="Jan-2024"/>
    <x v="3"/>
    <s v="Protein Bars"/>
    <n v="2737"/>
    <n v="756938"/>
    <n v="90896"/>
    <n v="4.6500000000000004"/>
    <n v="10.98"/>
    <n v="98"/>
    <n v="51.13"/>
    <n v="8.5399999999999991"/>
    <n v="29299"/>
    <n v="0"/>
    <n v="1884.47"/>
    <n v="5.97"/>
    <n v="11"/>
    <n v="36892"/>
    <n v="17"/>
    <n v="30052.260000000002"/>
    <n v="64642.505199999992"/>
    <n v="163.3989"/>
    <n v="127.27050000000001"/>
    <n v="595761.56539999996"/>
    <n v="217.66955257581293"/>
    <n v="8.3275171624713966"/>
    <n v="401.67155752015157"/>
    <n v="0.24398043168661104"/>
    <n v="504865.56539999996"/>
    <n v="0.24398043168661104"/>
  </r>
  <r>
    <s v="Jan-2024"/>
    <x v="0"/>
    <s v="Baked Chips"/>
    <n v="3451"/>
    <n v="172775"/>
    <n v="59336"/>
    <n v="8.11"/>
    <n v="4.67"/>
    <n v="494"/>
    <n v="13.74"/>
    <n v="16.38"/>
    <n v="9587"/>
    <n v="5"/>
    <n v="283.86"/>
    <n v="8.1"/>
    <n v="47"/>
    <n v="2081"/>
    <n v="13"/>
    <n v="16116.17"/>
    <n v="28300.545000000002"/>
    <n v="279.53100000000001"/>
    <n v="279.87609999999995"/>
    <n v="116130.87789999999"/>
    <n v="33.651370008693128"/>
    <n v="2.9118073345018201"/>
    <n v="608.66272105967732"/>
    <n v="0.81161533786716822"/>
    <n v="56794.877899999992"/>
    <n v="0.81161533786716822"/>
  </r>
  <r>
    <s v="Jan-2024"/>
    <x v="1"/>
    <s v="Baked Chips"/>
    <n v="4231"/>
    <n v="464600"/>
    <n v="138172"/>
    <n v="8.9700000000000006"/>
    <n v="8.91"/>
    <n v="345"/>
    <n v="63.06"/>
    <n v="10.91"/>
    <n v="15754"/>
    <n v="11"/>
    <n v="786.36"/>
    <n v="3.52"/>
    <n v="35"/>
    <n v="13877"/>
    <n v="6"/>
    <n v="37698.21"/>
    <n v="50687.86"/>
    <n v="148.93120000000002"/>
    <n v="379.52070000000003"/>
    <n v="346054.47810000001"/>
    <n v="81.790233538170654"/>
    <n v="3.3624757548562663"/>
    <n v="590.82354138053813"/>
    <n v="0.58393069306930701"/>
    <n v="207882.47810000001"/>
    <n v="0.58393069306930701"/>
  </r>
  <r>
    <s v="Jan-2024"/>
    <x v="1"/>
    <s v="Protein Bars"/>
    <n v="1904"/>
    <n v="921877"/>
    <n v="59131"/>
    <n v="9.2100000000000009"/>
    <n v="16.940000000000001"/>
    <n v="399"/>
    <n v="44.98"/>
    <n v="10"/>
    <n v="70102"/>
    <n v="9"/>
    <n v="1175.24"/>
    <n v="19.29"/>
    <n v="13"/>
    <n v="10695"/>
    <n v="76"/>
    <n v="32253.760000000002"/>
    <n v="92187.700000000012"/>
    <n v="367.28159999999997"/>
    <n v="175.35840000000002"/>
    <n v="716095.89999999991"/>
    <n v="376.10078781512601"/>
    <n v="15.590417885711387"/>
    <n v="784.41594908274055"/>
    <n v="0.50865870392687962"/>
    <n v="656964.89999999991"/>
    <n v="0.50865870392687962"/>
  </r>
  <r>
    <s v="Jan-2024"/>
    <x v="0"/>
    <s v="Protein Bars"/>
    <n v="2501"/>
    <n v="869812"/>
    <n v="35431"/>
    <n v="4.03"/>
    <n v="6.62"/>
    <n v="372"/>
    <n v="21.82"/>
    <n v="11.71"/>
    <n v="49573"/>
    <n v="3"/>
    <n v="408.48"/>
    <n v="21.15"/>
    <n v="5"/>
    <n v="28740"/>
    <n v="71"/>
    <n v="16556.62"/>
    <n v="101854.98520000001"/>
    <n v="528.9615"/>
    <n v="100.7903"/>
    <n v="672457.64299999992"/>
    <n v="268.87550699720111"/>
    <n v="24.549462335243149"/>
    <n v="2129.3869956913436"/>
    <n v="0.17469816466086924"/>
    <n v="637026.64299999992"/>
    <n v="0.17469816466086924"/>
  </r>
  <r>
    <s v="Jan-2024"/>
    <x v="2"/>
    <s v="Trail Mix"/>
    <n v="1116"/>
    <n v="842338"/>
    <n v="57870"/>
    <n v="5.29"/>
    <n v="10.86"/>
    <n v="431"/>
    <n v="5.4"/>
    <n v="5.32"/>
    <n v="48825"/>
    <n v="12"/>
    <n v="312.01"/>
    <n v="21.62"/>
    <n v="28"/>
    <n v="28915"/>
    <n v="-1"/>
    <n v="12119.76"/>
    <n v="44812.381600000001"/>
    <n v="241.2792"/>
    <n v="59.0364"/>
    <n v="707365.54279999994"/>
    <n v="633.84009211469527"/>
    <n v="14.555693796440297"/>
    <n v="2699.7147527322845"/>
    <n v="0.15964649582471643"/>
    <n v="649495.54279999994"/>
    <n v="0.15964649582471643"/>
  </r>
  <r>
    <s v="Jan-2024"/>
    <x v="1"/>
    <s v="Protein Bars"/>
    <n v="2765"/>
    <n v="637275"/>
    <n v="9426"/>
    <n v="3.94"/>
    <n v="6.07"/>
    <n v="106"/>
    <n v="10.94"/>
    <n v="10.08"/>
    <n v="99612"/>
    <n v="11"/>
    <n v="536.01"/>
    <n v="15.42"/>
    <n v="21"/>
    <n v="45989"/>
    <n v="13"/>
    <n v="16783.55"/>
    <n v="64237.32"/>
    <n v="426.363"/>
    <n v="108.94099999999999"/>
    <n v="410117.826"/>
    <n v="148.32471103074141"/>
    <n v="67.60821133036282"/>
    <n v="1188.9237141098115"/>
    <n v="8.9156266917735663E-2"/>
    <n v="400691.826"/>
    <n v="8.9156266917735663E-2"/>
  </r>
  <r>
    <s v="Jan-2024"/>
    <x v="0"/>
    <s v="Millet Snacks"/>
    <n v="2202"/>
    <n v="417631"/>
    <n v="16308"/>
    <n v="9.2899999999999991"/>
    <n v="7.08"/>
    <n v="458"/>
    <n v="39.94"/>
    <n v="16.13"/>
    <n v="31629"/>
    <n v="2"/>
    <n v="1266.95"/>
    <n v="24.31"/>
    <n v="33"/>
    <n v="47553"/>
    <n v="62"/>
    <n v="15590.16"/>
    <n v="67363.880300000004"/>
    <n v="535.30619999999999"/>
    <n v="204.5658"/>
    <n v="254755.08769999997"/>
    <n v="115.69259205267937"/>
    <n v="25.60896492519009"/>
    <n v="329.63495007695644"/>
    <n v="1.3894157761277302"/>
    <n v="238447.08769999997"/>
    <n v="1.3894157761277302"/>
  </r>
  <r>
    <s v="Jan-2024"/>
    <x v="3"/>
    <s v="Millet Snacks"/>
    <n v="2031"/>
    <n v="563012"/>
    <n v="97769"/>
    <n v="9.76"/>
    <n v="13.73"/>
    <n v="225"/>
    <n v="50.04"/>
    <n v="18.12"/>
    <n v="85853"/>
    <n v="0"/>
    <n v="1007.27"/>
    <n v="5.57"/>
    <n v="14"/>
    <n v="26255"/>
    <n v="-3"/>
    <n v="27885.63"/>
    <n v="102017.77439999999"/>
    <n v="113.1267"/>
    <n v="198.22559999999999"/>
    <n v="320689.24329999997"/>
    <n v="157.89721482028557"/>
    <n v="5.7585942374372241"/>
    <n v="558.94844480625852"/>
    <n v="0.40254159769241149"/>
    <n v="222920.24329999997"/>
    <n v="0.40254159769241149"/>
  </r>
  <r>
    <s v="Jan-2024"/>
    <x v="3"/>
    <s v="Protein Bars"/>
    <n v="1779"/>
    <n v="693340"/>
    <n v="57428"/>
    <n v="7.6"/>
    <n v="10.53"/>
    <n v="134"/>
    <n v="23.69"/>
    <n v="9.7899999999999991"/>
    <n v="94633"/>
    <n v="8"/>
    <n v="1522.03"/>
    <n v="16.670000000000002"/>
    <n v="22"/>
    <n v="20726"/>
    <n v="29"/>
    <n v="18732.87"/>
    <n v="67877.98599999999"/>
    <n v="296.55930000000001"/>
    <n v="135.20400000000001"/>
    <n v="490938.38070000004"/>
    <n v="275.96311450252955"/>
    <n v="12.073204708504562"/>
    <n v="455.53635605080058"/>
    <n v="0.2941587388582802"/>
    <n v="433510.38070000004"/>
    <n v="0.2941587388582802"/>
  </r>
  <r>
    <s v="Jan-2024"/>
    <x v="0"/>
    <s v="Millet Snacks"/>
    <n v="4651"/>
    <n v="846184"/>
    <n v="113048"/>
    <n v="2.13"/>
    <n v="19.59"/>
    <n v="237"/>
    <n v="50.17"/>
    <n v="13.17"/>
    <n v="33734"/>
    <n v="6"/>
    <n v="1799.87"/>
    <n v="27.48"/>
    <n v="4"/>
    <n v="48249"/>
    <n v="45"/>
    <n v="91113.09"/>
    <n v="111442.43280000001"/>
    <n v="1278.0947999999999"/>
    <n v="99.066299999999998"/>
    <n v="560268.31609999994"/>
    <n v="120.46190412814447"/>
    <n v="7.4851744391762791"/>
    <n v="470.13617650163627"/>
    <n v="0.50410925992455535"/>
    <n v="447220.31609999994"/>
    <n v="0.50410925992455535"/>
  </r>
  <r>
    <s v="Jan-2024"/>
    <x v="1"/>
    <s v="Trail Mix"/>
    <n v="2607"/>
    <n v="928483"/>
    <n v="101762"/>
    <n v="6.57"/>
    <n v="18.34"/>
    <n v="299"/>
    <n v="55.19"/>
    <n v="8.98"/>
    <n v="16493"/>
    <n v="8"/>
    <n v="1469.65"/>
    <n v="20.64"/>
    <n v="20"/>
    <n v="36001"/>
    <n v="16"/>
    <n v="47812.38"/>
    <n v="83377.773400000005"/>
    <n v="538.08479999999997"/>
    <n v="171.27990000000003"/>
    <n v="744089.48190000001"/>
    <n v="285.41982428078251"/>
    <n v="9.1240639924529781"/>
    <n v="631.77151022352257"/>
    <n v="0.47327237009185957"/>
    <n v="642327.48190000001"/>
    <n v="0.47327237009185957"/>
  </r>
  <r>
    <s v="Jan-2024"/>
    <x v="2"/>
    <s v="Millet Snacks"/>
    <n v="1825"/>
    <n v="977091"/>
    <n v="95270"/>
    <n v="1.1299999999999999"/>
    <n v="7.45"/>
    <n v="470"/>
    <n v="20.49"/>
    <n v="9.27"/>
    <n v="34815"/>
    <n v="4"/>
    <n v="768.3"/>
    <n v="16.12"/>
    <n v="5"/>
    <n v="3837"/>
    <n v="-18"/>
    <n v="13596.25"/>
    <n v="90576.335699999996"/>
    <n v="294.19"/>
    <n v="20.622499999999999"/>
    <n v="833951.60180000006"/>
    <n v="456.95978180821919"/>
    <n v="10.256019733389314"/>
    <n v="1271.7571261226085"/>
    <n v="0.36956742002536097"/>
    <n v="738681.60180000006"/>
    <n v="0.36956742002536097"/>
  </r>
  <r>
    <s v="Jan-2024"/>
    <x v="0"/>
    <s v="Millet Snacks"/>
    <n v="693"/>
    <n v="358449"/>
    <n v="89565"/>
    <n v="2.5499999999999998"/>
    <n v="4.99"/>
    <n v="323"/>
    <n v="51.67"/>
    <n v="16.75"/>
    <n v="99087"/>
    <n v="0"/>
    <n v="1225.6400000000001"/>
    <n v="26.34"/>
    <n v="4"/>
    <n v="36191"/>
    <n v="57"/>
    <n v="3458.07"/>
    <n v="60040.207500000004"/>
    <n v="182.53620000000001"/>
    <n v="17.671499999999998"/>
    <n v="159472.5148"/>
    <n v="230.11906897546899"/>
    <n v="4.0021101992966006"/>
    <n v="292.45863385659737"/>
    <n v="1.1044296957168245"/>
    <n v="69907.514800000004"/>
    <n v="1.1044296957168245"/>
  </r>
  <r>
    <s v="Jan-2024"/>
    <x v="0"/>
    <s v="Millet Snacks"/>
    <n v="233"/>
    <n v="240237"/>
    <n v="72293"/>
    <n v="7.87"/>
    <n v="18.940000000000001"/>
    <n v="155"/>
    <n v="61.36"/>
    <n v="19.190000000000001"/>
    <n v="26613"/>
    <n v="1"/>
    <n v="1495.19"/>
    <n v="11.94"/>
    <n v="38"/>
    <n v="40107"/>
    <n v="60"/>
    <n v="4413.0200000000004"/>
    <n v="46101.480300000003"/>
    <n v="27.8202"/>
    <n v="18.337100000000003"/>
    <n v="122956.34239999999"/>
    <n v="527.70962403433475"/>
    <n v="3.3231018217531436"/>
    <n v="160.67322547636087"/>
    <n v="0.96469090939364044"/>
    <n v="50663.342399999994"/>
    <n v="0.96469090939364044"/>
  </r>
  <r>
    <s v="Jan-2024"/>
    <x v="1"/>
    <s v="Millet Snacks"/>
    <n v="2085"/>
    <n v="407792"/>
    <n v="52153"/>
    <n v="5.74"/>
    <n v="9.15"/>
    <n v="314"/>
    <n v="33.82"/>
    <n v="15.85"/>
    <n v="45853"/>
    <n v="3"/>
    <n v="1974.75"/>
    <n v="19.45"/>
    <n v="43"/>
    <n v="7961"/>
    <n v="31"/>
    <n v="19077.75"/>
    <n v="64635.031999999999"/>
    <n v="405.53250000000003"/>
    <n v="119.679"/>
    <n v="269740.00650000002"/>
    <n v="129.37170575539568"/>
    <n v="7.8191475082929074"/>
    <n v="206.50310165843777"/>
    <n v="1.5205582748067643"/>
    <n v="217587.00650000002"/>
    <n v="1.5205582748067643"/>
  </r>
  <r>
    <s v="Jan-2024"/>
    <x v="0"/>
    <s v="Millet Snacks"/>
    <n v="892"/>
    <n v="599844"/>
    <n v="113042"/>
    <n v="8"/>
    <n v="10.199999999999999"/>
    <n v="61"/>
    <n v="25.86"/>
    <n v="7.04"/>
    <n v="49390"/>
    <n v="8"/>
    <n v="733.15"/>
    <n v="12.4"/>
    <n v="18"/>
    <n v="27499"/>
    <n v="76"/>
    <n v="9098.4"/>
    <n v="42229.017599999999"/>
    <n v="110.608"/>
    <n v="71.36"/>
    <n v="471445.61439999996"/>
    <n v="528.52647354260091"/>
    <n v="5.3063816988376002"/>
    <n v="818.17363431767035"/>
    <n v="7.455630130500597E-2"/>
    <n v="358403.61439999996"/>
    <n v="7.455630130500597E-2"/>
  </r>
  <r>
    <s v="Jan-2024"/>
    <x v="2"/>
    <s v="Trail Mix"/>
    <n v="2060"/>
    <n v="472225"/>
    <n v="36279"/>
    <n v="4.67"/>
    <n v="11.45"/>
    <n v="18"/>
    <n v="30.11"/>
    <n v="12.33"/>
    <n v="42487"/>
    <n v="11"/>
    <n v="562.72"/>
    <n v="5.12"/>
    <n v="48"/>
    <n v="48899"/>
    <n v="60"/>
    <n v="23587"/>
    <n v="58225.342500000006"/>
    <n v="105.47200000000001"/>
    <n v="96.201999999999998"/>
    <n v="298824.98349999997"/>
    <n v="145.06067160194172"/>
    <n v="13.016483365032112"/>
    <n v="839.18289735570079"/>
    <n v="2.144943617978718E-2"/>
    <n v="262545.98349999997"/>
    <n v="2.144943617978718E-2"/>
  </r>
  <r>
    <s v="Jan-2024"/>
    <x v="2"/>
    <s v="Millet Snacks"/>
    <n v="1148"/>
    <n v="252041"/>
    <n v="78402"/>
    <n v="5.53"/>
    <n v="4"/>
    <n v="260"/>
    <n v="27.98"/>
    <n v="11.11"/>
    <n v="18051"/>
    <n v="12"/>
    <n v="254.55"/>
    <n v="26.92"/>
    <n v="38"/>
    <n v="20830"/>
    <n v="61"/>
    <n v="4592"/>
    <n v="28001.755099999998"/>
    <n v="309.04160000000002"/>
    <n v="63.484400000000001"/>
    <n v="180193.71890000001"/>
    <n v="156.96316977351918"/>
    <n v="3.2147266651360935"/>
    <n v="990.14339029660175"/>
    <n v="0.26258822969278811"/>
    <n v="101791.71890000001"/>
    <n v="0.26258822969278811"/>
  </r>
  <r>
    <s v="Jan-2024"/>
    <x v="3"/>
    <s v="Protein Bars"/>
    <n v="2594"/>
    <n v="517874"/>
    <n v="30372"/>
    <n v="3.37"/>
    <n v="6.58"/>
    <n v="337"/>
    <n v="51.54"/>
    <n v="9.7799999999999994"/>
    <n v="12884"/>
    <n v="12"/>
    <n v="985.53"/>
    <n v="25.83"/>
    <n v="3"/>
    <n v="2454"/>
    <n v="14"/>
    <n v="17068.52"/>
    <n v="50648.0772"/>
    <n v="670.03019999999992"/>
    <n v="87.4178"/>
    <n v="434061.95480000001"/>
    <n v="167.33305890516576"/>
    <n v="17.051033846964309"/>
    <n v="525.47766176575044"/>
    <n v="0.64132126733529771"/>
    <n v="403689.95480000001"/>
    <n v="0.64132126733529771"/>
  </r>
  <r>
    <s v="Jan-2024"/>
    <x v="1"/>
    <s v="Protein Bars"/>
    <n v="4837"/>
    <n v="312299"/>
    <n v="81253"/>
    <n v="8.3800000000000008"/>
    <n v="17.66"/>
    <n v="92"/>
    <n v="6.97"/>
    <n v="7.03"/>
    <n v="35135"/>
    <n v="2"/>
    <n v="1771.64"/>
    <n v="6.65"/>
    <n v="25"/>
    <n v="37527"/>
    <n v="66"/>
    <n v="85421.42"/>
    <n v="21954.619699999999"/>
    <n v="321.66050000000001"/>
    <n v="405.34060000000005"/>
    <n v="131533.95920000001"/>
    <n v="27.19329319826339"/>
    <n v="3.8435380847476401"/>
    <n v="176.27678309363074"/>
    <n v="0.52190650626482959"/>
    <n v="50280.959200000012"/>
    <n v="0.52190650626482959"/>
  </r>
  <r>
    <s v="Jan-2024"/>
    <x v="1"/>
    <s v="Trail Mix"/>
    <n v="4385"/>
    <n v="741958"/>
    <n v="89388"/>
    <n v="2.16"/>
    <n v="16.25"/>
    <n v="486"/>
    <n v="45.32"/>
    <n v="17.63"/>
    <n v="81782"/>
    <n v="3"/>
    <n v="274.39999999999998"/>
    <n v="12.09"/>
    <n v="4"/>
    <n v="21545"/>
    <n v="0"/>
    <n v="71256.25"/>
    <n v="130807.19539999998"/>
    <n v="530.14649999999995"/>
    <n v="94.716000000000008"/>
    <n v="435942.69210000004"/>
    <n v="99.416805496009133"/>
    <n v="8.3004206381169734"/>
    <n v="2703.9285714285716"/>
    <n v="0.17973847576277902"/>
    <n v="346554.69210000004"/>
    <n v="0.17973847576277902"/>
  </r>
  <r>
    <s v="Jan-2024"/>
    <x v="2"/>
    <s v="Protein Bars"/>
    <n v="499"/>
    <n v="256402"/>
    <n v="24710"/>
    <n v="9.85"/>
    <n v="7.53"/>
    <n v="221"/>
    <n v="23.83"/>
    <n v="15.55"/>
    <n v="51259"/>
    <n v="0"/>
    <n v="1286.9000000000001"/>
    <n v="16.29"/>
    <n v="20"/>
    <n v="14890"/>
    <n v="6"/>
    <n v="3757.4700000000003"/>
    <n v="39870.510999999999"/>
    <n v="81.287099999999995"/>
    <n v="49.151499999999999"/>
    <n v="146494.58040000001"/>
    <n v="293.57631342685374"/>
    <n v="10.376446782679077"/>
    <n v="199.24003419069081"/>
    <n v="1.1092148267174202"/>
    <n v="121784.58040000001"/>
    <n v="1.1092148267174202"/>
  </r>
  <r>
    <s v="Jan-2024"/>
    <x v="2"/>
    <s v="Trail Mix"/>
    <n v="1482"/>
    <n v="899710"/>
    <n v="141039"/>
    <n v="3.96"/>
    <n v="19.78"/>
    <n v="51"/>
    <n v="50.76"/>
    <n v="6.36"/>
    <n v="84667"/>
    <n v="12"/>
    <n v="175.23"/>
    <n v="19.66"/>
    <n v="39"/>
    <n v="7055"/>
    <n v="18"/>
    <n v="29313.960000000003"/>
    <n v="57221.556000000004"/>
    <n v="291.3612"/>
    <n v="58.687199999999997"/>
    <n v="721102.43559999997"/>
    <n v="486.57384318488528"/>
    <n v="6.3791575379859475"/>
    <n v="5134.4518632654226"/>
    <n v="9.932900601304865E-3"/>
    <n v="580063.43559999997"/>
    <n v="9.932900601304865E-3"/>
  </r>
  <r>
    <s v="Jan-2024"/>
    <x v="1"/>
    <s v="Trail Mix"/>
    <n v="919"/>
    <n v="162782"/>
    <n v="10722"/>
    <n v="3.8"/>
    <n v="9.09"/>
    <n v="458"/>
    <n v="28.83"/>
    <n v="8.8800000000000008"/>
    <n v="73508"/>
    <n v="12"/>
    <n v="1441.28"/>
    <n v="21.42"/>
    <n v="40"/>
    <n v="35722"/>
    <n v="35"/>
    <n v="8353.7099999999991"/>
    <n v="14455.0416"/>
    <n v="196.84980000000002"/>
    <n v="34.921999999999997"/>
    <n v="30511.476599999995"/>
    <n v="33.200736235038079"/>
    <n v="15.182055586644283"/>
    <n v="112.94266207815275"/>
    <n v="4.0551549925667461"/>
    <n v="19789.476599999995"/>
    <n v="4.0551549925667461"/>
  </r>
  <r>
    <s v="Jan-2024"/>
    <x v="1"/>
    <s v="Millet Snacks"/>
    <n v="4319"/>
    <n v="422013"/>
    <n v="148369"/>
    <n v="2.39"/>
    <n v="9.61"/>
    <n v="411"/>
    <n v="57.01"/>
    <n v="12.45"/>
    <n v="18595"/>
    <n v="14"/>
    <n v="929.07"/>
    <n v="12.24"/>
    <n v="38"/>
    <n v="34729"/>
    <n v="57"/>
    <n v="41505.589999999997"/>
    <n v="52540.618499999997"/>
    <n v="528.64560000000006"/>
    <n v="103.22410000000001"/>
    <n v="274010.92180000001"/>
    <n v="63.443140032414917"/>
    <n v="2.8443475389063755"/>
    <n v="454.23165100584453"/>
    <n v="0.90482466179951804"/>
    <n v="125641.92180000001"/>
    <n v="0.90482466179951804"/>
  </r>
  <r>
    <s v="Jan-2024"/>
    <x v="3"/>
    <s v="Protein Bars"/>
    <n v="867"/>
    <n v="525595"/>
    <n v="60841"/>
    <n v="7.77"/>
    <n v="4.68"/>
    <n v="303"/>
    <n v="22.34"/>
    <n v="16.59"/>
    <n v="75271"/>
    <n v="8"/>
    <n v="513.87"/>
    <n v="26.32"/>
    <n v="33"/>
    <n v="28796"/>
    <n v="50"/>
    <n v="4057.56"/>
    <n v="87196.210500000001"/>
    <n v="228.1944"/>
    <n v="67.365899999999996"/>
    <n v="329978.6692"/>
    <n v="380.59823437139562"/>
    <n v="8.6388290790749664"/>
    <n v="1022.817054897153"/>
    <n v="0.29624066058467069"/>
    <n v="269137.6692"/>
    <n v="0.29624066058467069"/>
  </r>
  <r>
    <s v="Jan-2024"/>
    <x v="2"/>
    <s v="Baked Chips"/>
    <n v="2239"/>
    <n v="890230"/>
    <n v="112096"/>
    <n v="0.65"/>
    <n v="13.12"/>
    <n v="480"/>
    <n v="55.55"/>
    <n v="7.3"/>
    <n v="42531"/>
    <n v="0"/>
    <n v="516.54"/>
    <n v="27.33"/>
    <n v="19"/>
    <n v="21514"/>
    <n v="43"/>
    <n v="29375.679999999997"/>
    <n v="64986.789999999994"/>
    <n v="611.91869999999994"/>
    <n v="14.553500000000001"/>
    <n v="731196.05780000007"/>
    <n v="326.57260285841897"/>
    <n v="7.94167499286326"/>
    <n v="1723.4483292678206"/>
    <n v="0.27851139593138852"/>
    <n v="619100.05780000007"/>
    <n v="0.27851139593138852"/>
  </r>
  <r>
    <s v="Jan-2024"/>
    <x v="3"/>
    <s v="Protein Bars"/>
    <n v="1649"/>
    <n v="553650"/>
    <n v="90744"/>
    <n v="4.97"/>
    <n v="17.73"/>
    <n v="216"/>
    <n v="59.92"/>
    <n v="10.6"/>
    <n v="73300"/>
    <n v="9"/>
    <n v="1310.43"/>
    <n v="3.18"/>
    <n v="3"/>
    <n v="3076"/>
    <n v="20"/>
    <n v="29236.77"/>
    <n v="58686.9"/>
    <n v="52.438200000000002"/>
    <n v="81.955299999999994"/>
    <n v="389215.93650000001"/>
    <n v="236.03149575500305"/>
    <n v="6.1012298333774133"/>
    <n v="422.49490625214622"/>
    <n v="0.51124876727174207"/>
    <n v="298471.93650000001"/>
    <n v="0.51124876727174207"/>
  </r>
  <r>
    <s v="Jan-2024"/>
    <x v="3"/>
    <s v="Millet Snacks"/>
    <n v="2745"/>
    <n v="865948"/>
    <n v="14171"/>
    <n v="5.82"/>
    <n v="6.08"/>
    <n v="449"/>
    <n v="49.67"/>
    <n v="16.98"/>
    <n v="45771"/>
    <n v="2"/>
    <n v="1950.32"/>
    <n v="28.51"/>
    <n v="43"/>
    <n v="39964"/>
    <n v="20"/>
    <n v="16689.599999999999"/>
    <n v="147037.97039999999"/>
    <n v="782.59950000000003"/>
    <n v="159.75900000000001"/>
    <n v="615543.07110000006"/>
    <n v="224.24155595628417"/>
    <n v="61.107049608355091"/>
    <n v="444.00303539931912"/>
    <n v="1.0112543478361287"/>
    <n v="601372.07110000006"/>
    <n v="1.0112543478361287"/>
  </r>
  <r>
    <s v="Jan-2024"/>
    <x v="3"/>
    <s v="Baked Chips"/>
    <n v="3816"/>
    <n v="761886"/>
    <n v="105755"/>
    <n v="7.03"/>
    <n v="12.2"/>
    <n v="287"/>
    <n v="25.33"/>
    <n v="15.61"/>
    <n v="93135"/>
    <n v="10"/>
    <n v="508.38"/>
    <n v="28.75"/>
    <n v="10"/>
    <n v="17292"/>
    <n v="79"/>
    <n v="46555.199999999997"/>
    <n v="118930.40459999999"/>
    <n v="1097.0999999999999"/>
    <n v="268.26479999999998"/>
    <n v="484608.0306"/>
    <n v="126.99371871069182"/>
    <n v="7.2042551179613259"/>
    <n v="1498.6545497462528"/>
    <n v="0.19150510706326143"/>
    <n v="378853.0306"/>
    <n v="0.19150510706326143"/>
  </r>
  <r>
    <s v="Jan-2024"/>
    <x v="0"/>
    <s v="Millet Snacks"/>
    <n v="2393"/>
    <n v="963120"/>
    <n v="111082"/>
    <n v="8.1"/>
    <n v="2.4300000000000002"/>
    <n v="384"/>
    <n v="5.64"/>
    <n v="6.59"/>
    <n v="33892"/>
    <n v="5"/>
    <n v="165.64"/>
    <n v="4.83"/>
    <n v="4"/>
    <n v="44083"/>
    <n v="9"/>
    <n v="5814.9900000000007"/>
    <n v="63469.608"/>
    <n v="115.5819"/>
    <n v="193.833"/>
    <n v="815550.98710000003"/>
    <n v="340.80693150856666"/>
    <n v="8.6703516321276179"/>
    <n v="5814.537551316108"/>
    <n v="6.6041365561923734E-2"/>
    <n v="704468.98710000003"/>
    <n v="6.6041365561923734E-2"/>
  </r>
  <r>
    <s v="Jan-2024"/>
    <x v="3"/>
    <s v="Trail Mix"/>
    <n v="2109"/>
    <n v="633098"/>
    <n v="58521"/>
    <n v="9.08"/>
    <n v="15.54"/>
    <n v="300"/>
    <n v="24.77"/>
    <n v="10.85"/>
    <n v="18385"/>
    <n v="6"/>
    <n v="1140.72"/>
    <n v="0.61"/>
    <n v="8"/>
    <n v="25855"/>
    <n v="10"/>
    <n v="32773.86"/>
    <n v="68691.133000000002"/>
    <n v="12.864899999999999"/>
    <n v="191.49720000000002"/>
    <n v="487188.64490000001"/>
    <n v="231.00457321005217"/>
    <n v="10.818304540250509"/>
    <n v="554.99859737709517"/>
    <n v="0.54054190662425095"/>
    <n v="428667.64490000001"/>
    <n v="0.54054190662425095"/>
  </r>
  <r>
    <s v="Jan-2024"/>
    <x v="1"/>
    <s v="Trail Mix"/>
    <n v="771"/>
    <n v="515453"/>
    <n v="71641"/>
    <n v="7.49"/>
    <n v="9.94"/>
    <n v="317"/>
    <n v="52.26"/>
    <n v="7.62"/>
    <n v="26382"/>
    <n v="2"/>
    <n v="1347.36"/>
    <n v="8.5"/>
    <n v="18"/>
    <n v="32668"/>
    <n v="56"/>
    <n v="7663.74"/>
    <n v="39277.518600000003"/>
    <n v="65.535000000000011"/>
    <n v="57.747900000000008"/>
    <n v="409338.45850000001"/>
    <n v="530.91888261997406"/>
    <n v="7.1949442358426037"/>
    <n v="382.56516446977798"/>
    <n v="0.82861700290812146"/>
    <n v="337697.45850000001"/>
    <n v="0.82861700290812146"/>
  </r>
  <r>
    <s v="Jan-2024"/>
    <x v="1"/>
    <s v="Trail Mix"/>
    <n v="3142"/>
    <n v="314803"/>
    <n v="20417"/>
    <n v="4.33"/>
    <n v="11.06"/>
    <n v="207"/>
    <n v="19.64"/>
    <n v="14.66"/>
    <n v="22419"/>
    <n v="5"/>
    <n v="995.88"/>
    <n v="6.64"/>
    <n v="16"/>
    <n v="18443"/>
    <n v="34"/>
    <n v="34750.520000000004"/>
    <n v="46150.1198"/>
    <n v="208.62880000000001"/>
    <n v="136.04859999999999"/>
    <n v="192695.68280000001"/>
    <n v="61.328988796944621"/>
    <n v="15.418670715580154"/>
    <n v="316.10535405872196"/>
    <n v="0.65484496653462632"/>
    <n v="172278.68280000001"/>
    <n v="0.65484496653462632"/>
  </r>
  <r>
    <s v="Jan-2024"/>
    <x v="1"/>
    <s v="Millet Snacks"/>
    <n v="4819"/>
    <n v="813760"/>
    <n v="89700"/>
    <n v="4.3600000000000003"/>
    <n v="9.4700000000000006"/>
    <n v="70"/>
    <n v="42.66"/>
    <n v="7.5"/>
    <n v="42249"/>
    <n v="0"/>
    <n v="1081.5999999999999"/>
    <n v="12.75"/>
    <n v="6"/>
    <n v="49218"/>
    <n v="6"/>
    <n v="45635.93"/>
    <n v="61032"/>
    <n v="614.42250000000001"/>
    <n v="210.10839999999999"/>
    <n v="614800.53909999994"/>
    <n v="127.57844762398837"/>
    <n v="9.0720178372352294"/>
    <n v="752.36686390532554"/>
    <n v="9.3039716869838765E-2"/>
    <n v="525100.53909999994"/>
    <n v="9.3039716869838765E-2"/>
  </r>
  <r>
    <s v="Jan-2024"/>
    <x v="0"/>
    <s v="Millet Snacks"/>
    <n v="3593"/>
    <n v="818613"/>
    <n v="113946"/>
    <n v="7.96"/>
    <n v="16.18"/>
    <n v="74"/>
    <n v="20.14"/>
    <n v="10.06"/>
    <n v="13444"/>
    <n v="14"/>
    <n v="1057.3399999999999"/>
    <n v="2.73"/>
    <n v="16"/>
    <n v="5889"/>
    <n v="18"/>
    <n v="58134.74"/>
    <n v="82352.467800000013"/>
    <n v="98.08890000000001"/>
    <n v="286.00280000000004"/>
    <n v="658408.70050000004"/>
    <n v="183.24762051210689"/>
    <n v="7.1842188405033962"/>
    <n v="774.21926721773514"/>
    <n v="9.5580158145546185E-2"/>
    <n v="544462.70050000004"/>
    <n v="9.5580158145546185E-2"/>
  </r>
  <r>
    <s v="Jan-2024"/>
    <x v="0"/>
    <s v="Trail Mix"/>
    <n v="4195"/>
    <n v="753814"/>
    <n v="149941"/>
    <n v="7.64"/>
    <n v="17.899999999999999"/>
    <n v="344"/>
    <n v="57.52"/>
    <n v="19.72"/>
    <n v="39710"/>
    <n v="5"/>
    <n v="913.89"/>
    <n v="12.36"/>
    <n v="30"/>
    <n v="17720"/>
    <n v="52"/>
    <n v="75090.5"/>
    <n v="148652.1208"/>
    <n v="518.50199999999995"/>
    <n v="320.49799999999999"/>
    <n v="471802.37919999997"/>
    <n v="112.46779003575685"/>
    <n v="5.0274041122841648"/>
    <n v="824.84106402302245"/>
    <n v="0.41705004152217923"/>
    <n v="321861.37919999997"/>
    <n v="0.41705004152217923"/>
  </r>
  <r>
    <s v="Jan-2024"/>
    <x v="2"/>
    <s v="Millet Snacks"/>
    <n v="4954"/>
    <n v="323146"/>
    <n v="118943"/>
    <n v="4.08"/>
    <n v="2.13"/>
    <n v="215"/>
    <n v="59.23"/>
    <n v="10.25"/>
    <n v="80391"/>
    <n v="10"/>
    <n v="602.88"/>
    <n v="16.77"/>
    <n v="33"/>
    <n v="38890"/>
    <n v="61"/>
    <n v="10552.019999999999"/>
    <n v="33122.464999999997"/>
    <n v="830.78579999999999"/>
    <n v="202.12320000000003"/>
    <n v="159157.606"/>
    <n v="32.12709043197416"/>
    <n v="2.7168139360870334"/>
    <n v="536.00384819532906"/>
    <n v="0.40111652318147217"/>
    <n v="40214.606"/>
    <n v="0.40111652318147217"/>
  </r>
  <r>
    <s v="Jan-2024"/>
    <x v="1"/>
    <s v="Millet Snacks"/>
    <n v="4026"/>
    <n v="888574"/>
    <n v="15775"/>
    <n v="2.75"/>
    <n v="6.65"/>
    <n v="11"/>
    <n v="46.53"/>
    <n v="8.83"/>
    <n v="32222"/>
    <n v="10"/>
    <n v="1467.33"/>
    <n v="4.08"/>
    <n v="0"/>
    <n v="2408"/>
    <n v="31"/>
    <n v="26772.9"/>
    <n v="78461.084199999998"/>
    <n v="164.26080000000002"/>
    <n v="110.715"/>
    <n v="748435.04"/>
    <n v="185.90040735221064"/>
    <n v="56.327987321711568"/>
    <n v="605.57202537943067"/>
    <n v="1.8164643574986438E-2"/>
    <n v="732660.04"/>
    <n v="1.8164643574986438E-2"/>
  </r>
  <r>
    <s v="Jan-2024"/>
    <x v="3"/>
    <s v="Trail Mix"/>
    <n v="3188"/>
    <n v="187888"/>
    <n v="43402"/>
    <n v="7.72"/>
    <n v="10.130000000000001"/>
    <n v="349"/>
    <n v="62.01"/>
    <n v="11.48"/>
    <n v="82809"/>
    <n v="11"/>
    <n v="1253.94"/>
    <n v="5.29"/>
    <n v="2"/>
    <n v="12939"/>
    <n v="56"/>
    <n v="32294.440000000002"/>
    <n v="21569.542399999998"/>
    <n v="168.64520000000002"/>
    <n v="246.11359999999996"/>
    <n v="37861.258800000011"/>
    <n v="11.876179046424093"/>
    <n v="4.3290170959863596"/>
    <n v="149.83811027640874"/>
    <n v="2.3291804692157032"/>
    <n v="-5540.7411999999895"/>
    <n v="2.3291804692157032"/>
  </r>
  <r>
    <s v="Jan-2024"/>
    <x v="1"/>
    <s v="Trail Mix"/>
    <n v="4427"/>
    <n v="358877"/>
    <n v="80715"/>
    <n v="9.3800000000000008"/>
    <n v="16.34"/>
    <n v="248"/>
    <n v="11.94"/>
    <n v="7.14"/>
    <n v="30984"/>
    <n v="8"/>
    <n v="375.5"/>
    <n v="17.559999999999999"/>
    <n v="9"/>
    <n v="17878"/>
    <n v="58"/>
    <n v="72337.179999999993"/>
    <n v="25623.817799999997"/>
    <n v="777.38119999999992"/>
    <n v="415.25260000000003"/>
    <n v="210861.36840000001"/>
    <n v="47.630758617573981"/>
    <n v="4.4462243696958437"/>
    <n v="955.73102529960056"/>
    <n v="0.25948723378762084"/>
    <n v="130146.36840000001"/>
    <n v="0.25948723378762084"/>
  </r>
  <r>
    <s v="Jan-2024"/>
    <x v="3"/>
    <s v="Trail Mix"/>
    <n v="3997"/>
    <n v="964634"/>
    <n v="116435"/>
    <n v="4.07"/>
    <n v="15.62"/>
    <n v="67"/>
    <n v="47.22"/>
    <n v="10.84"/>
    <n v="41941"/>
    <n v="9"/>
    <n v="1093.05"/>
    <n v="9.4700000000000006"/>
    <n v="30"/>
    <n v="7560"/>
    <n v="30"/>
    <n v="62433.14"/>
    <n v="104566.3256"/>
    <n v="378.51590000000004"/>
    <n v="162.67789999999999"/>
    <n v="747592.3406"/>
    <n v="187.03836392294221"/>
    <n v="8.2847425602267357"/>
    <n v="882.51589588765387"/>
    <n v="7.5919312402424124E-2"/>
    <n v="631157.3406"/>
    <n v="7.5919312402424124E-2"/>
  </r>
  <r>
    <s v="Jan-2024"/>
    <x v="1"/>
    <s v="Trail Mix"/>
    <n v="3732"/>
    <n v="124813"/>
    <n v="83077"/>
    <n v="9.26"/>
    <n v="10.83"/>
    <n v="326"/>
    <n v="50.28"/>
    <n v="15.85"/>
    <n v="19569"/>
    <n v="1"/>
    <n v="732.63"/>
    <n v="8.68"/>
    <n v="37"/>
    <n v="23705"/>
    <n v="44"/>
    <n v="40417.56"/>
    <n v="19782.860499999999"/>
    <n v="323.93760000000003"/>
    <n v="345.58320000000003"/>
    <n v="20669.058700000009"/>
    <n v="5.5383329849946437"/>
    <n v="1.5023773126135995"/>
    <n v="170.36293900058692"/>
    <n v="1.913561728345605"/>
    <n v="-62407.941299999991"/>
    <n v="1.913561728345605"/>
  </r>
  <r>
    <s v="Jan-2024"/>
    <x v="3"/>
    <s v="Millet Snacks"/>
    <n v="1927"/>
    <n v="671424"/>
    <n v="144784"/>
    <n v="7.11"/>
    <n v="5.05"/>
    <n v="139"/>
    <n v="52.15"/>
    <n v="13.66"/>
    <n v="54437"/>
    <n v="7"/>
    <n v="388.61"/>
    <n v="19.920000000000002"/>
    <n v="23"/>
    <n v="46924"/>
    <n v="79"/>
    <n v="9731.35"/>
    <n v="91716.518400000001"/>
    <n v="383.85840000000002"/>
    <n v="137.00969999999998"/>
    <n v="468094.2635"/>
    <n v="242.91347353399067"/>
    <n v="4.6374184992816883"/>
    <n v="1727.7579063842927"/>
    <n v="8.0451086049947579E-2"/>
    <n v="323310.2635"/>
    <n v="8.0451086049947579E-2"/>
  </r>
  <r>
    <s v="Jan-2024"/>
    <x v="2"/>
    <s v="Baked Chips"/>
    <n v="477"/>
    <n v="377231"/>
    <n v="73368"/>
    <n v="6.69"/>
    <n v="4.0199999999999996"/>
    <n v="96"/>
    <n v="58.42"/>
    <n v="13.19"/>
    <n v="19731"/>
    <n v="7"/>
    <n v="210.68"/>
    <n v="20.75"/>
    <n v="44"/>
    <n v="39680"/>
    <n v="32"/>
    <n v="1917.5399999999997"/>
    <n v="49756.768899999995"/>
    <n v="98.977499999999992"/>
    <n v="31.911300000000001"/>
    <n v="266014.80229999998"/>
    <n v="557.68302368972741"/>
    <n v="5.1416285028895432"/>
    <n v="1790.540155686349"/>
    <n v="5.3615105863515991E-2"/>
    <n v="192646.80229999998"/>
    <n v="5.3615105863515991E-2"/>
  </r>
  <r>
    <s v="Jan-2024"/>
    <x v="3"/>
    <s v="Protein Bars"/>
    <n v="4385"/>
    <n v="510244"/>
    <n v="37920"/>
    <n v="5.79"/>
    <n v="16.07"/>
    <n v="128"/>
    <n v="47.08"/>
    <n v="6.22"/>
    <n v="66324"/>
    <n v="4"/>
    <n v="1805.94"/>
    <n v="14.87"/>
    <n v="41"/>
    <n v="48403"/>
    <n v="6"/>
    <n v="70466.95"/>
    <n v="31737.176799999997"/>
    <n v="652.04949999999997"/>
    <n v="253.89150000000001"/>
    <n v="292406.93220000004"/>
    <n v="66.683450900798178"/>
    <n v="13.455801687763714"/>
    <n v="282.53651837824071"/>
    <n v="0.45303878144573967"/>
    <n v="254486.93220000004"/>
    <n v="0.45303878144573967"/>
  </r>
  <r>
    <s v="Jan-2024"/>
    <x v="0"/>
    <s v="Baked Chips"/>
    <n v="469"/>
    <n v="932430"/>
    <n v="147228"/>
    <n v="8.64"/>
    <n v="9.8699999999999992"/>
    <n v="217"/>
    <n v="13.34"/>
    <n v="7.9"/>
    <n v="54097"/>
    <n v="5"/>
    <n v="1967.91"/>
    <n v="9.4"/>
    <n v="34"/>
    <n v="37365"/>
    <n v="-2"/>
    <n v="4629.03"/>
    <n v="73661.97"/>
    <n v="44.085999999999999"/>
    <n v="40.521599999999999"/>
    <n v="762592.39240000001"/>
    <n v="1625.99657228145"/>
    <n v="6.3332382427255682"/>
    <n v="473.81740018598407"/>
    <n v="0.45798233647566039"/>
    <n v="615364.39240000001"/>
    <n v="0.45798233647566039"/>
  </r>
  <r>
    <s v="Jan-2024"/>
    <x v="1"/>
    <s v="Millet Snacks"/>
    <n v="2296"/>
    <n v="624100"/>
    <n v="147180"/>
    <n v="8.43"/>
    <n v="13.3"/>
    <n v="343"/>
    <n v="47.26"/>
    <n v="19.260000000000002"/>
    <n v="81720"/>
    <n v="13"/>
    <n v="1328.54"/>
    <n v="22.61"/>
    <n v="3"/>
    <n v="11524"/>
    <n v="2"/>
    <n v="30536.800000000003"/>
    <n v="120201.66000000002"/>
    <n v="519.12559999999996"/>
    <n v="193.55279999999999"/>
    <n v="379404.86159999995"/>
    <n v="165.24601986062714"/>
    <n v="4.2403859220002715"/>
    <n v="469.76380086410649"/>
    <n v="0.73015417401057514"/>
    <n v="232224.86159999995"/>
    <n v="0.73015417401057514"/>
  </r>
  <r>
    <s v="Jan-2024"/>
    <x v="1"/>
    <s v="Millet Snacks"/>
    <n v="2937"/>
    <n v="541862"/>
    <n v="89040"/>
    <n v="6.2"/>
    <n v="5.26"/>
    <n v="52"/>
    <n v="36.06"/>
    <n v="6.1"/>
    <n v="18706"/>
    <n v="13"/>
    <n v="1361.34"/>
    <n v="17.98"/>
    <n v="22"/>
    <n v="37741"/>
    <n v="-14"/>
    <n v="15448.619999999999"/>
    <n v="33053.582000000002"/>
    <n v="528.07260000000008"/>
    <n v="182.09399999999999"/>
    <n v="436202.63140000001"/>
    <n v="148.51979278175008"/>
    <n v="6.0856019766397127"/>
    <n v="398.03575888462842"/>
    <n v="0.13064152865489737"/>
    <n v="347162.63140000001"/>
    <n v="0.13064152865489737"/>
  </r>
  <r>
    <s v="Jan-2024"/>
    <x v="2"/>
    <s v="Baked Chips"/>
    <n v="2561"/>
    <n v="805111"/>
    <n v="67021"/>
    <n v="3.83"/>
    <n v="18.02"/>
    <n v="114"/>
    <n v="49.36"/>
    <n v="19.7"/>
    <n v="97008"/>
    <n v="3"/>
    <n v="656.92"/>
    <n v="12.96"/>
    <n v="2"/>
    <n v="35383"/>
    <n v="73"/>
    <n v="46149.22"/>
    <n v="158606.867"/>
    <n v="331.90560000000005"/>
    <n v="98.086300000000008"/>
    <n v="467533.92110000004"/>
    <n v="182.55912577118315"/>
    <n v="12.012816878291879"/>
    <n v="1225.5845460634478"/>
    <n v="9.3016838671934665E-2"/>
    <n v="400512.92110000004"/>
    <n v="9.3016838671934665E-2"/>
  </r>
  <r>
    <s v="Jan-2024"/>
    <x v="1"/>
    <s v="Millet Snacks"/>
    <n v="3343"/>
    <n v="273563"/>
    <n v="47291"/>
    <n v="9.17"/>
    <n v="13.74"/>
    <n v="10"/>
    <n v="48.05"/>
    <n v="13.94"/>
    <n v="34629"/>
    <n v="7"/>
    <n v="732.46"/>
    <n v="1.62"/>
    <n v="41"/>
    <n v="48318"/>
    <n v="56"/>
    <n v="45932.82"/>
    <n v="38134.682199999996"/>
    <n v="54.156600000000012"/>
    <n v="306.55310000000003"/>
    <n v="106187.78810000001"/>
    <n v="31.76422019144481"/>
    <n v="5.7846736165443744"/>
    <n v="373.48524151489499"/>
    <n v="2.6774819694183792E-2"/>
    <n v="58896.788100000005"/>
    <n v="2.6774819694183792E-2"/>
  </r>
  <r>
    <s v="Jan-2024"/>
    <x v="1"/>
    <s v="Baked Chips"/>
    <n v="785"/>
    <n v="160155"/>
    <n v="46520"/>
    <n v="4.83"/>
    <n v="14.16"/>
    <n v="279"/>
    <n v="22.43"/>
    <n v="5.1100000000000003"/>
    <n v="88540"/>
    <n v="9"/>
    <n v="655.35"/>
    <n v="15.14"/>
    <n v="42"/>
    <n v="44262"/>
    <n v="66"/>
    <n v="11115.6"/>
    <n v="8183.9205000000011"/>
    <n v="118.849"/>
    <n v="37.915500000000002"/>
    <n v="7896.7149999999965"/>
    <n v="10.059509554140122"/>
    <n v="3.442712811693895"/>
    <n v="244.38086518654154"/>
    <n v="1.1416605788142737"/>
    <n v="-38623.285000000003"/>
    <n v="1.1416605788142737"/>
  </r>
  <r>
    <s v="Jan-2024"/>
    <x v="1"/>
    <s v="Protein Bars"/>
    <n v="138"/>
    <n v="863081"/>
    <n v="148184"/>
    <n v="8.0500000000000007"/>
    <n v="15.84"/>
    <n v="19"/>
    <n v="43.85"/>
    <n v="19.53"/>
    <n v="38015"/>
    <n v="10"/>
    <n v="1482.5"/>
    <n v="18.29"/>
    <n v="31"/>
    <n v="14861"/>
    <n v="8"/>
    <n v="2185.92"/>
    <n v="168559.7193"/>
    <n v="25.240199999999998"/>
    <n v="11.109"/>
    <n v="639423.01150000002"/>
    <n v="4633.5000833333334"/>
    <n v="5.8243872482859151"/>
    <n v="582.17942664418217"/>
    <n v="3.2635986657104023E-2"/>
    <n v="491239.01150000002"/>
    <n v="3.2635986657104023E-2"/>
  </r>
  <r>
    <s v="Jan-2024"/>
    <x v="2"/>
    <s v="Baked Chips"/>
    <n v="3968"/>
    <n v="320914"/>
    <n v="93791"/>
    <n v="9.18"/>
    <n v="7.67"/>
    <n v="65"/>
    <n v="54.4"/>
    <n v="18.68"/>
    <n v="89506"/>
    <n v="4"/>
    <n v="994.2"/>
    <n v="11.96"/>
    <n v="20"/>
    <n v="5427"/>
    <n v="26"/>
    <n v="30434.560000000001"/>
    <n v="59946.735199999996"/>
    <n v="474.57280000000003"/>
    <n v="364.26239999999996"/>
    <n v="134760.86960000001"/>
    <n v="33.961912701612903"/>
    <n v="3.4215862929278931"/>
    <n v="322.78615972641319"/>
    <n v="0.20137170706170501"/>
    <n v="40969.869600000005"/>
    <n v="0.20137170706170501"/>
  </r>
  <r>
    <s v="Jan-2024"/>
    <x v="1"/>
    <s v="Protein Bars"/>
    <n v="4658"/>
    <n v="329713"/>
    <n v="136060"/>
    <n v="9.1"/>
    <n v="6.58"/>
    <n v="24"/>
    <n v="27.26"/>
    <n v="17.41"/>
    <n v="18847"/>
    <n v="6"/>
    <n v="1632.5"/>
    <n v="16.690000000000001"/>
    <n v="39"/>
    <n v="1641"/>
    <n v="24"/>
    <n v="30649.64"/>
    <n v="57403.033300000003"/>
    <n v="777.42020000000014"/>
    <n v="423.87799999999999"/>
    <n v="219971.02850000001"/>
    <n v="47.224351331043373"/>
    <n v="2.4232911950610023"/>
    <n v="201.96814701378256"/>
    <n v="0.11883061935683457"/>
    <n v="83911.028500000015"/>
    <n v="0.11883061935683457"/>
  </r>
  <r>
    <s v="Jan-2024"/>
    <x v="2"/>
    <s v="Trail Mix"/>
    <n v="382"/>
    <n v="847622"/>
    <n v="44194"/>
    <n v="6.65"/>
    <n v="10.51"/>
    <n v="71"/>
    <n v="40.520000000000003"/>
    <n v="19.52"/>
    <n v="55989"/>
    <n v="9"/>
    <n v="909.43"/>
    <n v="12.34"/>
    <n v="22"/>
    <n v="22730"/>
    <n v="23"/>
    <n v="4014.8199999999997"/>
    <n v="165455.81439999997"/>
    <n v="47.138799999999996"/>
    <n v="25.403000000000002"/>
    <n v="599359.82380000001"/>
    <n v="1569.0047743455498"/>
    <n v="19.179571887586551"/>
    <n v="932.0365503667133"/>
    <n v="7.6177270056699789E-2"/>
    <n v="555165.82380000001"/>
    <n v="7.6177270056699789E-2"/>
  </r>
  <r>
    <s v="Jun-2024"/>
    <x v="1"/>
    <s v="Trail Mix"/>
    <n v="2868"/>
    <n v="306695"/>
    <n v="47604"/>
    <n v="5.26"/>
    <n v="15.63"/>
    <n v="305"/>
    <n v="8.6199999999999992"/>
    <n v="17.29"/>
    <n v="3190"/>
    <n v="0"/>
    <n v="1158.03"/>
    <n v="8.14"/>
    <n v="44"/>
    <n v="29133"/>
    <n v="52"/>
    <n v="44826.840000000004"/>
    <n v="53027.565499999997"/>
    <n v="233.45519999999999"/>
    <n v="150.85679999999999"/>
    <n v="176133.28250000003"/>
    <n v="61.413278417015356"/>
    <n v="6.4426308713553482"/>
    <n v="264.84201618265502"/>
    <n v="1.1516299581016971"/>
    <n v="128529.28250000003"/>
    <n v="1.1516299581016971"/>
  </r>
  <r>
    <s v="Jun-2024"/>
    <x v="2"/>
    <s v="Baked Chips"/>
    <n v="2113"/>
    <n v="396130"/>
    <n v="88375"/>
    <n v="8.58"/>
    <n v="9.92"/>
    <n v="186"/>
    <n v="10.24"/>
    <n v="9.11"/>
    <n v="98695"/>
    <n v="3"/>
    <n v="1486.39"/>
    <n v="29.39"/>
    <n v="7"/>
    <n v="26551"/>
    <n v="20"/>
    <n v="20960.96"/>
    <n v="36087.442999999999"/>
    <n v="621.01070000000004"/>
    <n v="181.2954"/>
    <n v="213033.29089999999"/>
    <n v="100.8202985802177"/>
    <n v="4.4823762376237628"/>
    <n v="266.50475312670295"/>
    <n v="0.69792376240123188"/>
    <n v="124658.29089999999"/>
    <n v="0.69792376240123188"/>
  </r>
  <r>
    <s v="Jun-2024"/>
    <x v="0"/>
    <s v="Baked Chips"/>
    <n v="4533"/>
    <n v="918374"/>
    <n v="101055"/>
    <n v="9.83"/>
    <n v="15.13"/>
    <n v="352"/>
    <n v="14.57"/>
    <n v="5.4"/>
    <n v="17459"/>
    <n v="2"/>
    <n v="294.29000000000002"/>
    <n v="8.0500000000000007"/>
    <n v="22"/>
    <n v="26298"/>
    <n v="-6"/>
    <n v="68584.290000000008"/>
    <n v="49592.196000000004"/>
    <n v="364.90649999999999"/>
    <n v="445.59390000000002"/>
    <n v="755630.01359999995"/>
    <n v="166.69534824619456"/>
    <n v="9.0878630448765527"/>
    <n v="3120.6429032586902"/>
    <n v="0.11279726995755543"/>
    <n v="654575.01359999995"/>
    <n v="0.11279726995755543"/>
  </r>
  <r>
    <s v="Jun-2024"/>
    <x v="0"/>
    <s v="Millet Snacks"/>
    <n v="2143"/>
    <n v="630735"/>
    <n v="101038"/>
    <n v="2.3199999999999998"/>
    <n v="4.0999999999999996"/>
    <n v="37"/>
    <n v="25"/>
    <n v="10.29"/>
    <n v="87421"/>
    <n v="11"/>
    <n v="823.62"/>
    <n v="26.11"/>
    <n v="15"/>
    <n v="31279"/>
    <n v="-15"/>
    <n v="8786.2999999999993"/>
    <n v="64902.631499999996"/>
    <n v="559.53729999999996"/>
    <n v="49.717599999999997"/>
    <n v="437736.81359999999"/>
    <n v="204.26356210919272"/>
    <n v="6.242552307052792"/>
    <n v="765.80826109127997"/>
    <n v="4.8314965873147993E-2"/>
    <n v="336698.81359999999"/>
    <n v="4.8314965873147993E-2"/>
  </r>
  <r>
    <s v="Jun-2024"/>
    <x v="0"/>
    <s v="Protein Bars"/>
    <n v="691"/>
    <n v="492882"/>
    <n v="9648"/>
    <n v="6.94"/>
    <n v="5.92"/>
    <n v="399"/>
    <n v="17.7"/>
    <n v="13.68"/>
    <n v="90365"/>
    <n v="1"/>
    <n v="1610.19"/>
    <n v="14.42"/>
    <n v="17"/>
    <n v="20703"/>
    <n v="10"/>
    <n v="4090.72"/>
    <n v="67426.257599999997"/>
    <n v="99.642200000000003"/>
    <n v="47.955400000000004"/>
    <n v="310149.42479999998"/>
    <n v="448.8414251808972"/>
    <n v="51.086442786069654"/>
    <n v="306.1017643880536"/>
    <n v="1.3034880762535455"/>
    <n v="300501.42479999998"/>
    <n v="1.3034880762535455"/>
  </r>
  <r>
    <s v="Jun-2024"/>
    <x v="2"/>
    <s v="Trail Mix"/>
    <n v="2820"/>
    <n v="525584"/>
    <n v="135576"/>
    <n v="1.19"/>
    <n v="2.27"/>
    <n v="438"/>
    <n v="15.8"/>
    <n v="14.27"/>
    <n v="85468"/>
    <n v="3"/>
    <n v="207.75"/>
    <n v="16.55"/>
    <n v="0"/>
    <n v="19704"/>
    <n v="61"/>
    <n v="6401.4"/>
    <n v="75000.83679999999"/>
    <n v="466.71000000000004"/>
    <n v="33.558"/>
    <n v="338509.4952"/>
    <n v="120.03882808510639"/>
    <n v="3.8766743376408805"/>
    <n v="2529.886883273165"/>
    <n v="0.17313027032786385"/>
    <n v="202933.4952"/>
    <n v="0.17313027032786385"/>
  </r>
  <r>
    <s v="Jun-2024"/>
    <x v="0"/>
    <s v="Protein Bars"/>
    <n v="813"/>
    <n v="350931"/>
    <n v="38623"/>
    <n v="2.4500000000000002"/>
    <n v="12.47"/>
    <n v="84"/>
    <n v="64.569999999999993"/>
    <n v="16.72"/>
    <n v="38931"/>
    <n v="14"/>
    <n v="1938.7"/>
    <n v="18.95"/>
    <n v="28"/>
    <n v="19030"/>
    <n v="19"/>
    <n v="10138.11"/>
    <n v="58675.663199999995"/>
    <n v="154.0635"/>
    <n v="19.918500000000002"/>
    <n v="223982.24479999999"/>
    <n v="275.50091611316111"/>
    <n v="9.0860627087486723"/>
    <n v="181.01356579150976"/>
    <n v="0.46405361737777517"/>
    <n v="185359.24479999999"/>
    <n v="0.46405361737777517"/>
  </r>
  <r>
    <s v="Jun-2024"/>
    <x v="0"/>
    <s v="Protein Bars"/>
    <n v="3141"/>
    <n v="206570"/>
    <n v="83279"/>
    <n v="4.78"/>
    <n v="3.66"/>
    <n v="390"/>
    <n v="64.75"/>
    <n v="7.64"/>
    <n v="20982"/>
    <n v="12"/>
    <n v="275.82"/>
    <n v="25"/>
    <n v="4"/>
    <n v="49681"/>
    <n v="51"/>
    <n v="11496.060000000001"/>
    <n v="15781.947999999999"/>
    <n v="785.25"/>
    <n v="150.13980000000001"/>
    <n v="107693.60219999999"/>
    <n v="34.286406303724924"/>
    <n v="2.4804572581323021"/>
    <n v="748.93046189543907"/>
    <n v="0.52074260541220896"/>
    <n v="24414.602199999994"/>
    <n v="0.52074260541220896"/>
  </r>
  <r>
    <s v="Jun-2024"/>
    <x v="2"/>
    <s v="Baked Chips"/>
    <n v="815"/>
    <n v="601120"/>
    <n v="15651"/>
    <n v="7.53"/>
    <n v="6.43"/>
    <n v="409"/>
    <n v="60.15"/>
    <n v="15.25"/>
    <n v="44194"/>
    <n v="0"/>
    <n v="646.73"/>
    <n v="21.89"/>
    <n v="32"/>
    <n v="6067"/>
    <n v="63"/>
    <n v="5240.45"/>
    <n v="91670.8"/>
    <n v="178.40350000000001"/>
    <n v="61.369500000000002"/>
    <n v="453707.97700000001"/>
    <n v="556.6969042944786"/>
    <n v="38.407769471599259"/>
    <n v="929.47597915668052"/>
    <n v="0.44003288860793188"/>
    <n v="438056.97700000001"/>
    <n v="0.44003288860793188"/>
  </r>
  <r>
    <s v="Jun-2024"/>
    <x v="2"/>
    <s v="Millet Snacks"/>
    <n v="350"/>
    <n v="139464"/>
    <n v="76425"/>
    <n v="2.14"/>
    <n v="4.5999999999999996"/>
    <n v="34"/>
    <n v="57.33"/>
    <n v="19.760000000000002"/>
    <n v="36495"/>
    <n v="4"/>
    <n v="1055.25"/>
    <n v="29.28"/>
    <n v="6"/>
    <n v="14412"/>
    <n v="78"/>
    <n v="1609.9999999999998"/>
    <n v="27558.086400000004"/>
    <n v="102.48"/>
    <n v="7.4900000000000011"/>
    <n v="59278.943599999999"/>
    <n v="169.36841028571428"/>
    <n v="1.8248478900883218"/>
    <n v="132.16204690831557"/>
    <n v="0.25725993804852865"/>
    <n v="-17146.056400000001"/>
    <n v="0.25725993804852865"/>
  </r>
  <r>
    <s v="Jun-2024"/>
    <x v="0"/>
    <s v="Protein Bars"/>
    <n v="2530"/>
    <n v="720739"/>
    <n v="91120"/>
    <n v="9.2899999999999991"/>
    <n v="4.08"/>
    <n v="25"/>
    <n v="59.93"/>
    <n v="9.3800000000000008"/>
    <n v="13703"/>
    <n v="11"/>
    <n v="1098.27"/>
    <n v="15.97"/>
    <n v="31"/>
    <n v="48805"/>
    <n v="15"/>
    <n v="10322.4"/>
    <n v="67605.318200000009"/>
    <n v="404.041"/>
    <n v="235.03699999999998"/>
    <n v="579664.20380000002"/>
    <n v="229.11628608695653"/>
    <n v="7.9097783143107989"/>
    <n v="656.2493740154971"/>
    <n v="3.809527443360218E-2"/>
    <n v="488544.20380000002"/>
    <n v="3.809527443360218E-2"/>
  </r>
  <r>
    <s v="Jun-2024"/>
    <x v="0"/>
    <s v="Protein Bars"/>
    <n v="2154"/>
    <n v="167322"/>
    <n v="119889"/>
    <n v="1.1499999999999999"/>
    <n v="2.4900000000000002"/>
    <n v="191"/>
    <n v="30.68"/>
    <n v="9.42"/>
    <n v="53080"/>
    <n v="4"/>
    <n v="645.38"/>
    <n v="27.16"/>
    <n v="47"/>
    <n v="45415"/>
    <n v="44"/>
    <n v="5363.46"/>
    <n v="15761.732400000001"/>
    <n v="585.02639999999997"/>
    <n v="24.771000000000001"/>
    <n v="47092.010200000004"/>
    <n v="21.862585979572891"/>
    <n v="1.3956409678953032"/>
    <n v="259.26121044965754"/>
    <n v="0.73670874122948571"/>
    <n v="-72796.989799999996"/>
    <n v="0.73670874122948571"/>
  </r>
  <r>
    <s v="Jun-2024"/>
    <x v="1"/>
    <s v="Trail Mix"/>
    <n v="999"/>
    <n v="795182"/>
    <n v="75194"/>
    <n v="4.8499999999999996"/>
    <n v="19.809999999999999"/>
    <n v="51"/>
    <n v="48.79"/>
    <n v="8.7799999999999994"/>
    <n v="63321"/>
    <n v="2"/>
    <n v="1457.29"/>
    <n v="13.22"/>
    <n v="28"/>
    <n v="45427"/>
    <n v="73"/>
    <n v="19790.189999999999"/>
    <n v="69816.979599999991"/>
    <n v="132.06780000000001"/>
    <n v="48.451499999999996"/>
    <n v="596646.31110000005"/>
    <n v="597.24355465465476"/>
    <n v="10.575072479187169"/>
    <n v="545.65803649239342"/>
    <n v="9.3465131252971012E-2"/>
    <n v="521452.31110000005"/>
    <n v="9.3465131252971012E-2"/>
  </r>
  <r>
    <s v="Jun-2024"/>
    <x v="0"/>
    <s v="Trail Mix"/>
    <n v="4209"/>
    <n v="573886"/>
    <n v="104932"/>
    <n v="4.78"/>
    <n v="18.13"/>
    <n v="448"/>
    <n v="40.47"/>
    <n v="7.53"/>
    <n v="47098"/>
    <n v="3"/>
    <n v="1556.86"/>
    <n v="18.13"/>
    <n v="22"/>
    <n v="20748"/>
    <n v="53"/>
    <n v="76309.17"/>
    <n v="43213.615800000007"/>
    <n v="763.09169999999995"/>
    <n v="201.1902"/>
    <n v="385552.93229999999"/>
    <n v="91.602027156094081"/>
    <n v="5.4691228605191933"/>
    <n v="368.61760209652766"/>
    <n v="1.2153516203566561"/>
    <n v="280620.93229999999"/>
    <n v="1.2153516203566561"/>
  </r>
  <r>
    <s v="Jun-2024"/>
    <x v="3"/>
    <s v="Millet Snacks"/>
    <n v="3695"/>
    <n v="284627"/>
    <n v="27785"/>
    <n v="6.04"/>
    <n v="4.8499999999999996"/>
    <n v="43"/>
    <n v="23.97"/>
    <n v="11.79"/>
    <n v="51990"/>
    <n v="11"/>
    <n v="1899.68"/>
    <n v="14.84"/>
    <n v="9"/>
    <n v="14919"/>
    <n v="-14"/>
    <n v="17920.75"/>
    <n v="33557.523300000001"/>
    <n v="548.33799999999997"/>
    <n v="223.178"/>
    <n v="165468.2107"/>
    <n v="44.781653775372121"/>
    <n v="10.243908583768221"/>
    <n v="149.82891855470393"/>
    <n v="0.28699399565044781"/>
    <n v="137683.2107"/>
    <n v="0.28699399565044781"/>
  </r>
  <r>
    <s v="Jun-2024"/>
    <x v="3"/>
    <s v="Millet Snacks"/>
    <n v="3056"/>
    <n v="681827"/>
    <n v="99475"/>
    <n v="5.49"/>
    <n v="2.93"/>
    <n v="354"/>
    <n v="53.66"/>
    <n v="19.190000000000001"/>
    <n v="68921"/>
    <n v="7"/>
    <n v="514.65"/>
    <n v="22.27"/>
    <n v="15"/>
    <n v="48498"/>
    <n v="-8"/>
    <n v="8954.08"/>
    <n v="130842.60130000001"/>
    <n v="680.57119999999998"/>
    <n v="167.77440000000001"/>
    <n v="423762.9731"/>
    <n v="138.66589433900523"/>
    <n v="6.8542548378989698"/>
    <n v="1324.8362965121928"/>
    <n v="0.2672028241768073"/>
    <n v="324287.9731"/>
    <n v="0.2672028241768073"/>
  </r>
  <r>
    <s v="Jun-2024"/>
    <x v="2"/>
    <s v="Trail Mix"/>
    <n v="2269"/>
    <n v="771909"/>
    <n v="79964"/>
    <n v="2.15"/>
    <n v="17.02"/>
    <n v="143"/>
    <n v="67.87"/>
    <n v="7.82"/>
    <n v="7213"/>
    <n v="13"/>
    <n v="989.62"/>
    <n v="9.16"/>
    <n v="44"/>
    <n v="49307"/>
    <n v="36"/>
    <n v="38618.379999999997"/>
    <n v="60363.283800000005"/>
    <n v="207.84039999999999"/>
    <n v="48.783499999999997"/>
    <n v="616150.71230000001"/>
    <n v="271.55165813133539"/>
    <n v="9.6532064428993039"/>
    <n v="780.00545663992239"/>
    <n v="0.18333205079873405"/>
    <n v="536186.71230000001"/>
    <n v="0.18333205079873405"/>
  </r>
  <r>
    <s v="Jun-2024"/>
    <x v="3"/>
    <s v="Protein Bars"/>
    <n v="1055"/>
    <n v="244718"/>
    <n v="144839"/>
    <n v="6.87"/>
    <n v="7.75"/>
    <n v="78"/>
    <n v="35.770000000000003"/>
    <n v="16.98"/>
    <n v="20607"/>
    <n v="5"/>
    <n v="450.62"/>
    <n v="9.11"/>
    <n v="8"/>
    <n v="9031"/>
    <n v="-16"/>
    <n v="8176.25"/>
    <n v="41553.116399999999"/>
    <n v="96.110500000000002"/>
    <n v="72.478499999999997"/>
    <n v="165182.04459999999"/>
    <n v="156.57065838862559"/>
    <n v="1.6895863683124019"/>
    <n v="543.06954862189866"/>
    <n v="0.1436280126512966"/>
    <n v="20343.044599999994"/>
    <n v="0.1436280126512966"/>
  </r>
  <r>
    <s v="Jun-2024"/>
    <x v="1"/>
    <s v="Trail Mix"/>
    <n v="3911"/>
    <n v="118926"/>
    <n v="96575"/>
    <n v="8.27"/>
    <n v="9.99"/>
    <n v="88"/>
    <n v="10.73"/>
    <n v="10.74"/>
    <n v="15187"/>
    <n v="0"/>
    <n v="271.36"/>
    <n v="16.03"/>
    <n v="45"/>
    <n v="36713"/>
    <n v="44"/>
    <n v="39070.89"/>
    <n v="12772.652399999999"/>
    <n v="626.93330000000003"/>
    <n v="323.43969999999996"/>
    <n v="14232.084600000002"/>
    <n v="3.6389886474047564"/>
    <n v="1.231436707222366"/>
    <n v="438.25913915094338"/>
    <n v="0.20079444360358542"/>
    <n v="-82342.915399999998"/>
    <n v="0.20079444360358542"/>
  </r>
  <r>
    <s v="Jun-2024"/>
    <x v="2"/>
    <s v="Trail Mix"/>
    <n v="4490"/>
    <n v="374683"/>
    <n v="125906"/>
    <n v="1.23"/>
    <n v="7.18"/>
    <n v="269"/>
    <n v="50.93"/>
    <n v="19.04"/>
    <n v="51514"/>
    <n v="0"/>
    <n v="1388.78"/>
    <n v="21.36"/>
    <n v="40"/>
    <n v="28066"/>
    <n v="30"/>
    <n v="32238.199999999997"/>
    <n v="71339.643199999991"/>
    <n v="959.06399999999996"/>
    <n v="55.227000000000004"/>
    <n v="190510.86580000003"/>
    <n v="42.430036926503348"/>
    <n v="2.9758947151049195"/>
    <n v="269.79291176428234"/>
    <n v="0.99706103559542325"/>
    <n v="64604.865800000029"/>
    <n v="0.99706103559542325"/>
  </r>
  <r>
    <s v="Jun-2024"/>
    <x v="0"/>
    <s v="Trail Mix"/>
    <n v="1369"/>
    <n v="820915"/>
    <n v="120598"/>
    <n v="6.17"/>
    <n v="5.96"/>
    <n v="104"/>
    <n v="7.7"/>
    <n v="8.7899999999999991"/>
    <n v="57225"/>
    <n v="13"/>
    <n v="976.37"/>
    <n v="3.8"/>
    <n v="45"/>
    <n v="35986"/>
    <n v="42"/>
    <n v="8159.24"/>
    <n v="72158.428499999995"/>
    <n v="52.021999999999998"/>
    <n v="84.467299999999994"/>
    <n v="647249.84220000007"/>
    <n v="472.79024265887512"/>
    <n v="6.8070366009386554"/>
    <n v="840.78269508485516"/>
    <n v="0.1236942679814597"/>
    <n v="526651.84220000007"/>
    <n v="0.1236942679814597"/>
  </r>
  <r>
    <s v="Jun-2024"/>
    <x v="1"/>
    <s v="Protein Bars"/>
    <n v="1039"/>
    <n v="231360"/>
    <n v="115659"/>
    <n v="9.8800000000000008"/>
    <n v="7.7"/>
    <n v="494"/>
    <n v="52.2"/>
    <n v="17.350000000000001"/>
    <n v="48340"/>
    <n v="13"/>
    <n v="919.18"/>
    <n v="8.9499999999999993"/>
    <n v="12"/>
    <n v="29214"/>
    <n v="-9"/>
    <n v="8000.3"/>
    <n v="40140.960000000006"/>
    <n v="92.990499999999997"/>
    <n v="102.65320000000001"/>
    <n v="105469.09629999999"/>
    <n v="101.51019855630413"/>
    <n v="2.0003631364614947"/>
    <n v="251.70260449531105"/>
    <n v="1.9626336445366528"/>
    <n v="-10189.90370000001"/>
    <n v="1.9626336445366528"/>
  </r>
  <r>
    <s v="Jun-2024"/>
    <x v="1"/>
    <s v="Trail Mix"/>
    <n v="1625"/>
    <n v="503008"/>
    <n v="55098"/>
    <n v="8.67"/>
    <n v="13.84"/>
    <n v="82"/>
    <n v="68.040000000000006"/>
    <n v="17.3"/>
    <n v="86799"/>
    <n v="5"/>
    <n v="507.88"/>
    <n v="2.0699999999999998"/>
    <n v="41"/>
    <n v="38739"/>
    <n v="51"/>
    <n v="22490"/>
    <n v="87020.384000000005"/>
    <n v="33.637500000000003"/>
    <n v="140.88749999999999"/>
    <n v="267785.09100000001"/>
    <n v="164.79082523076923"/>
    <n v="9.1293331881375011"/>
    <n v="990.4071827990864"/>
    <n v="8.2794229912844325E-2"/>
    <n v="212687.09100000001"/>
    <n v="8.2794229912844325E-2"/>
  </r>
  <r>
    <s v="Jun-2024"/>
    <x v="1"/>
    <s v="Trail Mix"/>
    <n v="2378"/>
    <n v="178046"/>
    <n v="5340"/>
    <n v="6.56"/>
    <n v="15.83"/>
    <n v="321"/>
    <n v="17.48"/>
    <n v="19.48"/>
    <n v="42495"/>
    <n v="14"/>
    <n v="570.94000000000005"/>
    <n v="28.08"/>
    <n v="13"/>
    <n v="10114"/>
    <n v="16"/>
    <n v="37643.74"/>
    <n v="34683.360800000002"/>
    <n v="667.74239999999998"/>
    <n v="155.99679999999998"/>
    <n v="52286.16"/>
    <n v="21.987451640033644"/>
    <n v="33.341947565543073"/>
    <n v="311.84712929554769"/>
    <n v="1.0293505049256935"/>
    <n v="46946.16"/>
    <n v="1.0293505049256935"/>
  </r>
  <r>
    <s v="Jun-2024"/>
    <x v="3"/>
    <s v="Baked Chips"/>
    <n v="3914"/>
    <n v="735614"/>
    <n v="136430"/>
    <n v="5.58"/>
    <n v="6.49"/>
    <n v="112"/>
    <n v="44.16"/>
    <n v="16.93"/>
    <n v="10635"/>
    <n v="11"/>
    <n v="1332.64"/>
    <n v="26.2"/>
    <n v="41"/>
    <n v="13312"/>
    <n v="-13"/>
    <n v="25401.86"/>
    <n v="124539.45020000001"/>
    <n v="1025.4680000000001"/>
    <n v="218.40120000000002"/>
    <n v="560481.82059999998"/>
    <n v="143.19923878385282"/>
    <n v="5.3918786190720516"/>
    <n v="551.99753872013446"/>
    <n v="0.2028994554209137"/>
    <n v="424051.82059999998"/>
    <n v="0.2028994554209137"/>
  </r>
  <r>
    <s v="Jun-2024"/>
    <x v="2"/>
    <s v="Protein Bars"/>
    <n v="2213"/>
    <n v="577759"/>
    <n v="42772"/>
    <n v="6.19"/>
    <n v="12.07"/>
    <n v="166"/>
    <n v="57.34"/>
    <n v="6.5"/>
    <n v="76928"/>
    <n v="12"/>
    <n v="1181.24"/>
    <n v="20.32"/>
    <n v="43"/>
    <n v="26009"/>
    <n v="-3"/>
    <n v="26710.91"/>
    <n v="37554.334999999999"/>
    <n v="449.6816"/>
    <n v="136.9847"/>
    <n v="409970.08869999996"/>
    <n v="185.255349615906"/>
    <n v="13.507878986252688"/>
    <n v="489.11228878128071"/>
    <n v="0.33939036864851951"/>
    <n v="367198.08869999996"/>
    <n v="0.33939036864851951"/>
  </r>
  <r>
    <s v="Jun-2024"/>
    <x v="3"/>
    <s v="Baked Chips"/>
    <n v="1352"/>
    <n v="288404"/>
    <n v="63478"/>
    <n v="2.41"/>
    <n v="16.91"/>
    <n v="215"/>
    <n v="17.079999999999998"/>
    <n v="9.08"/>
    <n v="12336"/>
    <n v="13"/>
    <n v="623.64"/>
    <n v="8.69"/>
    <n v="37"/>
    <n v="20310"/>
    <n v="36"/>
    <n v="22862.32"/>
    <n v="26187.083200000001"/>
    <n v="117.48879999999998"/>
    <n v="32.583199999999998"/>
    <n v="206558.52480000001"/>
    <n v="152.77997396449706"/>
    <n v="4.5433693563124233"/>
    <n v="462.45269706882175"/>
    <n v="0.46491241452961818"/>
    <n v="143080.52480000001"/>
    <n v="0.46491241452961818"/>
  </r>
  <r>
    <s v="Jun-2024"/>
    <x v="3"/>
    <s v="Protein Bars"/>
    <n v="4496"/>
    <n v="215937"/>
    <n v="25219"/>
    <n v="2.5"/>
    <n v="5.8"/>
    <n v="98"/>
    <n v="22.99"/>
    <n v="19.72"/>
    <n v="45591"/>
    <n v="9"/>
    <n v="645.57000000000005"/>
    <n v="28.11"/>
    <n v="3"/>
    <n v="29767"/>
    <n v="45"/>
    <n v="26076.799999999999"/>
    <n v="42582.776399999995"/>
    <n v="1263.8256000000001"/>
    <n v="112.4"/>
    <n v="70543.198000000033"/>
    <n v="15.690213078291823"/>
    <n v="8.5624727388080419"/>
    <n v="334.49045029973507"/>
    <n v="0.29298295336139712"/>
    <n v="45324.198000000033"/>
    <n v="0.29298295336139712"/>
  </r>
  <r>
    <s v="Jun-2024"/>
    <x v="0"/>
    <s v="Trail Mix"/>
    <n v="729"/>
    <n v="551597"/>
    <n v="137379"/>
    <n v="9.2799999999999994"/>
    <n v="8.8800000000000008"/>
    <n v="192"/>
    <n v="37.65"/>
    <n v="17.309999999999999"/>
    <n v="98537"/>
    <n v="8"/>
    <n v="898.71"/>
    <n v="1.76"/>
    <n v="30"/>
    <n v="44049"/>
    <n v="37"/>
    <n v="6473.52"/>
    <n v="95481.440699999992"/>
    <n v="12.830400000000001"/>
    <n v="67.651199999999989"/>
    <n v="306975.5577"/>
    <n v="421.09129999999999"/>
    <n v="4.0151478755850603"/>
    <n v="613.76528579853345"/>
    <n v="0.31282316618835854"/>
    <n v="169596.5577"/>
    <n v="0.31282316618835854"/>
  </r>
  <r>
    <s v="Jun-2024"/>
    <x v="3"/>
    <s v="Trail Mix"/>
    <n v="1380"/>
    <n v="795466"/>
    <n v="137212"/>
    <n v="7.35"/>
    <n v="10.27"/>
    <n v="368"/>
    <n v="64.83"/>
    <n v="18.93"/>
    <n v="82886"/>
    <n v="13"/>
    <n v="831.35"/>
    <n v="16.73"/>
    <n v="7"/>
    <n v="41843"/>
    <n v="60"/>
    <n v="14172.599999999999"/>
    <n v="150581.7138"/>
    <n v="230.874"/>
    <n v="101.42999999999999"/>
    <n v="505650.38219999999"/>
    <n v="366.41332043478258"/>
    <n v="5.7973500859983096"/>
    <n v="956.83647080050514"/>
    <n v="0.38460072460670852"/>
    <n v="368438.38219999999"/>
    <n v="0.38460072460670852"/>
  </r>
  <r>
    <s v="Jun-2024"/>
    <x v="1"/>
    <s v="Protein Bars"/>
    <n v="1407"/>
    <n v="73284"/>
    <n v="139702"/>
    <n v="8.16"/>
    <n v="5.57"/>
    <n v="384"/>
    <n v="53.14"/>
    <n v="11.69"/>
    <n v="68936"/>
    <n v="5"/>
    <n v="1697.75"/>
    <n v="16.88"/>
    <n v="22"/>
    <n v="38997"/>
    <n v="48"/>
    <n v="7836.9900000000007"/>
    <n v="8566.8995999999988"/>
    <n v="237.50159999999997"/>
    <n v="114.81120000000001"/>
    <n v="-51405.202399999995"/>
    <n v="-36.535325088841503"/>
    <n v="0.52457373552275555"/>
    <n v="43.165365925489617"/>
    <n v="8.89602095955461"/>
    <n v="-191107.20240000001"/>
    <n v="8.89602095955461"/>
  </r>
  <r>
    <s v="Jun-2024"/>
    <x v="1"/>
    <s v="Millet Snacks"/>
    <n v="1755"/>
    <n v="637100"/>
    <n v="137279"/>
    <n v="1.23"/>
    <n v="4.3499999999999996"/>
    <n v="383"/>
    <n v="36.43"/>
    <n v="10.42"/>
    <n v="76428"/>
    <n v="0"/>
    <n v="1098.5899999999999"/>
    <n v="26.93"/>
    <n v="49"/>
    <n v="48606"/>
    <n v="10"/>
    <n v="7634.2499999999991"/>
    <n v="66385.820000000007"/>
    <n v="472.62149999999997"/>
    <n v="21.586500000000001"/>
    <n v="437551.72200000001"/>
    <n v="249.31722051282051"/>
    <n v="4.6409137595699272"/>
    <n v="579.92517681755714"/>
    <n v="0.66043002668340911"/>
    <n v="300272.72200000001"/>
    <n v="0.66043002668340911"/>
  </r>
  <r>
    <s v="Jun-2024"/>
    <x v="1"/>
    <s v="Baked Chips"/>
    <n v="1842"/>
    <n v="707456"/>
    <n v="18893"/>
    <n v="8.19"/>
    <n v="15.04"/>
    <n v="476"/>
    <n v="59.44"/>
    <n v="17.239999999999998"/>
    <n v="37207"/>
    <n v="8"/>
    <n v="173.62"/>
    <n v="3.77"/>
    <n v="28"/>
    <n v="28609"/>
    <n v="66"/>
    <n v="27703.679999999997"/>
    <n v="121965.41439999999"/>
    <n v="69.443399999999997"/>
    <n v="150.85980000000001"/>
    <n v="491750.60239999997"/>
    <n v="266.96558219326818"/>
    <n v="37.445403059334147"/>
    <n v="4074.737933417809"/>
    <n v="0.11681732856884386"/>
    <n v="472857.60239999997"/>
    <n v="0.11681732856884386"/>
  </r>
  <r>
    <s v="Jun-2024"/>
    <x v="1"/>
    <s v="Trail Mix"/>
    <n v="2039"/>
    <n v="945331"/>
    <n v="43635"/>
    <n v="2.7"/>
    <n v="4.87"/>
    <n v="391"/>
    <n v="9.0299999999999994"/>
    <n v="11.16"/>
    <n v="95359"/>
    <n v="6"/>
    <n v="963.01"/>
    <n v="23.91"/>
    <n v="25"/>
    <n v="19161"/>
    <n v="35"/>
    <n v="9929.93"/>
    <n v="105498.9396"/>
    <n v="487.5249"/>
    <n v="55.053000000000004"/>
    <n v="714839.55249999999"/>
    <n v="350.58339995095633"/>
    <n v="21.664512432680187"/>
    <n v="981.64193518239688"/>
    <n v="0.39831224195546322"/>
    <n v="671204.55249999999"/>
    <n v="0.39831224195546322"/>
  </r>
  <r>
    <s v="Jun-2024"/>
    <x v="0"/>
    <s v="Trail Mix"/>
    <n v="1108"/>
    <n v="880051"/>
    <n v="109946"/>
    <n v="0.63"/>
    <n v="5.85"/>
    <n v="192"/>
    <n v="7.59"/>
    <n v="12.59"/>
    <n v="25596"/>
    <n v="5"/>
    <n v="1743.06"/>
    <n v="9.99"/>
    <n v="11"/>
    <n v="25824"/>
    <n v="5"/>
    <n v="6481.7999999999993"/>
    <n v="110798.42090000001"/>
    <n v="110.6892"/>
    <n v="6.9804000000000004"/>
    <n v="711233.10950000002"/>
    <n v="641.90713853790612"/>
    <n v="8.0043930656867914"/>
    <n v="504.88852936789328"/>
    <n v="0.3802819609318096"/>
    <n v="601287.10950000002"/>
    <n v="0.3802819609318096"/>
  </r>
  <r>
    <s v="Jun-2024"/>
    <x v="2"/>
    <s v="Trail Mix"/>
    <n v="2840"/>
    <n v="555659"/>
    <n v="27190"/>
    <n v="4.16"/>
    <n v="19.04"/>
    <n v="109"/>
    <n v="25.51"/>
    <n v="11.1"/>
    <n v="15764"/>
    <n v="14"/>
    <n v="1387.19"/>
    <n v="23.93"/>
    <n v="47"/>
    <n v="37355"/>
    <n v="26"/>
    <n v="54073.599999999999"/>
    <n v="61678.148999999998"/>
    <n v="679.61199999999997"/>
    <n v="118.14399999999999"/>
    <n v="385990.495"/>
    <n v="135.91214612676058"/>
    <n v="20.436152997425523"/>
    <n v="400.56445043577304"/>
    <n v="0.2721160099989382"/>
    <n v="358800.495"/>
    <n v="0.2721160099989382"/>
  </r>
  <r>
    <s v="Jun-2024"/>
    <x v="1"/>
    <s v="Trail Mix"/>
    <n v="4412"/>
    <n v="117155"/>
    <n v="105167"/>
    <n v="5.55"/>
    <n v="8.5500000000000007"/>
    <n v="482"/>
    <n v="67.81"/>
    <n v="13.8"/>
    <n v="44645"/>
    <n v="0"/>
    <n v="1180.1099999999999"/>
    <n v="12.39"/>
    <n v="15"/>
    <n v="38634"/>
    <n v="11"/>
    <n v="37722.600000000006"/>
    <n v="16167.390000000001"/>
    <n v="546.6468000000001"/>
    <n v="244.86600000000001"/>
    <n v="-20805.502800000017"/>
    <n v="-4.7156624660018167"/>
    <n v="1.1139901299837403"/>
    <n v="99.274643889128981"/>
    <n v="4.8552176176859714"/>
    <n v="-125972.50280000002"/>
    <n v="4.8552176176859714"/>
  </r>
  <r>
    <s v="Jun-2024"/>
    <x v="2"/>
    <s v="Protein Bars"/>
    <n v="4023"/>
    <n v="524013"/>
    <n v="116431"/>
    <n v="4.43"/>
    <n v="12.19"/>
    <n v="81"/>
    <n v="23.54"/>
    <n v="15.77"/>
    <n v="16956"/>
    <n v="8"/>
    <n v="1871.33"/>
    <n v="23.81"/>
    <n v="13"/>
    <n v="29080"/>
    <n v="41"/>
    <n v="49040.369999999995"/>
    <n v="82636.850100000011"/>
    <n v="957.8762999999999"/>
    <n v="178.21889999999999"/>
    <n v="345163.68469999998"/>
    <n v="85.79758506089982"/>
    <n v="4.5006312751758548"/>
    <n v="280.02169579924441"/>
    <n v="0.28926330071963863"/>
    <n v="228732.68469999998"/>
    <n v="0.28926330071963863"/>
  </r>
  <r>
    <s v="Jun-2024"/>
    <x v="2"/>
    <s v="Protein Bars"/>
    <n v="991"/>
    <n v="929005"/>
    <n v="73026"/>
    <n v="6.53"/>
    <n v="5.5"/>
    <n v="92"/>
    <n v="54.26"/>
    <n v="17.2"/>
    <n v="69586"/>
    <n v="4"/>
    <n v="358.79"/>
    <n v="0.66"/>
    <n v="42"/>
    <n v="47996"/>
    <n v="2"/>
    <n v="5450.5"/>
    <n v="159788.85999999999"/>
    <n v="6.5405999999999995"/>
    <n v="64.712299999999999"/>
    <n v="646112.38709999993"/>
    <n v="651.98020898082734"/>
    <n v="12.721564922082546"/>
    <n v="2589.2722762618801"/>
    <n v="3.5531218884720751E-2"/>
    <n v="573086.38709999993"/>
    <n v="3.5531218884720751E-2"/>
  </r>
  <r>
    <s v="Jun-2024"/>
    <x v="2"/>
    <s v="Protein Bars"/>
    <n v="4570"/>
    <n v="714917"/>
    <n v="126668"/>
    <n v="6.03"/>
    <n v="3.68"/>
    <n v="51"/>
    <n v="23.32"/>
    <n v="13.83"/>
    <n v="16709"/>
    <n v="6"/>
    <n v="1277.52"/>
    <n v="24.51"/>
    <n v="11"/>
    <n v="47947"/>
    <n v="-4"/>
    <n v="16817.600000000002"/>
    <n v="98873.021099999998"/>
    <n v="1120.107"/>
    <n v="275.57099999999997"/>
    <n v="533174.70090000005"/>
    <n v="116.6684247045952"/>
    <n v="5.6440221681877034"/>
    <n v="559.613156741186"/>
    <n v="9.1134383431922872E-2"/>
    <n v="406506.70090000005"/>
    <n v="9.1134383431922872E-2"/>
  </r>
  <r>
    <s v="Jun-2024"/>
    <x v="2"/>
    <s v="Baked Chips"/>
    <n v="4712"/>
    <n v="536799"/>
    <n v="123325"/>
    <n v="3.04"/>
    <n v="3.58"/>
    <n v="164"/>
    <n v="44.67"/>
    <n v="8.8699999999999992"/>
    <n v="20080"/>
    <n v="2"/>
    <n v="833.36"/>
    <n v="10.27"/>
    <n v="37"/>
    <n v="43460"/>
    <n v="37"/>
    <n v="16868.96"/>
    <n v="47614.071299999996"/>
    <n v="483.92239999999998"/>
    <n v="143.2448"/>
    <n v="408148.8015"/>
    <n v="86.619015598471989"/>
    <n v="4.3527184269207382"/>
    <n v="644.13818757799754"/>
    <n v="0.25460375298761734"/>
    <n v="284823.8015"/>
    <n v="0.25460375298761734"/>
  </r>
  <r>
    <s v="Jun-2024"/>
    <x v="2"/>
    <s v="Trail Mix"/>
    <n v="803"/>
    <n v="803158"/>
    <n v="125356"/>
    <n v="5.37"/>
    <n v="9.34"/>
    <n v="491"/>
    <n v="63.45"/>
    <n v="10.029999999999999"/>
    <n v="63888"/>
    <n v="10"/>
    <n v="1243.19"/>
    <n v="2.13"/>
    <n v="19"/>
    <n v="35617"/>
    <n v="10"/>
    <n v="7500.0199999999995"/>
    <n v="80556.747400000007"/>
    <n v="17.103899999999999"/>
    <n v="43.121099999999998"/>
    <n v="615536.00760000001"/>
    <n v="766.54546400996264"/>
    <n v="6.407016816107725"/>
    <n v="646.04605892904544"/>
    <n v="0.76000773197801674"/>
    <n v="490180.00760000001"/>
    <n v="0.76000773197801674"/>
  </r>
  <r>
    <s v="Jun-2024"/>
    <x v="0"/>
    <s v="Trail Mix"/>
    <n v="4689"/>
    <n v="639716"/>
    <n v="26281"/>
    <n v="8.91"/>
    <n v="7.61"/>
    <n v="63"/>
    <n v="35.82"/>
    <n v="8.31"/>
    <n v="23704"/>
    <n v="12"/>
    <n v="1009.98"/>
    <n v="6.45"/>
    <n v="33"/>
    <n v="1763"/>
    <n v="68"/>
    <n v="35683.29"/>
    <n v="53160.399600000004"/>
    <n v="302.44049999999999"/>
    <n v="417.78989999999999"/>
    <n v="524685.07999999996"/>
    <n v="111.89701002345915"/>
    <n v="24.341387314029145"/>
    <n v="633.39472068753832"/>
    <n v="9.9464043419267303E-2"/>
    <n v="498404.07999999996"/>
    <n v="9.9464043419267303E-2"/>
  </r>
  <r>
    <s v="Jun-2024"/>
    <x v="3"/>
    <s v="Millet Snacks"/>
    <n v="554"/>
    <n v="864660"/>
    <n v="15207"/>
    <n v="3.21"/>
    <n v="11.63"/>
    <n v="68"/>
    <n v="54.99"/>
    <n v="13.79"/>
    <n v="32694"/>
    <n v="3"/>
    <n v="1075.56"/>
    <n v="11.87"/>
    <n v="24"/>
    <n v="48857"/>
    <n v="3"/>
    <n v="6443.02"/>
    <n v="119236.614"/>
    <n v="65.759799999999998"/>
    <n v="17.783399999999997"/>
    <n v="657345.82279999997"/>
    <n v="1186.5448064981949"/>
    <n v="56.859341092917738"/>
    <n v="803.91609952024999"/>
    <n v="8.4585941294844202E-2"/>
    <n v="642138.82279999997"/>
    <n v="8.4585941294844202E-2"/>
  </r>
  <r>
    <s v="Jun-2024"/>
    <x v="2"/>
    <s v="Trail Mix"/>
    <n v="4906"/>
    <n v="601216"/>
    <n v="94833"/>
    <n v="0.63"/>
    <n v="11.08"/>
    <n v="200"/>
    <n v="58.08"/>
    <n v="15.76"/>
    <n v="8419"/>
    <n v="13"/>
    <n v="829.26"/>
    <n v="3.93"/>
    <n v="37"/>
    <n v="47229"/>
    <n v="47"/>
    <n v="54358.48"/>
    <n v="94751.641599999988"/>
    <n v="192.8058"/>
    <n v="30.907800000000002"/>
    <n v="396234.16480000003"/>
    <n v="80.765219078679181"/>
    <n v="6.3397340588191877"/>
    <n v="725.00301473602974"/>
    <n v="0.2758609218650202"/>
    <n v="301401.16480000003"/>
    <n v="0.2758609218650202"/>
  </r>
  <r>
    <s v="Jun-2024"/>
    <x v="2"/>
    <s v="Trail Mix"/>
    <n v="1016"/>
    <n v="500930"/>
    <n v="121185"/>
    <n v="6.65"/>
    <n v="5.04"/>
    <n v="321"/>
    <n v="10.64"/>
    <n v="15.1"/>
    <n v="33837"/>
    <n v="12"/>
    <n v="423.99"/>
    <n v="6.18"/>
    <n v="42"/>
    <n v="47170"/>
    <n v="13"/>
    <n v="5120.6400000000003"/>
    <n v="75640.429999999993"/>
    <n v="62.788799999999995"/>
    <n v="67.564000000000007"/>
    <n v="339031.5772"/>
    <n v="333.69249724409451"/>
    <n v="4.1335973924165534"/>
    <n v="1181.4665440222645"/>
    <n v="0.27169622502146012"/>
    <n v="217846.5772"/>
    <n v="0.27169622502146012"/>
  </r>
  <r>
    <s v="Jun-2024"/>
    <x v="1"/>
    <s v="Baked Chips"/>
    <n v="2975"/>
    <n v="112292"/>
    <n v="105859"/>
    <n v="3.17"/>
    <n v="15.71"/>
    <n v="44"/>
    <n v="64.36"/>
    <n v="18.39"/>
    <n v="48877"/>
    <n v="10"/>
    <n v="165.46"/>
    <n v="1.95"/>
    <n v="48"/>
    <n v="8433"/>
    <n v="29"/>
    <n v="46737.25"/>
    <n v="20650.498800000001"/>
    <n v="58.012500000000003"/>
    <n v="94.30749999999999"/>
    <n v="-12558.068799999994"/>
    <n v="-4.2211995966386535"/>
    <n v="1.0607695141650686"/>
    <n v="678.66553849873083"/>
    <n v="6.4833113667937162E-2"/>
    <n v="-118417.06879999999"/>
    <n v="6.4833113667937162E-2"/>
  </r>
  <r>
    <s v="Jun-2024"/>
    <x v="2"/>
    <s v="Protein Bars"/>
    <n v="3115"/>
    <n v="318448"/>
    <n v="33454"/>
    <n v="8.56"/>
    <n v="10.039999999999999"/>
    <n v="16"/>
    <n v="66.19"/>
    <n v="15.99"/>
    <n v="54615"/>
    <n v="4"/>
    <n v="1392.79"/>
    <n v="22.33"/>
    <n v="28"/>
    <n v="29190"/>
    <n v="5"/>
    <n v="31274.6"/>
    <n v="50919.835200000001"/>
    <n v="695.57949999999994"/>
    <n v="266.64400000000001"/>
    <n v="151486.34129999997"/>
    <n v="48.631249213483137"/>
    <n v="9.5189812877383879"/>
    <n v="228.64035497095759"/>
    <n v="6.9978897653620059E-2"/>
    <n v="118032.34129999997"/>
    <n v="6.9978897653620059E-2"/>
  </r>
  <r>
    <s v="Jun-2024"/>
    <x v="0"/>
    <s v="Millet Snacks"/>
    <n v="3089"/>
    <n v="991763"/>
    <n v="127258"/>
    <n v="4.78"/>
    <n v="11.01"/>
    <n v="228"/>
    <n v="65.98"/>
    <n v="8.58"/>
    <n v="47456"/>
    <n v="8"/>
    <n v="372.29"/>
    <n v="12.95"/>
    <n v="40"/>
    <n v="5643"/>
    <n v="63"/>
    <n v="34009.89"/>
    <n v="85093.265400000004"/>
    <n v="400.02550000000002"/>
    <n v="147.6542"/>
    <n v="819013.16489999997"/>
    <n v="265.13860955001616"/>
    <n v="7.7933253705071586"/>
    <n v="2663.9528324693115"/>
    <n v="8.5587100950529515E-2"/>
    <n v="691755.16489999997"/>
    <n v="8.5587100950529515E-2"/>
  </r>
  <r>
    <s v="Jun-2024"/>
    <x v="2"/>
    <s v="Baked Chips"/>
    <n v="4860"/>
    <n v="256487"/>
    <n v="125263"/>
    <n v="7.43"/>
    <n v="11.42"/>
    <n v="340"/>
    <n v="53.01"/>
    <n v="10.08"/>
    <n v="94937"/>
    <n v="13"/>
    <n v="1704"/>
    <n v="16.63"/>
    <n v="44"/>
    <n v="32346"/>
    <n v="62"/>
    <n v="55501.2"/>
    <n v="25853.889599999999"/>
    <n v="808.21799999999996"/>
    <n v="361.09799999999996"/>
    <n v="46679.594400000002"/>
    <n v="9.6048548148148161"/>
    <n v="2.047587875110767"/>
    <n v="150.52053990610329"/>
    <n v="2.2588279327997127"/>
    <n v="-78583.405599999998"/>
    <n v="2.2588279327997127"/>
  </r>
  <r>
    <s v="Jun-2024"/>
    <x v="1"/>
    <s v="Protein Bars"/>
    <n v="2490"/>
    <n v="356773"/>
    <n v="51101"/>
    <n v="8.4"/>
    <n v="11.21"/>
    <n v="196"/>
    <n v="29.52"/>
    <n v="14.34"/>
    <n v="30255"/>
    <n v="8"/>
    <n v="1385.84"/>
    <n v="24.9"/>
    <n v="30"/>
    <n v="2607"/>
    <n v="7"/>
    <n v="27912.9"/>
    <n v="51161.248200000002"/>
    <n v="620.01"/>
    <n v="209.16000000000003"/>
    <n v="244007.68180000002"/>
    <n v="97.995052931726917"/>
    <n v="6.9817224711845167"/>
    <n v="257.44169601108354"/>
    <n v="0.76133743304566204"/>
    <n v="192906.68180000002"/>
    <n v="0.76133743304566204"/>
  </r>
  <r>
    <s v="Jun-2024"/>
    <x v="1"/>
    <s v="Millet Snacks"/>
    <n v="2645"/>
    <n v="95232"/>
    <n v="126534"/>
    <n v="8.5"/>
    <n v="3.1"/>
    <n v="392"/>
    <n v="57.12"/>
    <n v="9.6300000000000008"/>
    <n v="21182"/>
    <n v="10"/>
    <n v="476.86"/>
    <n v="1.48"/>
    <n v="13"/>
    <n v="45477"/>
    <n v="7"/>
    <n v="8199.5"/>
    <n v="9170.8416000000016"/>
    <n v="39.146000000000001"/>
    <n v="224.82500000000002"/>
    <n v="10938.687399999995"/>
    <n v="4.135609603024573"/>
    <n v="0.75261984921048886"/>
    <n v="199.70641278362621"/>
    <n v="1.9628813844086024"/>
    <n v="-115595.3126"/>
    <n v="1.9628813844086024"/>
  </r>
  <r>
    <s v="Jun-2024"/>
    <x v="2"/>
    <s v="Protein Bars"/>
    <n v="2511"/>
    <n v="398688"/>
    <n v="89227"/>
    <n v="4.05"/>
    <n v="7.18"/>
    <n v="218"/>
    <n v="33.24"/>
    <n v="10.53"/>
    <n v="39373"/>
    <n v="7"/>
    <n v="1223.42"/>
    <n v="25.57"/>
    <n v="43"/>
    <n v="3016"/>
    <n v="45"/>
    <n v="18028.98"/>
    <n v="41981.846399999995"/>
    <n v="642.06269999999995"/>
    <n v="101.69550000000001"/>
    <n v="295544.4154"/>
    <n v="117.69988665870171"/>
    <n v="4.4682439171999508"/>
    <n v="325.87991041506592"/>
    <n v="0.66895808251063493"/>
    <n v="206317.4154"/>
    <n v="0.66895808251063493"/>
  </r>
  <r>
    <s v="Jun-2024"/>
    <x v="3"/>
    <s v="Trail Mix"/>
    <n v="1104"/>
    <n v="510385"/>
    <n v="76126"/>
    <n v="6.5"/>
    <n v="3.68"/>
    <n v="236"/>
    <n v="61.52"/>
    <n v="16.55"/>
    <n v="43019"/>
    <n v="4"/>
    <n v="1822.46"/>
    <n v="16.45"/>
    <n v="31"/>
    <n v="4574"/>
    <n v="40"/>
    <n v="4062.7200000000003"/>
    <n v="84468.717499999999"/>
    <n v="181.60799999999998"/>
    <n v="71.760000000000005"/>
    <n v="374007.19449999998"/>
    <n v="338.77463269927534"/>
    <n v="6.7044767884822534"/>
    <n v="280.05278579502431"/>
    <n v="0.84269827679104992"/>
    <n v="297881.19449999998"/>
    <n v="0.84269827679104992"/>
  </r>
  <r>
    <s v="Jun-2024"/>
    <x v="3"/>
    <s v="Protein Bars"/>
    <n v="120"/>
    <n v="833301"/>
    <n v="61071"/>
    <n v="1.41"/>
    <n v="19.350000000000001"/>
    <n v="441"/>
    <n v="16.739999999999998"/>
    <n v="17.16"/>
    <n v="62619"/>
    <n v="4"/>
    <n v="742.34"/>
    <n v="5.92"/>
    <n v="49"/>
    <n v="47309"/>
    <n v="25"/>
    <n v="2322"/>
    <n v="142994.4516"/>
    <n v="7.1040000000000001"/>
    <n v="1.6919999999999999"/>
    <n v="578047.7524"/>
    <n v="4817.0646033333333"/>
    <n v="13.644790489757822"/>
    <n v="1122.5328016811702"/>
    <n v="0.39286157102895597"/>
    <n v="516976.7524"/>
    <n v="0.39286157102895597"/>
  </r>
  <r>
    <s v="Jun-2024"/>
    <x v="1"/>
    <s v="Protein Bars"/>
    <n v="506"/>
    <n v="362813"/>
    <n v="79763"/>
    <n v="1.48"/>
    <n v="4.43"/>
    <n v="398"/>
    <n v="66.599999999999994"/>
    <n v="11.01"/>
    <n v="16043"/>
    <n v="8"/>
    <n v="1389.97"/>
    <n v="9.52"/>
    <n v="16"/>
    <n v="8274"/>
    <n v="48"/>
    <n v="2241.58"/>
    <n v="39945.711300000003"/>
    <n v="48.171199999999999"/>
    <n v="7.4888000000000003"/>
    <n v="296253.04869999998"/>
    <n v="585.48033339920948"/>
    <n v="4.5486378395998148"/>
    <n v="261.02218033482734"/>
    <n v="1.524774635969494"/>
    <n v="216490.04869999998"/>
    <n v="1.524774635969494"/>
  </r>
  <r>
    <s v="Jun-2024"/>
    <x v="1"/>
    <s v="Millet Snacks"/>
    <n v="1938"/>
    <n v="753305"/>
    <n v="12016"/>
    <n v="4.55"/>
    <n v="18.989999999999998"/>
    <n v="12"/>
    <n v="54.15"/>
    <n v="16.579999999999998"/>
    <n v="19239"/>
    <n v="6"/>
    <n v="772.43"/>
    <n v="1.55"/>
    <n v="28"/>
    <n v="21175"/>
    <n v="22"/>
    <n v="36802.619999999995"/>
    <n v="124897.96899999998"/>
    <n v="30.039000000000001"/>
    <n v="88.179000000000002"/>
    <n v="551072.19299999997"/>
    <n v="284.35097678018576"/>
    <n v="62.691827563248999"/>
    <n v="975.24047486503639"/>
    <n v="1.2304657476055515E-2"/>
    <n v="539056.19299999997"/>
    <n v="1.2304657476055515E-2"/>
  </r>
  <r>
    <s v="Jun-2024"/>
    <x v="0"/>
    <s v="Trail Mix"/>
    <n v="4519"/>
    <n v="573375"/>
    <n v="94081"/>
    <n v="7.71"/>
    <n v="4.58"/>
    <n v="125"/>
    <n v="19.84"/>
    <n v="19.05"/>
    <n v="1875"/>
    <n v="0"/>
    <n v="884.8"/>
    <n v="13.6"/>
    <n v="11"/>
    <n v="5473"/>
    <n v="50"/>
    <n v="20697.02"/>
    <n v="109227.9375"/>
    <n v="614.58400000000006"/>
    <n v="348.41489999999999"/>
    <n v="435139.04359999998"/>
    <n v="96.29100323080327"/>
    <n v="6.0944824140899865"/>
    <n v="648.02780289330929"/>
    <n v="0.19289295836058423"/>
    <n v="341058.04359999998"/>
    <n v="0.19289295836058423"/>
  </r>
  <r>
    <s v="Jun-2024"/>
    <x v="2"/>
    <s v="Baked Chips"/>
    <n v="4116"/>
    <n v="271095"/>
    <n v="138296"/>
    <n v="5.65"/>
    <n v="5.3"/>
    <n v="59"/>
    <n v="50.57"/>
    <n v="19.41"/>
    <n v="75930"/>
    <n v="7"/>
    <n v="964.8"/>
    <n v="6.81"/>
    <n v="5"/>
    <n v="6079"/>
    <n v="33"/>
    <n v="21814.799999999999"/>
    <n v="52619.539499999999"/>
    <n v="280.2996"/>
    <n v="232.554"/>
    <n v="114138.8069"/>
    <n v="27.730516739552964"/>
    <n v="1.9602519234106555"/>
    <n v="280.98569651741298"/>
    <n v="0.20997510097936145"/>
    <n v="-24157.193100000004"/>
    <n v="0.20997510097936145"/>
  </r>
  <r>
    <s v="Jun-2024"/>
    <x v="2"/>
    <s v="Trail Mix"/>
    <n v="2237"/>
    <n v="80651"/>
    <n v="134714"/>
    <n v="3.42"/>
    <n v="9.4"/>
    <n v="344"/>
    <n v="37.799999999999997"/>
    <n v="7.15"/>
    <n v="41708"/>
    <n v="6"/>
    <n v="1538.74"/>
    <n v="12.7"/>
    <n v="47"/>
    <n v="22804"/>
    <n v="-4"/>
    <n v="21027.8"/>
    <n v="5766.5465000000004"/>
    <n v="284.09899999999999"/>
    <n v="76.505400000000009"/>
    <n v="-11015.950899999996"/>
    <n v="-4.9244304425569947"/>
    <n v="0.59868313612542123"/>
    <n v="52.413663126974015"/>
    <n v="6.563174170190079"/>
    <n v="-145729.9509"/>
    <n v="6.563174170190079"/>
  </r>
  <r>
    <s v="Jun-2024"/>
    <x v="1"/>
    <s v="Protein Bars"/>
    <n v="4545"/>
    <n v="98777"/>
    <n v="67368"/>
    <n v="7.27"/>
    <n v="2.5"/>
    <n v="79"/>
    <n v="49.96"/>
    <n v="13.5"/>
    <n v="43397"/>
    <n v="2"/>
    <n v="1265.96"/>
    <n v="5.12"/>
    <n v="19"/>
    <n v="20675"/>
    <n v="27"/>
    <n v="11362.5"/>
    <n v="13334.895"/>
    <n v="232.70400000000001"/>
    <n v="330.42149999999998"/>
    <n v="9444.4795000000013"/>
    <n v="2.077993289328933"/>
    <n v="1.4662302576891106"/>
    <n v="78.025372049669812"/>
    <n v="1.0124911669720684"/>
    <n v="-57923.520499999999"/>
    <n v="1.0124911669720684"/>
  </r>
  <r>
    <s v="Jun-2024"/>
    <x v="0"/>
    <s v="Protein Bars"/>
    <n v="135"/>
    <n v="813935"/>
    <n v="90716"/>
    <n v="7.38"/>
    <n v="15.04"/>
    <n v="88"/>
    <n v="64.150000000000006"/>
    <n v="12.48"/>
    <n v="18482"/>
    <n v="6"/>
    <n v="254.22"/>
    <n v="17.850000000000001"/>
    <n v="16"/>
    <n v="14429"/>
    <n v="14"/>
    <n v="2030.3999999999999"/>
    <n v="101579.088"/>
    <n v="24.097500000000004"/>
    <n v="9.963000000000001"/>
    <n v="677380.45149999997"/>
    <n v="5017.6329740740739"/>
    <n v="8.9723422549495133"/>
    <n v="3201.6953819526393"/>
    <n v="2.7485438026378029E-2"/>
    <n v="586664.45149999997"/>
    <n v="2.7485438026378029E-2"/>
  </r>
  <r>
    <s v="Jun-2024"/>
    <x v="3"/>
    <s v="Protein Bars"/>
    <n v="109"/>
    <n v="670756"/>
    <n v="110426"/>
    <n v="2.64"/>
    <n v="16.399999999999999"/>
    <n v="231"/>
    <n v="9.4700000000000006"/>
    <n v="12.78"/>
    <n v="63755"/>
    <n v="14"/>
    <n v="422.79"/>
    <n v="27.95"/>
    <n v="22"/>
    <n v="27118"/>
    <n v="40"/>
    <n v="1787.6"/>
    <n v="85722.616800000003"/>
    <n v="30.465499999999995"/>
    <n v="2.8776000000000002"/>
    <n v="492339.44010000001"/>
    <n v="4516.8755972477065"/>
    <n v="6.0742578740514013"/>
    <n v="1586.4992076444569"/>
    <n v="0.14560360250225121"/>
    <n v="381913.44010000001"/>
    <n v="0.14560360250225121"/>
  </r>
  <r>
    <s v="Jun-2024"/>
    <x v="0"/>
    <s v="Baked Chips"/>
    <n v="2731"/>
    <n v="982443"/>
    <n v="130737"/>
    <n v="4.9000000000000004"/>
    <n v="17.329999999999998"/>
    <n v="278"/>
    <n v="62.05"/>
    <n v="8.8000000000000007"/>
    <n v="5574"/>
    <n v="9"/>
    <n v="1541.96"/>
    <n v="13.63"/>
    <n v="27"/>
    <n v="17997"/>
    <n v="75"/>
    <n v="47328.229999999996"/>
    <n v="86454.984000000011"/>
    <n v="372.2353"/>
    <n v="133.81900000000002"/>
    <n v="824582.7317"/>
    <n v="301.93435800073235"/>
    <n v="7.5146515523531976"/>
    <n v="637.13909569638645"/>
    <n v="0.43632544585283828"/>
    <n v="693845.7317"/>
    <n v="0.43632544585283828"/>
  </r>
  <r>
    <s v="Jun-2024"/>
    <x v="0"/>
    <s v="Trail Mix"/>
    <n v="1172"/>
    <n v="164586"/>
    <n v="22508"/>
    <n v="6.72"/>
    <n v="15.08"/>
    <n v="43"/>
    <n v="58.72"/>
    <n v="17.27"/>
    <n v="1587"/>
    <n v="6"/>
    <n v="1475.2"/>
    <n v="0.11"/>
    <n v="3"/>
    <n v="1868"/>
    <n v="16"/>
    <n v="17673.759999999998"/>
    <n v="28424.002199999999"/>
    <n v="1.2892000000000001"/>
    <n v="78.758399999999995"/>
    <n v="114953.19020000001"/>
    <n v="98.082926791808887"/>
    <n v="7.3123333925715297"/>
    <n v="111.56860086767895"/>
    <n v="0.38541309710424948"/>
    <n v="92445.190200000012"/>
    <n v="0.38541309710424948"/>
  </r>
  <r>
    <s v="Jun-2024"/>
    <x v="2"/>
    <s v="Protein Bars"/>
    <n v="1684"/>
    <n v="727623"/>
    <n v="7257"/>
    <n v="1.93"/>
    <n v="3.47"/>
    <n v="486"/>
    <n v="13.39"/>
    <n v="17.8"/>
    <n v="56572"/>
    <n v="12"/>
    <n v="1339.18"/>
    <n v="23.26"/>
    <n v="6"/>
    <n v="24996"/>
    <n v="27"/>
    <n v="5843.4800000000005"/>
    <n v="129516.89400000001"/>
    <n v="391.69840000000005"/>
    <n v="32.501199999999997"/>
    <n v="510270.4264"/>
    <n v="303.01094204275535"/>
    <n v="100.26498553121124"/>
    <n v="543.33472722113527"/>
    <n v="0.8944762328843372"/>
    <n v="503013.4264"/>
    <n v="0.8944762328843372"/>
  </r>
  <r>
    <s v="Jun-2024"/>
    <x v="1"/>
    <s v="Protein Bars"/>
    <n v="1200"/>
    <n v="260097"/>
    <n v="23135"/>
    <n v="6.83"/>
    <n v="7.73"/>
    <n v="65"/>
    <n v="68.94"/>
    <n v="15.7"/>
    <n v="90715"/>
    <n v="14"/>
    <n v="1130.27"/>
    <n v="17.63"/>
    <n v="9"/>
    <n v="2753"/>
    <n v="0"/>
    <n v="9276"/>
    <n v="40835.228999999999"/>
    <n v="211.55999999999997"/>
    <n v="81.96"/>
    <n v="116224.25099999999"/>
    <n v="96.853542499999989"/>
    <n v="11.242576183272099"/>
    <n v="230.11935201323578"/>
    <n v="0.28246211990142139"/>
    <n v="93089.250999999989"/>
    <n v="0.28246211990142139"/>
  </r>
  <r>
    <s v="Jun-2024"/>
    <x v="0"/>
    <s v="Baked Chips"/>
    <n v="540"/>
    <n v="678138"/>
    <n v="95887"/>
    <n v="1.4"/>
    <n v="18.100000000000001"/>
    <n v="103"/>
    <n v="8.26"/>
    <n v="18.11"/>
    <n v="70793"/>
    <n v="11"/>
    <n v="1287.57"/>
    <n v="1.92"/>
    <n v="0"/>
    <n v="30531"/>
    <n v="73"/>
    <n v="9774"/>
    <n v="122810.79179999999"/>
    <n v="10.367999999999999"/>
    <n v="7.56"/>
    <n v="444211.28020000004"/>
    <n v="822.61348185185193"/>
    <n v="7.0722621418961902"/>
    <n v="526.68049115776228"/>
    <n v="0.19556448687435302"/>
    <n v="348324.28020000004"/>
    <n v="0.19556448687435302"/>
  </r>
  <r>
    <s v="Jun-2024"/>
    <x v="0"/>
    <s v="Trail Mix"/>
    <n v="1677"/>
    <n v="635289"/>
    <n v="52591"/>
    <n v="9.08"/>
    <n v="7.81"/>
    <n v="31"/>
    <n v="6.42"/>
    <n v="7.41"/>
    <n v="20369"/>
    <n v="1"/>
    <n v="716.54"/>
    <n v="19.22"/>
    <n v="17"/>
    <n v="14880"/>
    <n v="39"/>
    <n v="13097.369999999999"/>
    <n v="47074.914899999996"/>
    <n v="322.31939999999997"/>
    <n v="152.27160000000001"/>
    <n v="539393.12410000002"/>
    <n v="321.64169594514016"/>
    <n v="12.079804529292085"/>
    <n v="886.60646998074083"/>
    <n v="3.4964779808874386E-2"/>
    <n v="486802.12410000002"/>
    <n v="3.4964779808874386E-2"/>
  </r>
  <r>
    <s v="Jun-2024"/>
    <x v="2"/>
    <s v="Protein Bars"/>
    <n v="2449"/>
    <n v="727160"/>
    <n v="65948"/>
    <n v="0.55000000000000004"/>
    <n v="16.670000000000002"/>
    <n v="315"/>
    <n v="44.38"/>
    <n v="12.59"/>
    <n v="74327"/>
    <n v="0"/>
    <n v="624.82000000000005"/>
    <n v="19.62"/>
    <n v="8"/>
    <n v="22683"/>
    <n v="-8"/>
    <n v="40824.83"/>
    <n v="91549.444000000003"/>
    <n v="480.49380000000002"/>
    <n v="13.469500000000002"/>
    <n v="497281.76269999996"/>
    <n v="203.05502764393628"/>
    <n v="11.026263116394736"/>
    <n v="1163.7911718574949"/>
    <n v="0.27066711590296499"/>
    <n v="431333.76269999996"/>
    <n v="0.27066711590296499"/>
  </r>
  <r>
    <s v="Jun-2024"/>
    <x v="3"/>
    <s v="Protein Bars"/>
    <n v="1341"/>
    <n v="369972"/>
    <n v="9213"/>
    <n v="5.93"/>
    <n v="16.82"/>
    <n v="137"/>
    <n v="6.76"/>
    <n v="19.04"/>
    <n v="88147"/>
    <n v="7"/>
    <n v="1881.59"/>
    <n v="5.39"/>
    <n v="25"/>
    <n v="38532"/>
    <n v="55"/>
    <n v="22555.62"/>
    <n v="70442.668799999999"/>
    <n v="72.279899999999998"/>
    <n v="79.521299999999997"/>
    <n v="150142.91000000003"/>
    <n v="111.96339299030576"/>
    <n v="40.15760338651905"/>
    <n v="196.62732051084456"/>
    <n v="0.69674956483193318"/>
    <n v="140929.91000000003"/>
    <n v="0.69674956483193318"/>
  </r>
  <r>
    <s v="Jun-2024"/>
    <x v="2"/>
    <s v="Millet Snacks"/>
    <n v="1290"/>
    <n v="318854"/>
    <n v="62134"/>
    <n v="9.6300000000000008"/>
    <n v="16.62"/>
    <n v="282"/>
    <n v="54.52"/>
    <n v="13.04"/>
    <n v="63620"/>
    <n v="13"/>
    <n v="1425.64"/>
    <n v="25.76"/>
    <n v="27"/>
    <n v="22066"/>
    <n v="75"/>
    <n v="21439.800000000003"/>
    <n v="41578.561599999994"/>
    <n v="332.30399999999997"/>
    <n v="124.22700000000002"/>
    <n v="169693.10740000001"/>
    <n v="131.54504449612404"/>
    <n v="5.1317153249428653"/>
    <n v="223.65674363794506"/>
    <n v="1.2608607074084064"/>
    <n v="107559.10740000001"/>
    <n v="1.2608607074084064"/>
  </r>
  <r>
    <s v="Jun-2024"/>
    <x v="0"/>
    <s v="Protein Bars"/>
    <n v="172"/>
    <n v="269055"/>
    <n v="23199"/>
    <n v="0.63"/>
    <n v="6.06"/>
    <n v="141"/>
    <n v="36"/>
    <n v="12.08"/>
    <n v="86784"/>
    <n v="5"/>
    <n v="1538.96"/>
    <n v="3.45"/>
    <n v="7"/>
    <n v="27598"/>
    <n v="76"/>
    <n v="1042.32"/>
    <n v="32501.844000000001"/>
    <n v="5.9340000000000002"/>
    <n v="1.0836000000000001"/>
    <n v="121121.81839999999"/>
    <n v="704.19661860465112"/>
    <n v="11.597698176645546"/>
    <n v="174.82910536986017"/>
    <n v="0.80650186764787868"/>
    <n v="97922.818399999989"/>
    <n v="0.80650186764787868"/>
  </r>
  <r>
    <s v="Jun-2024"/>
    <x v="1"/>
    <s v="Baked Chips"/>
    <n v="2014"/>
    <n v="350135"/>
    <n v="41609"/>
    <n v="1.26"/>
    <n v="9.02"/>
    <n v="94"/>
    <n v="30.3"/>
    <n v="12.35"/>
    <n v="35282"/>
    <n v="3"/>
    <n v="1342.73"/>
    <n v="20.84"/>
    <n v="9"/>
    <n v="15639"/>
    <n v="5"/>
    <n v="18166.28"/>
    <n v="43241.672500000001"/>
    <n v="419.7176"/>
    <n v="25.3764"/>
    <n v="237360.9535"/>
    <n v="117.85548833167826"/>
    <n v="8.4148862025042668"/>
    <n v="260.76351909914877"/>
    <n v="0.36047987204935239"/>
    <n v="195751.9535"/>
    <n v="0.36047987204935239"/>
  </r>
  <r>
    <s v="Jun-2024"/>
    <x v="2"/>
    <s v="Protein Bars"/>
    <n v="1835"/>
    <n v="640082"/>
    <n v="148022"/>
    <n v="4.4400000000000004"/>
    <n v="7.76"/>
    <n v="457"/>
    <n v="14.28"/>
    <n v="6.6"/>
    <n v="66400"/>
    <n v="13"/>
    <n v="977.45"/>
    <n v="24.11"/>
    <n v="22"/>
    <n v="45406"/>
    <n v="44"/>
    <n v="14239.6"/>
    <n v="42245.412000000004"/>
    <n v="442.41849999999994"/>
    <n v="81.474000000000004"/>
    <n v="471267.0955"/>
    <n v="256.82130544959125"/>
    <n v="4.3242355866019917"/>
    <n v="654.84884137296024"/>
    <n v="0.69787097590621205"/>
    <n v="323245.0955"/>
    <n v="0.69787097590621205"/>
  </r>
  <r>
    <s v="Jun-2024"/>
    <x v="3"/>
    <s v="Baked Chips"/>
    <n v="3161"/>
    <n v="707258"/>
    <n v="60243"/>
    <n v="1.1599999999999999"/>
    <n v="10.8"/>
    <n v="114"/>
    <n v="23.14"/>
    <n v="9.58"/>
    <n v="44484"/>
    <n v="2"/>
    <n v="563.02"/>
    <n v="13.1"/>
    <n v="34"/>
    <n v="16977"/>
    <n v="69"/>
    <n v="34138.800000000003"/>
    <n v="67755.316399999996"/>
    <n v="414.09100000000001"/>
    <n v="36.6676"/>
    <n v="543452.125"/>
    <n v="171.92411420436571"/>
    <n v="11.740085985093703"/>
    <n v="1256.1862811267806"/>
    <n v="9.0750871676248263E-2"/>
    <n v="483209.125"/>
    <n v="9.0750871676248263E-2"/>
  </r>
  <r>
    <s v="Jun-2024"/>
    <x v="2"/>
    <s v="Baked Chips"/>
    <n v="1332"/>
    <n v="663375"/>
    <n v="86029"/>
    <n v="8.75"/>
    <n v="4.1500000000000004"/>
    <n v="331"/>
    <n v="33.57"/>
    <n v="13.28"/>
    <n v="29377"/>
    <n v="7"/>
    <n v="1534.24"/>
    <n v="5.13"/>
    <n v="39"/>
    <n v="10597"/>
    <n v="14"/>
    <n v="5527.8"/>
    <n v="88096.2"/>
    <n v="68.331599999999995"/>
    <n v="116.55"/>
    <n v="529592.11840000004"/>
    <n v="397.59168048048053"/>
    <n v="7.7110625486754465"/>
    <n v="432.38020127229117"/>
    <n v="0.76552996419822872"/>
    <n v="443563.11840000004"/>
    <n v="0.76552996419822872"/>
  </r>
  <r>
    <s v="Jun-2024"/>
    <x v="2"/>
    <s v="Baked Chips"/>
    <n v="3474"/>
    <n v="961093"/>
    <n v="51607"/>
    <n v="9.43"/>
    <n v="7.54"/>
    <n v="166"/>
    <n v="64.12"/>
    <n v="15.64"/>
    <n v="4944"/>
    <n v="14"/>
    <n v="1648.76"/>
    <n v="27.96"/>
    <n v="26"/>
    <n v="27119"/>
    <n v="34"/>
    <n v="26193.96"/>
    <n v="150314.94520000002"/>
    <n v="971.33040000000005"/>
    <n v="327.59819999999996"/>
    <n v="751222.16619999998"/>
    <n v="216.24126833621185"/>
    <n v="18.623306915728488"/>
    <n v="582.91867827943429"/>
    <n v="0.28477385643220787"/>
    <n v="699615.16619999998"/>
    <n v="0.28477385643220787"/>
  </r>
  <r>
    <s v="Jun-2024"/>
    <x v="0"/>
    <s v="Trail Mix"/>
    <n v="3183"/>
    <n v="206222"/>
    <n v="111984"/>
    <n v="1.02"/>
    <n v="7"/>
    <n v="106"/>
    <n v="21.75"/>
    <n v="17.79"/>
    <n v="22958"/>
    <n v="9"/>
    <n v="1511.51"/>
    <n v="14.06"/>
    <n v="11"/>
    <n v="18881"/>
    <n v="-16"/>
    <n v="22281"/>
    <n v="36686.893799999998"/>
    <n v="447.52980000000002"/>
    <n v="32.4666"/>
    <n v="104935.10980000001"/>
    <n v="32.967360917373547"/>
    <n v="1.8415309329904272"/>
    <n v="136.43442650065165"/>
    <n v="0.77693000746768048"/>
    <n v="-7048.8901999999944"/>
    <n v="0.77693000746768048"/>
  </r>
  <r>
    <s v="Jun-2024"/>
    <x v="1"/>
    <s v="Protein Bars"/>
    <n v="4852"/>
    <n v="81852"/>
    <n v="7204"/>
    <n v="6.62"/>
    <n v="15.89"/>
    <n v="10"/>
    <n v="34.25"/>
    <n v="7.97"/>
    <n v="39465"/>
    <n v="13"/>
    <n v="707.28"/>
    <n v="28.16"/>
    <n v="22"/>
    <n v="2379"/>
    <n v="68"/>
    <n v="77098.28"/>
    <n v="6523.6043999999993"/>
    <n v="1366.3232"/>
    <n v="321.20239999999995"/>
    <n v="-45301.409999999989"/>
    <n v="-9.3366467436108795"/>
    <n v="11.362021099389228"/>
    <n v="115.7278588394978"/>
    <n v="8.6409617358158622E-2"/>
    <n v="-52505.409999999989"/>
    <n v="8.6409617358158622E-2"/>
  </r>
  <r>
    <s v="Jun-2024"/>
    <x v="2"/>
    <s v="Trail Mix"/>
    <n v="4825"/>
    <n v="83691"/>
    <n v="54067"/>
    <n v="2.44"/>
    <n v="7.32"/>
    <n v="180"/>
    <n v="31.37"/>
    <n v="7.68"/>
    <n v="53632"/>
    <n v="10"/>
    <n v="442.82"/>
    <n v="12.73"/>
    <n v="44"/>
    <n v="35314"/>
    <n v="58"/>
    <n v="35319"/>
    <n v="6427.4687999999996"/>
    <n v="614.22249999999997"/>
    <n v="117.72999999999999"/>
    <n v="-47733.421300000016"/>
    <n v="-9.8929370569948212"/>
    <n v="1.5479127748904138"/>
    <n v="188.99552865724223"/>
    <n v="0.95240348424561772"/>
    <n v="-101800.42130000002"/>
    <n v="0.95240348424561772"/>
  </r>
  <r>
    <s v="Jun-2024"/>
    <x v="0"/>
    <s v="Baked Chips"/>
    <n v="4137"/>
    <n v="451220"/>
    <n v="87152"/>
    <n v="0.74"/>
    <n v="4.7699999999999996"/>
    <n v="448"/>
    <n v="40.35"/>
    <n v="18.850000000000001"/>
    <n v="25318"/>
    <n v="13"/>
    <n v="1781.18"/>
    <n v="17.89"/>
    <n v="12"/>
    <n v="18769"/>
    <n v="-1"/>
    <n v="19733.489999999998"/>
    <n v="85054.97"/>
    <n v="740.10929999999996"/>
    <n v="30.613800000000001"/>
    <n v="301573.81689999998"/>
    <n v="72.896740850858109"/>
    <n v="5.1773912245272626"/>
    <n v="253.32644651298577"/>
    <n v="1.768469128141483"/>
    <n v="214421.81689999998"/>
    <n v="1.768469128141483"/>
  </r>
  <r>
    <s v="Jun-2024"/>
    <x v="0"/>
    <s v="Protein Bars"/>
    <n v="4995"/>
    <n v="289968"/>
    <n v="82240"/>
    <n v="4.82"/>
    <n v="4.4400000000000004"/>
    <n v="79"/>
    <n v="69.37"/>
    <n v="15.54"/>
    <n v="18522"/>
    <n v="5"/>
    <n v="1285.6099999999999"/>
    <n v="5.57"/>
    <n v="20"/>
    <n v="37048"/>
    <n v="26"/>
    <n v="22177.800000000003"/>
    <n v="45061.027199999997"/>
    <n v="278.22149999999999"/>
    <n v="240.75899999999999"/>
    <n v="166640.1923"/>
    <n v="33.361399859859858"/>
    <n v="3.5258754863813229"/>
    <n v="225.54896119351903"/>
    <n v="0.35025654554985375"/>
    <n v="84400.192299999995"/>
    <n v="0.35025654554985375"/>
  </r>
  <r>
    <s v="Jun-2024"/>
    <x v="1"/>
    <s v="Millet Snacks"/>
    <n v="1623"/>
    <n v="571121"/>
    <n v="111956"/>
    <n v="9.56"/>
    <n v="19.940000000000001"/>
    <n v="96"/>
    <n v="16.079999999999998"/>
    <n v="15.08"/>
    <n v="3632"/>
    <n v="12"/>
    <n v="1369.93"/>
    <n v="9.58"/>
    <n v="9"/>
    <n v="2620"/>
    <n v="33"/>
    <n v="32362.620000000003"/>
    <n v="86125.046799999996"/>
    <n v="155.48339999999999"/>
    <n v="155.15880000000001"/>
    <n v="446070.69099999999"/>
    <n v="274.84330930375847"/>
    <n v="5.1012987244989105"/>
    <n v="416.89794369055352"/>
    <n v="0.23027218400303964"/>
    <n v="334114.69099999999"/>
    <n v="0.23027218400303964"/>
  </r>
  <r>
    <s v="Jun-2024"/>
    <x v="0"/>
    <s v="Trail Mix"/>
    <n v="2885"/>
    <n v="205289"/>
    <n v="123452"/>
    <n v="8.8800000000000008"/>
    <n v="14.61"/>
    <n v="379"/>
    <n v="29.99"/>
    <n v="5.78"/>
    <n v="95872"/>
    <n v="8"/>
    <n v="1305.7"/>
    <n v="7.57"/>
    <n v="23"/>
    <n v="37303"/>
    <n v="-15"/>
    <n v="42149.85"/>
    <n v="11865.7042"/>
    <n v="218.39450000000002"/>
    <n v="256.18799999999999"/>
    <n v="17623.863299999997"/>
    <n v="6.1087914384748689"/>
    <n v="1.6629054207303244"/>
    <n v="157.22524316458603"/>
    <n v="2.4105543891781833"/>
    <n v="-105828.1367"/>
    <n v="2.4105543891781833"/>
  </r>
  <r>
    <s v="Jun-2024"/>
    <x v="3"/>
    <s v="Protein Bars"/>
    <n v="2656"/>
    <n v="311501"/>
    <n v="131311"/>
    <n v="6.05"/>
    <n v="15.87"/>
    <n v="371"/>
    <n v="27.55"/>
    <n v="6.7"/>
    <n v="88648"/>
    <n v="14"/>
    <n v="672.7"/>
    <n v="28.68"/>
    <n v="39"/>
    <n v="20589"/>
    <n v="-7"/>
    <n v="42150.720000000001"/>
    <n v="20870.567000000003"/>
    <n v="761.74080000000004"/>
    <n v="160.68799999999999"/>
    <n v="138320.28419999999"/>
    <n v="52.078420256024096"/>
    <n v="2.3722384263313812"/>
    <n v="463.0607997621525"/>
    <n v="0.80119068638623958"/>
    <n v="7009.2841999999946"/>
    <n v="0.80119068638623958"/>
  </r>
  <r>
    <s v="Jun-2024"/>
    <x v="2"/>
    <s v="Millet Snacks"/>
    <n v="1789"/>
    <n v="145665"/>
    <n v="85360"/>
    <n v="2.69"/>
    <n v="19.399999999999999"/>
    <n v="122"/>
    <n v="19.579999999999998"/>
    <n v="10.64"/>
    <n v="30869"/>
    <n v="14"/>
    <n v="197.62"/>
    <n v="0.68"/>
    <n v="27"/>
    <n v="9599"/>
    <n v="26"/>
    <n v="34706.6"/>
    <n v="15498.756000000001"/>
    <n v="12.1652"/>
    <n v="48.124099999999999"/>
    <n v="54931.354699999996"/>
    <n v="30.705061319172721"/>
    <n v="1.7064784442361762"/>
    <n v="737.09644772796275"/>
    <n v="0.1655142965022483"/>
    <n v="-30428.645300000004"/>
    <n v="0.1655142965022483"/>
  </r>
  <r>
    <s v="Jun-2024"/>
    <x v="3"/>
    <s v="Baked Chips"/>
    <n v="3367"/>
    <n v="706005"/>
    <n v="41081"/>
    <n v="9.1999999999999993"/>
    <n v="13.31"/>
    <n v="238"/>
    <n v="37.79"/>
    <n v="16.34"/>
    <n v="49297"/>
    <n v="3"/>
    <n v="780.94"/>
    <n v="13.32"/>
    <n v="30"/>
    <n v="16911"/>
    <n v="76"/>
    <n v="44814.770000000004"/>
    <n v="115361.21699999999"/>
    <n v="448.48440000000005"/>
    <n v="309.76400000000001"/>
    <n v="478862.76459999999"/>
    <n v="142.22238330858332"/>
    <n v="17.185681945424893"/>
    <n v="904.04512510564189"/>
    <n v="0.2632611950340295"/>
    <n v="437781.76459999999"/>
    <n v="0.2632611950340295"/>
  </r>
  <r>
    <s v="Jun-2024"/>
    <x v="2"/>
    <s v="Protein Bars"/>
    <n v="505"/>
    <n v="172232"/>
    <n v="129932"/>
    <n v="6.17"/>
    <n v="8.66"/>
    <n v="435"/>
    <n v="38.22"/>
    <n v="6.53"/>
    <n v="19622"/>
    <n v="14"/>
    <n v="992.68"/>
    <n v="27.29"/>
    <n v="22"/>
    <n v="39255"/>
    <n v="39"/>
    <n v="4373.3"/>
    <n v="11246.749599999999"/>
    <n v="137.81449999999998"/>
    <n v="31.1585"/>
    <n v="97565.977400000003"/>
    <n v="193.19995524752477"/>
    <n v="1.3255549056429516"/>
    <n v="173.50203489543458"/>
    <n v="2.507175205536718"/>
    <n v="-32366.022599999997"/>
    <n v="2.507175205536718"/>
  </r>
  <r>
    <s v="Jun-2024"/>
    <x v="0"/>
    <s v="Baked Chips"/>
    <n v="4287"/>
    <n v="187488"/>
    <n v="43870"/>
    <n v="6.49"/>
    <n v="14.57"/>
    <n v="207"/>
    <n v="31.72"/>
    <n v="17.55"/>
    <n v="18976"/>
    <n v="10"/>
    <n v="1826"/>
    <n v="13.44"/>
    <n v="9"/>
    <n v="9253"/>
    <n v="41"/>
    <n v="62461.590000000004"/>
    <n v="32904.144"/>
    <n v="576.17279999999994"/>
    <n v="278.22629999999998"/>
    <n v="63038.866900000008"/>
    <n v="14.704657546069514"/>
    <n v="4.2737178025985871"/>
    <n v="102.67688937568455"/>
    <n v="2.0160330261136714"/>
    <n v="19168.866900000008"/>
    <n v="2.0160330261136714"/>
  </r>
  <r>
    <s v="Jun-2024"/>
    <x v="2"/>
    <s v="Trail Mix"/>
    <n v="3301"/>
    <n v="706449"/>
    <n v="55081"/>
    <n v="9.8699999999999992"/>
    <n v="5.0999999999999996"/>
    <n v="393"/>
    <n v="53.07"/>
    <n v="17.04"/>
    <n v="79464"/>
    <n v="4"/>
    <n v="520.87"/>
    <n v="8.1"/>
    <n v="27"/>
    <n v="11402"/>
    <n v="24"/>
    <n v="16835.099999999999"/>
    <n v="120378.9096"/>
    <n v="267.38100000000003"/>
    <n v="325.80869999999999"/>
    <n v="477775.80070000002"/>
    <n v="144.73668606482886"/>
    <n v="12.825638604963599"/>
    <n v="1356.2865974235415"/>
    <n v="0.28976176624214911"/>
    <n v="422694.80070000002"/>
    <n v="0.28976176624214911"/>
  </r>
  <r>
    <s v="Jun-2024"/>
    <x v="0"/>
    <s v="Baked Chips"/>
    <n v="4617"/>
    <n v="975683"/>
    <n v="73323"/>
    <n v="0.93"/>
    <n v="19.920000000000002"/>
    <n v="256"/>
    <n v="20.71"/>
    <n v="6.85"/>
    <n v="87459"/>
    <n v="2"/>
    <n v="909.47"/>
    <n v="20.62"/>
    <n v="48"/>
    <n v="24211"/>
    <n v="35"/>
    <n v="91970.640000000014"/>
    <n v="66834.285499999998"/>
    <n v="952.0254000000001"/>
    <n v="42.938100000000006"/>
    <n v="704213.11100000003"/>
    <n v="152.52612324019927"/>
    <n v="13.306643208815787"/>
    <n v="1072.8039407567044"/>
    <n v="0.23862701307699327"/>
    <n v="630890.11100000003"/>
    <n v="0.23862701307699327"/>
  </r>
  <r>
    <s v="Jun-2024"/>
    <x v="3"/>
    <s v="Protein Bars"/>
    <n v="1864"/>
    <n v="100939"/>
    <n v="33482"/>
    <n v="6.73"/>
    <n v="2.23"/>
    <n v="119"/>
    <n v="28.38"/>
    <n v="7.27"/>
    <n v="63171"/>
    <n v="7"/>
    <n v="735.29"/>
    <n v="6.99"/>
    <n v="44"/>
    <n v="26350"/>
    <n v="79"/>
    <n v="4156.72"/>
    <n v="7338.2653"/>
    <n v="130.2936"/>
    <n v="125.4472"/>
    <n v="-332.72609999999986"/>
    <n v="-0.17850112660944198"/>
    <n v="3.0147243294904724"/>
    <n v="137.27780875572904"/>
    <n v="0.86685532846570701"/>
    <n v="-33814.7261"/>
    <n v="0.86685532846570701"/>
  </r>
  <r>
    <s v="Jun-2024"/>
    <x v="0"/>
    <s v="Trail Mix"/>
    <n v="4705"/>
    <n v="191521"/>
    <n v="113125"/>
    <n v="6.75"/>
    <n v="8.33"/>
    <n v="460"/>
    <n v="8.9600000000000009"/>
    <n v="7.86"/>
    <n v="66354"/>
    <n v="8"/>
    <n v="789.78"/>
    <n v="2.93"/>
    <n v="41"/>
    <n v="32510"/>
    <n v="-17"/>
    <n v="39192.65"/>
    <n v="15053.5506"/>
    <n v="137.85650000000001"/>
    <n v="317.58750000000003"/>
    <n v="37955.3554"/>
    <n v="8.0670255897980869"/>
    <n v="1.6930033149171271"/>
    <n v="242.49917698599612"/>
    <n v="1.8969136543773266"/>
    <n v="-75169.6446"/>
    <n v="1.8969136543773266"/>
  </r>
  <r>
    <s v="Jun-2024"/>
    <x v="3"/>
    <s v="Millet Snacks"/>
    <n v="4937"/>
    <n v="923093"/>
    <n v="8696"/>
    <n v="1.67"/>
    <n v="4.0999999999999996"/>
    <n v="412"/>
    <n v="31.6"/>
    <n v="14.42"/>
    <n v="71196"/>
    <n v="0"/>
    <n v="1702.53"/>
    <n v="29.88"/>
    <n v="24"/>
    <n v="31383"/>
    <n v="67"/>
    <n v="20241.699999999997"/>
    <n v="133110.01060000001"/>
    <n v="1475.1756"/>
    <n v="82.447900000000004"/>
    <n v="665604.66590000002"/>
    <n v="134.81966090743367"/>
    <n v="106.15144894204232"/>
    <n v="542.18897758042442"/>
    <n v="0.75988265537708555"/>
    <n v="656908.66590000002"/>
    <n v="0.75988265537708555"/>
  </r>
  <r>
    <s v="Jun-2024"/>
    <x v="0"/>
    <s v="Millet Snacks"/>
    <n v="4895"/>
    <n v="124567"/>
    <n v="35099"/>
    <n v="9.36"/>
    <n v="5.93"/>
    <n v="330"/>
    <n v="44.63"/>
    <n v="18"/>
    <n v="81238"/>
    <n v="2"/>
    <n v="1792.46"/>
    <n v="12.28"/>
    <n v="28"/>
    <n v="2922"/>
    <n v="23"/>
    <n v="29027.35"/>
    <n v="22422.059999999998"/>
    <n v="601.10599999999999"/>
    <n v="458.17199999999997"/>
    <n v="-12101.687999999995"/>
    <n v="-2.4722549540347281"/>
    <n v="3.5490184905552864"/>
    <n v="69.494995704227705"/>
    <n v="4.7485433541788762"/>
    <n v="-47200.687999999995"/>
    <n v="4.7485433541788762"/>
  </r>
  <r>
    <s v="Jun-2024"/>
    <x v="3"/>
    <s v="Trail Mix"/>
    <n v="116"/>
    <n v="565693"/>
    <n v="12812"/>
    <n v="7.43"/>
    <n v="13.26"/>
    <n v="282"/>
    <n v="25.98"/>
    <n v="14.95"/>
    <n v="94826"/>
    <n v="9"/>
    <n v="647.87"/>
    <n v="6.83"/>
    <n v="25"/>
    <n v="41622"/>
    <n v="31"/>
    <n v="1538.16"/>
    <n v="84571.103499999997"/>
    <n v="7.9227999999999996"/>
    <n v="8.6187999999999985"/>
    <n v="343119.1949"/>
    <n v="2957.9240939655174"/>
    <n v="44.15337183890103"/>
    <n v="873.15819531696172"/>
    <n v="0.32296553077375889"/>
    <n v="330307.1949"/>
    <n v="0.32296553077375889"/>
  </r>
  <r>
    <s v="Jun-2024"/>
    <x v="3"/>
    <s v="Baked Chips"/>
    <n v="875"/>
    <n v="260294"/>
    <n v="50095"/>
    <n v="3.02"/>
    <n v="11.96"/>
    <n v="25"/>
    <n v="47.02"/>
    <n v="5.98"/>
    <n v="6458"/>
    <n v="8"/>
    <n v="374.34"/>
    <n v="5.32"/>
    <n v="12"/>
    <n v="12217"/>
    <n v="62"/>
    <n v="10465"/>
    <n v="15565.581200000002"/>
    <n v="46.550000000000004"/>
    <n v="26.425000000000001"/>
    <n v="215515.44380000001"/>
    <n v="246.30336434285715"/>
    <n v="5.1960075855873837"/>
    <n v="695.34113372869592"/>
    <n v="3.5953575572237544E-2"/>
    <n v="165420.44380000001"/>
    <n v="3.5953575572237544E-2"/>
  </r>
  <r>
    <s v="Jun-2024"/>
    <x v="0"/>
    <s v="Baked Chips"/>
    <n v="4126"/>
    <n v="931272"/>
    <n v="20523"/>
    <n v="5.77"/>
    <n v="11.37"/>
    <n v="336"/>
    <n v="34.79"/>
    <n v="13.24"/>
    <n v="35524"/>
    <n v="0"/>
    <n v="360.46"/>
    <n v="7.57"/>
    <n v="4"/>
    <n v="49351"/>
    <n v="27"/>
    <n v="46912.619999999995"/>
    <n v="123300.41279999999"/>
    <n v="312.33820000000003"/>
    <n v="238.07019999999997"/>
    <n v="675633.5588"/>
    <n v="163.75025661657779"/>
    <n v="45.376991667884809"/>
    <n v="2583.5654441546912"/>
    <n v="0.13005283096667783"/>
    <n v="655110.5588"/>
    <n v="0.13005283096667783"/>
  </r>
  <r>
    <s v="Jun-2024"/>
    <x v="3"/>
    <s v="Millet Snacks"/>
    <n v="3606"/>
    <n v="617760"/>
    <n v="39148"/>
    <n v="7.84"/>
    <n v="7.95"/>
    <n v="159"/>
    <n v="15.62"/>
    <n v="8.11"/>
    <n v="3203"/>
    <n v="12"/>
    <n v="462.34"/>
    <n v="4.32"/>
    <n v="26"/>
    <n v="31105"/>
    <n v="45"/>
    <n v="28667.7"/>
    <n v="50100.335999999996"/>
    <n v="155.7792"/>
    <n v="282.71039999999999"/>
    <n v="504245.47440000001"/>
    <n v="139.83512878535774"/>
    <n v="15.780116481046285"/>
    <n v="1336.1595362720077"/>
    <n v="0.11899776612276612"/>
    <n v="465097.47440000001"/>
    <n v="0.11899776612276612"/>
  </r>
  <r>
    <s v="Jun-2024"/>
    <x v="2"/>
    <s v="Baked Chips"/>
    <n v="1768"/>
    <n v="127175"/>
    <n v="43578"/>
    <n v="5.37"/>
    <n v="18.86"/>
    <n v="138"/>
    <n v="39.33"/>
    <n v="19.5"/>
    <n v="25368"/>
    <n v="7"/>
    <n v="773.82"/>
    <n v="18.190000000000001"/>
    <n v="45"/>
    <n v="19226"/>
    <n v="49"/>
    <n v="33344.479999999996"/>
    <n v="24799.125"/>
    <n v="321.5992"/>
    <n v="94.941599999999994"/>
    <n v="24020.854200000002"/>
    <n v="13.586455995475115"/>
    <n v="2.9183303501766948"/>
    <n v="164.34700576361428"/>
    <n v="0.83968673088264201"/>
    <n v="-19557.145799999998"/>
    <n v="0.83968673088264201"/>
  </r>
  <r>
    <s v="Jun-2024"/>
    <x v="1"/>
    <s v="Protein Bars"/>
    <n v="4631"/>
    <n v="541450"/>
    <n v="98526"/>
    <n v="7.75"/>
    <n v="14.43"/>
    <n v="399"/>
    <n v="9.89"/>
    <n v="18.22"/>
    <n v="47965"/>
    <n v="7"/>
    <n v="822.5"/>
    <n v="12.84"/>
    <n v="13"/>
    <n v="8543"/>
    <n v="50"/>
    <n v="66825.33"/>
    <n v="98652.19"/>
    <n v="594.6203999999999"/>
    <n v="358.90249999999997"/>
    <n v="318510.9571"/>
    <n v="68.778008443100845"/>
    <n v="5.4955037249051015"/>
    <n v="658.29787234042556"/>
    <n v="0.60610859728506783"/>
    <n v="219984.9571"/>
    <n v="0.60610859728506783"/>
  </r>
  <r>
    <s v="Jun-2024"/>
    <x v="0"/>
    <s v="Baked Chips"/>
    <n v="2589"/>
    <n v="213834"/>
    <n v="35106"/>
    <n v="4.95"/>
    <n v="7.15"/>
    <n v="419"/>
    <n v="21.9"/>
    <n v="16.739999999999998"/>
    <n v="32449"/>
    <n v="6"/>
    <n v="410.61"/>
    <n v="18.170000000000002"/>
    <n v="45"/>
    <n v="14775"/>
    <n v="18"/>
    <n v="18511.350000000002"/>
    <n v="35795.811600000001"/>
    <n v="470.42130000000009"/>
    <n v="128.15550000000002"/>
    <n v="111704.2616"/>
    <n v="43.14571711085361"/>
    <n v="6.0910955392240647"/>
    <n v="520.77153503324325"/>
    <n v="0.80457546508038946"/>
    <n v="76598.261599999998"/>
    <n v="0.80457546508038946"/>
  </r>
  <r>
    <s v="Jun-2024"/>
    <x v="3"/>
    <s v="Millet Snacks"/>
    <n v="1673"/>
    <n v="393912"/>
    <n v="131479"/>
    <n v="8.6"/>
    <n v="15.79"/>
    <n v="36"/>
    <n v="51.17"/>
    <n v="11.65"/>
    <n v="30720"/>
    <n v="14"/>
    <n v="1907.89"/>
    <n v="27.84"/>
    <n v="34"/>
    <n v="34431"/>
    <n v="47"/>
    <n v="26416.67"/>
    <n v="45890.748"/>
    <n v="465.76319999999998"/>
    <n v="143.87799999999999"/>
    <n v="255843.94079999998"/>
    <n v="152.92524853556483"/>
    <n v="2.9960069668920513"/>
    <n v="206.4647332917516"/>
    <n v="0.17436391884481814"/>
    <n v="124364.94079999998"/>
    <n v="0.17436391884481814"/>
  </r>
  <r>
    <s v="Jun-2024"/>
    <x v="3"/>
    <s v="Trail Mix"/>
    <n v="459"/>
    <n v="167886"/>
    <n v="62615"/>
    <n v="3.69"/>
    <n v="2.75"/>
    <n v="64"/>
    <n v="69.849999999999994"/>
    <n v="12.86"/>
    <n v="88116"/>
    <n v="6"/>
    <n v="1388.29"/>
    <n v="22.32"/>
    <n v="12"/>
    <n v="46968"/>
    <n v="74"/>
    <n v="1262.25"/>
    <n v="21590.139599999999"/>
    <n v="102.44880000000001"/>
    <n v="16.937100000000001"/>
    <n v="9830.2245000000112"/>
    <n v="21.416611111111134"/>
    <n v="2.6812425137746545"/>
    <n v="120.930065044047"/>
    <n v="0.52923150232896132"/>
    <n v="-52784.775499999989"/>
    <n v="0.52923150232896132"/>
  </r>
  <r>
    <s v="Jun-2024"/>
    <x v="0"/>
    <s v="Protein Bars"/>
    <n v="4412"/>
    <n v="902746"/>
    <n v="32128"/>
    <n v="5.9"/>
    <n v="12.58"/>
    <n v="345"/>
    <n v="9.24"/>
    <n v="12.64"/>
    <n v="90410"/>
    <n v="1"/>
    <n v="658.56"/>
    <n v="15.76"/>
    <n v="39"/>
    <n v="15662"/>
    <n v="22"/>
    <n v="55502.96"/>
    <n v="114107.09440000002"/>
    <n v="695.33119999999997"/>
    <n v="260.30799999999999"/>
    <n v="626108.3064"/>
    <n v="141.91031423390751"/>
    <n v="28.098418824701195"/>
    <n v="1370.7877793974733"/>
    <n v="0.25168009606245834"/>
    <n v="593980.3064"/>
    <n v="0.25168009606245834"/>
  </r>
  <r>
    <s v="Jun-2024"/>
    <x v="2"/>
    <s v="Trail Mix"/>
    <n v="3847"/>
    <n v="755860"/>
    <n v="138872"/>
    <n v="9.31"/>
    <n v="13.65"/>
    <n v="422"/>
    <n v="68.86"/>
    <n v="11.13"/>
    <n v="96433"/>
    <n v="10"/>
    <n v="449.03"/>
    <n v="6.6"/>
    <n v="32"/>
    <n v="34097"/>
    <n v="29"/>
    <n v="52511.55"/>
    <n v="84127.218000000008"/>
    <n v="253.90200000000002"/>
    <n v="358.15570000000002"/>
    <n v="488079.17429999996"/>
    <n v="126.87267332986741"/>
    <n v="5.4428538510282847"/>
    <n v="1683.317373004031"/>
    <n v="0.2506954462466594"/>
    <n v="349207.17429999996"/>
    <n v="0.2506954462466594"/>
  </r>
  <r>
    <s v="Jun-2024"/>
    <x v="2"/>
    <s v="Protein Bars"/>
    <n v="869"/>
    <n v="370787"/>
    <n v="82603"/>
    <n v="3.52"/>
    <n v="7.85"/>
    <n v="44"/>
    <n v="33.54"/>
    <n v="5.79"/>
    <n v="9569"/>
    <n v="14"/>
    <n v="1105.06"/>
    <n v="25.97"/>
    <n v="35"/>
    <n v="18156"/>
    <n v="22"/>
    <n v="6821.65"/>
    <n v="21468.567299999999"/>
    <n v="225.67929999999998"/>
    <n v="30.588800000000003"/>
    <n v="314515.51459999999"/>
    <n v="361.92809505178366"/>
    <n v="4.4887837003498658"/>
    <n v="335.53562702477694"/>
    <n v="0.13113361579559155"/>
    <n v="231912.51459999999"/>
    <n v="0.13113361579559155"/>
  </r>
  <r>
    <s v="Jun-2024"/>
    <x v="0"/>
    <s v="Trail Mix"/>
    <n v="622"/>
    <n v="450584"/>
    <n v="143335"/>
    <n v="3.66"/>
    <n v="13.02"/>
    <n v="178"/>
    <n v="32.75"/>
    <n v="7.52"/>
    <n v="7612"/>
    <n v="8"/>
    <n v="540.36"/>
    <n v="22.3"/>
    <n v="11"/>
    <n v="8311"/>
    <n v="59"/>
    <n v="8098.44"/>
    <n v="33883.916799999992"/>
    <n v="138.70599999999999"/>
    <n v="22.7652"/>
    <n v="392517.17200000002"/>
    <n v="631.05654662379425"/>
    <n v="3.1435727491540795"/>
    <n v="833.85890887556445"/>
    <n v="0.21346536938728405"/>
    <n v="249182.17200000002"/>
    <n v="0.21346536938728405"/>
  </r>
  <r>
    <s v="Jun-2024"/>
    <x v="1"/>
    <s v="Millet Snacks"/>
    <n v="3459"/>
    <n v="187653"/>
    <n v="137610"/>
    <n v="3.73"/>
    <n v="10.27"/>
    <n v="70"/>
    <n v="51.5"/>
    <n v="15.65"/>
    <n v="46910"/>
    <n v="14"/>
    <n v="366.09"/>
    <n v="15.5"/>
    <n v="23"/>
    <n v="21138"/>
    <n v="41"/>
    <n v="35523.93"/>
    <n v="29367.694500000001"/>
    <n v="536.14499999999998"/>
    <n v="129.02070000000001"/>
    <n v="54048.209800000011"/>
    <n v="15.625385891876268"/>
    <n v="1.3636581643775889"/>
    <n v="512.58706875358519"/>
    <n v="0.13656216527313711"/>
    <n v="-83561.790199999989"/>
    <n v="0.13656216527313711"/>
  </r>
  <r>
    <s v="Jun-2024"/>
    <x v="0"/>
    <s v="Millet Snacks"/>
    <n v="4088"/>
    <n v="900478"/>
    <n v="5174"/>
    <n v="5.66"/>
    <n v="12.23"/>
    <n v="233"/>
    <n v="13.14"/>
    <n v="5.56"/>
    <n v="56733"/>
    <n v="12"/>
    <n v="992.36"/>
    <n v="3.12"/>
    <n v="5"/>
    <n v="21605"/>
    <n v="17"/>
    <n v="49996.240000000005"/>
    <n v="50066.576799999995"/>
    <n v="127.54560000000001"/>
    <n v="231.38080000000002"/>
    <n v="721718.25679999997"/>
    <n v="176.54556183953034"/>
    <n v="174.03904136064941"/>
    <n v="907.41061711475675"/>
    <n v="0.25677460193363971"/>
    <n v="716544.25679999997"/>
    <n v="0.25677460193363971"/>
  </r>
  <r>
    <s v="Jun-2024"/>
    <x v="1"/>
    <s v="Trail Mix"/>
    <n v="4166"/>
    <n v="361822"/>
    <n v="97268"/>
    <n v="3.8"/>
    <n v="3.07"/>
    <n v="15"/>
    <n v="47.61"/>
    <n v="13.54"/>
    <n v="40088"/>
    <n v="8"/>
    <n v="1830.61"/>
    <n v="3.71"/>
    <n v="19"/>
    <n v="14054"/>
    <n v="63"/>
    <n v="12789.619999999999"/>
    <n v="48990.698799999998"/>
    <n v="154.55860000000001"/>
    <n v="158.30799999999999"/>
    <n v="245586.81460000001"/>
    <n v="58.950267546807495"/>
    <n v="3.7198461981329936"/>
    <n v="197.65105620530863"/>
    <n v="7.5891322252378227E-2"/>
    <n v="148318.81460000001"/>
    <n v="7.5891322252378227E-2"/>
  </r>
  <r>
    <s v="Jun-2024"/>
    <x v="0"/>
    <s v="Baked Chips"/>
    <n v="3090"/>
    <n v="719927"/>
    <n v="90091"/>
    <n v="8.57"/>
    <n v="12.29"/>
    <n v="167"/>
    <n v="34.85"/>
    <n v="15.1"/>
    <n v="12818"/>
    <n v="5"/>
    <n v="1201.67"/>
    <n v="28.74"/>
    <n v="47"/>
    <n v="39622"/>
    <n v="72"/>
    <n v="37976.1"/>
    <n v="108708.977"/>
    <n v="888.06599999999992"/>
    <n v="264.81299999999999"/>
    <n v="519649.04399999999"/>
    <n v="168.17121165048545"/>
    <n v="7.9911089897992031"/>
    <n v="599.10541163547396"/>
    <n v="0.27874894260112482"/>
    <n v="429558.04399999999"/>
    <n v="0.27874894260112482"/>
  </r>
  <r>
    <s v="Jun-2024"/>
    <x v="3"/>
    <s v="Baked Chips"/>
    <n v="4408"/>
    <n v="412455"/>
    <n v="146650"/>
    <n v="1.07"/>
    <n v="16.89"/>
    <n v="41"/>
    <n v="33.47"/>
    <n v="16.12"/>
    <n v="26708"/>
    <n v="1"/>
    <n v="1707.35"/>
    <n v="7.9"/>
    <n v="26"/>
    <n v="26475"/>
    <n v="39"/>
    <n v="74451.12"/>
    <n v="66487.745999999999"/>
    <n v="348.23200000000003"/>
    <n v="47.165600000000005"/>
    <n v="217937.73640000002"/>
    <n v="49.441410254083493"/>
    <n v="2.8125127855438117"/>
    <n v="241.57612674612704"/>
    <n v="0.16971875719775489"/>
    <n v="71287.736400000023"/>
    <n v="0.16971875719775489"/>
  </r>
  <r>
    <s v="Mar-2024"/>
    <x v="3"/>
    <s v="Protein Bars"/>
    <n v="4065"/>
    <n v="534814"/>
    <n v="45197"/>
    <n v="9.6300000000000008"/>
    <n v="7.3"/>
    <n v="356"/>
    <n v="35.49"/>
    <n v="13.74"/>
    <n v="42372"/>
    <n v="10"/>
    <n v="707.69"/>
    <n v="24.79"/>
    <n v="25"/>
    <n v="8803"/>
    <n v="47"/>
    <n v="29674.5"/>
    <n v="73483.443599999999"/>
    <n v="1007.7135"/>
    <n v="391.45950000000005"/>
    <n v="379081.88339999999"/>
    <n v="93.255075867158666"/>
    <n v="11.832953514613802"/>
    <n v="755.71789908010567"/>
    <n v="0.47107525233071684"/>
    <n v="333884.88339999999"/>
    <n v="0.47107525233071684"/>
  </r>
  <r>
    <s v="Mar-2024"/>
    <x v="0"/>
    <s v="Millet Snacks"/>
    <n v="1116"/>
    <n v="632092"/>
    <n v="33933"/>
    <n v="8.85"/>
    <n v="10.32"/>
    <n v="254"/>
    <n v="62.44"/>
    <n v="5.86"/>
    <n v="57442"/>
    <n v="5"/>
    <n v="1205.08"/>
    <n v="10.6"/>
    <n v="39"/>
    <n v="8257"/>
    <n v="41"/>
    <n v="11517.12"/>
    <n v="37040.591200000003"/>
    <n v="118.29599999999999"/>
    <n v="98.765999999999991"/>
    <n v="517618.2268"/>
    <n v="463.81561541218639"/>
    <n v="18.627648601656205"/>
    <n v="524.5228532545558"/>
    <n v="0.4842496345468697"/>
    <n v="483685.2268"/>
    <n v="0.4842496345468697"/>
  </r>
  <r>
    <s v="Mar-2024"/>
    <x v="0"/>
    <s v="Baked Chips"/>
    <n v="216"/>
    <n v="420965"/>
    <n v="140450"/>
    <n v="8.18"/>
    <n v="17.57"/>
    <n v="118"/>
    <n v="27.29"/>
    <n v="13.82"/>
    <n v="85990"/>
    <n v="7"/>
    <n v="249.12"/>
    <n v="19.27"/>
    <n v="13"/>
    <n v="37051"/>
    <n v="-20"/>
    <n v="3795.12"/>
    <n v="58177.362999999998"/>
    <n v="41.623199999999997"/>
    <n v="17.668800000000001"/>
    <n v="235892.22500000001"/>
    <n v="1092.0936342592593"/>
    <n v="2.9972588109647562"/>
    <n v="1689.808124598587"/>
    <n v="6.9830413454800275E-2"/>
    <n v="95442.225000000006"/>
    <n v="6.9830413454800275E-2"/>
  </r>
  <r>
    <s v="Mar-2024"/>
    <x v="1"/>
    <s v="Baked Chips"/>
    <n v="2533"/>
    <n v="53754"/>
    <n v="45583"/>
    <n v="6.93"/>
    <n v="6.49"/>
    <n v="322"/>
    <n v="49.45"/>
    <n v="17.61"/>
    <n v="3650"/>
    <n v="9"/>
    <n v="409.92"/>
    <n v="7.37"/>
    <n v="43"/>
    <n v="16909"/>
    <n v="-4"/>
    <n v="16439.170000000002"/>
    <n v="9466.0794000000005"/>
    <n v="186.68209999999999"/>
    <n v="175.5369"/>
    <n v="6927.5316000000021"/>
    <n v="2.7349118041847618"/>
    <n v="1.179255424171292"/>
    <n v="131.13290398126463"/>
    <n v="2.4555240540238867"/>
    <n v="-38655.468399999998"/>
    <n v="2.4555240540238867"/>
  </r>
  <r>
    <s v="Mar-2024"/>
    <x v="1"/>
    <s v="Millet Snacks"/>
    <n v="3888"/>
    <n v="116912"/>
    <n v="116032"/>
    <n v="8.26"/>
    <n v="8.42"/>
    <n v="99"/>
    <n v="25.55"/>
    <n v="13.59"/>
    <n v="52772"/>
    <n v="8"/>
    <n v="1082.53"/>
    <n v="2.97"/>
    <n v="25"/>
    <n v="8896"/>
    <n v="32"/>
    <n v="32736.959999999999"/>
    <n v="15888.3408"/>
    <n v="115.4736"/>
    <n v="321.14879999999999"/>
    <n v="6182.0768000000098"/>
    <n v="1.5900403292181096"/>
    <n v="1.007584114726972"/>
    <n v="107.99885453520919"/>
    <n v="0.91667638907896531"/>
    <n v="-109849.92319999999"/>
    <n v="0.91667638907896531"/>
  </r>
  <r>
    <s v="Mar-2024"/>
    <x v="1"/>
    <s v="Trail Mix"/>
    <n v="3862"/>
    <n v="827401"/>
    <n v="36337"/>
    <n v="6.25"/>
    <n v="13.38"/>
    <n v="306"/>
    <n v="53.2"/>
    <n v="19.440000000000001"/>
    <n v="67067"/>
    <n v="10"/>
    <n v="1792.34"/>
    <n v="20.8"/>
    <n v="19"/>
    <n v="14156"/>
    <n v="51"/>
    <n v="51673.560000000005"/>
    <n v="160846.75440000001"/>
    <n v="803.29600000000005"/>
    <n v="241.375"/>
    <n v="532613.01459999999"/>
    <n v="137.91118969445884"/>
    <n v="22.770206676390455"/>
    <n v="461.63172165995292"/>
    <n v="0.66286605890009798"/>
    <n v="496276.01459999999"/>
    <n v="0.66286605890009798"/>
  </r>
  <r>
    <s v="Mar-2024"/>
    <x v="0"/>
    <s v="Baked Chips"/>
    <n v="1676"/>
    <n v="283103"/>
    <n v="141554"/>
    <n v="2.85"/>
    <n v="12.5"/>
    <n v="143"/>
    <n v="40.53"/>
    <n v="14.43"/>
    <n v="71017"/>
    <n v="12"/>
    <n v="225.08"/>
    <n v="24.04"/>
    <n v="47"/>
    <n v="1567"/>
    <n v="13"/>
    <n v="20950"/>
    <n v="40851.762899999994"/>
    <n v="402.91039999999998"/>
    <n v="47.765999999999998"/>
    <n v="148266.5607"/>
    <n v="88.464535023866347"/>
    <n v="1.9999646777908078"/>
    <n v="1257.7883419228717"/>
    <n v="0.11369162460305968"/>
    <n v="6712.5607000000018"/>
    <n v="0.11369162460305968"/>
  </r>
  <r>
    <s v="Mar-2024"/>
    <x v="1"/>
    <s v="Trail Mix"/>
    <n v="1035"/>
    <n v="294839"/>
    <n v="40634"/>
    <n v="4.12"/>
    <n v="3.91"/>
    <n v="151"/>
    <n v="26.31"/>
    <n v="15.55"/>
    <n v="55823"/>
    <n v="13"/>
    <n v="1124.2"/>
    <n v="7.71"/>
    <n v="28"/>
    <n v="4909"/>
    <n v="-7"/>
    <n v="4046.8500000000004"/>
    <n v="45847.464500000002"/>
    <n v="79.798500000000004"/>
    <n v="42.642000000000003"/>
    <n v="184090.245"/>
    <n v="177.86497101449274"/>
    <n v="7.2559679086479303"/>
    <n v="262.26561110122753"/>
    <n v="0.57575219017836854"/>
    <n v="143456.245"/>
    <n v="0.57575219017836854"/>
  </r>
  <r>
    <s v="Mar-2024"/>
    <x v="2"/>
    <s v="Trail Mix"/>
    <n v="4144"/>
    <n v="145081"/>
    <n v="27054"/>
    <n v="1.6"/>
    <n v="9.4"/>
    <n v="382"/>
    <n v="66.88"/>
    <n v="17.760000000000002"/>
    <n v="11767"/>
    <n v="14"/>
    <n v="1980.3"/>
    <n v="0.45"/>
    <n v="5"/>
    <n v="17740"/>
    <n v="23"/>
    <n v="38953.599999999999"/>
    <n v="25766.385600000001"/>
    <n v="18.648000000000003"/>
    <n v="66.304000000000002"/>
    <n v="50769.062399999995"/>
    <n v="12.251221621621621"/>
    <n v="5.3626450802099503"/>
    <n v="73.262132000201987"/>
    <n v="5.2141534728875598"/>
    <n v="23715.062399999995"/>
    <n v="5.2141534728875598"/>
  </r>
  <r>
    <s v="Mar-2024"/>
    <x v="0"/>
    <s v="Trail Mix"/>
    <n v="1017"/>
    <n v="815418"/>
    <n v="27207"/>
    <n v="7.96"/>
    <n v="18.97"/>
    <n v="234"/>
    <n v="43.83"/>
    <n v="14.61"/>
    <n v="53413"/>
    <n v="7"/>
    <n v="1361.58"/>
    <n v="10"/>
    <n v="38"/>
    <n v="31328"/>
    <n v="37"/>
    <n v="19292.489999999998"/>
    <n v="119132.56980000001"/>
    <n v="101.7"/>
    <n v="80.95320000000001"/>
    <n v="592069.28700000001"/>
    <n v="582.17235693215343"/>
    <n v="29.970889844525306"/>
    <n v="598.87630546864671"/>
    <n v="0.39073177192556457"/>
    <n v="564862.28700000001"/>
    <n v="0.39073177192556457"/>
  </r>
  <r>
    <s v="Mar-2024"/>
    <x v="0"/>
    <s v="Trail Mix"/>
    <n v="652"/>
    <n v="741211"/>
    <n v="39542"/>
    <n v="5.41"/>
    <n v="12.1"/>
    <n v="354"/>
    <n v="33.19"/>
    <n v="7.35"/>
    <n v="20595"/>
    <n v="3"/>
    <n v="242.09"/>
    <n v="28.52"/>
    <n v="43"/>
    <n v="34071"/>
    <n v="9"/>
    <n v="7889.2"/>
    <n v="54479.008499999996"/>
    <n v="185.9504"/>
    <n v="35.273200000000003"/>
    <n v="623955.56790000002"/>
    <n v="956.98706733128836"/>
    <n v="18.74490415254666"/>
    <n v="3061.7167169234581"/>
    <n v="0.11562140874865592"/>
    <n v="584413.56790000002"/>
    <n v="0.11562140874865592"/>
  </r>
  <r>
    <s v="Mar-2024"/>
    <x v="0"/>
    <s v="Trail Mix"/>
    <n v="3071"/>
    <n v="479276"/>
    <n v="71677"/>
    <n v="7.52"/>
    <n v="13.77"/>
    <n v="488"/>
    <n v="14.95"/>
    <n v="15.24"/>
    <n v="99270"/>
    <n v="12"/>
    <n v="947.32"/>
    <n v="23.35"/>
    <n v="24"/>
    <n v="42552"/>
    <n v="53"/>
    <n v="42287.67"/>
    <n v="73041.662400000001"/>
    <n v="717.07850000000008"/>
    <n v="230.93919999999997"/>
    <n v="221176.64990000002"/>
    <n v="72.021051742103552"/>
    <n v="6.6866079774544138"/>
    <n v="505.92830300215343"/>
    <n v="0.96456355002128213"/>
    <n v="149499.64990000002"/>
    <n v="0.96456355002128213"/>
  </r>
  <r>
    <s v="Mar-2024"/>
    <x v="0"/>
    <s v="Trail Mix"/>
    <n v="854"/>
    <n v="119122"/>
    <n v="88555"/>
    <n v="2.54"/>
    <n v="13.15"/>
    <n v="24"/>
    <n v="52.33"/>
    <n v="14.43"/>
    <n v="66425"/>
    <n v="6"/>
    <n v="473.36"/>
    <n v="18.260000000000002"/>
    <n v="1"/>
    <n v="10797"/>
    <n v="64"/>
    <n v="11230.1"/>
    <n v="17189.304599999999"/>
    <n v="155.94040000000001"/>
    <n v="21.691599999999998"/>
    <n v="13302.963400000008"/>
    <n v="15.577240515222492"/>
    <n v="1.3451753147761278"/>
    <n v="251.65201960452933"/>
    <n v="9.5369788955860374E-2"/>
    <n v="-75252.036599999992"/>
    <n v="9.5369788955860374E-2"/>
  </r>
  <r>
    <s v="Mar-2024"/>
    <x v="2"/>
    <s v="Trail Mix"/>
    <n v="4640"/>
    <n v="623156"/>
    <n v="106665"/>
    <n v="5.23"/>
    <n v="18.71"/>
    <n v="200"/>
    <n v="52.53"/>
    <n v="5.59"/>
    <n v="84981"/>
    <n v="9"/>
    <n v="1188.1300000000001"/>
    <n v="11.21"/>
    <n v="17"/>
    <n v="7406"/>
    <n v="-2"/>
    <n v="86814.400000000009"/>
    <n v="34834.420399999995"/>
    <n v="520.14400000000001"/>
    <n v="242.67200000000003"/>
    <n v="408357.36359999998"/>
    <n v="88.008052499999991"/>
    <n v="5.8421787840435009"/>
    <n v="524.48469443579404"/>
    <n v="0.38132666619594452"/>
    <n v="301692.36359999998"/>
    <n v="0.38132666619594452"/>
  </r>
  <r>
    <s v="Mar-2024"/>
    <x v="2"/>
    <s v="Millet Snacks"/>
    <n v="452"/>
    <n v="693407"/>
    <n v="73803"/>
    <n v="7.56"/>
    <n v="17.21"/>
    <n v="177"/>
    <n v="55.03"/>
    <n v="11.83"/>
    <n v="71997"/>
    <n v="2"/>
    <n v="1421.76"/>
    <n v="20.440000000000001"/>
    <n v="4"/>
    <n v="14965"/>
    <n v="8"/>
    <n v="7778.92"/>
    <n v="82030.0481"/>
    <n v="92.388800000000018"/>
    <n v="34.171199999999999"/>
    <n v="516509.4719"/>
    <n v="1142.7200705752211"/>
    <n v="9.3953768816985761"/>
    <n v="487.7103027233851"/>
    <n v="0.3629203627883768"/>
    <n v="442706.4719"/>
    <n v="0.3629203627883768"/>
  </r>
  <r>
    <s v="Mar-2024"/>
    <x v="2"/>
    <s v="Trail Mix"/>
    <n v="3988"/>
    <n v="931718"/>
    <n v="26312"/>
    <n v="8.9600000000000009"/>
    <n v="6.3"/>
    <n v="118"/>
    <n v="42.28"/>
    <n v="13.54"/>
    <n v="88887"/>
    <n v="2"/>
    <n v="325.27"/>
    <n v="11.89"/>
    <n v="41"/>
    <n v="27926"/>
    <n v="-3"/>
    <n v="25124.399999999998"/>
    <n v="126154.61719999999"/>
    <n v="474.17320000000001"/>
    <n v="357.32480000000004"/>
    <n v="662794.48479999998"/>
    <n v="166.19721283851555"/>
    <n v="35.410383095165706"/>
    <n v="2864.44492267962"/>
    <n v="4.1194717715016774E-2"/>
    <n v="636482.48479999998"/>
    <n v="4.1194717715016774E-2"/>
  </r>
  <r>
    <s v="Mar-2024"/>
    <x v="1"/>
    <s v="Millet Snacks"/>
    <n v="4803"/>
    <n v="421602"/>
    <n v="84239"/>
    <n v="2.44"/>
    <n v="18.190000000000001"/>
    <n v="270"/>
    <n v="27.1"/>
    <n v="16.71"/>
    <n v="74554"/>
    <n v="9"/>
    <n v="1419.14"/>
    <n v="9.6300000000000008"/>
    <n v="43"/>
    <n v="4188"/>
    <n v="79"/>
    <n v="87366.57"/>
    <n v="70449.694199999998"/>
    <n v="462.52890000000008"/>
    <n v="117.19319999999999"/>
    <n v="184464.01369999998"/>
    <n v="38.405999104726206"/>
    <n v="5.0048314913519869"/>
    <n v="297.08274025113798"/>
    <n v="0.90883771898615295"/>
    <n v="100225.01369999998"/>
    <n v="0.90883771898615295"/>
  </r>
  <r>
    <s v="Mar-2024"/>
    <x v="1"/>
    <s v="Trail Mix"/>
    <n v="2725"/>
    <n v="711357"/>
    <n v="100040"/>
    <n v="0.98"/>
    <n v="15.5"/>
    <n v="155"/>
    <n v="55.49"/>
    <n v="14.46"/>
    <n v="3985"/>
    <n v="13"/>
    <n v="1427.64"/>
    <n v="24.71"/>
    <n v="7"/>
    <n v="32813"/>
    <n v="-5"/>
    <n v="42237.5"/>
    <n v="102862.2222"/>
    <n v="673.34750000000008"/>
    <n v="26.704999999999998"/>
    <n v="528759.22530000005"/>
    <n v="194.0400826788991"/>
    <n v="7.1107257097161138"/>
    <n v="498.27477515339996"/>
    <n v="0.31107334292064326"/>
    <n v="428719.22530000005"/>
    <n v="0.31107334292064326"/>
  </r>
  <r>
    <s v="Mar-2024"/>
    <x v="1"/>
    <s v="Protein Bars"/>
    <n v="2482"/>
    <n v="367650"/>
    <n v="10744"/>
    <n v="9.16"/>
    <n v="11.57"/>
    <n v="120"/>
    <n v="60.09"/>
    <n v="11.45"/>
    <n v="43052"/>
    <n v="12"/>
    <n v="1208.95"/>
    <n v="3.09"/>
    <n v="36"/>
    <n v="7765"/>
    <n v="65"/>
    <n v="28716.74"/>
    <n v="42095.924999999996"/>
    <n v="76.693799999999996"/>
    <n v="227.35120000000001"/>
    <n v="245716.29"/>
    <n v="98.999311039484297"/>
    <n v="34.219099032017873"/>
    <n v="304.10686959758465"/>
    <n v="0.39459812321501431"/>
    <n v="234972.29"/>
    <n v="0.39459812321501431"/>
  </r>
  <r>
    <s v="Mar-2024"/>
    <x v="2"/>
    <s v="Protein Bars"/>
    <n v="3079"/>
    <n v="493031"/>
    <n v="47359"/>
    <n v="3.88"/>
    <n v="7.01"/>
    <n v="102"/>
    <n v="32.97"/>
    <n v="9.66"/>
    <n v="47322"/>
    <n v="14"/>
    <n v="822.68"/>
    <n v="23.85"/>
    <n v="27"/>
    <n v="11807"/>
    <n v="11"/>
    <n v="21583.79"/>
    <n v="47626.794600000001"/>
    <n v="734.34150000000011"/>
    <n v="119.46520000000001"/>
    <n v="363837.60869999998"/>
    <n v="118.16745979214031"/>
    <n v="10.410502755548048"/>
    <n v="599.29863373365106"/>
    <n v="0.17019895300701171"/>
    <n v="316478.60869999998"/>
    <n v="0.17019895300701171"/>
  </r>
  <r>
    <s v="Mar-2024"/>
    <x v="1"/>
    <s v="Millet Snacks"/>
    <n v="4109"/>
    <n v="202889"/>
    <n v="12597"/>
    <n v="9.16"/>
    <n v="12.01"/>
    <n v="435"/>
    <n v="39.799999999999997"/>
    <n v="19.11"/>
    <n v="18608"/>
    <n v="7"/>
    <n v="1945.74"/>
    <n v="11.55"/>
    <n v="29"/>
    <n v="43120"/>
    <n v="58"/>
    <n v="49349.09"/>
    <n v="38772.087899999999"/>
    <n v="474.58950000000004"/>
    <n v="376.38440000000003"/>
    <n v="52188.848200000008"/>
    <n v="12.701106887320519"/>
    <n v="16.106136381678176"/>
    <n v="104.27343838334001"/>
    <n v="4.171723947577247"/>
    <n v="39591.848200000008"/>
    <n v="4.171723947577247"/>
  </r>
  <r>
    <s v="Mar-2024"/>
    <x v="3"/>
    <s v="Protein Bars"/>
    <n v="4832"/>
    <n v="819727"/>
    <n v="138241"/>
    <n v="6.15"/>
    <n v="11.33"/>
    <n v="114"/>
    <n v="25.93"/>
    <n v="6.01"/>
    <n v="73994"/>
    <n v="10"/>
    <n v="620.16999999999996"/>
    <n v="12.62"/>
    <n v="45"/>
    <n v="14786"/>
    <n v="55"/>
    <n v="54746.559999999998"/>
    <n v="49265.592700000001"/>
    <n v="609.7983999999999"/>
    <n v="297.16800000000001"/>
    <n v="626027.88089999999"/>
    <n v="129.55875018625827"/>
    <n v="5.9296952423665914"/>
    <n v="1321.777899608172"/>
    <n v="8.6247470194345185E-2"/>
    <n v="487786.88089999999"/>
    <n v="8.6247470194345185E-2"/>
  </r>
  <r>
    <s v="Mar-2024"/>
    <x v="2"/>
    <s v="Millet Snacks"/>
    <n v="4989"/>
    <n v="711616"/>
    <n v="66516"/>
    <n v="3.19"/>
    <n v="7.63"/>
    <n v="18"/>
    <n v="51.75"/>
    <n v="15.79"/>
    <n v="62435"/>
    <n v="3"/>
    <n v="308.93"/>
    <n v="13.09"/>
    <n v="27"/>
    <n v="9559"/>
    <n v="71"/>
    <n v="38066.07"/>
    <n v="112364.16639999999"/>
    <n v="653.06009999999992"/>
    <n v="159.14909999999998"/>
    <n v="488379.55440000002"/>
    <n v="97.891271677690924"/>
    <n v="10.69841842564195"/>
    <n v="2303.4862266532873"/>
    <n v="7.8142425128158999E-3"/>
    <n v="421863.55440000002"/>
    <n v="7.8142425128158999E-3"/>
  </r>
  <r>
    <s v="Mar-2024"/>
    <x v="1"/>
    <s v="Protein Bars"/>
    <n v="474"/>
    <n v="339530"/>
    <n v="7352"/>
    <n v="4.5599999999999996"/>
    <n v="7.67"/>
    <n v="173"/>
    <n v="39.61"/>
    <n v="11.08"/>
    <n v="75956"/>
    <n v="0"/>
    <n v="336.15"/>
    <n v="7.08"/>
    <n v="49"/>
    <n v="45187"/>
    <n v="26"/>
    <n v="3635.58"/>
    <n v="37619.923999999999"/>
    <n v="33.559200000000004"/>
    <n v="21.614399999999996"/>
    <n v="177076.3224"/>
    <n v="373.57873924050637"/>
    <n v="46.181991294885748"/>
    <n v="1010.0550349546335"/>
    <n v="0.17127779577651459"/>
    <n v="169724.3224"/>
    <n v="0.17127779577651459"/>
  </r>
  <r>
    <s v="Mar-2024"/>
    <x v="3"/>
    <s v="Millet Snacks"/>
    <n v="4748"/>
    <n v="595909"/>
    <n v="91836"/>
    <n v="8.7200000000000006"/>
    <n v="9.99"/>
    <n v="46"/>
    <n v="29.68"/>
    <n v="18.64"/>
    <n v="43310"/>
    <n v="0"/>
    <n v="679.51"/>
    <n v="0.2"/>
    <n v="10"/>
    <n v="28579"/>
    <n v="-7"/>
    <n v="47432.520000000004"/>
    <n v="111077.4376"/>
    <n v="9.4960000000000004"/>
    <n v="414.0256"/>
    <n v="365086.52079999994"/>
    <n v="76.892696040438068"/>
    <n v="6.4888387995992858"/>
    <n v="876.96869803240577"/>
    <n v="5.2453411510817921E-2"/>
    <n v="273250.52079999994"/>
    <n v="5.2453411510817921E-2"/>
  </r>
  <r>
    <s v="Mar-2024"/>
    <x v="0"/>
    <s v="Trail Mix"/>
    <n v="2465"/>
    <n v="652272"/>
    <n v="141570"/>
    <n v="9.19"/>
    <n v="18.079999999999998"/>
    <n v="83"/>
    <n v="45.12"/>
    <n v="9.0399999999999991"/>
    <n v="69893"/>
    <n v="2"/>
    <n v="1001.19"/>
    <n v="4.59"/>
    <n v="46"/>
    <n v="26274"/>
    <n v="-19"/>
    <n v="44567.199999999997"/>
    <n v="58965.388799999993"/>
    <n v="113.14349999999999"/>
    <n v="226.53349999999998"/>
    <n v="452232.73420000001"/>
    <n v="183.46155545638945"/>
    <n v="4.6074168255986434"/>
    <n v="651.49671890450361"/>
    <n v="0.1273989531974391"/>
    <n v="310662.73420000001"/>
    <n v="0.1273989531974391"/>
  </r>
  <r>
    <s v="Mar-2024"/>
    <x v="2"/>
    <s v="Millet Snacks"/>
    <n v="4456"/>
    <n v="694600"/>
    <n v="31762"/>
    <n v="6.11"/>
    <n v="14.83"/>
    <n v="483"/>
    <n v="10.52"/>
    <n v="17.239999999999998"/>
    <n v="77475"/>
    <n v="14"/>
    <n v="1354.03"/>
    <n v="17.32"/>
    <n v="5"/>
    <n v="36725"/>
    <n v="62"/>
    <n v="66082.48"/>
    <n v="119749.04"/>
    <n v="771.77919999999995"/>
    <n v="272.26159999999999"/>
    <n v="393524.43920000002"/>
    <n v="88.313384021543996"/>
    <n v="21.868899943328504"/>
    <n v="512.98715685767672"/>
    <n v="0.94154403973509937"/>
    <n v="361762.43920000002"/>
    <n v="0.94154403973509937"/>
  </r>
  <r>
    <s v="Mar-2024"/>
    <x v="3"/>
    <s v="Baked Chips"/>
    <n v="3878"/>
    <n v="143808"/>
    <n v="82988"/>
    <n v="4.38"/>
    <n v="4.38"/>
    <n v="245"/>
    <n v="64.97"/>
    <n v="19.79"/>
    <n v="35454"/>
    <n v="7"/>
    <n v="1274.3599999999999"/>
    <n v="3.81"/>
    <n v="26"/>
    <n v="5263"/>
    <n v="71"/>
    <n v="16985.64"/>
    <n v="28459.603199999998"/>
    <n v="147.7518"/>
    <n v="169.85640000000001"/>
    <n v="57328.148600000015"/>
    <n v="14.782916090768442"/>
    <n v="1.7328770424639708"/>
    <n v="112.84723312093915"/>
    <n v="2.1710767133956383"/>
    <n v="-25659.851399999985"/>
    <n v="2.1710767133956383"/>
  </r>
  <r>
    <s v="Mar-2024"/>
    <x v="0"/>
    <s v="Trail Mix"/>
    <n v="3532"/>
    <n v="103072"/>
    <n v="123418"/>
    <n v="7.59"/>
    <n v="5.44"/>
    <n v="131"/>
    <n v="26.86"/>
    <n v="13.71"/>
    <n v="67808"/>
    <n v="14"/>
    <n v="1840.56"/>
    <n v="0.48"/>
    <n v="40"/>
    <n v="11190"/>
    <n v="9"/>
    <n v="19214.080000000002"/>
    <n v="14131.171200000001"/>
    <n v="16.953599999999998"/>
    <n v="268.0788"/>
    <n v="-9556.2835999999952"/>
    <n v="-2.7056295583238943"/>
    <n v="0.83514560274838356"/>
    <n v="56.00034772025905"/>
    <n v="2.339271189071717"/>
    <n v="-132974.2836"/>
    <n v="2.339271189071717"/>
  </r>
  <r>
    <s v="Mar-2024"/>
    <x v="1"/>
    <s v="Protein Bars"/>
    <n v="2460"/>
    <n v="658108"/>
    <n v="31421"/>
    <n v="8.35"/>
    <n v="9.76"/>
    <n v="229"/>
    <n v="5.78"/>
    <n v="12.45"/>
    <n v="53015"/>
    <n v="8"/>
    <n v="840.87"/>
    <n v="11.38"/>
    <n v="13"/>
    <n v="28690"/>
    <n v="13"/>
    <n v="24009.599999999999"/>
    <n v="81934.445999999996"/>
    <n v="279.94800000000004"/>
    <n v="205.40999999999997"/>
    <n v="469973.59600000002"/>
    <n v="191.04617723577238"/>
    <n v="20.944845803761815"/>
    <n v="782.65130162807566"/>
    <n v="0.29259518194582046"/>
    <n v="438552.59600000002"/>
    <n v="0.29259518194582046"/>
  </r>
  <r>
    <s v="Mar-2024"/>
    <x v="0"/>
    <s v="Baked Chips"/>
    <n v="2834"/>
    <n v="966781"/>
    <n v="31086"/>
    <n v="4.71"/>
    <n v="9.56"/>
    <n v="195"/>
    <n v="68.209999999999994"/>
    <n v="7.61"/>
    <n v="37310"/>
    <n v="2"/>
    <n v="768.16"/>
    <n v="22"/>
    <n v="1"/>
    <n v="14036"/>
    <n v="30"/>
    <n v="27093.040000000001"/>
    <n v="73572.034100000004"/>
    <n v="623.48"/>
    <n v="133.48140000000001"/>
    <n v="814012.9645"/>
    <n v="287.23110956245591"/>
    <n v="31.100205880460656"/>
    <n v="1258.5672255780046"/>
    <n v="0.15493808835713568"/>
    <n v="782926.9645"/>
    <n v="0.15493808835713568"/>
  </r>
  <r>
    <s v="Mar-2024"/>
    <x v="3"/>
    <s v="Baked Chips"/>
    <n v="3668"/>
    <n v="931220"/>
    <n v="96088"/>
    <n v="7.55"/>
    <n v="15.97"/>
    <n v="84"/>
    <n v="20.38"/>
    <n v="6.06"/>
    <n v="35256"/>
    <n v="3"/>
    <n v="1760.97"/>
    <n v="2.93"/>
    <n v="19"/>
    <n v="37978"/>
    <n v="69"/>
    <n v="58577.96"/>
    <n v="56431.931999999993"/>
    <n v="107.47240000000001"/>
    <n v="276.93399999999997"/>
    <n v="742591.70160000003"/>
    <n v="202.45139083969465"/>
    <n v="9.6913246190991593"/>
    <n v="528.81082585166132"/>
    <n v="0.15884697493610531"/>
    <n v="646503.70160000003"/>
    <n v="0.15884697493610531"/>
  </r>
  <r>
    <s v="Mar-2024"/>
    <x v="1"/>
    <s v="Protein Bars"/>
    <n v="2481"/>
    <n v="338345"/>
    <n v="83518"/>
    <n v="9.08"/>
    <n v="3.38"/>
    <n v="327"/>
    <n v="12.75"/>
    <n v="14.45"/>
    <n v="56862"/>
    <n v="8"/>
    <n v="896.75"/>
    <n v="2.91"/>
    <n v="1"/>
    <n v="41148"/>
    <n v="6"/>
    <n v="8385.7799999999988"/>
    <n v="48890.852499999994"/>
    <n v="72.197100000000006"/>
    <n v="225.27480000000003"/>
    <n v="182760.89560000002"/>
    <n v="73.66420620717453"/>
    <n v="4.0511626236260447"/>
    <n v="377.30136604404794"/>
    <n v="0.86668119818528433"/>
    <n v="99242.895600000018"/>
    <n v="0.86668119818528433"/>
  </r>
  <r>
    <s v="Mar-2024"/>
    <x v="2"/>
    <s v="Protein Bars"/>
    <n v="2944"/>
    <n v="579393"/>
    <n v="84063"/>
    <n v="8.0500000000000007"/>
    <n v="6.76"/>
    <n v="333"/>
    <n v="7.93"/>
    <n v="18.100000000000001"/>
    <n v="96330"/>
    <n v="12"/>
    <n v="1643.83"/>
    <n v="4.58"/>
    <n v="39"/>
    <n v="9888"/>
    <n v="-5"/>
    <n v="19901.439999999999"/>
    <n v="104870.13300000002"/>
    <n v="134.83520000000001"/>
    <n v="236.99200000000002"/>
    <n v="348031.59979999997"/>
    <n v="118.21725536684781"/>
    <n v="6.8923664394561222"/>
    <n v="352.46527925637082"/>
    <n v="0.94477390993677857"/>
    <n v="263968.59979999997"/>
    <n v="0.94477390993677857"/>
  </r>
  <r>
    <s v="Mar-2024"/>
    <x v="1"/>
    <s v="Baked Chips"/>
    <n v="375"/>
    <n v="591357"/>
    <n v="23354"/>
    <n v="7.36"/>
    <n v="15.16"/>
    <n v="367"/>
    <n v="26.61"/>
    <n v="17.96"/>
    <n v="23332"/>
    <n v="1"/>
    <n v="543.77"/>
    <n v="27.4"/>
    <n v="43"/>
    <n v="43864"/>
    <n v="-12"/>
    <n v="5685"/>
    <n v="106207.7172"/>
    <n v="102.74999999999999"/>
    <n v="27.599999999999998"/>
    <n v="412137.93280000001"/>
    <n v="1099.0344874666666"/>
    <n v="25.321443864006167"/>
    <n v="1087.5131029663278"/>
    <n v="0.33746719832520794"/>
    <n v="388783.93280000001"/>
    <n v="0.33746719832520794"/>
  </r>
  <r>
    <s v="Mar-2024"/>
    <x v="0"/>
    <s v="Trail Mix"/>
    <n v="1308"/>
    <n v="636712"/>
    <n v="13016"/>
    <n v="3.32"/>
    <n v="2.11"/>
    <n v="120"/>
    <n v="61.23"/>
    <n v="12.77"/>
    <n v="6372"/>
    <n v="14"/>
    <n v="917.75"/>
    <n v="7.55"/>
    <n v="42"/>
    <n v="3128"/>
    <n v="36"/>
    <n v="2759.8799999999997"/>
    <n v="81308.122400000007"/>
    <n v="98.753999999999991"/>
    <n v="43.425600000000003"/>
    <n v="543001.81799999997"/>
    <n v="415.13900458715597"/>
    <n v="48.917639827904118"/>
    <n v="693.77499318986656"/>
    <n v="0.17296674163515058"/>
    <n v="529985.81799999997"/>
    <n v="0.17296674163515058"/>
  </r>
  <r>
    <s v="Mar-2024"/>
    <x v="3"/>
    <s v="Millet Snacks"/>
    <n v="3349"/>
    <n v="357747"/>
    <n v="7384"/>
    <n v="5.64"/>
    <n v="3.11"/>
    <n v="241"/>
    <n v="44.05"/>
    <n v="5.1100000000000003"/>
    <n v="85501"/>
    <n v="0"/>
    <n v="754.84"/>
    <n v="29.43"/>
    <n v="48"/>
    <n v="42886"/>
    <n v="33"/>
    <n v="10415.39"/>
    <n v="18280.871700000003"/>
    <n v="985.61070000000007"/>
    <n v="188.8836"/>
    <n v="199489.24400000001"/>
    <n v="59.566809196775161"/>
    <n v="48.448943661971832"/>
    <n v="473.93752318372105"/>
    <n v="0.50850584351510986"/>
    <n v="192105.24400000001"/>
    <n v="0.50850584351510986"/>
  </r>
  <r>
    <s v="Mar-2024"/>
    <x v="3"/>
    <s v="Protein Bars"/>
    <n v="2133"/>
    <n v="415446"/>
    <n v="29045"/>
    <n v="1.62"/>
    <n v="9.39"/>
    <n v="282"/>
    <n v="25.67"/>
    <n v="8.16"/>
    <n v="81258"/>
    <n v="2"/>
    <n v="1668.07"/>
    <n v="0.42"/>
    <n v="12"/>
    <n v="28956"/>
    <n v="59"/>
    <n v="20028.870000000003"/>
    <n v="33900.393600000003"/>
    <n v="8.9585999999999988"/>
    <n v="34.554600000000008"/>
    <n v="251259.22320000001"/>
    <n v="117.79616652601969"/>
    <n v="14.30352900671372"/>
    <n v="249.05789325388025"/>
    <n v="1.1322668650077266"/>
    <n v="222214.22320000001"/>
    <n v="1.1322668650077266"/>
  </r>
  <r>
    <s v="Mar-2024"/>
    <x v="3"/>
    <s v="Protein Bars"/>
    <n v="1899"/>
    <n v="198087"/>
    <n v="141917"/>
    <n v="2.82"/>
    <n v="6.67"/>
    <n v="16"/>
    <n v="64.33"/>
    <n v="11.23"/>
    <n v="17733"/>
    <n v="14"/>
    <n v="254.31"/>
    <n v="20.88"/>
    <n v="5"/>
    <n v="47639"/>
    <n v="9"/>
    <n v="12666.33"/>
    <n v="22245.170100000003"/>
    <n v="396.51119999999997"/>
    <n v="53.5518"/>
    <n v="97353.436900000001"/>
    <n v="51.265632912058976"/>
    <n v="1.3957947250857896"/>
    <n v="778.91942904329358"/>
    <n v="2.0541277317542295E-2"/>
    <n v="-44563.563099999999"/>
    <n v="2.0541277317542295E-2"/>
  </r>
  <r>
    <s v="Mar-2024"/>
    <x v="3"/>
    <s v="Trail Mix"/>
    <n v="4281"/>
    <n v="805678"/>
    <n v="82949"/>
    <n v="7.62"/>
    <n v="5.48"/>
    <n v="43"/>
    <n v="21.23"/>
    <n v="15.04"/>
    <n v="58971"/>
    <n v="4"/>
    <n v="1186.6500000000001"/>
    <n v="2.09"/>
    <n v="39"/>
    <n v="32746"/>
    <n v="57"/>
    <n v="23459.88"/>
    <n v="121173.97119999999"/>
    <n v="89.472899999999996"/>
    <n v="326.2122"/>
    <n v="568911.46369999996"/>
    <n v="132.8921896052324"/>
    <n v="9.7129320425803805"/>
    <n v="678.95167066953184"/>
    <n v="6.333293201502338E-2"/>
    <n v="485962.46369999996"/>
    <n v="6.333293201502338E-2"/>
  </r>
  <r>
    <s v="Mar-2024"/>
    <x v="1"/>
    <s v="Baked Chips"/>
    <n v="2574"/>
    <n v="476188"/>
    <n v="148016"/>
    <n v="4.4400000000000004"/>
    <n v="7.17"/>
    <n v="15"/>
    <n v="41.35"/>
    <n v="8.06"/>
    <n v="65480"/>
    <n v="13"/>
    <n v="1283.47"/>
    <n v="22.27"/>
    <n v="39"/>
    <n v="26957"/>
    <n v="-6"/>
    <n v="18455.579999999998"/>
    <n v="38380.752800000002"/>
    <n v="573.22980000000007"/>
    <n v="114.2856"/>
    <n v="326227.15179999999"/>
    <n v="126.73937521367522"/>
    <n v="3.2171386877094368"/>
    <n v="371.01607361293992"/>
    <n v="4.0429515233479214E-2"/>
    <n v="178211.15179999999"/>
    <n v="4.0429515233479214E-2"/>
  </r>
  <r>
    <s v="Mar-2024"/>
    <x v="2"/>
    <s v="Baked Chips"/>
    <n v="4149"/>
    <n v="825723"/>
    <n v="86442"/>
    <n v="8.7799999999999994"/>
    <n v="7.98"/>
    <n v="411"/>
    <n v="11.47"/>
    <n v="10.38"/>
    <n v="41152"/>
    <n v="4"/>
    <n v="1163.0899999999999"/>
    <n v="12.67"/>
    <n v="33"/>
    <n v="22292"/>
    <n v="11"/>
    <n v="33109.020000000004"/>
    <n v="85710.047399999996"/>
    <n v="525.67830000000004"/>
    <n v="364.28219999999993"/>
    <n v="642569.97210000001"/>
    <n v="154.87345676066522"/>
    <n v="9.552335670160339"/>
    <n v="709.93904169066889"/>
    <n v="0.57892294389280663"/>
    <n v="556127.97210000001"/>
    <n v="0.57892294389280663"/>
  </r>
  <r>
    <s v="Mar-2024"/>
    <x v="2"/>
    <s v="Protein Bars"/>
    <n v="402"/>
    <n v="146044"/>
    <n v="63653"/>
    <n v="4.41"/>
    <n v="17.670000000000002"/>
    <n v="143"/>
    <n v="67.64"/>
    <n v="12.2"/>
    <n v="85765"/>
    <n v="8"/>
    <n v="629.98"/>
    <n v="0.79"/>
    <n v="14"/>
    <n v="48046"/>
    <n v="64"/>
    <n v="7103.3400000000011"/>
    <n v="17817.367999999999"/>
    <n v="3.1758000000000002"/>
    <n v="17.728200000000001"/>
    <n v="-12708.611999999994"/>
    <n v="-31.61346268656715"/>
    <n v="2.2943773270702086"/>
    <n v="231.82323248357091"/>
    <n v="0.61684930568869656"/>
    <n v="-76361.611999999994"/>
    <n v="0.61684930568869656"/>
  </r>
  <r>
    <s v="Mar-2024"/>
    <x v="2"/>
    <s v="Baked Chips"/>
    <n v="4052"/>
    <n v="317491"/>
    <n v="61622"/>
    <n v="7.66"/>
    <n v="15.66"/>
    <n v="294"/>
    <n v="29.5"/>
    <n v="12.29"/>
    <n v="48137"/>
    <n v="9"/>
    <n v="306.60000000000002"/>
    <n v="10.07"/>
    <n v="35"/>
    <n v="15817"/>
    <n v="19"/>
    <n v="63454.32"/>
    <n v="39019.643899999995"/>
    <n v="408.03640000000001"/>
    <n v="310.38319999999999"/>
    <n v="150344.6165"/>
    <n v="37.103804664363281"/>
    <n v="5.1522345915419816"/>
    <n v="1035.521852576647"/>
    <n v="0.2839148196326825"/>
    <n v="88722.616500000004"/>
    <n v="0.2839148196326825"/>
  </r>
  <r>
    <s v="Mar-2024"/>
    <x v="3"/>
    <s v="Trail Mix"/>
    <n v="1427"/>
    <n v="983396"/>
    <n v="16590"/>
    <n v="7.12"/>
    <n v="7.34"/>
    <n v="340"/>
    <n v="42.81"/>
    <n v="12.39"/>
    <n v="32450"/>
    <n v="10"/>
    <n v="799.3"/>
    <n v="0.54"/>
    <n v="21"/>
    <n v="9507"/>
    <n v="7"/>
    <n v="10474.18"/>
    <n v="121842.76440000001"/>
    <n v="7.7058"/>
    <n v="101.6024"/>
    <n v="809012.74739999999"/>
    <n v="566.93254898388227"/>
    <n v="59.276431585292343"/>
    <n v="1230.3215313399226"/>
    <n v="0.2763505241021928"/>
    <n v="792422.74739999999"/>
    <n v="0.2763505241021928"/>
  </r>
  <r>
    <s v="Mar-2024"/>
    <x v="2"/>
    <s v="Protein Bars"/>
    <n v="3332"/>
    <n v="960734"/>
    <n v="83471"/>
    <n v="7.77"/>
    <n v="5.08"/>
    <n v="396"/>
    <n v="13.53"/>
    <n v="13"/>
    <n v="61293"/>
    <n v="3"/>
    <n v="458.63"/>
    <n v="23.14"/>
    <n v="15"/>
    <n v="35721"/>
    <n v="12"/>
    <n v="16926.560000000001"/>
    <n v="124895.42"/>
    <n v="771.02480000000003"/>
    <n v="258.89639999999997"/>
    <n v="720868.09880000004"/>
    <n v="216.34696842737097"/>
    <n v="11.509793820608355"/>
    <n v="2094.7910080020933"/>
    <n v="0.1890403379083076"/>
    <n v="637397.09880000004"/>
    <n v="0.1890403379083076"/>
  </r>
  <r>
    <s v="Mar-2024"/>
    <x v="1"/>
    <s v="Baked Chips"/>
    <n v="3653"/>
    <n v="685775"/>
    <n v="13605"/>
    <n v="7.45"/>
    <n v="17.75"/>
    <n v="324"/>
    <n v="26.2"/>
    <n v="15.66"/>
    <n v="93955"/>
    <n v="14"/>
    <n v="1089.6099999999999"/>
    <n v="10.130000000000001"/>
    <n v="49"/>
    <n v="40941"/>
    <n v="24"/>
    <n v="64840.75"/>
    <n v="107392.36499999999"/>
    <n v="370.0489"/>
    <n v="272.14850000000001"/>
    <n v="378003.6876"/>
    <n v="103.47760405146455"/>
    <n v="50.406100698272695"/>
    <n v="629.37656592725841"/>
    <n v="0.51479514417994232"/>
    <n v="364398.6876"/>
    <n v="0.51479514417994232"/>
  </r>
  <r>
    <s v="Mar-2024"/>
    <x v="0"/>
    <s v="Protein Bars"/>
    <n v="1488"/>
    <n v="463860"/>
    <n v="24810"/>
    <n v="4.92"/>
    <n v="11.82"/>
    <n v="285"/>
    <n v="69"/>
    <n v="6.26"/>
    <n v="87700"/>
    <n v="13"/>
    <n v="1510.71"/>
    <n v="14.3"/>
    <n v="14"/>
    <n v="11518"/>
    <n v="-9"/>
    <n v="17588.16"/>
    <n v="29037.636000000002"/>
    <n v="212.78400000000002"/>
    <n v="73.209599999999995"/>
    <n v="317730.21039999998"/>
    <n v="213.52836720430108"/>
    <n v="18.696493349455864"/>
    <n v="307.04767956788527"/>
    <n v="0.92819460613116034"/>
    <n v="292920.21039999998"/>
    <n v="0.92819460613116034"/>
  </r>
  <r>
    <s v="Mar-2024"/>
    <x v="0"/>
    <s v="Baked Chips"/>
    <n v="3812"/>
    <n v="461961"/>
    <n v="46869"/>
    <n v="8.8000000000000007"/>
    <n v="3.9"/>
    <n v="121"/>
    <n v="18.59"/>
    <n v="19.77"/>
    <n v="79332"/>
    <n v="3"/>
    <n v="1378.01"/>
    <n v="8.1199999999999992"/>
    <n v="30"/>
    <n v="44020"/>
    <n v="72"/>
    <n v="14866.8"/>
    <n v="91329.689699999988"/>
    <n v="309.53440000000001"/>
    <n v="335.45600000000002"/>
    <n v="231767.51990000001"/>
    <n v="60.799454328436518"/>
    <n v="9.8564296229917421"/>
    <n v="335.2377704080522"/>
    <n v="0.36093784973190379"/>
    <n v="184898.51990000001"/>
    <n v="0.36093784973190379"/>
  </r>
  <r>
    <s v="Mar-2024"/>
    <x v="3"/>
    <s v="Protein Bars"/>
    <n v="1467"/>
    <n v="301924"/>
    <n v="37955"/>
    <n v="2.4300000000000002"/>
    <n v="2.82"/>
    <n v="233"/>
    <n v="13.47"/>
    <n v="15"/>
    <n v="96856"/>
    <n v="0"/>
    <n v="359.77"/>
    <n v="0.88"/>
    <n v="8"/>
    <n v="33360"/>
    <n v="11"/>
    <n v="4136.9399999999996"/>
    <n v="45288.6"/>
    <n v="12.909600000000001"/>
    <n v="35.648100000000007"/>
    <n v="122233.90230000002"/>
    <n v="83.322360122699394"/>
    <n v="7.9547885654064023"/>
    <n v="839.21394224087612"/>
    <n v="0.27764076390084924"/>
    <n v="84278.902300000016"/>
    <n v="0.27764076390084924"/>
  </r>
  <r>
    <s v="Mar-2024"/>
    <x v="0"/>
    <s v="Baked Chips"/>
    <n v="3826"/>
    <n v="477737"/>
    <n v="76312"/>
    <n v="8.3000000000000007"/>
    <n v="19.82"/>
    <n v="118"/>
    <n v="6.37"/>
    <n v="7.62"/>
    <n v="92320"/>
    <n v="9"/>
    <n v="252.04"/>
    <n v="22.4"/>
    <n v="20"/>
    <n v="45835"/>
    <n v="58"/>
    <n v="75831.320000000007"/>
    <n v="36403.559399999998"/>
    <n v="857.02399999999989"/>
    <n v="317.55799999999999"/>
    <n v="226172.53859999997"/>
    <n v="59.114620648196542"/>
    <n v="6.2603129258832162"/>
    <n v="1895.4808760514204"/>
    <n v="6.2253331854137318E-2"/>
    <n v="149860.53859999997"/>
    <n v="6.2253331854137318E-2"/>
  </r>
  <r>
    <s v="Mar-2024"/>
    <x v="1"/>
    <s v="Millet Snacks"/>
    <n v="4086"/>
    <n v="400040"/>
    <n v="15350"/>
    <n v="0.65"/>
    <n v="8.33"/>
    <n v="205"/>
    <n v="39.99"/>
    <n v="14.22"/>
    <n v="70799"/>
    <n v="11"/>
    <n v="1530.68"/>
    <n v="13.24"/>
    <n v="22"/>
    <n v="29924"/>
    <n v="7"/>
    <n v="34036.379999999997"/>
    <n v="56885.687999999995"/>
    <n v="540.9864"/>
    <n v="26.559000000000001"/>
    <n v="207827.38660000003"/>
    <n v="50.86328600097896"/>
    <n v="26.061237785016285"/>
    <n v="261.34789766639665"/>
    <n v="0.78439506049395058"/>
    <n v="192477.38660000003"/>
    <n v="0.78439506049395058"/>
  </r>
  <r>
    <s v="Mar-2024"/>
    <x v="3"/>
    <s v="Trail Mix"/>
    <n v="4500"/>
    <n v="355035"/>
    <n v="128853"/>
    <n v="0.9"/>
    <n v="13.48"/>
    <n v="396"/>
    <n v="58.92"/>
    <n v="9.9600000000000009"/>
    <n v="99667"/>
    <n v="13"/>
    <n v="1224.47"/>
    <n v="3.78"/>
    <n v="28"/>
    <n v="45052"/>
    <n v="73"/>
    <n v="60660"/>
    <n v="35361.486000000004"/>
    <n v="170.1"/>
    <n v="40.500000000000007"/>
    <n v="114083.91399999999"/>
    <n v="25.351980888888885"/>
    <n v="2.7553491187632417"/>
    <n v="289.94993752398995"/>
    <n v="1.3657530102665936"/>
    <n v="-14769.08600000001"/>
    <n v="1.3657530102665936"/>
  </r>
  <r>
    <s v="Mar-2024"/>
    <x v="1"/>
    <s v="Baked Chips"/>
    <n v="3948"/>
    <n v="141006"/>
    <n v="116668"/>
    <n v="5.38"/>
    <n v="13.61"/>
    <n v="473"/>
    <n v="22.91"/>
    <n v="9.2200000000000006"/>
    <n v="7233"/>
    <n v="11"/>
    <n v="1138.93"/>
    <n v="23.57"/>
    <n v="43"/>
    <n v="6056"/>
    <n v="54"/>
    <n v="53732.28"/>
    <n v="13000.753200000001"/>
    <n v="930.54359999999997"/>
    <n v="212.4024"/>
    <n v="59841.020799999984"/>
    <n v="15.157300101317119"/>
    <n v="1.2086090444680633"/>
    <n v="123.80567725847945"/>
    <n v="3.8205033119158052"/>
    <n v="-56826.979200000016"/>
    <n v="3.8205033119158052"/>
  </r>
  <r>
    <s v="Mar-2024"/>
    <x v="0"/>
    <s v="Baked Chips"/>
    <n v="3464"/>
    <n v="188593"/>
    <n v="5159"/>
    <n v="4.0599999999999996"/>
    <n v="10.86"/>
    <n v="426"/>
    <n v="23.38"/>
    <n v="17.38"/>
    <n v="78200"/>
    <n v="2"/>
    <n v="367.48"/>
    <n v="29.04"/>
    <n v="24"/>
    <n v="12588"/>
    <n v="6"/>
    <n v="37619.040000000001"/>
    <n v="32777.463399999993"/>
    <n v="1005.9456"/>
    <n v="140.63839999999999"/>
    <n v="26261.912600000011"/>
    <n v="7.5813835450346447"/>
    <n v="36.556115526264783"/>
    <n v="513.20616087950361"/>
    <n v="0.83007577163521451"/>
    <n v="21102.912600000011"/>
    <n v="0.83007577163521451"/>
  </r>
  <r>
    <s v="Mar-2024"/>
    <x v="1"/>
    <s v="Baked Chips"/>
    <n v="142"/>
    <n v="227832"/>
    <n v="144316"/>
    <n v="9.33"/>
    <n v="16.25"/>
    <n v="174"/>
    <n v="51.65"/>
    <n v="14.24"/>
    <n v="26205"/>
    <n v="0"/>
    <n v="1995.23"/>
    <n v="14.04"/>
    <n v="30"/>
    <n v="37373"/>
    <n v="3"/>
    <n v="2307.5"/>
    <n v="32443.2768"/>
    <n v="19.936799999999998"/>
    <n v="13.2486"/>
    <n v="129470.03779999999"/>
    <n v="911.76082957746473"/>
    <n v="1.5787022921921339"/>
    <n v="114.18833918896568"/>
    <n v="1.5237983250816391"/>
    <n v="-14845.962200000009"/>
    <n v="1.5237983250816391"/>
  </r>
  <r>
    <s v="Mar-2024"/>
    <x v="0"/>
    <s v="Millet Snacks"/>
    <n v="1043"/>
    <n v="892150"/>
    <n v="19743"/>
    <n v="4.0999999999999996"/>
    <n v="12.84"/>
    <n v="498"/>
    <n v="68.48"/>
    <n v="5.67"/>
    <n v="25570"/>
    <n v="0"/>
    <n v="669.99"/>
    <n v="19.399999999999999"/>
    <n v="11"/>
    <n v="47052"/>
    <n v="17"/>
    <n v="13392.119999999999"/>
    <n v="50584.904999999999"/>
    <n v="202.34199999999998"/>
    <n v="42.762999999999991"/>
    <n v="755305.87"/>
    <n v="724.16670182166831"/>
    <n v="45.188167958263691"/>
    <n v="1331.5870386125166"/>
    <n v="0.37398982233929273"/>
    <n v="735562.87"/>
    <n v="0.37398982233929273"/>
  </r>
  <r>
    <s v="Mar-2024"/>
    <x v="1"/>
    <s v="Protein Bars"/>
    <n v="4531"/>
    <n v="381328"/>
    <n v="51154"/>
    <n v="6.02"/>
    <n v="18.010000000000002"/>
    <n v="233"/>
    <n v="26.2"/>
    <n v="11.1"/>
    <n v="65936"/>
    <n v="2"/>
    <n v="1305.8699999999999"/>
    <n v="15.93"/>
    <n v="0"/>
    <n v="16748"/>
    <n v="53"/>
    <n v="81603.310000000012"/>
    <n v="42327.408000000003"/>
    <n v="721.78829999999994"/>
    <n v="272.76619999999997"/>
    <n v="173718.72749999998"/>
    <n v="38.340041381593466"/>
    <n v="7.4545099112483868"/>
    <n v="292.01069019121354"/>
    <n v="0.79791599358032972"/>
    <n v="122564.72749999998"/>
    <n v="0.79791599358032972"/>
  </r>
  <r>
    <s v="Mar-2024"/>
    <x v="1"/>
    <s v="Protein Bars"/>
    <n v="3288"/>
    <n v="63140"/>
    <n v="94678"/>
    <n v="5.71"/>
    <n v="15.78"/>
    <n v="381"/>
    <n v="30.59"/>
    <n v="12.26"/>
    <n v="10416"/>
    <n v="8"/>
    <n v="540.74"/>
    <n v="4.76"/>
    <n v="3"/>
    <n v="40174"/>
    <n v="38"/>
    <n v="51884.639999999999"/>
    <n v="7740.9639999999999"/>
    <n v="156.50879999999998"/>
    <n v="187.7448"/>
    <n v="-47419.857600000003"/>
    <n v="-14.422097810218979"/>
    <n v="0.6668919918037981"/>
    <n v="116.76591337796353"/>
    <n v="3.2629385492556224"/>
    <n v="-142097.85759999999"/>
    <n v="3.2629385492556224"/>
  </r>
  <r>
    <s v="Mar-2024"/>
    <x v="2"/>
    <s v="Trail Mix"/>
    <n v="814"/>
    <n v="438612"/>
    <n v="117056"/>
    <n v="5.45"/>
    <n v="2.1"/>
    <n v="184"/>
    <n v="44.53"/>
    <n v="18.46"/>
    <n v="3412"/>
    <n v="5"/>
    <n v="729.39"/>
    <n v="24.38"/>
    <n v="22"/>
    <n v="12826"/>
    <n v="-19"/>
    <n v="1709.4"/>
    <n v="80967.775200000004"/>
    <n v="198.45319999999998"/>
    <n v="44.363"/>
    <n v="339454.0086"/>
    <n v="417.01966658476658"/>
    <n v="3.7470270639693823"/>
    <n v="601.3408464607412"/>
    <n v="0.30598287324560203"/>
    <n v="222398.0086"/>
    <n v="0.30598287324560203"/>
  </r>
  <r>
    <s v="Mar-2024"/>
    <x v="3"/>
    <s v="Baked Chips"/>
    <n v="3735"/>
    <n v="914690"/>
    <n v="111122"/>
    <n v="4.21"/>
    <n v="6.52"/>
    <n v="104"/>
    <n v="8.73"/>
    <n v="19.28"/>
    <n v="86907"/>
    <n v="8"/>
    <n v="1742.91"/>
    <n v="4.6900000000000004"/>
    <n v="36"/>
    <n v="18570"/>
    <n v="66"/>
    <n v="24352.199999999997"/>
    <n v="176352.23199999999"/>
    <n v="175.17150000000001"/>
    <n v="157.24349999999998"/>
    <n v="608176.15300000005"/>
    <n v="162.83163400267739"/>
    <n v="8.2314033224743977"/>
    <n v="524.80621489348266"/>
    <n v="0.19816838491729441"/>
    <n v="497054.15300000005"/>
    <n v="0.19816838491729441"/>
  </r>
  <r>
    <s v="Mar-2024"/>
    <x v="2"/>
    <s v="Protein Bars"/>
    <n v="3710"/>
    <n v="119286"/>
    <n v="37402"/>
    <n v="2.95"/>
    <n v="5.82"/>
    <n v="389"/>
    <n v="62.48"/>
    <n v="7.25"/>
    <n v="69847"/>
    <n v="9"/>
    <n v="440.89"/>
    <n v="11.91"/>
    <n v="14"/>
    <n v="4536"/>
    <n v="47"/>
    <n v="21592.2"/>
    <n v="8648.2349999999988"/>
    <n v="441.86099999999999"/>
    <n v="109.44500000000001"/>
    <n v="14111.259000000005"/>
    <n v="3.8035738544474409"/>
    <n v="3.1892946901235226"/>
    <n v="270.55728186168886"/>
    <n v="1.4377731670103784"/>
    <n v="-23290.740999999995"/>
    <n v="1.4377731670103784"/>
  </r>
  <r>
    <s v="Mar-2024"/>
    <x v="0"/>
    <s v="Trail Mix"/>
    <n v="3630"/>
    <n v="198066"/>
    <n v="97122"/>
    <n v="4.17"/>
    <n v="13.21"/>
    <n v="36"/>
    <n v="47.99"/>
    <n v="18.98"/>
    <n v="37909"/>
    <n v="7"/>
    <n v="752.33"/>
    <n v="19.89"/>
    <n v="8"/>
    <n v="26594"/>
    <n v="14"/>
    <n v="47952.3"/>
    <n v="37592.926800000001"/>
    <n v="722.00699999999995"/>
    <n v="151.37100000000001"/>
    <n v="47144.395199999999"/>
    <n v="12.987436694214876"/>
    <n v="2.0393525668746526"/>
    <n v="263.27010753259873"/>
    <n v="0.13674169216321833"/>
    <n v="-49977.604800000001"/>
    <n v="0.13674169216321833"/>
  </r>
  <r>
    <s v="Mar-2024"/>
    <x v="2"/>
    <s v="Millet Snacks"/>
    <n v="4057"/>
    <n v="330852"/>
    <n v="103538"/>
    <n v="5.8"/>
    <n v="13.4"/>
    <n v="199"/>
    <n v="42.83"/>
    <n v="15.27"/>
    <n v="47279"/>
    <n v="7"/>
    <n v="982.54"/>
    <n v="18.18"/>
    <n v="32"/>
    <n v="8140"/>
    <n v="-4"/>
    <n v="54363.8"/>
    <n v="50521.100400000003"/>
    <n v="737.56259999999997"/>
    <n v="235.30599999999998"/>
    <n v="169575.23099999997"/>
    <n v="41.798183633226515"/>
    <n v="3.1954644671521568"/>
    <n v="336.73132900441715"/>
    <n v="0.59097560238414759"/>
    <n v="66037.230999999971"/>
    <n v="0.59097560238414759"/>
  </r>
  <r>
    <s v="Mar-2024"/>
    <x v="0"/>
    <s v="Baked Chips"/>
    <n v="1343"/>
    <n v="474149"/>
    <n v="59040"/>
    <n v="5.72"/>
    <n v="8.5299999999999994"/>
    <n v="361"/>
    <n v="50.32"/>
    <n v="18.09"/>
    <n v="59321"/>
    <n v="9"/>
    <n v="520.29"/>
    <n v="13.5"/>
    <n v="32"/>
    <n v="35980"/>
    <n v="3"/>
    <n v="11455.789999999999"/>
    <n v="85773.554100000008"/>
    <n v="181.30500000000001"/>
    <n v="76.819599999999994"/>
    <n v="281360.53130000003"/>
    <n v="209.50151250930753"/>
    <n v="8.0309789972899726"/>
    <n v="911.31676564992608"/>
    <n v="0.39613009834461316"/>
    <n v="222320.53130000003"/>
    <n v="0.39613009834461316"/>
  </r>
  <r>
    <s v="Mar-2024"/>
    <x v="3"/>
    <s v="Protein Bars"/>
    <n v="1760"/>
    <n v="854565"/>
    <n v="71852"/>
    <n v="8.35"/>
    <n v="4.71"/>
    <n v="250"/>
    <n v="32.119999999999997"/>
    <n v="14.4"/>
    <n v="16934"/>
    <n v="0"/>
    <n v="1652.79"/>
    <n v="16.149999999999999"/>
    <n v="18"/>
    <n v="49704"/>
    <n v="34"/>
    <n v="8289.6"/>
    <n v="123057.36000000002"/>
    <n v="284.23999999999995"/>
    <n v="146.95999999999998"/>
    <n v="656148.84"/>
    <n v="372.8118409090909"/>
    <n v="11.893405889884763"/>
    <n v="517.04390757446504"/>
    <n v="0.48351793017500128"/>
    <n v="584296.84"/>
    <n v="0.48351793017500128"/>
  </r>
  <r>
    <s v="Mar-2024"/>
    <x v="2"/>
    <s v="Trail Mix"/>
    <n v="1416"/>
    <n v="339768"/>
    <n v="71914"/>
    <n v="1.1000000000000001"/>
    <n v="19.899999999999999"/>
    <n v="88"/>
    <n v="8.5500000000000007"/>
    <n v="12.53"/>
    <n v="54412"/>
    <n v="3"/>
    <n v="1032.44"/>
    <n v="15.29"/>
    <n v="18"/>
    <n v="17042"/>
    <n v="6"/>
    <n v="28178.399999999998"/>
    <n v="42572.930399999997"/>
    <n v="216.50639999999999"/>
    <n v="15.576000000000002"/>
    <n v="197330.58720000001"/>
    <n v="139.3577593220339"/>
    <n v="4.7246433239702981"/>
    <n v="329.09224749137962"/>
    <n v="0.26740222740222741"/>
    <n v="125416.58720000001"/>
    <n v="0.26740222740222741"/>
  </r>
  <r>
    <s v="Mar-2024"/>
    <x v="1"/>
    <s v="Millet Snacks"/>
    <n v="4776"/>
    <n v="131816"/>
    <n v="43342"/>
    <n v="7.6"/>
    <n v="15.61"/>
    <n v="464"/>
    <n v="17.52"/>
    <n v="11.27"/>
    <n v="38174"/>
    <n v="7"/>
    <n v="663.24"/>
    <n v="1.44"/>
    <n v="47"/>
    <n v="36024"/>
    <n v="47"/>
    <n v="74553.36"/>
    <n v="14855.663199999999"/>
    <n v="68.7744"/>
    <n v="362.976"/>
    <n v="-32222.773599999986"/>
    <n v="-6.7468118927973171"/>
    <n v="3.0412994324212081"/>
    <n v="198.74555213798925"/>
    <n v="2.3346434423742188"/>
    <n v="-75564.773599999986"/>
    <n v="2.3346434423742188"/>
  </r>
  <r>
    <s v="Mar-2024"/>
    <x v="2"/>
    <s v="Protein Bars"/>
    <n v="4868"/>
    <n v="927611"/>
    <n v="86423"/>
    <n v="4.4400000000000004"/>
    <n v="9.9600000000000009"/>
    <n v="418"/>
    <n v="19.79"/>
    <n v="8.94"/>
    <n v="35201"/>
    <n v="5"/>
    <n v="1574.08"/>
    <n v="17.149999999999999"/>
    <n v="18"/>
    <n v="6423"/>
    <n v="-17"/>
    <n v="48485.280000000006"/>
    <n v="82928.4234"/>
    <n v="834.86199999999997"/>
    <n v="216.13920000000002"/>
    <n v="753522.29539999994"/>
    <n v="154.79093989317994"/>
    <n v="10.733381160107841"/>
    <n v="589.30359321000208"/>
    <n v="0.70931181281808853"/>
    <n v="667099.29539999994"/>
    <n v="0.70931181281808853"/>
  </r>
  <r>
    <s v="Mar-2024"/>
    <x v="1"/>
    <s v="Trail Mix"/>
    <n v="1443"/>
    <n v="570498"/>
    <n v="52377"/>
    <n v="8.2200000000000006"/>
    <n v="7.19"/>
    <n v="349"/>
    <n v="51.83"/>
    <n v="18"/>
    <n v="57134"/>
    <n v="14"/>
    <n v="323.27"/>
    <n v="28.84"/>
    <n v="29"/>
    <n v="4275"/>
    <n v="5"/>
    <n v="10375.17"/>
    <n v="102689.64"/>
    <n v="416.16120000000001"/>
    <n v="118.61460000000001"/>
    <n v="395489.4142"/>
    <n v="274.07443811503811"/>
    <n v="10.89214731657025"/>
    <n v="1764.7724812076594"/>
    <n v="0.19775920336267611"/>
    <n v="343112.4142"/>
    <n v="0.19775920336267611"/>
  </r>
  <r>
    <s v="Mar-2024"/>
    <x v="0"/>
    <s v="Millet Snacks"/>
    <n v="4108"/>
    <n v="230231"/>
    <n v="67261"/>
    <n v="9.3699999999999992"/>
    <n v="11.98"/>
    <n v="300"/>
    <n v="55.34"/>
    <n v="15.51"/>
    <n v="12881"/>
    <n v="14"/>
    <n v="1700.01"/>
    <n v="12.42"/>
    <n v="1"/>
    <n v="44809"/>
    <n v="51"/>
    <n v="49213.840000000004"/>
    <n v="35708.828099999999"/>
    <n v="510.21360000000004"/>
    <n v="384.91959999999995"/>
    <n v="86723.198700000008"/>
    <n v="21.110807862706917"/>
    <n v="3.4229494060451078"/>
    <n v="135.4292033576273"/>
    <n v="2.2151795370736349"/>
    <n v="19462.198700000008"/>
    <n v="2.2151795370736349"/>
  </r>
  <r>
    <s v="Mar-2024"/>
    <x v="3"/>
    <s v="Trail Mix"/>
    <n v="2572"/>
    <n v="784417"/>
    <n v="144088"/>
    <n v="3.47"/>
    <n v="10.64"/>
    <n v="432"/>
    <n v="62.68"/>
    <n v="17.7"/>
    <n v="36737"/>
    <n v="14"/>
    <n v="807.29"/>
    <n v="13.25"/>
    <n v="47"/>
    <n v="5674"/>
    <n v="71"/>
    <n v="27366.080000000002"/>
    <n v="138841.80899999998"/>
    <n v="340.79"/>
    <n v="89.248400000000004"/>
    <n v="575368.07260000007"/>
    <n v="223.70453833592538"/>
    <n v="5.4440133807117874"/>
    <n v="971.66693505431761"/>
    <n v="0.44459678971771388"/>
    <n v="431280.07260000007"/>
    <n v="0.44459678971771388"/>
  </r>
  <r>
    <s v="Mar-2024"/>
    <x v="3"/>
    <s v="Millet Snacks"/>
    <n v="2528"/>
    <n v="578423"/>
    <n v="8866"/>
    <n v="6.56"/>
    <n v="17.47"/>
    <n v="174"/>
    <n v="31.32"/>
    <n v="7.53"/>
    <n v="77514"/>
    <n v="1"/>
    <n v="1856.27"/>
    <n v="15.61"/>
    <n v="38"/>
    <n v="45839"/>
    <n v="74"/>
    <n v="44164.159999999996"/>
    <n v="43555.251900000003"/>
    <n v="394.62079999999997"/>
    <n v="165.83679999999998"/>
    <n v="366790.13049999997"/>
    <n v="145.09103263449367"/>
    <n v="65.240581998646519"/>
    <n v="311.60499280815827"/>
    <n v="0.55839926835551146"/>
    <n v="357924.13049999997"/>
    <n v="0.55839926835551146"/>
  </r>
  <r>
    <s v="Mar-2024"/>
    <x v="0"/>
    <s v="Protein Bars"/>
    <n v="3974"/>
    <n v="770391"/>
    <n v="98574"/>
    <n v="4.0999999999999996"/>
    <n v="12.31"/>
    <n v="274"/>
    <n v="38.18"/>
    <n v="10.35"/>
    <n v="95567"/>
    <n v="11"/>
    <n v="1820.64"/>
    <n v="26.2"/>
    <n v="38"/>
    <n v="42476"/>
    <n v="18"/>
    <n v="48919.94"/>
    <n v="79735.468500000003"/>
    <n v="1041.1880000000001"/>
    <n v="162.93399999999997"/>
    <n v="502488.46950000001"/>
    <n v="126.44400339708103"/>
    <n v="7.8153569906871994"/>
    <n v="423.14296071711044"/>
    <n v="0.64753529052130676"/>
    <n v="403914.46950000001"/>
    <n v="0.64753529052130676"/>
  </r>
  <r>
    <s v="Mar-2024"/>
    <x v="1"/>
    <s v="Baked Chips"/>
    <n v="1594"/>
    <n v="966383"/>
    <n v="34336"/>
    <n v="6.38"/>
    <n v="16.47"/>
    <n v="109"/>
    <n v="25.57"/>
    <n v="19.48"/>
    <n v="42733"/>
    <n v="14"/>
    <n v="327.83"/>
    <n v="2.56"/>
    <n v="1"/>
    <n v="7569"/>
    <n v="30"/>
    <n v="26253.179999999997"/>
    <n v="188251.40840000001"/>
    <n v="40.806400000000004"/>
    <n v="101.6972"/>
    <n v="701433.90800000005"/>
    <n v="440.04636637390217"/>
    <n v="28.144891658900281"/>
    <n v="2947.817466369765"/>
    <n v="3.6976509313595127E-2"/>
    <n v="667097.90800000005"/>
    <n v="3.6976509313595127E-2"/>
  </r>
  <r>
    <s v="Mar-2024"/>
    <x v="1"/>
    <s v="Trail Mix"/>
    <n v="4043"/>
    <n v="248137"/>
    <n v="103934"/>
    <n v="6.01"/>
    <n v="11.42"/>
    <n v="41"/>
    <n v="68.53"/>
    <n v="6.23"/>
    <n v="88697"/>
    <n v="6"/>
    <n v="387.15"/>
    <n v="8.42"/>
    <n v="34"/>
    <n v="17350"/>
    <n v="-8"/>
    <n v="46171.06"/>
    <n v="15458.935100000001"/>
    <n v="340.42059999999998"/>
    <n v="242.98429999999999"/>
    <n v="79876.600000000006"/>
    <n v="19.756764778629734"/>
    <n v="2.3874478034137048"/>
    <n v="640.9324551207543"/>
    <n v="6.3969299217770823E-2"/>
    <n v="-24057.399999999994"/>
    <n v="6.3969299217770823E-2"/>
  </r>
  <r>
    <s v="Mar-2024"/>
    <x v="2"/>
    <s v="Millet Snacks"/>
    <n v="385"/>
    <n v="856527"/>
    <n v="66215"/>
    <n v="1.08"/>
    <n v="12.77"/>
    <n v="115"/>
    <n v="44.21"/>
    <n v="19.649999999999999"/>
    <n v="66205"/>
    <n v="7"/>
    <n v="1534.49"/>
    <n v="22"/>
    <n v="44"/>
    <n v="16861"/>
    <n v="63"/>
    <n v="4916.45"/>
    <n v="168307.55549999999"/>
    <n v="84.7"/>
    <n v="4.1580000000000004"/>
    <n v="600148.13650000002"/>
    <n v="1558.8263285714286"/>
    <n v="12.935543305897456"/>
    <n v="558.18350070707527"/>
    <n v="0.20602543761025632"/>
    <n v="533933.13650000002"/>
    <n v="0.20602543761025632"/>
  </r>
  <r>
    <s v="Mar-2024"/>
    <x v="2"/>
    <s v="Millet Snacks"/>
    <n v="4237"/>
    <n v="618020"/>
    <n v="32076"/>
    <n v="1.69"/>
    <n v="10.4"/>
    <n v="259"/>
    <n v="61.42"/>
    <n v="6.63"/>
    <n v="93190"/>
    <n v="3"/>
    <n v="1859.8"/>
    <n v="26.63"/>
    <n v="0"/>
    <n v="12549"/>
    <n v="57"/>
    <n v="44064.800000000003"/>
    <n v="40974.725999999995"/>
    <n v="1128.3130999999998"/>
    <n v="71.6053"/>
    <n v="426041.55560000002"/>
    <n v="100.5526447014397"/>
    <n v="19.267365008105749"/>
    <n v="332.30454887622324"/>
    <n v="0.77940552085693027"/>
    <n v="393965.55560000002"/>
    <n v="0.77940552085693027"/>
  </r>
  <r>
    <s v="Mar-2024"/>
    <x v="2"/>
    <s v="Millet Snacks"/>
    <n v="4019"/>
    <n v="906047"/>
    <n v="43405"/>
    <n v="3.8"/>
    <n v="10.14"/>
    <n v="272"/>
    <n v="67.84"/>
    <n v="13.1"/>
    <n v="94937"/>
    <n v="13"/>
    <n v="1883.18"/>
    <n v="24.09"/>
    <n v="2"/>
    <n v="33535"/>
    <n v="19"/>
    <n v="40752.660000000003"/>
    <n v="118692.15700000001"/>
    <n v="968.1771"/>
    <n v="152.72200000000001"/>
    <n v="617009.28389999992"/>
    <n v="153.52308631500372"/>
    <n v="20.87425411818915"/>
    <n v="481.12607398124447"/>
    <n v="0.56534038521180474"/>
    <n v="573604.28389999992"/>
    <n v="0.56534038521180474"/>
  </r>
  <r>
    <s v="Mar-2024"/>
    <x v="1"/>
    <s v="Trail Mix"/>
    <n v="3078"/>
    <n v="141353"/>
    <n v="144883"/>
    <n v="8.9700000000000006"/>
    <n v="13.1"/>
    <n v="202"/>
    <n v="63.21"/>
    <n v="5.49"/>
    <n v="8572"/>
    <n v="14"/>
    <n v="219.97"/>
    <n v="27.44"/>
    <n v="47"/>
    <n v="45420"/>
    <n v="52"/>
    <n v="40321.799999999996"/>
    <n v="7760.279700000001"/>
    <n v="844.60320000000013"/>
    <n v="276.09660000000002"/>
    <n v="38158.22050000001"/>
    <n v="12.397082683560757"/>
    <n v="0.97563551279308136"/>
    <n v="642.60126380870122"/>
    <n v="0.31434734317630331"/>
    <n v="-106724.77949999999"/>
    <n v="0.31434734317630331"/>
  </r>
  <r>
    <s v="Mar-2024"/>
    <x v="1"/>
    <s v="Millet Snacks"/>
    <n v="194"/>
    <n v="592387"/>
    <n v="33328"/>
    <n v="2.1"/>
    <n v="15.15"/>
    <n v="372"/>
    <n v="49.7"/>
    <n v="7.32"/>
    <n v="72379"/>
    <n v="3"/>
    <n v="347.93"/>
    <n v="20.39"/>
    <n v="43"/>
    <n v="32283"/>
    <n v="53"/>
    <n v="2939.1"/>
    <n v="43362.7284"/>
    <n v="39.556600000000003"/>
    <n v="4.0739999999999998"/>
    <n v="441379.54099999997"/>
    <n v="2275.1522731958762"/>
    <n v="17.774453912626019"/>
    <n v="1702.603972063346"/>
    <n v="0.2184888594786854"/>
    <n v="408051.54099999997"/>
    <n v="0.2184888594786854"/>
  </r>
  <r>
    <s v="Mar-2024"/>
    <x v="0"/>
    <s v="Baked Chips"/>
    <n v="1233"/>
    <n v="421233"/>
    <n v="117911"/>
    <n v="5.01"/>
    <n v="4.4400000000000004"/>
    <n v="294"/>
    <n v="22.78"/>
    <n v="9.52"/>
    <n v="1105"/>
    <n v="1"/>
    <n v="1481"/>
    <n v="2.0099999999999998"/>
    <n v="46"/>
    <n v="1633"/>
    <n v="42"/>
    <n v="5474.52"/>
    <n v="40101.381600000001"/>
    <n v="24.783299999999997"/>
    <n v="61.773299999999999"/>
    <n v="372832.54180000001"/>
    <n v="302.3783793998378"/>
    <n v="3.5724656732620366"/>
    <n v="284.42471303173534"/>
    <n v="1.0336654535613305"/>
    <n v="254921.54180000001"/>
    <n v="1.0336654535613305"/>
  </r>
  <r>
    <s v="Mar-2024"/>
    <x v="0"/>
    <s v="Protein Bars"/>
    <n v="2630"/>
    <n v="718590"/>
    <n v="30851"/>
    <n v="1.21"/>
    <n v="6.72"/>
    <n v="343"/>
    <n v="8.1999999999999993"/>
    <n v="8.82"/>
    <n v="97175"/>
    <n v="1"/>
    <n v="188.68"/>
    <n v="24.85"/>
    <n v="29"/>
    <n v="40255"/>
    <n v="79"/>
    <n v="17673.599999999999"/>
    <n v="63379.637999999999"/>
    <n v="653.55500000000006"/>
    <n v="31.823"/>
    <n v="499421.38400000002"/>
    <n v="189.89406235741447"/>
    <n v="23.292275777122299"/>
    <n v="3808.511765952936"/>
    <n v="9.0061425847840909E-2"/>
    <n v="468570.38400000002"/>
    <n v="9.0061425847840909E-2"/>
  </r>
  <r>
    <s v="Mar-2024"/>
    <x v="0"/>
    <s v="Millet Snacks"/>
    <n v="3064"/>
    <n v="155400"/>
    <n v="81221"/>
    <n v="2.08"/>
    <n v="7.35"/>
    <n v="341"/>
    <n v="36.92"/>
    <n v="5.84"/>
    <n v="77400"/>
    <n v="2"/>
    <n v="948.29"/>
    <n v="26.46"/>
    <n v="31"/>
    <n v="4098"/>
    <n v="77"/>
    <n v="22520.399999999998"/>
    <n v="9075.36"/>
    <n v="810.73440000000005"/>
    <n v="63.731199999999994"/>
    <n v="41431.774399999995"/>
    <n v="13.522119582245429"/>
    <n v="1.9132982849263123"/>
    <n v="163.87392042518638"/>
    <n v="2.0808680180180179"/>
    <n v="-39789.225600000005"/>
    <n v="2.0808680180180179"/>
  </r>
  <r>
    <s v="Mar-2024"/>
    <x v="0"/>
    <s v="Protein Bars"/>
    <n v="945"/>
    <n v="461274"/>
    <n v="128765"/>
    <n v="8.35"/>
    <n v="8.5500000000000007"/>
    <n v="481"/>
    <n v="68.92"/>
    <n v="13.42"/>
    <n v="47078"/>
    <n v="11"/>
    <n v="855.12"/>
    <n v="11.63"/>
    <n v="19"/>
    <n v="45411"/>
    <n v="65"/>
    <n v="8079.7500000000009"/>
    <n v="61902.970799999996"/>
    <n v="109.90350000000001"/>
    <n v="78.907499999999985"/>
    <n v="298613.4682"/>
    <n v="315.99308804232805"/>
    <n v="3.5822933250495086"/>
    <n v="539.42604546730286"/>
    <n v="0.89168849750907264"/>
    <n v="169848.4682"/>
    <n v="0.89168849750907264"/>
  </r>
  <r>
    <s v="Mar-2024"/>
    <x v="3"/>
    <s v="Protein Bars"/>
    <n v="3136"/>
    <n v="344746"/>
    <n v="133389"/>
    <n v="3.86"/>
    <n v="4.0999999999999996"/>
    <n v="431"/>
    <n v="49.28"/>
    <n v="7.97"/>
    <n v="15401"/>
    <n v="7"/>
    <n v="1496.02"/>
    <n v="8.06"/>
    <n v="16"/>
    <n v="36421"/>
    <n v="2"/>
    <n v="12857.599999999999"/>
    <n v="27476.256199999996"/>
    <n v="252.76160000000002"/>
    <n v="121.04959999999998"/>
    <n v="252216.33260000002"/>
    <n v="80.426126466836749"/>
    <n v="2.5845159645847859"/>
    <n v="230.44210638895203"/>
    <n v="1.8703179152187408"/>
    <n v="118827.33260000002"/>
    <n v="1.8703179152187408"/>
  </r>
  <r>
    <s v="Mar-2024"/>
    <x v="3"/>
    <s v="Baked Chips"/>
    <n v="2053"/>
    <n v="715847"/>
    <n v="144271"/>
    <n v="1.44"/>
    <n v="12.05"/>
    <n v="464"/>
    <n v="59.71"/>
    <n v="9.4600000000000009"/>
    <n v="76693"/>
    <n v="9"/>
    <n v="531.48"/>
    <n v="26.55"/>
    <n v="42"/>
    <n v="16245"/>
    <n v="73"/>
    <n v="24738.65"/>
    <n v="67719.126199999999"/>
    <n v="545.07150000000001"/>
    <n v="29.563199999999998"/>
    <n v="529876.58909999998"/>
    <n v="258.09867954213348"/>
    <n v="4.9618218491588744"/>
    <n v="1346.8935801911643"/>
    <n v="0.3444964077519358"/>
    <n v="385605.58909999998"/>
    <n v="0.3444964077519358"/>
  </r>
  <r>
    <s v="Mar-2024"/>
    <x v="1"/>
    <s v="Baked Chips"/>
    <n v="4076"/>
    <n v="603083"/>
    <n v="130681"/>
    <n v="3.38"/>
    <n v="11.04"/>
    <n v="108"/>
    <n v="9.7200000000000006"/>
    <n v="15.38"/>
    <n v="52186"/>
    <n v="7"/>
    <n v="1757.83"/>
    <n v="20.12"/>
    <n v="39"/>
    <n v="17447"/>
    <n v="49"/>
    <n v="44999.039999999994"/>
    <n v="92754.165400000013"/>
    <n v="820.09120000000007"/>
    <n v="137.7688"/>
    <n v="394738.93460000004"/>
    <n v="96.844684641805699"/>
    <n v="4.6149248934428115"/>
    <n v="343.0838021879249"/>
    <n v="0.31479189431637106"/>
    <n v="264057.93460000004"/>
    <n v="0.31479189431637106"/>
  </r>
  <r>
    <s v="Mar-2024"/>
    <x v="3"/>
    <s v="Millet Snacks"/>
    <n v="1503"/>
    <n v="629365"/>
    <n v="89289"/>
    <n v="2.31"/>
    <n v="7.86"/>
    <n v="107"/>
    <n v="19.13"/>
    <n v="19.22"/>
    <n v="4677"/>
    <n v="10"/>
    <n v="710.96"/>
    <n v="12.55"/>
    <n v="30"/>
    <n v="23705"/>
    <n v="65"/>
    <n v="11813.58"/>
    <n v="120963.95299999999"/>
    <n v="188.62649999999999"/>
    <n v="34.719299999999997"/>
    <n v="467982.12119999999"/>
    <n v="311.36535009980042"/>
    <n v="7.0486286104671345"/>
    <n v="885.23264318667714"/>
    <n v="0.12087218069006062"/>
    <n v="378693.12119999999"/>
    <n v="0.12087218069006062"/>
  </r>
  <r>
    <s v="Mar-2024"/>
    <x v="0"/>
    <s v="Trail Mix"/>
    <n v="3392"/>
    <n v="677220"/>
    <n v="86050"/>
    <n v="5.7"/>
    <n v="12.86"/>
    <n v="40"/>
    <n v="30.41"/>
    <n v="10.06"/>
    <n v="80865"/>
    <n v="3"/>
    <n v="1611.98"/>
    <n v="25.84"/>
    <n v="36"/>
    <n v="43000"/>
    <n v="-8"/>
    <n v="43621.119999999995"/>
    <n v="68128.332000000009"/>
    <n v="876.4928000000001"/>
    <n v="193.34399999999999"/>
    <n v="440535.71120000002"/>
    <n v="129.87491485849057"/>
    <n v="7.8700755374782103"/>
    <n v="420.11687489919228"/>
    <n v="9.5211600366203006E-2"/>
    <n v="354485.71120000002"/>
    <n v="9.5211600366203006E-2"/>
  </r>
  <r>
    <s v="Mar-2024"/>
    <x v="3"/>
    <s v="Protein Bars"/>
    <n v="3129"/>
    <n v="148696"/>
    <n v="97764"/>
    <n v="5.47"/>
    <n v="8.15"/>
    <n v="482"/>
    <n v="60.79"/>
    <n v="10.5"/>
    <n v="73263"/>
    <n v="5"/>
    <n v="167.02"/>
    <n v="29.79"/>
    <n v="32"/>
    <n v="18776"/>
    <n v="35"/>
    <n v="25501.350000000002"/>
    <n v="15613.08"/>
    <n v="932.12909999999999"/>
    <n v="171.15629999999999"/>
    <n v="14439.284600000014"/>
    <n v="4.6146643016938365"/>
    <n v="1.5209688637944438"/>
    <n v="890.28858819303071"/>
    <n v="0.54139748211115302"/>
    <n v="-83324.715399999986"/>
    <n v="0.54139748211115302"/>
  </r>
  <r>
    <s v="Mar-2024"/>
    <x v="1"/>
    <s v="Baked Chips"/>
    <n v="1000"/>
    <n v="859178"/>
    <n v="24149"/>
    <n v="4.45"/>
    <n v="5.41"/>
    <n v="437"/>
    <n v="50.07"/>
    <n v="19.79"/>
    <n v="38409"/>
    <n v="6"/>
    <n v="1889.33"/>
    <n v="15.08"/>
    <n v="36"/>
    <n v="41910"/>
    <n v="25"/>
    <n v="5410"/>
    <n v="170031.32619999998"/>
    <n v="150.79999999999998"/>
    <n v="44.500000000000007"/>
    <n v="603222.37380000006"/>
    <n v="603.22237380000001"/>
    <n v="35.578201995941861"/>
    <n v="454.75274303589106"/>
    <n v="0.96096176810858747"/>
    <n v="579073.37380000006"/>
    <n v="0.96096176810858747"/>
  </r>
  <r>
    <s v="Mar-2024"/>
    <x v="0"/>
    <s v="Millet Snacks"/>
    <n v="3184"/>
    <n v="642278"/>
    <n v="135064"/>
    <n v="5.38"/>
    <n v="10.27"/>
    <n v="491"/>
    <n v="54.81"/>
    <n v="16.71"/>
    <n v="34470"/>
    <n v="2"/>
    <n v="1800.34"/>
    <n v="25.45"/>
    <n v="33"/>
    <n v="40028"/>
    <n v="35"/>
    <n v="32699.68"/>
    <n v="107324.6538"/>
    <n v="810.32799999999997"/>
    <n v="171.29920000000001"/>
    <n v="426774.03899999999"/>
    <n v="134.03707255025125"/>
    <n v="4.7553604217259968"/>
    <n v="356.7537242965218"/>
    <n v="1.3762995774415439"/>
    <n v="291710.03899999999"/>
    <n v="1.3762995774415439"/>
  </r>
  <r>
    <s v="Mar-2024"/>
    <x v="2"/>
    <s v="Protein Bars"/>
    <n v="263"/>
    <n v="707957"/>
    <n v="68811"/>
    <n v="5.37"/>
    <n v="5.59"/>
    <n v="350"/>
    <n v="50.04"/>
    <n v="10.68"/>
    <n v="76675"/>
    <n v="14"/>
    <n v="232.82"/>
    <n v="20.6"/>
    <n v="13"/>
    <n v="27918"/>
    <n v="33"/>
    <n v="1470.17"/>
    <n v="75609.8076"/>
    <n v="54.178000000000004"/>
    <n v="14.123099999999999"/>
    <n v="526215.72129999998"/>
    <n v="2000.8202330798479"/>
    <n v="10.288427722311839"/>
    <n v="3040.7911691435443"/>
    <n v="0.1151016234036813"/>
    <n v="457404.72129999998"/>
    <n v="0.1151016234036813"/>
  </r>
  <r>
    <s v="Mar-2024"/>
    <x v="2"/>
    <s v="Baked Chips"/>
    <n v="4898"/>
    <n v="176498"/>
    <n v="123474"/>
    <n v="3.15"/>
    <n v="10.39"/>
    <n v="394"/>
    <n v="15.16"/>
    <n v="18.8"/>
    <n v="39291"/>
    <n v="14"/>
    <n v="1671.9"/>
    <n v="24.27"/>
    <n v="16"/>
    <n v="12991"/>
    <n v="72"/>
    <n v="50890.22"/>
    <n v="33181.624000000003"/>
    <n v="1188.7446"/>
    <n v="154.28700000000001"/>
    <n v="38801.124399999972"/>
    <n v="7.9218302164148575"/>
    <n v="1.4294345368255665"/>
    <n v="105.56731861953466"/>
    <n v="3.7322156625004248"/>
    <n v="-84672.875600000028"/>
    <n v="3.7322156625004248"/>
  </r>
  <r>
    <s v="Mar-2024"/>
    <x v="0"/>
    <s v="Trail Mix"/>
    <n v="2657"/>
    <n v="334154"/>
    <n v="48361"/>
    <n v="8.6199999999999992"/>
    <n v="17.59"/>
    <n v="25"/>
    <n v="35.840000000000003"/>
    <n v="16.350000000000001"/>
    <n v="62182"/>
    <n v="5"/>
    <n v="890.29"/>
    <n v="18.13"/>
    <n v="44"/>
    <n v="9108"/>
    <n v="39"/>
    <n v="46736.63"/>
    <n v="54634.179000000004"/>
    <n v="481.71409999999997"/>
    <n v="229.0334"/>
    <n v="160782.44349999999"/>
    <n v="60.512775122318402"/>
    <n v="6.9095758979342863"/>
    <n v="375.33163351267564"/>
    <n v="6.6607761690717457E-2"/>
    <n v="112421.44349999999"/>
    <n v="6.6607761690717457E-2"/>
  </r>
  <r>
    <s v="Mar-2024"/>
    <x v="3"/>
    <s v="Millet Snacks"/>
    <n v="693"/>
    <n v="296183"/>
    <n v="132626"/>
    <n v="6.24"/>
    <n v="10.61"/>
    <n v="177"/>
    <n v="42"/>
    <n v="15.8"/>
    <n v="75603"/>
    <n v="2"/>
    <n v="966.84"/>
    <n v="7.95"/>
    <n v="4"/>
    <n v="33210"/>
    <n v="31"/>
    <n v="7352.73"/>
    <n v="46796.913999999997"/>
    <n v="55.093499999999999"/>
    <n v="43.243200000000002"/>
    <n v="133122.01929999999"/>
    <n v="192.09526594516592"/>
    <n v="2.2332197306712107"/>
    <n v="306.34127673658514"/>
    <n v="0.57778697629506082"/>
    <n v="496.01929999998538"/>
    <n v="0.57778697629506082"/>
  </r>
  <r>
    <s v="Mar-2024"/>
    <x v="2"/>
    <s v="Trail Mix"/>
    <n v="524"/>
    <n v="289017"/>
    <n v="79601"/>
    <n v="9.89"/>
    <n v="15.36"/>
    <n v="32"/>
    <n v="13.66"/>
    <n v="6.81"/>
    <n v="94049"/>
    <n v="1"/>
    <n v="1985.37"/>
    <n v="13.47"/>
    <n v="7"/>
    <n v="25346"/>
    <n v="7"/>
    <n v="8048.6399999999994"/>
    <n v="19682.057699999998"/>
    <n v="70.582800000000006"/>
    <n v="51.823599999999999"/>
    <n v="141768.8959"/>
    <n v="270.5513280534351"/>
    <n v="3.6308212208389343"/>
    <n v="145.57336919566632"/>
    <n v="0.2198204257881024"/>
    <n v="62167.895900000003"/>
    <n v="0.2198204257881024"/>
  </r>
  <r>
    <s v="Mar-2024"/>
    <x v="0"/>
    <s v="Millet Snacks"/>
    <n v="3731"/>
    <n v="991768"/>
    <n v="52857"/>
    <n v="2.9"/>
    <n v="12.76"/>
    <n v="437"/>
    <n v="61.4"/>
    <n v="7.35"/>
    <n v="8077"/>
    <n v="6"/>
    <n v="1622.73"/>
    <n v="6.11"/>
    <n v="47"/>
    <n v="14715"/>
    <n v="-5"/>
    <n v="47607.56"/>
    <n v="72894.947999999989"/>
    <n v="227.9641"/>
    <n v="108.199"/>
    <n v="848137.32890000008"/>
    <n v="227.3217177432324"/>
    <n v="18.763229089808352"/>
    <n v="611.17253024224613"/>
    <n v="0.71501904679320161"/>
    <n v="795280.32890000008"/>
    <n v="0.71501904679320161"/>
  </r>
  <r>
    <s v="Mar-2024"/>
    <x v="0"/>
    <s v="Baked Chips"/>
    <n v="1220"/>
    <n v="502891"/>
    <n v="130555"/>
    <n v="5.44"/>
    <n v="8.93"/>
    <n v="190"/>
    <n v="51"/>
    <n v="19.62"/>
    <n v="36490"/>
    <n v="12"/>
    <n v="880.33"/>
    <n v="4.67"/>
    <n v="2"/>
    <n v="6681"/>
    <n v="-5"/>
    <n v="10894.6"/>
    <n v="98667.214200000002"/>
    <n v="56.973999999999997"/>
    <n v="66.368000000000009"/>
    <n v="350034.84379999997"/>
    <n v="286.9138063934426"/>
    <n v="3.8519474550955537"/>
    <n v="571.25282564492863"/>
    <n v="0.33260229353875886"/>
    <n v="219479.84379999997"/>
    <n v="0.33260229353875886"/>
  </r>
  <r>
    <s v="Mar-2024"/>
    <x v="2"/>
    <s v="Protein Bars"/>
    <n v="2248"/>
    <n v="185565"/>
    <n v="127808"/>
    <n v="9.4700000000000006"/>
    <n v="18.52"/>
    <n v="443"/>
    <n v="33.28"/>
    <n v="17.66"/>
    <n v="94154"/>
    <n v="8"/>
    <n v="297.24"/>
    <n v="6.43"/>
    <n v="46"/>
    <n v="19672"/>
    <n v="-20"/>
    <n v="41632.959999999999"/>
    <n v="32770.779000000002"/>
    <n v="144.54639999999998"/>
    <n v="212.88560000000001"/>
    <n v="-3022.1710000000021"/>
    <n v="-1.3443821174377233"/>
    <n v="1.4519044191286929"/>
    <n v="624.29350020185711"/>
    <n v="0.70960213402311856"/>
    <n v="-130830.171"/>
    <n v="0.70960213402311856"/>
  </r>
  <r>
    <s v="Mar-2024"/>
    <x v="2"/>
    <s v="Baked Chips"/>
    <n v="507"/>
    <n v="885869"/>
    <n v="117230"/>
    <n v="7.17"/>
    <n v="12.61"/>
    <n v="297"/>
    <n v="11.78"/>
    <n v="13.53"/>
    <n v="39267"/>
    <n v="9"/>
    <n v="1670.33"/>
    <n v="0.28000000000000003"/>
    <n v="11"/>
    <n v="5098"/>
    <n v="52"/>
    <n v="6393.2699999999995"/>
    <n v="119858.0757"/>
    <n v="1.4196000000000002"/>
    <n v="36.351900000000001"/>
    <n v="715214.88280000002"/>
    <n v="1410.680242209073"/>
    <n v="7.5566749125650432"/>
    <n v="530.35567821927407"/>
    <n v="0.5600015465040542"/>
    <n v="597984.88280000002"/>
    <n v="0.5600015465040542"/>
  </r>
  <r>
    <s v="Mar-2024"/>
    <x v="3"/>
    <s v="Protein Bars"/>
    <n v="2646"/>
    <n v="175149"/>
    <n v="62649"/>
    <n v="6.64"/>
    <n v="2.85"/>
    <n v="106"/>
    <n v="8.2100000000000009"/>
    <n v="6.25"/>
    <n v="9969"/>
    <n v="10"/>
    <n v="1817.33"/>
    <n v="7.91"/>
    <n v="13"/>
    <n v="32740"/>
    <n v="17"/>
    <n v="7541.1"/>
    <n v="10946.8125"/>
    <n v="209.29860000000002"/>
    <n v="175.6944"/>
    <n v="113567.09450000001"/>
    <n v="42.920292705971278"/>
    <n v="2.7957190058899584"/>
    <n v="96.37710267260212"/>
    <n v="1.099846302291192"/>
    <n v="50918.094500000007"/>
    <n v="1.099846302291192"/>
  </r>
  <r>
    <s v="Mar-2024"/>
    <x v="2"/>
    <s v="Baked Chips"/>
    <n v="872"/>
    <n v="320403"/>
    <n v="70458"/>
    <n v="7.85"/>
    <n v="14.1"/>
    <n v="470"/>
    <n v="30.03"/>
    <n v="11.64"/>
    <n v="91679"/>
    <n v="11"/>
    <n v="1306.1500000000001"/>
    <n v="28.89"/>
    <n v="49"/>
    <n v="33813"/>
    <n v="53"/>
    <n v="12295.199999999999"/>
    <n v="37294.909200000002"/>
    <n v="251.92079999999999"/>
    <n v="68.451999999999998"/>
    <n v="145000.51800000001"/>
    <n v="166.28499770642202"/>
    <n v="4.5474325129864601"/>
    <n v="245.30337250698616"/>
    <n v="1.9159948564776237"/>
    <n v="74542.518000000011"/>
    <n v="1.9159948564776237"/>
  </r>
  <r>
    <s v="Mar-2024"/>
    <x v="1"/>
    <s v="Baked Chips"/>
    <n v="2667"/>
    <n v="326993"/>
    <n v="143286"/>
    <n v="3.15"/>
    <n v="7.96"/>
    <n v="53"/>
    <n v="59.27"/>
    <n v="10.74"/>
    <n v="28363"/>
    <n v="10"/>
    <n v="665.91"/>
    <n v="17.2"/>
    <n v="18"/>
    <n v="3057"/>
    <n v="18"/>
    <n v="21229.32"/>
    <n v="35119.048199999997"/>
    <n v="458.72399999999999"/>
    <n v="84.010500000000008"/>
    <n v="238681.89730000001"/>
    <n v="89.494524671916011"/>
    <n v="2.2821001353935486"/>
    <n v="491.04683816131313"/>
    <n v="0.10793267745792723"/>
    <n v="95395.897300000011"/>
    <n v="0.10793267745792723"/>
  </r>
  <r>
    <s v="Mar-2024"/>
    <x v="1"/>
    <s v="Millet Snacks"/>
    <n v="3794"/>
    <n v="418252"/>
    <n v="141213"/>
    <n v="9.32"/>
    <n v="9.4499999999999993"/>
    <n v="291"/>
    <n v="12.31"/>
    <n v="10.64"/>
    <n v="9972"/>
    <n v="11"/>
    <n v="267.04000000000002"/>
    <n v="24.85"/>
    <n v="11"/>
    <n v="38436"/>
    <n v="14"/>
    <n v="35853.299999999996"/>
    <n v="44502.012800000004"/>
    <n v="942.80900000000008"/>
    <n v="353.60079999999999"/>
    <n v="288192.27740000002"/>
    <n v="75.960009857670016"/>
    <n v="2.9618519541401995"/>
    <n v="1566.2522468544037"/>
    <n v="0.18579382764457794"/>
    <n v="146979.27740000002"/>
    <n v="0.18579382764457794"/>
  </r>
  <r>
    <s v="Mar-2024"/>
    <x v="2"/>
    <s v="Millet Snacks"/>
    <n v="1713"/>
    <n v="625919"/>
    <n v="57874"/>
    <n v="6.3"/>
    <n v="2.92"/>
    <n v="64"/>
    <n v="59.36"/>
    <n v="14.72"/>
    <n v="48506"/>
    <n v="13"/>
    <n v="1016.65"/>
    <n v="12.8"/>
    <n v="34"/>
    <n v="22509"/>
    <n v="-13"/>
    <n v="5001.96"/>
    <n v="92135.276799999992"/>
    <n v="219.26400000000001"/>
    <n v="107.919"/>
    <n v="457439.58020000003"/>
    <n v="267.04003514302394"/>
    <n v="10.815201990531154"/>
    <n v="615.6681257069788"/>
    <n v="0.10395210881919226"/>
    <n v="399565.58020000003"/>
    <n v="0.10395210881919226"/>
  </r>
  <r>
    <s v="Mar-2024"/>
    <x v="0"/>
    <s v="Trail Mix"/>
    <n v="4978"/>
    <n v="801496"/>
    <n v="96118"/>
    <n v="0.89"/>
    <n v="5.51"/>
    <n v="160"/>
    <n v="65.36"/>
    <n v="11.91"/>
    <n v="32069"/>
    <n v="10"/>
    <n v="556.49"/>
    <n v="13.63"/>
    <n v="40"/>
    <n v="16203"/>
    <n v="64"/>
    <n v="27428.78"/>
    <n v="95458.173599999995"/>
    <n v="678.50139999999999"/>
    <n v="44.304200000000002"/>
    <n v="629614.24080000003"/>
    <n v="126.47935733226196"/>
    <n v="8.3386670550781332"/>
    <n v="1440.2702654135744"/>
    <n v="0.11109026121153442"/>
    <n v="533496.24080000003"/>
    <n v="0.11109026121153442"/>
  </r>
  <r>
    <s v="Mar-2024"/>
    <x v="2"/>
    <s v="Protein Bars"/>
    <n v="4140"/>
    <n v="362023"/>
    <n v="106968"/>
    <n v="2.33"/>
    <n v="8.6999999999999993"/>
    <n v="41"/>
    <n v="9.2899999999999991"/>
    <n v="14.76"/>
    <n v="13934"/>
    <n v="10"/>
    <n v="988.53"/>
    <n v="2.4"/>
    <n v="2"/>
    <n v="31143"/>
    <n v="17"/>
    <n v="36018"/>
    <n v="53434.594800000006"/>
    <n v="99.36"/>
    <n v="96.462000000000003"/>
    <n v="227297.58319999999"/>
    <n v="54.902797874396136"/>
    <n v="3.3844046817739883"/>
    <n v="366.22358451437992"/>
    <n v="0.11195346704491152"/>
    <n v="120329.58319999999"/>
    <n v="0.11195346704491152"/>
  </r>
  <r>
    <s v="Mar-2024"/>
    <x v="1"/>
    <s v="Protein Bars"/>
    <n v="4683"/>
    <n v="109871"/>
    <n v="18050"/>
    <n v="3.31"/>
    <n v="11.39"/>
    <n v="296"/>
    <n v="68.22"/>
    <n v="17.37"/>
    <n v="10095"/>
    <n v="9"/>
    <n v="1615.55"/>
    <n v="2.69"/>
    <n v="19"/>
    <n v="25509"/>
    <n v="26"/>
    <n v="53339.37"/>
    <n v="19084.592700000001"/>
    <n v="125.9727"/>
    <n v="155.00729999999999"/>
    <n v="1562.0573000000004"/>
    <n v="0.33355910740978012"/>
    <n v="6.0870360110803325"/>
    <n v="68.008418185757179"/>
    <n v="4.352402362770885"/>
    <n v="-16487.9427"/>
    <n v="4.352402362770885"/>
  </r>
  <r>
    <s v="Mar-2024"/>
    <x v="1"/>
    <s v="Protein Bars"/>
    <n v="1667"/>
    <n v="551608"/>
    <n v="39998"/>
    <n v="4.6399999999999997"/>
    <n v="13.39"/>
    <n v="112"/>
    <n v="7.59"/>
    <n v="18.809999999999999"/>
    <n v="44135"/>
    <n v="10"/>
    <n v="343.29"/>
    <n v="3.03"/>
    <n v="10"/>
    <n v="29231"/>
    <n v="12"/>
    <n v="22321.13"/>
    <n v="103757.46479999999"/>
    <n v="50.510099999999994"/>
    <n v="77.348799999999997"/>
    <n v="352035.54629999999"/>
    <n v="211.17909196160767"/>
    <n v="13.790889544477224"/>
    <n v="1606.8280462582654"/>
    <n v="6.9702542385172081E-2"/>
    <n v="312037.54629999999"/>
    <n v="6.9702542385172081E-2"/>
  </r>
  <r>
    <s v="Mar-2024"/>
    <x v="2"/>
    <s v="Protein Bars"/>
    <n v="2644"/>
    <n v="177795"/>
    <n v="110410"/>
    <n v="3.14"/>
    <n v="19.89"/>
    <n v="80"/>
    <n v="61.53"/>
    <n v="13.11"/>
    <n v="31385"/>
    <n v="5"/>
    <n v="1421.47"/>
    <n v="5.89"/>
    <n v="26"/>
    <n v="12587"/>
    <n v="58"/>
    <n v="52589.16"/>
    <n v="23308.924499999997"/>
    <n v="155.73159999999999"/>
    <n v="83.021600000000007"/>
    <n v="57686.162300000011"/>
    <n v="21.81776183812406"/>
    <n v="1.6103160945566524"/>
    <n v="125.07826405059551"/>
    <n v="0.63959953879467923"/>
    <n v="-52723.837699999989"/>
    <n v="0.63959953879467923"/>
  </r>
  <r>
    <s v="Mar-2024"/>
    <x v="3"/>
    <s v="Trail Mix"/>
    <n v="4965"/>
    <n v="443409"/>
    <n v="108591"/>
    <n v="0.55000000000000004"/>
    <n v="3.24"/>
    <n v="50"/>
    <n v="59.84"/>
    <n v="5.59"/>
    <n v="84766"/>
    <n v="3"/>
    <n v="1071.06"/>
    <n v="7.64"/>
    <n v="24"/>
    <n v="6361"/>
    <n v="-15"/>
    <n v="16086.6"/>
    <n v="24786.563099999999"/>
    <n v="379.32599999999996"/>
    <n v="27.307500000000001"/>
    <n v="311002.2034"/>
    <n v="62.638913071500504"/>
    <n v="4.0832941956515736"/>
    <n v="413.99081283961686"/>
    <n v="0.12077562701704295"/>
    <n v="202411.2034"/>
    <n v="0.12077562701704295"/>
  </r>
  <r>
    <s v="May-2024"/>
    <x v="0"/>
    <s v="Millet Snacks"/>
    <n v="3444"/>
    <n v="618926"/>
    <n v="47070"/>
    <n v="1.63"/>
    <n v="5.19"/>
    <n v="349"/>
    <n v="18.27"/>
    <n v="16.350000000000001"/>
    <n v="60213"/>
    <n v="7"/>
    <n v="1768.77"/>
    <n v="12.18"/>
    <n v="15"/>
    <n v="25686"/>
    <n v="46"/>
    <n v="17874.36"/>
    <n v="101194.401"/>
    <n v="419.47919999999999"/>
    <n v="56.137199999999993"/>
    <n v="413482.6226"/>
    <n v="120.05883350754937"/>
    <n v="13.149054599532612"/>
    <n v="349.91887017531957"/>
    <n v="0.99737404794757367"/>
    <n v="366412.6226"/>
    <n v="0.99737404794757367"/>
  </r>
  <r>
    <s v="May-2024"/>
    <x v="0"/>
    <s v="Protein Bars"/>
    <n v="1975"/>
    <n v="227558"/>
    <n v="7261"/>
    <n v="7.29"/>
    <n v="4.07"/>
    <n v="143"/>
    <n v="57.06"/>
    <n v="7.8"/>
    <n v="98971"/>
    <n v="8"/>
    <n v="324.93"/>
    <n v="6.83"/>
    <n v="4"/>
    <n v="33668"/>
    <n v="55"/>
    <n v="8038.2500000000009"/>
    <n v="17749.524000000001"/>
    <n v="134.89250000000001"/>
    <n v="143.97750000000002"/>
    <n v="68852.356"/>
    <n v="34.861952405063292"/>
    <n v="31.339760363586283"/>
    <n v="700.32930169574979"/>
    <n v="0.20418965714235493"/>
    <n v="61591.356"/>
    <n v="0.20418965714235493"/>
  </r>
  <r>
    <s v="May-2024"/>
    <x v="3"/>
    <s v="Baked Chips"/>
    <n v="1863"/>
    <n v="594855"/>
    <n v="142788"/>
    <n v="9.5500000000000007"/>
    <n v="18.95"/>
    <n v="356"/>
    <n v="16.71"/>
    <n v="7.82"/>
    <n v="68906"/>
    <n v="1"/>
    <n v="1553.01"/>
    <n v="15.73"/>
    <n v="8"/>
    <n v="7574"/>
    <n v="62"/>
    <n v="35303.85"/>
    <n v="46517.661"/>
    <n v="293.04989999999998"/>
    <n v="177.91650000000001"/>
    <n v="436082.52260000003"/>
    <n v="234.07542812667742"/>
    <n v="4.1660013446508106"/>
    <n v="383.03359282940869"/>
    <n v="0.9294223970547445"/>
    <n v="293294.52260000003"/>
    <n v="0.9294223970547445"/>
  </r>
  <r>
    <s v="May-2024"/>
    <x v="2"/>
    <s v="Baked Chips"/>
    <n v="683"/>
    <n v="601332"/>
    <n v="117082"/>
    <n v="6.44"/>
    <n v="14.91"/>
    <n v="296"/>
    <n v="6.65"/>
    <n v="5.26"/>
    <n v="45117"/>
    <n v="11"/>
    <n v="1301.72"/>
    <n v="3.28"/>
    <n v="41"/>
    <n v="25146"/>
    <n v="-5"/>
    <n v="10183.530000000001"/>
    <n v="31630.063200000001"/>
    <n v="22.402399999999997"/>
    <n v="43.985199999999999"/>
    <n v="489189.01919999998"/>
    <n v="716.23575285505126"/>
    <n v="5.1359901607420442"/>
    <n v="461.95187905233075"/>
    <n v="0.64075938084119921"/>
    <n v="372107.01919999998"/>
    <n v="0.64075938084119921"/>
  </r>
  <r>
    <s v="May-2024"/>
    <x v="2"/>
    <s v="Protein Bars"/>
    <n v="4267"/>
    <n v="582994"/>
    <n v="100074"/>
    <n v="1.17"/>
    <n v="7.31"/>
    <n v="121"/>
    <n v="44.64"/>
    <n v="9.9"/>
    <n v="48113"/>
    <n v="8"/>
    <n v="674.49"/>
    <n v="25.65"/>
    <n v="28"/>
    <n v="14526"/>
    <n v="38"/>
    <n v="31191.769999999997"/>
    <n v="57716.406000000003"/>
    <n v="1094.4855"/>
    <n v="49.923899999999996"/>
    <n v="430302.41460000002"/>
    <n v="100.8442499648465"/>
    <n v="5.825629034514459"/>
    <n v="864.34787765571025"/>
    <n v="0.13998993128574222"/>
    <n v="330228.41460000002"/>
    <n v="0.13998993128574222"/>
  </r>
  <r>
    <s v="May-2024"/>
    <x v="3"/>
    <s v="Baked Chips"/>
    <n v="4802"/>
    <n v="186998"/>
    <n v="59245"/>
    <n v="2.0499999999999998"/>
    <n v="17.54"/>
    <n v="255"/>
    <n v="64.2"/>
    <n v="13.71"/>
    <n v="18768"/>
    <n v="14"/>
    <n v="447.32"/>
    <n v="13.53"/>
    <n v="30"/>
    <n v="34092"/>
    <n v="-10"/>
    <n v="84227.08"/>
    <n v="25637.425800000001"/>
    <n v="649.7106"/>
    <n v="98.440999999999988"/>
    <n v="23525.342599999974"/>
    <n v="4.8990717617659252"/>
    <n v="3.1563507468984726"/>
    <n v="418.04077617812754"/>
    <n v="0.60998834212130604"/>
    <n v="-35719.657400000026"/>
    <n v="0.60998834212130604"/>
  </r>
  <r>
    <s v="May-2024"/>
    <x v="0"/>
    <s v="Millet Snacks"/>
    <n v="4297"/>
    <n v="938036"/>
    <n v="8828"/>
    <n v="4.41"/>
    <n v="14.28"/>
    <n v="434"/>
    <n v="65.19"/>
    <n v="6.89"/>
    <n v="61082"/>
    <n v="12"/>
    <n v="1332.86"/>
    <n v="4.16"/>
    <n v="16"/>
    <n v="15404"/>
    <n v="32"/>
    <n v="61361.159999999996"/>
    <n v="64630.680400000005"/>
    <n v="178.7552"/>
    <n v="189.49770000000001"/>
    <n v="735189.90669999993"/>
    <n v="171.09376464975563"/>
    <n v="106.25690983235161"/>
    <n v="703.77684077847641"/>
    <n v="0.61667275029956203"/>
    <n v="726361.90669999993"/>
    <n v="0.61667275029956203"/>
  </r>
  <r>
    <s v="May-2024"/>
    <x v="2"/>
    <s v="Baked Chips"/>
    <n v="2049"/>
    <n v="434865"/>
    <n v="75028"/>
    <n v="7.92"/>
    <n v="12.09"/>
    <n v="364"/>
    <n v="52.97"/>
    <n v="9.2899999999999991"/>
    <n v="8071"/>
    <n v="9"/>
    <n v="222.69"/>
    <n v="14.43"/>
    <n v="43"/>
    <n v="41253"/>
    <n v="-12"/>
    <n v="24772.41"/>
    <n v="40398.958500000001"/>
    <n v="295.67069999999995"/>
    <n v="162.28079999999997"/>
    <n v="319911.67999999999"/>
    <n v="156.13063933626159"/>
    <n v="5.7960361465053047"/>
    <n v="1952.7818941128924"/>
    <n v="0.18640074505881135"/>
    <n v="244883.68"/>
    <n v="0.18640074505881135"/>
  </r>
  <r>
    <s v="May-2024"/>
    <x v="0"/>
    <s v="Baked Chips"/>
    <n v="3274"/>
    <n v="642344"/>
    <n v="86554"/>
    <n v="6.21"/>
    <n v="3.49"/>
    <n v="161"/>
    <n v="62.26"/>
    <n v="9.7100000000000009"/>
    <n v="26149"/>
    <n v="9"/>
    <n v="969.06"/>
    <n v="13.47"/>
    <n v="49"/>
    <n v="20465"/>
    <n v="-1"/>
    <n v="11426.26"/>
    <n v="62371.602400000003"/>
    <n v="441.00780000000003"/>
    <n v="203.31540000000001"/>
    <n v="521287.81439999997"/>
    <n v="159.22046866218693"/>
    <n v="7.4213092404741552"/>
    <n v="662.85266134191897"/>
    <n v="0.24288957318819823"/>
    <n v="434733.81439999997"/>
    <n v="0.24288957318819823"/>
  </r>
  <r>
    <s v="May-2024"/>
    <x v="3"/>
    <s v="Trail Mix"/>
    <n v="416"/>
    <n v="571608"/>
    <n v="71262"/>
    <n v="5.78"/>
    <n v="14.59"/>
    <n v="10"/>
    <n v="36.79"/>
    <n v="7.16"/>
    <n v="93286"/>
    <n v="14"/>
    <n v="1210.96"/>
    <n v="14.58"/>
    <n v="44"/>
    <n v="45308"/>
    <n v="63"/>
    <n v="6069.44"/>
    <n v="40927.132799999999"/>
    <n v="60.652800000000006"/>
    <n v="24.044800000000002"/>
    <n v="385932.72959999996"/>
    <n v="927.72290769230756"/>
    <n v="8.0212174791614039"/>
    <n v="472.02880359384289"/>
    <n v="2.1185147863570838E-2"/>
    <n v="314670.72959999996"/>
    <n v="2.1185147863570838E-2"/>
  </r>
  <r>
    <s v="May-2024"/>
    <x v="2"/>
    <s v="Baked Chips"/>
    <n v="1539"/>
    <n v="716165"/>
    <n v="29995"/>
    <n v="6.25"/>
    <n v="15.47"/>
    <n v="491"/>
    <n v="27.22"/>
    <n v="8.49"/>
    <n v="28074"/>
    <n v="0"/>
    <n v="583.01"/>
    <n v="19.82"/>
    <n v="13"/>
    <n v="37930"/>
    <n v="-12"/>
    <n v="23808.33"/>
    <n v="60802.408500000005"/>
    <n v="305.02980000000002"/>
    <n v="96.1875"/>
    <n v="565149.0442"/>
    <n v="367.21835230669268"/>
    <n v="23.876146024337391"/>
    <n v="1228.3923088797792"/>
    <n v="0.39970943846739226"/>
    <n v="535154.0442"/>
    <n v="0.39970943846739226"/>
  </r>
  <r>
    <s v="May-2024"/>
    <x v="0"/>
    <s v="Protein Bars"/>
    <n v="3561"/>
    <n v="841542"/>
    <n v="81917"/>
    <n v="1.37"/>
    <n v="12.34"/>
    <n v="412"/>
    <n v="34.270000000000003"/>
    <n v="18.73"/>
    <n v="58453"/>
    <n v="4"/>
    <n v="1890.18"/>
    <n v="17.54"/>
    <n v="23"/>
    <n v="33021"/>
    <n v="3"/>
    <n v="43942.74"/>
    <n v="157620.81659999999"/>
    <n v="624.59939999999995"/>
    <n v="48.785699999999999"/>
    <n v="547831.05830000003"/>
    <n v="153.84191471496771"/>
    <n v="10.273105704554609"/>
    <n v="445.21791575405513"/>
    <n v="0.92538953492517317"/>
    <n v="465914.05830000003"/>
    <n v="0.92538953492517317"/>
  </r>
  <r>
    <s v="May-2024"/>
    <x v="3"/>
    <s v="Millet Snacks"/>
    <n v="3738"/>
    <n v="164914"/>
    <n v="124006"/>
    <n v="1.61"/>
    <n v="8.4499999999999993"/>
    <n v="30"/>
    <n v="51.48"/>
    <n v="9.56"/>
    <n v="44223"/>
    <n v="11"/>
    <n v="1150.1300000000001"/>
    <n v="29.21"/>
    <n v="5"/>
    <n v="49023"/>
    <n v="15"/>
    <n v="31586.1"/>
    <n v="15765.778400000001"/>
    <n v="1091.8698000000002"/>
    <n v="60.181799999999996"/>
    <n v="23164.070000000007"/>
    <n v="6.1969154628143412"/>
    <n v="1.3298872635195071"/>
    <n v="143.38726926521349"/>
    <n v="0.20922359532847423"/>
    <n v="-100841.93"/>
    <n v="0.20922359532847423"/>
  </r>
  <r>
    <s v="May-2024"/>
    <x v="2"/>
    <s v="Baked Chips"/>
    <n v="849"/>
    <n v="597993"/>
    <n v="55583"/>
    <n v="4.7699999999999996"/>
    <n v="18.43"/>
    <n v="131"/>
    <n v="67.209999999999994"/>
    <n v="6.4"/>
    <n v="91655"/>
    <n v="10"/>
    <n v="1721.76"/>
    <n v="19.899999999999999"/>
    <n v="23"/>
    <n v="9884"/>
    <n v="-7"/>
    <n v="15647.07"/>
    <n v="38271.552000000003"/>
    <n v="168.95099999999999"/>
    <n v="40.497299999999996"/>
    <n v="442325.92969999998"/>
    <n v="520.9963836277974"/>
    <n v="10.75855927171977"/>
    <n v="347.31495678840258"/>
    <n v="0.3771792646402215"/>
    <n v="386742.92969999998"/>
    <n v="0.3771792646402215"/>
  </r>
  <r>
    <s v="May-2024"/>
    <x v="1"/>
    <s v="Baked Chips"/>
    <n v="4880"/>
    <n v="909877"/>
    <n v="12461"/>
    <n v="2.52"/>
    <n v="5.29"/>
    <n v="361"/>
    <n v="35.880000000000003"/>
    <n v="6.57"/>
    <n v="68274"/>
    <n v="3"/>
    <n v="840.43"/>
    <n v="8.41"/>
    <n v="11"/>
    <n v="42911"/>
    <n v="51"/>
    <n v="25815.200000000001"/>
    <n v="59778.918900000004"/>
    <n v="410.40800000000002"/>
    <n v="122.976"/>
    <n v="712564.49710000004"/>
    <n v="146.0173149795082"/>
    <n v="73.017976085386408"/>
    <n v="1082.6326999274181"/>
    <n v="0.3334464218790012"/>
    <n v="700103.49710000004"/>
    <n v="0.3334464218790012"/>
  </r>
  <r>
    <s v="May-2024"/>
    <x v="1"/>
    <s v="Protein Bars"/>
    <n v="2435"/>
    <n v="130073"/>
    <n v="98547"/>
    <n v="0.98"/>
    <n v="5.68"/>
    <n v="19"/>
    <n v="13.02"/>
    <n v="7.96"/>
    <n v="1909"/>
    <n v="12"/>
    <n v="1321.55"/>
    <n v="18.87"/>
    <n v="12"/>
    <n v="9730"/>
    <n v="55"/>
    <n v="13830.8"/>
    <n v="10353.810800000001"/>
    <n v="459.48450000000003"/>
    <n v="23.863"/>
    <n v="93766.041700000002"/>
    <n v="38.507614661190964"/>
    <n v="1.3199082671212721"/>
    <n v="98.42457720101396"/>
    <n v="0.19304121531755244"/>
    <n v="-4780.9582999999984"/>
    <n v="0.19304121531755244"/>
  </r>
  <r>
    <s v="May-2024"/>
    <x v="0"/>
    <s v="Protein Bars"/>
    <n v="3765"/>
    <n v="638717"/>
    <n v="84003"/>
    <n v="4.16"/>
    <n v="14.23"/>
    <n v="253"/>
    <n v="5.0599999999999996"/>
    <n v="7.5"/>
    <n v="80032"/>
    <n v="3"/>
    <n v="1267.72"/>
    <n v="19.649999999999999"/>
    <n v="29"/>
    <n v="28738"/>
    <n v="46"/>
    <n v="53575.950000000004"/>
    <n v="47903.775000000001"/>
    <n v="739.82249999999988"/>
    <n v="156.624"/>
    <n v="427570.8285"/>
    <n v="113.56462908366534"/>
    <n v="7.6035022558718142"/>
    <n v="503.83128766604614"/>
    <n v="0.50215222078009514"/>
    <n v="343567.8285"/>
    <n v="0.50215222078009514"/>
  </r>
  <r>
    <s v="May-2024"/>
    <x v="1"/>
    <s v="Millet Snacks"/>
    <n v="2089"/>
    <n v="154195"/>
    <n v="44758"/>
    <n v="9.39"/>
    <n v="3.38"/>
    <n v="283"/>
    <n v="7.55"/>
    <n v="18.86"/>
    <n v="12062"/>
    <n v="11"/>
    <n v="373.78"/>
    <n v="8.5"/>
    <n v="48"/>
    <n v="4925"/>
    <n v="69"/>
    <n v="7060.82"/>
    <n v="29081.177"/>
    <n v="177.56500000000003"/>
    <n v="196.15710000000001"/>
    <n v="100692.2809"/>
    <n v="48.201187601723312"/>
    <n v="3.4450824433620806"/>
    <n v="412.52876023329236"/>
    <n v="0.68601277603035105"/>
    <n v="55934.280899999998"/>
    <n v="0.68601277603035105"/>
  </r>
  <r>
    <s v="May-2024"/>
    <x v="0"/>
    <s v="Protein Bars"/>
    <n v="258"/>
    <n v="318787"/>
    <n v="122961"/>
    <n v="1.3"/>
    <n v="11.22"/>
    <n v="146"/>
    <n v="27.21"/>
    <n v="17.489999999999998"/>
    <n v="81542"/>
    <n v="0"/>
    <n v="1955.36"/>
    <n v="28.91"/>
    <n v="17"/>
    <n v="29783"/>
    <n v="37"/>
    <n v="2894.76"/>
    <n v="55755.84629999999"/>
    <n v="74.587800000000001"/>
    <n v="3.3540000000000001"/>
    <n v="148733.45190000001"/>
    <n v="576.48624767441868"/>
    <n v="2.5925862671904101"/>
    <n v="163.03238278373291"/>
    <n v="0.89552760934417031"/>
    <n v="25772.451900000015"/>
    <n v="0.89552760934417031"/>
  </r>
  <r>
    <s v="May-2024"/>
    <x v="1"/>
    <s v="Trail Mix"/>
    <n v="1812"/>
    <n v="471947"/>
    <n v="27852"/>
    <n v="7.16"/>
    <n v="9.89"/>
    <n v="256"/>
    <n v="60.55"/>
    <n v="6.61"/>
    <n v="61597"/>
    <n v="12"/>
    <n v="1805.81"/>
    <n v="27.63"/>
    <n v="23"/>
    <n v="22947"/>
    <n v="1"/>
    <n v="17920.68"/>
    <n v="31195.696700000004"/>
    <n v="500.65559999999999"/>
    <n v="129.73919999999998"/>
    <n v="337656.22849999997"/>
    <n v="186.34449696467991"/>
    <n v="16.944815453109292"/>
    <n v="261.34920063572582"/>
    <n v="0.97953236274412159"/>
    <n v="309804.22849999997"/>
    <n v="0.97953236274412159"/>
  </r>
  <r>
    <s v="May-2024"/>
    <x v="2"/>
    <s v="Trail Mix"/>
    <n v="1897"/>
    <n v="92092"/>
    <n v="103746"/>
    <n v="0.65"/>
    <n v="5.91"/>
    <n v="22"/>
    <n v="15.76"/>
    <n v="16.43"/>
    <n v="61245"/>
    <n v="0"/>
    <n v="551.11"/>
    <n v="5.44"/>
    <n v="45"/>
    <n v="11204"/>
    <n v="59"/>
    <n v="11211.27"/>
    <n v="15130.7156"/>
    <n v="103.19680000000001"/>
    <n v="12.330500000000001"/>
    <n v="-6814.5129000000015"/>
    <n v="-3.5922577227200851"/>
    <n v="0.88766795828272893"/>
    <n v="167.10275625555695"/>
    <n v="0.13165551839464884"/>
    <n v="-110560.5129"/>
    <n v="0.13165551839464884"/>
  </r>
  <r>
    <s v="May-2024"/>
    <x v="0"/>
    <s v="Protein Bars"/>
    <n v="1494"/>
    <n v="587716"/>
    <n v="119650"/>
    <n v="4.54"/>
    <n v="18.329999999999998"/>
    <n v="339"/>
    <n v="17.77"/>
    <n v="18.12"/>
    <n v="92118"/>
    <n v="13"/>
    <n v="1254.67"/>
    <n v="23.5"/>
    <n v="25"/>
    <n v="23658"/>
    <n v="25"/>
    <n v="27385.019999999997"/>
    <n v="106494.13920000001"/>
    <n v="351.09"/>
    <n v="67.827600000000004"/>
    <n v="337641.92320000002"/>
    <n v="225.99860990629185"/>
    <n v="4.9119598829920603"/>
    <n v="468.42277252185829"/>
    <n v="0.72370520795758497"/>
    <n v="217991.92320000002"/>
    <n v="0.72370520795758497"/>
  </r>
  <r>
    <s v="May-2024"/>
    <x v="1"/>
    <s v="Baked Chips"/>
    <n v="3014"/>
    <n v="340998"/>
    <n v="30372"/>
    <n v="5.19"/>
    <n v="6.72"/>
    <n v="265"/>
    <n v="66.95"/>
    <n v="8.86"/>
    <n v="27937"/>
    <n v="7"/>
    <n v="486.35"/>
    <n v="20.57"/>
    <n v="2"/>
    <n v="40986"/>
    <n v="36"/>
    <n v="20254.079999999998"/>
    <n v="30212.4228"/>
    <n v="619.97979999999995"/>
    <n v="156.42660000000001"/>
    <n v="220832.09080000001"/>
    <n v="73.26877597876576"/>
    <n v="11.227380482022916"/>
    <n v="701.13704122545494"/>
    <n v="0.37795749535187889"/>
    <n v="190460.09080000001"/>
    <n v="0.37795749535187889"/>
  </r>
  <r>
    <s v="May-2024"/>
    <x v="0"/>
    <s v="Protein Bars"/>
    <n v="4673"/>
    <n v="411278"/>
    <n v="76155"/>
    <n v="5.38"/>
    <n v="10.36"/>
    <n v="276"/>
    <n v="21.83"/>
    <n v="14.4"/>
    <n v="42933"/>
    <n v="11"/>
    <n v="1426.64"/>
    <n v="24.08"/>
    <n v="17"/>
    <n v="1615"/>
    <n v="65"/>
    <n v="48412.28"/>
    <n v="59224.032000000007"/>
    <n v="1125.2583999999999"/>
    <n v="251.4074"/>
    <n v="257717.02220000001"/>
    <n v="55.150229445752196"/>
    <n v="5.4005383756811769"/>
    <n v="288.28436045533562"/>
    <n v="0.95738804409669376"/>
    <n v="181562.02220000001"/>
    <n v="0.95738804409669376"/>
  </r>
  <r>
    <s v="May-2024"/>
    <x v="3"/>
    <s v="Baked Chips"/>
    <n v="625"/>
    <n v="396874"/>
    <n v="32716"/>
    <n v="3.27"/>
    <n v="7.14"/>
    <n v="307"/>
    <n v="12.88"/>
    <n v="8.5299999999999994"/>
    <n v="86338"/>
    <n v="10"/>
    <n v="1017.98"/>
    <n v="19.14"/>
    <n v="11"/>
    <n v="45288"/>
    <n v="50"/>
    <n v="4462.5"/>
    <n v="33853.352199999994"/>
    <n v="119.62500000000001"/>
    <n v="20.4375"/>
    <n v="226792.08530000001"/>
    <n v="362.86733648000001"/>
    <n v="12.130883971145616"/>
    <n v="389.8642409477593"/>
    <n v="0.78745359988308627"/>
    <n v="194076.08530000001"/>
    <n v="0.78745359988308627"/>
  </r>
  <r>
    <s v="May-2024"/>
    <x v="0"/>
    <s v="Trail Mix"/>
    <n v="101"/>
    <n v="468267"/>
    <n v="139308"/>
    <n v="7.82"/>
    <n v="3.64"/>
    <n v="406"/>
    <n v="24.68"/>
    <n v="14.78"/>
    <n v="43601"/>
    <n v="4"/>
    <n v="830.26"/>
    <n v="8.64"/>
    <n v="46"/>
    <n v="39745"/>
    <n v="25"/>
    <n v="367.64"/>
    <n v="69209.862599999993"/>
    <n v="8.7263999999999999"/>
    <n v="7.898200000000001"/>
    <n v="315326.87280000001"/>
    <n v="3122.0482455445544"/>
    <n v="3.3613791024205359"/>
    <n v="564.00043359911353"/>
    <n v="0.71985760260705967"/>
    <n v="176018.87280000001"/>
    <n v="0.71985760260705967"/>
  </r>
  <r>
    <s v="May-2024"/>
    <x v="0"/>
    <s v="Protein Bars"/>
    <n v="2440"/>
    <n v="292634"/>
    <n v="138004"/>
    <n v="2.46"/>
    <n v="2.77"/>
    <n v="385"/>
    <n v="41.69"/>
    <n v="13.94"/>
    <n v="72178"/>
    <n v="14"/>
    <n v="722.82"/>
    <n v="21.92"/>
    <n v="4"/>
    <n v="43548"/>
    <n v="58"/>
    <n v="6758.8"/>
    <n v="40793.179599999996"/>
    <n v="534.84800000000007"/>
    <n v="60.024000000000001"/>
    <n v="128761.14840000001"/>
    <n v="52.770962459016395"/>
    <n v="2.1204747688472798"/>
    <n v="404.85044686090589"/>
    <n v="0.95096844522509349"/>
    <n v="-9242.8515999999945"/>
    <n v="0.95096844522509349"/>
  </r>
  <r>
    <s v="May-2024"/>
    <x v="3"/>
    <s v="Protein Bars"/>
    <n v="3152"/>
    <n v="83787"/>
    <n v="13556"/>
    <n v="3.67"/>
    <n v="9.17"/>
    <n v="277"/>
    <n v="15.81"/>
    <n v="5.25"/>
    <n v="28754"/>
    <n v="10"/>
    <n v="1381.7"/>
    <n v="2.84"/>
    <n v="10"/>
    <n v="7984"/>
    <n v="0"/>
    <n v="28903.84"/>
    <n v="4398.8175000000001"/>
    <n v="89.516799999999989"/>
    <n v="115.67839999999998"/>
    <n v="13541.147300000011"/>
    <n v="4.2960492703045725"/>
    <n v="6.1808055473591033"/>
    <n v="60.640515307230224"/>
    <n v="4.5679031353312567"/>
    <n v="-14.852699999988545"/>
    <n v="4.5679031353312567"/>
  </r>
  <r>
    <s v="May-2024"/>
    <x v="0"/>
    <s v="Millet Snacks"/>
    <n v="4699"/>
    <n v="80447"/>
    <n v="135544"/>
    <n v="8.8000000000000007"/>
    <n v="3.94"/>
    <n v="255"/>
    <n v="43.46"/>
    <n v="14.94"/>
    <n v="13231"/>
    <n v="11"/>
    <n v="539.80999999999995"/>
    <n v="7.23"/>
    <n v="12"/>
    <n v="29457"/>
    <n v="69"/>
    <n v="18514.060000000001"/>
    <n v="12018.781800000001"/>
    <n v="339.73770000000002"/>
    <n v="413.51200000000006"/>
    <n v="6472.9084999999905"/>
    <n v="1.3775076612045096"/>
    <n v="0.59351206988136695"/>
    <n v="149.02836183101462"/>
    <n v="1.7110836948549977"/>
    <n v="-129071.09150000001"/>
    <n v="1.7110836948549977"/>
  </r>
  <r>
    <s v="May-2024"/>
    <x v="2"/>
    <s v="Protein Bars"/>
    <n v="229"/>
    <n v="566494"/>
    <n v="5138"/>
    <n v="5.24"/>
    <n v="9.81"/>
    <n v="288"/>
    <n v="45.52"/>
    <n v="12.54"/>
    <n v="32624"/>
    <n v="14"/>
    <n v="385.7"/>
    <n v="10.94"/>
    <n v="44"/>
    <n v="19130"/>
    <n v="16"/>
    <n v="2246.4900000000002"/>
    <n v="71038.347599999994"/>
    <n v="25.052599999999998"/>
    <n v="11.999600000000001"/>
    <n v="441418.1102"/>
    <n v="1927.5900008733624"/>
    <n v="110.25574153367069"/>
    <n v="1468.742546020223"/>
    <n v="0.19608610152976025"/>
    <n v="436280.1102"/>
    <n v="0.19608610152976025"/>
  </r>
  <r>
    <s v="May-2024"/>
    <x v="2"/>
    <s v="Baked Chips"/>
    <n v="2093"/>
    <n v="572220"/>
    <n v="40428"/>
    <n v="7.97"/>
    <n v="16.04"/>
    <n v="162"/>
    <n v="7.39"/>
    <n v="5.85"/>
    <n v="14429"/>
    <n v="10"/>
    <n v="1036.99"/>
    <n v="5.22"/>
    <n v="38"/>
    <n v="31540"/>
    <n v="67"/>
    <n v="33571.72"/>
    <n v="33474.869999999995"/>
    <n v="109.2546"/>
    <n v="166.81209999999999"/>
    <n v="458928.34330000001"/>
    <n v="219.26820033444815"/>
    <n v="14.154051647373107"/>
    <n v="551.80859989006649"/>
    <n v="0.2935800566215791"/>
    <n v="418500.34330000001"/>
    <n v="0.2935800566215791"/>
  </r>
  <r>
    <s v="May-2024"/>
    <x v="2"/>
    <s v="Trail Mix"/>
    <n v="3292"/>
    <n v="133369"/>
    <n v="81021"/>
    <n v="0.57999999999999996"/>
    <n v="3.18"/>
    <n v="79"/>
    <n v="36.53"/>
    <n v="15.63"/>
    <n v="80907"/>
    <n v="7"/>
    <n v="1353.96"/>
    <n v="9.4"/>
    <n v="20"/>
    <n v="3010"/>
    <n v="27"/>
    <n v="10468.560000000001"/>
    <n v="20845.574700000001"/>
    <n v="309.44799999999998"/>
    <n v="19.093599999999999"/>
    <n v="17809.323699999994"/>
    <n v="5.4098796172539467"/>
    <n v="1.6461040964688167"/>
    <n v="98.502909982569648"/>
    <n v="0.80200676319084641"/>
    <n v="-63211.676300000006"/>
    <n v="0.80200676319084641"/>
  </r>
  <r>
    <s v="May-2024"/>
    <x v="1"/>
    <s v="Protein Bars"/>
    <n v="1416"/>
    <n v="210381"/>
    <n v="108651"/>
    <n v="8.3699999999999992"/>
    <n v="16.940000000000001"/>
    <n v="393"/>
    <n v="8.43"/>
    <n v="7.16"/>
    <n v="25958"/>
    <n v="5"/>
    <n v="928.66"/>
    <n v="21.08"/>
    <n v="13"/>
    <n v="27365"/>
    <n v="61"/>
    <n v="23987.040000000001"/>
    <n v="15063.2796"/>
    <n v="298.49279999999999"/>
    <n v="118.5192"/>
    <n v="117590.6684"/>
    <n v="83.044257344632769"/>
    <n v="1.9363006322997487"/>
    <n v="226.54254517261433"/>
    <n v="1.7347734823962238"/>
    <n v="8939.668399999995"/>
    <n v="1.7347734823962238"/>
  </r>
  <r>
    <s v="May-2024"/>
    <x v="1"/>
    <s v="Protein Bars"/>
    <n v="1329"/>
    <n v="617109"/>
    <n v="41593"/>
    <n v="3.31"/>
    <n v="9.56"/>
    <n v="279"/>
    <n v="34.19"/>
    <n v="7.44"/>
    <n v="75791"/>
    <n v="5"/>
    <n v="294.93"/>
    <n v="20.079999999999998"/>
    <n v="48"/>
    <n v="34405"/>
    <n v="7"/>
    <n v="12705.24"/>
    <n v="45912.909600000006"/>
    <n v="266.86319999999995"/>
    <n v="43.989899999999999"/>
    <n v="447983.99729999999"/>
    <n v="337.08351941309252"/>
    <n v="14.836847546462145"/>
    <n v="2092.3914149120128"/>
    <n v="0.13334025269441865"/>
    <n v="406390.99729999999"/>
    <n v="0.13334025269441865"/>
  </r>
  <r>
    <s v="May-2024"/>
    <x v="3"/>
    <s v="Millet Snacks"/>
    <n v="1339"/>
    <n v="480267"/>
    <n v="46862"/>
    <n v="4.58"/>
    <n v="7.65"/>
    <n v="39"/>
    <n v="28.84"/>
    <n v="7.16"/>
    <n v="87675"/>
    <n v="1"/>
    <n v="1690.85"/>
    <n v="29.36"/>
    <n v="30"/>
    <n v="9367"/>
    <n v="30"/>
    <n v="10243.35"/>
    <n v="34387.117200000001"/>
    <n v="393.13039999999995"/>
    <n v="61.3262"/>
    <n v="338140.07620000001"/>
    <n v="252.53179701269605"/>
    <n v="10.248538261277794"/>
    <n v="284.03879705473582"/>
    <n v="0.13730518649001491"/>
    <n v="291278.07620000001"/>
    <n v="0.13730518649001491"/>
  </r>
  <r>
    <s v="May-2024"/>
    <x v="0"/>
    <s v="Millet Snacks"/>
    <n v="4503"/>
    <n v="182503"/>
    <n v="85018"/>
    <n v="7.46"/>
    <n v="15.53"/>
    <n v="219"/>
    <n v="46"/>
    <n v="11.64"/>
    <n v="40473"/>
    <n v="10"/>
    <n v="1698.32"/>
    <n v="2.57"/>
    <n v="5"/>
    <n v="36285"/>
    <n v="63"/>
    <n v="69931.59"/>
    <n v="21243.349200000001"/>
    <n v="115.72709999999999"/>
    <n v="335.92379999999997"/>
    <n v="14118.409899999999"/>
    <n v="3.1353341994226067"/>
    <n v="2.1466395351572607"/>
    <n v="107.4609025389797"/>
    <n v="2.0379504994438449"/>
    <n v="-70899.590100000001"/>
    <n v="2.0379504994438449"/>
  </r>
  <r>
    <s v="May-2024"/>
    <x v="1"/>
    <s v="Millet Snacks"/>
    <n v="1618"/>
    <n v="569349"/>
    <n v="24337"/>
    <n v="3.69"/>
    <n v="3.62"/>
    <n v="19"/>
    <n v="40.520000000000003"/>
    <n v="18.010000000000002"/>
    <n v="53412"/>
    <n v="14"/>
    <n v="1085.75"/>
    <n v="3.24"/>
    <n v="49"/>
    <n v="23796"/>
    <n v="77"/>
    <n v="5857.16"/>
    <n v="102539.7549"/>
    <n v="52.423200000000008"/>
    <n v="59.7042"/>
    <n v="383631.95770000003"/>
    <n v="237.10256965389371"/>
    <n v="23.39437892920245"/>
    <n v="524.38314529127331"/>
    <n v="3.6233048622198338E-2"/>
    <n v="359294.95770000003"/>
    <n v="3.6233048622198338E-2"/>
  </r>
  <r>
    <s v="May-2024"/>
    <x v="1"/>
    <s v="Trail Mix"/>
    <n v="1737"/>
    <n v="445755"/>
    <n v="53511"/>
    <n v="7.29"/>
    <n v="4"/>
    <n v="368"/>
    <n v="45.08"/>
    <n v="11.09"/>
    <n v="5622"/>
    <n v="6"/>
    <n v="981.76"/>
    <n v="6.03"/>
    <n v="21"/>
    <n v="27549"/>
    <n v="59"/>
    <n v="6948"/>
    <n v="49434.229500000001"/>
    <n v="104.7411"/>
    <n v="126.62730000000001"/>
    <n v="355970.40210000001"/>
    <n v="204.93402538860104"/>
    <n v="8.3301564164377417"/>
    <n v="454.03662809647977"/>
    <n v="0.81050729660912391"/>
    <n v="302459.40210000001"/>
    <n v="0.81050729660912391"/>
  </r>
  <r>
    <s v="May-2024"/>
    <x v="1"/>
    <s v="Trail Mix"/>
    <n v="4214"/>
    <n v="545479"/>
    <n v="127115"/>
    <n v="8.8699999999999992"/>
    <n v="13.67"/>
    <n v="231"/>
    <n v="7.62"/>
    <n v="18.899999999999999"/>
    <n v="83797"/>
    <n v="12"/>
    <n v="498.97"/>
    <n v="5.36"/>
    <n v="4"/>
    <n v="40023"/>
    <n v="18"/>
    <n v="57605.38"/>
    <n v="103095.53099999999"/>
    <n v="225.87040000000002"/>
    <n v="373.78179999999992"/>
    <n v="260358.43680000002"/>
    <n v="61.784156810631238"/>
    <n v="4.2912244817684773"/>
    <n v="1093.2100126260095"/>
    <n v="0.21130432152291839"/>
    <n v="133243.43680000002"/>
    <n v="0.21130432152291839"/>
  </r>
  <r>
    <s v="May-2024"/>
    <x v="0"/>
    <s v="Trail Mix"/>
    <n v="3668"/>
    <n v="711948"/>
    <n v="106084"/>
    <n v="2.23"/>
    <n v="15.82"/>
    <n v="246"/>
    <n v="65.8"/>
    <n v="19.82"/>
    <n v="34523"/>
    <n v="13"/>
    <n v="1845.79"/>
    <n v="25.93"/>
    <n v="0"/>
    <n v="4664"/>
    <n v="30"/>
    <n v="58027.76"/>
    <n v="141108.09360000002"/>
    <n v="951.11239999999987"/>
    <n v="81.796400000000006"/>
    <n v="472592.23759999999"/>
    <n v="128.84194045801527"/>
    <n v="6.7111722785716976"/>
    <n v="385.71451790290337"/>
    <n v="0.6377773938546073"/>
    <n v="366508.23759999999"/>
    <n v="0.6377773938546073"/>
  </r>
  <r>
    <s v="May-2024"/>
    <x v="3"/>
    <s v="Millet Snacks"/>
    <n v="1126"/>
    <n v="982856"/>
    <n v="129184"/>
    <n v="9.9"/>
    <n v="2.42"/>
    <n v="239"/>
    <n v="26.59"/>
    <n v="11.17"/>
    <n v="1102"/>
    <n v="4"/>
    <n v="1398.99"/>
    <n v="13.87"/>
    <n v="35"/>
    <n v="33899"/>
    <n v="53"/>
    <n v="2724.92"/>
    <n v="109785.01519999999"/>
    <n v="156.17619999999999"/>
    <n v="111.474"/>
    <n v="835077.41460000002"/>
    <n v="741.63180692717583"/>
    <n v="7.6081867723557099"/>
    <n v="702.54683736123923"/>
    <n v="0.34019084179167647"/>
    <n v="705893.41460000002"/>
    <n v="0.34019084179167647"/>
  </r>
  <r>
    <s v="May-2024"/>
    <x v="0"/>
    <s v="Millet Snacks"/>
    <n v="111"/>
    <n v="147852"/>
    <n v="137661"/>
    <n v="6.28"/>
    <n v="6.56"/>
    <n v="307"/>
    <n v="9.15"/>
    <n v="5.1100000000000003"/>
    <n v="41548"/>
    <n v="14"/>
    <n v="1491.09"/>
    <n v="5.39"/>
    <n v="42"/>
    <n v="16660"/>
    <n v="61"/>
    <n v="728.16"/>
    <n v="7555.2372000000014"/>
    <n v="5.9828999999999999"/>
    <n v="6.9708000000000006"/>
    <n v="81347.649099999995"/>
    <n v="732.86170360360359"/>
    <n v="1.0740296816091703"/>
    <n v="99.156992535661843"/>
    <n v="3.0961003571138703"/>
    <n v="-56313.350900000005"/>
    <n v="3.0961003571138703"/>
  </r>
  <r>
    <s v="May-2024"/>
    <x v="2"/>
    <s v="Trail Mix"/>
    <n v="1114"/>
    <n v="259093"/>
    <n v="148309"/>
    <n v="0.96"/>
    <n v="4.7300000000000004"/>
    <n v="57"/>
    <n v="19.22"/>
    <n v="19.21"/>
    <n v="45532"/>
    <n v="2"/>
    <n v="497.62"/>
    <n v="8.4600000000000009"/>
    <n v="34"/>
    <n v="43703"/>
    <n v="54"/>
    <n v="5269.22"/>
    <n v="49771.765300000006"/>
    <n v="94.244400000000013"/>
    <n v="10.6944"/>
    <n v="114712.0759"/>
    <n v="102.9731381508079"/>
    <n v="1.7469809654167987"/>
    <n v="520.66436236485674"/>
    <n v="0.1094755165133755"/>
    <n v="-33596.924100000004"/>
    <n v="0.1094755165133755"/>
  </r>
  <r>
    <s v="May-2024"/>
    <x v="2"/>
    <s v="Trail Mix"/>
    <n v="3954"/>
    <n v="588645"/>
    <n v="63608"/>
    <n v="6.94"/>
    <n v="8.81"/>
    <n v="108"/>
    <n v="53.25"/>
    <n v="6.31"/>
    <n v="24406"/>
    <n v="1"/>
    <n v="1818.54"/>
    <n v="7"/>
    <n v="15"/>
    <n v="35129"/>
    <n v="16"/>
    <n v="34834.740000000005"/>
    <n v="37143.499499999991"/>
    <n v="276.78000000000003"/>
    <n v="274.4076"/>
    <n v="456580.57290000003"/>
    <n v="115.47308368740516"/>
    <n v="9.2542604703810838"/>
    <n v="323.69098287637337"/>
    <n v="0.33365155569146088"/>
    <n v="392972.57290000003"/>
    <n v="0.33365155569146088"/>
  </r>
  <r>
    <s v="May-2024"/>
    <x v="2"/>
    <s v="Trail Mix"/>
    <n v="4982"/>
    <n v="639921"/>
    <n v="67551"/>
    <n v="4.17"/>
    <n v="7.83"/>
    <n v="262"/>
    <n v="15.92"/>
    <n v="17.079999999999998"/>
    <n v="78025"/>
    <n v="0"/>
    <n v="1527.18"/>
    <n v="23.7"/>
    <n v="39"/>
    <n v="10481"/>
    <n v="13"/>
    <n v="39009.06"/>
    <n v="109298.50679999999"/>
    <n v="1180.7339999999999"/>
    <n v="207.74940000000001"/>
    <n v="401718.94980000006"/>
    <n v="80.634072621437184"/>
    <n v="9.4731536172669539"/>
    <n v="419.02133343810158"/>
    <n v="0.6252664938328325"/>
    <n v="334167.94980000006"/>
    <n v="0.6252664938328325"/>
  </r>
  <r>
    <s v="May-2024"/>
    <x v="0"/>
    <s v="Baked Chips"/>
    <n v="472"/>
    <n v="670399"/>
    <n v="60103"/>
    <n v="3.8"/>
    <n v="13.74"/>
    <n v="424"/>
    <n v="31"/>
    <n v="9.34"/>
    <n v="26986"/>
    <n v="9"/>
    <n v="960.36"/>
    <n v="3.39"/>
    <n v="31"/>
    <n v="27415"/>
    <n v="10"/>
    <n v="6485.28"/>
    <n v="62615.266599999995"/>
    <n v="16.000799999999998"/>
    <n v="17.936"/>
    <n v="546863.51659999997"/>
    <n v="1158.6091453389829"/>
    <n v="11.154168677104304"/>
    <n v="698.07051522345785"/>
    <n v="0.60738849550789908"/>
    <n v="486760.51659999997"/>
    <n v="0.60738849550789908"/>
  </r>
  <r>
    <s v="May-2024"/>
    <x v="3"/>
    <s v="Baked Chips"/>
    <n v="2736"/>
    <n v="563317"/>
    <n v="125779"/>
    <n v="7.7"/>
    <n v="12.69"/>
    <n v="215"/>
    <n v="31.7"/>
    <n v="5.67"/>
    <n v="26872"/>
    <n v="14"/>
    <n v="1817.18"/>
    <n v="17.27"/>
    <n v="16"/>
    <n v="26838"/>
    <n v="18"/>
    <n v="34719.839999999997"/>
    <n v="31940.073899999999"/>
    <n v="472.50719999999995"/>
    <n v="210.672"/>
    <n v="442263.9069"/>
    <n v="161.64616480263157"/>
    <n v="4.478625207705579"/>
    <n v="309.99515733168977"/>
    <n v="0.6935592215395594"/>
    <n v="316484.9069"/>
    <n v="0.6935592215395594"/>
  </r>
  <r>
    <s v="May-2024"/>
    <x v="1"/>
    <s v="Millet Snacks"/>
    <n v="3516"/>
    <n v="120202"/>
    <n v="37441"/>
    <n v="4.4400000000000004"/>
    <n v="4.2699999999999996"/>
    <n v="88"/>
    <n v="5.48"/>
    <n v="5.21"/>
    <n v="20800"/>
    <n v="14"/>
    <n v="1053.92"/>
    <n v="15.45"/>
    <n v="48"/>
    <n v="48109"/>
    <n v="-2"/>
    <n v="15013.319999999998"/>
    <n v="6262.5241999999998"/>
    <n v="543.22199999999998"/>
    <n v="156.1104"/>
    <n v="29317.823399999994"/>
    <n v="8.3384025597269602"/>
    <n v="3.2104377554018324"/>
    <n v="114.05229998481857"/>
    <n v="0.7715758473236719"/>
    <n v="-8123.1766000000061"/>
    <n v="0.7715758473236719"/>
  </r>
  <r>
    <s v="May-2024"/>
    <x v="1"/>
    <s v="Trail Mix"/>
    <n v="3754"/>
    <n v="674446"/>
    <n v="132881"/>
    <n v="6.2"/>
    <n v="10.69"/>
    <n v="301"/>
    <n v="68.64"/>
    <n v="5.2"/>
    <n v="15438"/>
    <n v="10"/>
    <n v="231.12"/>
    <n v="14.75"/>
    <n v="32"/>
    <n v="9998"/>
    <n v="26"/>
    <n v="40130.259999999995"/>
    <n v="35071.192000000003"/>
    <n v="553.71499999999992"/>
    <n v="232.74799999999999"/>
    <n v="573022.08499999996"/>
    <n v="152.64307005860414"/>
    <n v="5.0755638503623546"/>
    <n v="2918.1637244721355"/>
    <n v="0.10314705699196082"/>
    <n v="440141.08499999996"/>
    <n v="0.10314705699196082"/>
  </r>
  <r>
    <s v="May-2024"/>
    <x v="2"/>
    <s v="Protein Bars"/>
    <n v="2459"/>
    <n v="847232"/>
    <n v="76854"/>
    <n v="8.68"/>
    <n v="15.99"/>
    <n v="256"/>
    <n v="32.35"/>
    <n v="13.13"/>
    <n v="88921"/>
    <n v="9"/>
    <n v="754.25"/>
    <n v="29.27"/>
    <n v="37"/>
    <n v="14697"/>
    <n v="43"/>
    <n v="39319.410000000003"/>
    <n v="111241.5616"/>
    <n v="719.74930000000006"/>
    <n v="213.44120000000001"/>
    <n v="592119.83790000004"/>
    <n v="240.79700605937376"/>
    <n v="11.023915476097535"/>
    <n v="1123.2774279085183"/>
    <n v="0.2279045172986856"/>
    <n v="515265.83790000004"/>
    <n v="0.2279045172986856"/>
  </r>
  <r>
    <s v="May-2024"/>
    <x v="1"/>
    <s v="Millet Snacks"/>
    <n v="1575"/>
    <n v="376022"/>
    <n v="148252"/>
    <n v="7.58"/>
    <n v="10.87"/>
    <n v="396"/>
    <n v="51.62"/>
    <n v="6.08"/>
    <n v="32471"/>
    <n v="0"/>
    <n v="194.19"/>
    <n v="2.71"/>
    <n v="18"/>
    <n v="49807"/>
    <n v="73"/>
    <n v="17120.25"/>
    <n v="22862.137599999998"/>
    <n v="42.682499999999997"/>
    <n v="119.38500000000001"/>
    <n v="253599.54489999998"/>
    <n v="161.01558406349204"/>
    <n v="2.5363705042765021"/>
    <n v="1936.3612956382924"/>
    <n v="0.20450728946710564"/>
    <n v="105347.54489999998"/>
    <n v="0.20450728946710564"/>
  </r>
  <r>
    <s v="May-2024"/>
    <x v="2"/>
    <s v="Trail Mix"/>
    <n v="1808"/>
    <n v="583571"/>
    <n v="125592"/>
    <n v="4.78"/>
    <n v="12.66"/>
    <n v="363"/>
    <n v="35.880000000000003"/>
    <n v="7.24"/>
    <n v="5435"/>
    <n v="13"/>
    <n v="454.73"/>
    <n v="23.64"/>
    <n v="26"/>
    <n v="29525"/>
    <n v="-4"/>
    <n v="22889.279999999999"/>
    <n v="42250.540400000005"/>
    <n v="427.41120000000001"/>
    <n v="86.42240000000001"/>
    <n v="482957.34600000002"/>
    <n v="267.12242588495576"/>
    <n v="4.6465618829224793"/>
    <n v="1283.3351659226353"/>
    <n v="0.28285673894007757"/>
    <n v="357365.34600000002"/>
    <n v="0.28285673894007757"/>
  </r>
  <r>
    <s v="May-2024"/>
    <x v="0"/>
    <s v="Trail Mix"/>
    <n v="3038"/>
    <n v="735933"/>
    <n v="98635"/>
    <n v="9.61"/>
    <n v="4.99"/>
    <n v="481"/>
    <n v="30.09"/>
    <n v="14.72"/>
    <n v="8493"/>
    <n v="14"/>
    <n v="1424.92"/>
    <n v="21.12"/>
    <n v="5"/>
    <n v="21491"/>
    <n v="60"/>
    <n v="15159.62"/>
    <n v="108329.3376"/>
    <n v="641.62559999999996"/>
    <n v="291.95179999999999"/>
    <n v="581526.46500000008"/>
    <n v="191.41753291639239"/>
    <n v="7.4611750392862577"/>
    <n v="516.47320551329199"/>
    <n v="0.93131646494993425"/>
    <n v="482891.46500000008"/>
    <n v="0.93131646494993425"/>
  </r>
  <r>
    <s v="May-2024"/>
    <x v="2"/>
    <s v="Protein Bars"/>
    <n v="582"/>
    <n v="325709"/>
    <n v="32364"/>
    <n v="2.56"/>
    <n v="18.64"/>
    <n v="424"/>
    <n v="24.36"/>
    <n v="17.84"/>
    <n v="61416"/>
    <n v="7"/>
    <n v="1431.68"/>
    <n v="17.12"/>
    <n v="49"/>
    <n v="29618"/>
    <n v="36"/>
    <n v="10848.48"/>
    <n v="58106.4856"/>
    <n v="99.638400000000004"/>
    <n v="14.8992"/>
    <n v="165605.49680000002"/>
    <n v="284.54552714776634"/>
    <n v="10.063929056976887"/>
    <n v="227.5012572641931"/>
    <n v="1.8637259639739769"/>
    <n v="133241.49680000002"/>
    <n v="1.8637259639739769"/>
  </r>
  <r>
    <s v="May-2024"/>
    <x v="1"/>
    <s v="Protein Bars"/>
    <n v="3603"/>
    <n v="91971"/>
    <n v="57389"/>
    <n v="6.49"/>
    <n v="18.25"/>
    <n v="401"/>
    <n v="66.099999999999994"/>
    <n v="15.8"/>
    <n v="26370"/>
    <n v="8"/>
    <n v="1126.45"/>
    <n v="0.35"/>
    <n v="41"/>
    <n v="43485"/>
    <n v="25"/>
    <n v="65754.75"/>
    <n v="14531.418"/>
    <n v="12.610499999999998"/>
    <n v="233.8347"/>
    <n v="-58416.613200000022"/>
    <n v="-16.213325895087433"/>
    <n v="1.6025893463904233"/>
    <n v="81.64676638998624"/>
    <n v="4.9114008763632011"/>
    <n v="-115805.61320000002"/>
    <n v="4.9114008763632011"/>
  </r>
  <r>
    <s v="May-2024"/>
    <x v="2"/>
    <s v="Trail Mix"/>
    <n v="749"/>
    <n v="207462"/>
    <n v="112692"/>
    <n v="5.38"/>
    <n v="18.64"/>
    <n v="366"/>
    <n v="62.92"/>
    <n v="8.51"/>
    <n v="65294"/>
    <n v="11"/>
    <n v="286.08999999999997"/>
    <n v="9.26"/>
    <n v="21"/>
    <n v="31810"/>
    <n v="-10"/>
    <n v="13961.36"/>
    <n v="17655.016199999998"/>
    <n v="69.357399999999998"/>
    <n v="40.296199999999999"/>
    <n v="78631.970199999996"/>
    <n v="104.98260373831775"/>
    <n v="1.8409647534873816"/>
    <n v="725.16341011569796"/>
    <n v="0.50471382711050694"/>
    <n v="-34060.029800000004"/>
    <n v="0.50471382711050694"/>
  </r>
  <r>
    <s v="May-2024"/>
    <x v="2"/>
    <s v="Trail Mix"/>
    <n v="3702"/>
    <n v="912371"/>
    <n v="31672"/>
    <n v="4.93"/>
    <n v="18.100000000000001"/>
    <n v="131"/>
    <n v="32.840000000000003"/>
    <n v="17.22"/>
    <n v="87911"/>
    <n v="5"/>
    <n v="1247.02"/>
    <n v="12.49"/>
    <n v="2"/>
    <n v="17876"/>
    <n v="66"/>
    <n v="67006.200000000012"/>
    <n v="157110.2862"/>
    <n v="462.37979999999999"/>
    <n v="182.5086"/>
    <n v="581822.62540000002"/>
    <n v="157.16440448406269"/>
    <n v="28.806864107097752"/>
    <n v="731.6410322208144"/>
    <n v="0.17904955330671404"/>
    <n v="550150.62540000002"/>
    <n v="0.17904955330671404"/>
  </r>
  <r>
    <s v="May-2024"/>
    <x v="1"/>
    <s v="Baked Chips"/>
    <n v="807"/>
    <n v="472355"/>
    <n v="29472"/>
    <n v="0.66"/>
    <n v="3.46"/>
    <n v="359"/>
    <n v="26.83"/>
    <n v="11.05"/>
    <n v="24124"/>
    <n v="6"/>
    <n v="207.46"/>
    <n v="4.25"/>
    <n v="49"/>
    <n v="49082"/>
    <n v="48"/>
    <n v="2792.22"/>
    <n v="52195.227500000001"/>
    <n v="34.297499999999999"/>
    <n v="5.3262"/>
    <n v="344121.92879999999"/>
    <n v="426.42122527881043"/>
    <n v="16.027246199782844"/>
    <n v="2276.8485491179022"/>
    <n v="0.15767407987636417"/>
    <n v="314649.92879999999"/>
    <n v="0.15767407987636417"/>
  </r>
  <r>
    <s v="May-2024"/>
    <x v="0"/>
    <s v="Trail Mix"/>
    <n v="3813"/>
    <n v="258139"/>
    <n v="17828"/>
    <n v="7.21"/>
    <n v="19.579999999999998"/>
    <n v="90"/>
    <n v="65.25"/>
    <n v="12.38"/>
    <n v="2196"/>
    <n v="8"/>
    <n v="1559.76"/>
    <n v="11.46"/>
    <n v="39"/>
    <n v="49582"/>
    <n v="63"/>
    <n v="74658.539999999994"/>
    <n v="31957.608200000002"/>
    <n v="436.96980000000002"/>
    <n v="274.91730000000001"/>
    <n v="99032.964700000011"/>
    <n v="25.972453370049834"/>
    <n v="14.47941440430783"/>
    <n v="165.49917936092731"/>
    <n v="0.54380934302836847"/>
    <n v="81204.964700000011"/>
    <n v="0.54380934302836847"/>
  </r>
  <r>
    <s v="May-2024"/>
    <x v="1"/>
    <s v="Protein Bars"/>
    <n v="4355"/>
    <n v="56530"/>
    <n v="107518"/>
    <n v="0.55000000000000004"/>
    <n v="18.04"/>
    <n v="78"/>
    <n v="23.12"/>
    <n v="12.3"/>
    <n v="11345"/>
    <n v="6"/>
    <n v="828.49"/>
    <n v="27.04"/>
    <n v="31"/>
    <n v="2214"/>
    <n v="40"/>
    <n v="78564.2"/>
    <n v="6953.1900000000005"/>
    <n v="1177.5919999999999"/>
    <n v="23.952500000000004"/>
    <n v="-43747.934500000003"/>
    <n v="-10.04544994259472"/>
    <n v="0.5257724288026191"/>
    <n v="68.232567683375777"/>
    <n v="1.1431491243587477"/>
    <n v="-151265.9345"/>
    <n v="1.1431491243587477"/>
  </r>
  <r>
    <s v="May-2024"/>
    <x v="2"/>
    <s v="Protein Bars"/>
    <n v="1685"/>
    <n v="967786"/>
    <n v="81240"/>
    <n v="4.32"/>
    <n v="10.58"/>
    <n v="25"/>
    <n v="42.69"/>
    <n v="8.58"/>
    <n v="12055"/>
    <n v="4"/>
    <n v="283.89999999999998"/>
    <n v="29.87"/>
    <n v="45"/>
    <n v="26685"/>
    <n v="46"/>
    <n v="17827.3"/>
    <n v="83036.038799999995"/>
    <n v="503.30950000000001"/>
    <n v="72.792000000000002"/>
    <n v="827606.55969999998"/>
    <n v="491.16116302670622"/>
    <n v="11.912678483505662"/>
    <n v="3408.8974991194086"/>
    <n v="7.33374940327717E-3"/>
    <n v="746366.55969999998"/>
    <n v="7.33374940327717E-3"/>
  </r>
  <r>
    <s v="May-2024"/>
    <x v="3"/>
    <s v="Protein Bars"/>
    <n v="441"/>
    <n v="421616"/>
    <n v="76354"/>
    <n v="6.92"/>
    <n v="14.5"/>
    <n v="210"/>
    <n v="8.57"/>
    <n v="9.61"/>
    <n v="35771"/>
    <n v="14"/>
    <n v="1973.22"/>
    <n v="0.46"/>
    <n v="23"/>
    <n v="26538"/>
    <n v="22"/>
    <n v="6394.5"/>
    <n v="40517.297599999998"/>
    <n v="2.0286"/>
    <n v="30.517199999999999"/>
    <n v="312362.65659999999"/>
    <n v="708.30534376417233"/>
    <n v="5.5218587107420696"/>
    <n v="213.66902828878685"/>
    <n v="0.98282845053318668"/>
    <n v="236008.65659999999"/>
    <n v="0.98282845053318668"/>
  </r>
  <r>
    <s v="May-2024"/>
    <x v="0"/>
    <s v="Protein Bars"/>
    <n v="3719"/>
    <n v="642131"/>
    <n v="56955"/>
    <n v="5.19"/>
    <n v="16.05"/>
    <n v="287"/>
    <n v="66.41"/>
    <n v="11.87"/>
    <n v="50986"/>
    <n v="12"/>
    <n v="1125.79"/>
    <n v="0.09"/>
    <n v="8"/>
    <n v="33177"/>
    <n v="63"/>
    <n v="59689.950000000004"/>
    <n v="76220.949699999997"/>
    <n v="3.3470999999999997"/>
    <n v="193.01609999999999"/>
    <n v="421860.73709999997"/>
    <n v="113.43391694003763"/>
    <n v="11.274356948468089"/>
    <n v="570.38257579122217"/>
    <n v="0.50317105076689961"/>
    <n v="364905.73709999997"/>
    <n v="0.50317105076689961"/>
  </r>
  <r>
    <s v="May-2024"/>
    <x v="0"/>
    <s v="Trail Mix"/>
    <n v="2434"/>
    <n v="323349"/>
    <n v="142227"/>
    <n v="4.88"/>
    <n v="15.81"/>
    <n v="448"/>
    <n v="42.11"/>
    <n v="8.09"/>
    <n v="40100"/>
    <n v="6"/>
    <n v="151.46"/>
    <n v="27.83"/>
    <n v="16"/>
    <n v="1590"/>
    <n v="-16"/>
    <n v="38481.54"/>
    <n v="26158.934099999999"/>
    <n v="677.38220000000001"/>
    <n v="118.77919999999999"/>
    <n v="216222.3645"/>
    <n v="88.834167830731303"/>
    <n v="2.2734712818241261"/>
    <n v="2134.8804965007262"/>
    <n v="0.20984781149779341"/>
    <n v="73995.364499999996"/>
    <n v="0.20984781149779341"/>
  </r>
  <r>
    <s v="May-2024"/>
    <x v="1"/>
    <s v="Trail Mix"/>
    <n v="307"/>
    <n v="962008"/>
    <n v="121895"/>
    <n v="8.41"/>
    <n v="6.19"/>
    <n v="375"/>
    <n v="66.64"/>
    <n v="16.64"/>
    <n v="29990"/>
    <n v="7"/>
    <n v="1842.04"/>
    <n v="2.74"/>
    <n v="42"/>
    <n v="39749"/>
    <n v="15"/>
    <n v="1900.3300000000002"/>
    <n v="160078.1312"/>
    <n v="8.4117999999999995"/>
    <n v="25.818700000000003"/>
    <n v="730256.30830000003"/>
    <n v="2378.6850433224758"/>
    <n v="7.8921038598794047"/>
    <n v="522.25141690734188"/>
    <n v="0.71804496428304132"/>
    <n v="608361.30830000003"/>
    <n v="0.71804496428304132"/>
  </r>
  <r>
    <s v="May-2024"/>
    <x v="3"/>
    <s v="Protein Bars"/>
    <n v="3819"/>
    <n v="889188"/>
    <n v="92265"/>
    <n v="1.1599999999999999"/>
    <n v="16.98"/>
    <n v="141"/>
    <n v="52.66"/>
    <n v="10.29"/>
    <n v="15775"/>
    <n v="5"/>
    <n v="1258.95"/>
    <n v="29.34"/>
    <n v="32"/>
    <n v="41128"/>
    <n v="34"/>
    <n v="64846.62"/>
    <n v="91497.445199999987"/>
    <n v="1120.4946"/>
    <n v="44.300399999999996"/>
    <n v="674776.1398"/>
    <n v="176.68922225713538"/>
    <n v="9.6373272638595342"/>
    <n v="706.2933396878351"/>
    <n v="0.19963376698740873"/>
    <n v="582511.1398"/>
    <n v="0.19963376698740873"/>
  </r>
  <r>
    <s v="May-2024"/>
    <x v="2"/>
    <s v="Baked Chips"/>
    <n v="2662"/>
    <n v="427501"/>
    <n v="36131"/>
    <n v="5.77"/>
    <n v="19.559999999999999"/>
    <n v="269"/>
    <n v="69.7"/>
    <n v="15.84"/>
    <n v="76575"/>
    <n v="0"/>
    <n v="466.86"/>
    <n v="29.83"/>
    <n v="12"/>
    <n v="4770"/>
    <n v="32"/>
    <n v="52068.719999999994"/>
    <n v="67716.1584"/>
    <n v="794.07460000000003"/>
    <n v="153.59739999999999"/>
    <n v="225423.44959999999"/>
    <n v="84.681987077385415"/>
    <n v="11.831972544352496"/>
    <n v="915.69421239772089"/>
    <n v="0.29376619002060816"/>
    <n v="189292.44959999999"/>
    <n v="0.29376619002060816"/>
  </r>
  <r>
    <s v="May-2024"/>
    <x v="1"/>
    <s v="Protein Bars"/>
    <n v="336"/>
    <n v="106481"/>
    <n v="38870"/>
    <n v="8.1999999999999993"/>
    <n v="3.2"/>
    <n v="91"/>
    <n v="39.979999999999997"/>
    <n v="18.59"/>
    <n v="34207"/>
    <n v="13"/>
    <n v="709.88"/>
    <n v="5.0999999999999996"/>
    <n v="37"/>
    <n v="48217"/>
    <n v="51"/>
    <n v="1075.2"/>
    <n v="19794.817900000002"/>
    <n v="17.135999999999999"/>
    <n v="27.551999999999996"/>
    <n v="3142.2940999999992"/>
    <n v="9.352065773809521"/>
    <n v="2.7394134293799848"/>
    <n v="149.99859131120752"/>
    <n v="0.60667236408373326"/>
    <n v="-35727.705900000001"/>
    <n v="0.60667236408373326"/>
  </r>
  <r>
    <s v="May-2024"/>
    <x v="3"/>
    <s v="Millet Snacks"/>
    <n v="4543"/>
    <n v="837715"/>
    <n v="108547"/>
    <n v="4.43"/>
    <n v="2.87"/>
    <n v="292"/>
    <n v="39.67"/>
    <n v="6.9"/>
    <n v="22553"/>
    <n v="1"/>
    <n v="1375.39"/>
    <n v="9.48"/>
    <n v="31"/>
    <n v="10088"/>
    <n v="70"/>
    <n v="13038.41"/>
    <n v="57802.335000000006"/>
    <n v="430.67640000000006"/>
    <n v="201.25489999999999"/>
    <n v="733601.32369999995"/>
    <n v="161.47949013867486"/>
    <n v="7.7175324974435036"/>
    <n v="609.07451704607411"/>
    <n v="0.47941588726476198"/>
    <n v="625054.32369999995"/>
    <n v="0.47941588726476198"/>
  </r>
  <r>
    <s v="May-2024"/>
    <x v="0"/>
    <s v="Protein Bars"/>
    <n v="1640"/>
    <n v="444341"/>
    <n v="117217"/>
    <n v="0.9"/>
    <n v="18.79"/>
    <n v="68"/>
    <n v="16"/>
    <n v="12.4"/>
    <n v="55"/>
    <n v="1"/>
    <n v="1423.02"/>
    <n v="9.2799999999999994"/>
    <n v="49"/>
    <n v="39976"/>
    <n v="24"/>
    <n v="30815.599999999999"/>
    <n v="55098.284"/>
    <n v="152.19199999999998"/>
    <n v="14.760000000000002"/>
    <n v="318229.16399999999"/>
    <n v="194.0421731707317"/>
    <n v="3.790755607121834"/>
    <n v="312.25211170608986"/>
    <n v="0.21777274660677273"/>
    <n v="201012.16399999999"/>
    <n v="0.21777274660677273"/>
  </r>
  <r>
    <s v="May-2024"/>
    <x v="2"/>
    <s v="Baked Chips"/>
    <n v="248"/>
    <n v="721514"/>
    <n v="54429"/>
    <n v="7.01"/>
    <n v="13.75"/>
    <n v="114"/>
    <n v="19.77"/>
    <n v="10.64"/>
    <n v="78199"/>
    <n v="5"/>
    <n v="634.76"/>
    <n v="0.01"/>
    <n v="4"/>
    <n v="14973"/>
    <n v="-8"/>
    <n v="3410"/>
    <n v="76769.089600000007"/>
    <n v="2.4800000000000003E-2"/>
    <n v="17.384799999999998"/>
    <n v="548145.50080000004"/>
    <n v="2210.2641161290326"/>
    <n v="13.256058351246578"/>
    <n v="1136.6721280483962"/>
    <n v="0.10029277325180108"/>
    <n v="493716.50080000004"/>
    <n v="0.10029277325180108"/>
  </r>
  <r>
    <s v="May-2024"/>
    <x v="0"/>
    <s v="Protein Bars"/>
    <n v="1866"/>
    <n v="105426"/>
    <n v="143731"/>
    <n v="4.8099999999999996"/>
    <n v="11.81"/>
    <n v="197"/>
    <n v="38.49"/>
    <n v="9.0500000000000007"/>
    <n v="82227"/>
    <n v="6"/>
    <n v="513.41999999999996"/>
    <n v="8.64"/>
    <n v="31"/>
    <n v="18326"/>
    <n v="78"/>
    <n v="22037.46"/>
    <n v="9541.0530000000017"/>
    <n v="161.22240000000002"/>
    <n v="89.754599999999996"/>
    <n v="-26956.489999999991"/>
    <n v="-14.446136120042867"/>
    <n v="0.7334952098016434"/>
    <n v="205.34065677223327"/>
    <n v="0.95938136702521193"/>
    <n v="-170687.49"/>
    <n v="0.95938136702521193"/>
  </r>
  <r>
    <s v="May-2024"/>
    <x v="2"/>
    <s v="Protein Bars"/>
    <n v="2931"/>
    <n v="545384"/>
    <n v="51473"/>
    <n v="9.15"/>
    <n v="3.34"/>
    <n v="473"/>
    <n v="29.11"/>
    <n v="19.84"/>
    <n v="15893"/>
    <n v="10"/>
    <n v="874.34"/>
    <n v="21.38"/>
    <n v="17"/>
    <n v="3786"/>
    <n v="24"/>
    <n v="9789.5399999999991"/>
    <n v="108204.1856"/>
    <n v="626.64779999999996"/>
    <n v="268.18649999999997"/>
    <n v="406816.44010000001"/>
    <n v="138.79783012623679"/>
    <n v="10.595535523478329"/>
    <n v="623.76649815861106"/>
    <n v="0.75829657635720893"/>
    <n v="355343.44010000001"/>
    <n v="0.75829657635720893"/>
  </r>
  <r>
    <s v="May-2024"/>
    <x v="2"/>
    <s v="Millet Snacks"/>
    <n v="4676"/>
    <n v="269780"/>
    <n v="79218"/>
    <n v="6.6"/>
    <n v="18.95"/>
    <n v="65"/>
    <n v="55.82"/>
    <n v="19.989999999999998"/>
    <n v="38452"/>
    <n v="8"/>
    <n v="340.45"/>
    <n v="13.72"/>
    <n v="20"/>
    <n v="25524"/>
    <n v="65"/>
    <n v="88610.2"/>
    <n v="53929.021999999997"/>
    <n v="641.54720000000009"/>
    <n v="308.61600000000004"/>
    <n v="62314.614799999981"/>
    <n v="13.326478785286566"/>
    <n v="3.4055391451437806"/>
    <n v="792.42179468350719"/>
    <n v="8.2027022017940543E-2"/>
    <n v="-16903.385200000019"/>
    <n v="8.2027022017940543E-2"/>
  </r>
  <r>
    <s v="May-2024"/>
    <x v="1"/>
    <s v="Baked Chips"/>
    <n v="2917"/>
    <n v="147756"/>
    <n v="80451"/>
    <n v="6.14"/>
    <n v="19.55"/>
    <n v="27"/>
    <n v="27.23"/>
    <n v="9.5"/>
    <n v="24003"/>
    <n v="2"/>
    <n v="610.54999999999995"/>
    <n v="4.7"/>
    <n v="3"/>
    <n v="27171"/>
    <n v="6"/>
    <n v="57027.35"/>
    <n v="14036.82"/>
    <n v="137.09899999999999"/>
    <n v="179.10379999999998"/>
    <n v="25201.627200000003"/>
    <n v="8.6395705176551267"/>
    <n v="1.8365961889845994"/>
    <n v="242.00474981573993"/>
    <n v="0.11156805814992284"/>
    <n v="-55249.372799999997"/>
    <n v="0.11156805814992284"/>
  </r>
  <r>
    <s v="May-2024"/>
    <x v="1"/>
    <s v="Trail Mix"/>
    <n v="4506"/>
    <n v="212002"/>
    <n v="147105"/>
    <n v="6.35"/>
    <n v="18.75"/>
    <n v="180"/>
    <n v="21.96"/>
    <n v="13.09"/>
    <n v="60107"/>
    <n v="1"/>
    <n v="1636.11"/>
    <n v="23.44"/>
    <n v="34"/>
    <n v="21553"/>
    <n v="-19"/>
    <n v="84487.5"/>
    <n v="27751.061799999996"/>
    <n v="1056.2064"/>
    <n v="286.13100000000003"/>
    <n v="16761.100800000015"/>
    <n v="3.7197294274300963"/>
    <n v="1.4411610754223174"/>
    <n v="129.57686219141746"/>
    <n v="1.3891368949349532"/>
    <n v="-130343.89919999999"/>
    <n v="1.3891368949349532"/>
  </r>
  <r>
    <s v="May-2024"/>
    <x v="2"/>
    <s v="Millet Snacks"/>
    <n v="2290"/>
    <n v="997594"/>
    <n v="10939"/>
    <n v="5.26"/>
    <n v="11.91"/>
    <n v="474"/>
    <n v="33.96"/>
    <n v="11.16"/>
    <n v="30408"/>
    <n v="7"/>
    <n v="207.03"/>
    <n v="0.54"/>
    <n v="5"/>
    <n v="48889"/>
    <n v="58"/>
    <n v="27273.9"/>
    <n v="111331.49040000001"/>
    <n v="12.366000000000001"/>
    <n v="120.45400000000001"/>
    <n v="779558.78960000002"/>
    <n v="340.41868541484718"/>
    <n v="91.19608739372886"/>
    <n v="4818.5963386948752"/>
    <n v="9.8368895562723907E-2"/>
    <n v="768619.78960000002"/>
    <n v="9.8368895562723907E-2"/>
  </r>
  <r>
    <s v="May-2024"/>
    <x v="1"/>
    <s v="Protein Bars"/>
    <n v="1926"/>
    <n v="751397"/>
    <n v="44121"/>
    <n v="7.07"/>
    <n v="3.1"/>
    <n v="205"/>
    <n v="29.18"/>
    <n v="7.52"/>
    <n v="86912"/>
    <n v="11"/>
    <n v="1165.53"/>
    <n v="17.579999999999998"/>
    <n v="44"/>
    <n v="13906"/>
    <n v="60"/>
    <n v="5970.6"/>
    <n v="56505.054399999994"/>
    <n v="338.59079999999994"/>
    <n v="136.16819999999998"/>
    <n v="587628.58660000004"/>
    <n v="305.10310830737279"/>
    <n v="17.030371025135423"/>
    <n v="644.68267655058219"/>
    <n v="0.31798589826682827"/>
    <n v="543507.58660000004"/>
    <n v="0.31798589826682827"/>
  </r>
  <r>
    <s v="May-2024"/>
    <x v="0"/>
    <s v="Protein Bars"/>
    <n v="3329"/>
    <n v="583634"/>
    <n v="36433"/>
    <n v="6.23"/>
    <n v="10.99"/>
    <n v="332"/>
    <n v="11.01"/>
    <n v="12.68"/>
    <n v="370"/>
    <n v="14"/>
    <n v="555.74"/>
    <n v="20.23"/>
    <n v="49"/>
    <n v="15988"/>
    <n v="-3"/>
    <n v="36585.71"/>
    <n v="74004.791199999992"/>
    <n v="673.45670000000007"/>
    <n v="207.39670000000001"/>
    <n v="455804.64540000004"/>
    <n v="136.91938882547313"/>
    <n v="16.019378036395576"/>
    <n v="1050.1925360780222"/>
    <n v="0.31613250770174456"/>
    <n v="419371.64540000004"/>
    <n v="0.31613250770174456"/>
  </r>
  <r>
    <s v="May-2024"/>
    <x v="2"/>
    <s v="Trail Mix"/>
    <n v="4359"/>
    <n v="895474"/>
    <n v="59110"/>
    <n v="4.45"/>
    <n v="9.4700000000000006"/>
    <n v="379"/>
    <n v="39.200000000000003"/>
    <n v="17.54"/>
    <n v="32275"/>
    <n v="4"/>
    <n v="363.31"/>
    <n v="12.17"/>
    <n v="7"/>
    <n v="41498"/>
    <n v="42"/>
    <n v="41279.730000000003"/>
    <n v="157066.13959999999"/>
    <n v="530.49030000000005"/>
    <n v="193.97550000000001"/>
    <n v="622630.66460000002"/>
    <n v="142.83795930259234"/>
    <n v="15.149281001522585"/>
    <n v="2464.7656271503674"/>
    <n v="0.15376715571864732"/>
    <n v="563520.66460000002"/>
    <n v="0.15376715571864732"/>
  </r>
  <r>
    <s v="May-2024"/>
    <x v="1"/>
    <s v="Protein Bars"/>
    <n v="337"/>
    <n v="226168"/>
    <n v="17867"/>
    <n v="1.02"/>
    <n v="5.56"/>
    <n v="414"/>
    <n v="52.87"/>
    <n v="8.73"/>
    <n v="59896"/>
    <n v="5"/>
    <n v="1730.95"/>
    <n v="17.809999999999999"/>
    <n v="1"/>
    <n v="7822"/>
    <n v="-4"/>
    <n v="1873.7199999999998"/>
    <n v="19744.466400000001"/>
    <n v="60.019699999999993"/>
    <n v="3.4374000000000002"/>
    <n v="136768.35649999999"/>
    <n v="405.84082047477744"/>
    <n v="12.658420551855375"/>
    <n v="130.66119760824981"/>
    <n v="3.1684999646280638"/>
    <n v="118901.35649999999"/>
    <n v="3.1684999646280638"/>
  </r>
  <r>
    <s v="May-2024"/>
    <x v="3"/>
    <s v="Millet Snacks"/>
    <n v="636"/>
    <n v="389119"/>
    <n v="10451"/>
    <n v="0.57999999999999996"/>
    <n v="14.16"/>
    <n v="444"/>
    <n v="17.5"/>
    <n v="5.79"/>
    <n v="60156"/>
    <n v="10"/>
    <n v="1104.5"/>
    <n v="16.260000000000002"/>
    <n v="37"/>
    <n v="9097"/>
    <n v="-8"/>
    <n v="9005.76"/>
    <n v="22529.990099999999"/>
    <n v="103.41360000000002"/>
    <n v="3.6887999999999996"/>
    <n v="288223.14750000002"/>
    <n v="453.18104952830191"/>
    <n v="37.232705004305807"/>
    <n v="352.3033046627433"/>
    <n v="1.2602777042498567"/>
    <n v="277772.14750000002"/>
    <n v="1.2602777042498567"/>
  </r>
  <r>
    <s v="May-2024"/>
    <x v="3"/>
    <s v="Protein Bars"/>
    <n v="4323"/>
    <n v="485071"/>
    <n v="92178"/>
    <n v="1.98"/>
    <n v="2.69"/>
    <n v="193"/>
    <n v="25.12"/>
    <n v="14.39"/>
    <n v="57175"/>
    <n v="4"/>
    <n v="618.96"/>
    <n v="27.57"/>
    <n v="12"/>
    <n v="14136"/>
    <n v="2"/>
    <n v="11628.869999999999"/>
    <n v="69801.716899999999"/>
    <n v="1191.8511000000001"/>
    <n v="85.595399999999998"/>
    <n v="331051.96659999999"/>
    <n v="76.579219662271569"/>
    <n v="5.2623294061489725"/>
    <n v="783.68715264314324"/>
    <n v="0.24627174166256077"/>
    <n v="238873.96659999999"/>
    <n v="0.24627174166256077"/>
  </r>
  <r>
    <s v="May-2024"/>
    <x v="0"/>
    <s v="Protein Bars"/>
    <n v="642"/>
    <n v="236987"/>
    <n v="128749"/>
    <n v="0.69"/>
    <n v="2.76"/>
    <n v="29"/>
    <n v="42.48"/>
    <n v="12.91"/>
    <n v="56866"/>
    <n v="13"/>
    <n v="805.68"/>
    <n v="11.8"/>
    <n v="25"/>
    <n v="5887"/>
    <n v="-1"/>
    <n v="1771.9199999999998"/>
    <n v="30595.021699999998"/>
    <n v="75.756"/>
    <n v="4.4298000000000002"/>
    <n v="141786.8725"/>
    <n v="220.85182632398752"/>
    <n v="1.8406900247768914"/>
    <n v="294.14531824049254"/>
    <n v="9.8590724385725789E-2"/>
    <n v="13037.872499999998"/>
    <n v="9.8590724385725789E-2"/>
  </r>
  <r>
    <s v="May-2024"/>
    <x v="1"/>
    <s v="Trail Mix"/>
    <n v="2819"/>
    <n v="239139"/>
    <n v="39064"/>
    <n v="2.12"/>
    <n v="11.54"/>
    <n v="191"/>
    <n v="10.76"/>
    <n v="8.15"/>
    <n v="37563"/>
    <n v="10"/>
    <n v="1896.58"/>
    <n v="20.329999999999998"/>
    <n v="22"/>
    <n v="39575"/>
    <n v="13"/>
    <n v="32531.26"/>
    <n v="19489.8285"/>
    <n v="573.10269999999991"/>
    <n v="59.762799999999999"/>
    <n v="109347.046"/>
    <n v="38.789303299042217"/>
    <n v="6.1217233258242887"/>
    <n v="126.0895928460703"/>
    <n v="1.5147959136736373"/>
    <n v="70283.046000000002"/>
    <n v="1.5147959136736373"/>
  </r>
  <r>
    <s v="May-2024"/>
    <x v="0"/>
    <s v="Trail Mix"/>
    <n v="2050"/>
    <n v="650517"/>
    <n v="116086"/>
    <n v="1.98"/>
    <n v="11.43"/>
    <n v="194"/>
    <n v="19.14"/>
    <n v="14.64"/>
    <n v="5190"/>
    <n v="12"/>
    <n v="1270.54"/>
    <n v="26.21"/>
    <n v="28"/>
    <n v="16683"/>
    <n v="45"/>
    <n v="23431.5"/>
    <n v="95235.688800000004"/>
    <n v="537.30499999999995"/>
    <n v="40.589999999999996"/>
    <n v="509398.91619999998"/>
    <n v="248.48727619512195"/>
    <n v="5.6037506676084972"/>
    <n v="512.00040927479654"/>
    <n v="0.37890594711590936"/>
    <n v="393312.91619999998"/>
    <n v="0.37890594711590936"/>
  </r>
  <r>
    <s v="May-2024"/>
    <x v="2"/>
    <s v="Baked Chips"/>
    <n v="2230"/>
    <n v="88547"/>
    <n v="98783"/>
    <n v="7.92"/>
    <n v="10.46"/>
    <n v="325"/>
    <n v="66.959999999999994"/>
    <n v="19.059999999999999"/>
    <n v="4331"/>
    <n v="13"/>
    <n v="858.68"/>
    <n v="15.39"/>
    <n v="17"/>
    <n v="31482"/>
    <n v="-3"/>
    <n v="23325.800000000003"/>
    <n v="16877.058199999999"/>
    <n v="343.197"/>
    <n v="176.61599999999999"/>
    <n v="12011.328799999988"/>
    <n v="5.3862460986547029"/>
    <n v="0.89637893159754212"/>
    <n v="103.11990497041973"/>
    <n v="3.1516708640608937"/>
    <n v="-86771.671200000012"/>
    <n v="3.1516708640608937"/>
  </r>
  <r>
    <s v="May-2024"/>
    <x v="1"/>
    <s v="Baked Chips"/>
    <n v="4344"/>
    <n v="236368"/>
    <n v="92893"/>
    <n v="3.46"/>
    <n v="5.61"/>
    <n v="71"/>
    <n v="17.940000000000001"/>
    <n v="7.34"/>
    <n v="44648"/>
    <n v="1"/>
    <n v="1201.3900000000001"/>
    <n v="25.42"/>
    <n v="9"/>
    <n v="49228"/>
    <n v="38"/>
    <n v="24369.84"/>
    <n v="17349.411199999999"/>
    <n v="1104.2448000000002"/>
    <n v="150.30240000000001"/>
    <n v="99518.2016"/>
    <n v="22.909346593001843"/>
    <n v="2.5445189626774893"/>
    <n v="196.74543653601245"/>
    <n v="0.36087241081703109"/>
    <n v="6625.2016000000003"/>
    <n v="0.36087241081703109"/>
  </r>
  <r>
    <s v="May-2024"/>
    <x v="1"/>
    <s v="Millet Snacks"/>
    <n v="3665"/>
    <n v="796111"/>
    <n v="27601"/>
    <n v="8.82"/>
    <n v="18.48"/>
    <n v="31"/>
    <n v="40.409999999999997"/>
    <n v="8.14"/>
    <n v="25761"/>
    <n v="9"/>
    <n v="1009.68"/>
    <n v="27.22"/>
    <n v="9"/>
    <n v="29204"/>
    <n v="19"/>
    <n v="67729.2"/>
    <n v="64803.435400000002"/>
    <n v="997.61299999999994"/>
    <n v="323.25299999999999"/>
    <n v="607292.49860000005"/>
    <n v="165.7005453206003"/>
    <n v="28.843556392884317"/>
    <n v="788.47852785040811"/>
    <n v="3.931622600366029E-2"/>
    <n v="579691.49860000005"/>
    <n v="3.931622600366029E-2"/>
  </r>
  <r>
    <s v="May-2024"/>
    <x v="3"/>
    <s v="Baked Chips"/>
    <n v="982"/>
    <n v="306190"/>
    <n v="144227"/>
    <n v="4.7"/>
    <n v="8.48"/>
    <n v="468"/>
    <n v="13.17"/>
    <n v="6.09"/>
    <n v="3262"/>
    <n v="12"/>
    <n v="1668.36"/>
    <n v="22.21"/>
    <n v="49"/>
    <n v="10814"/>
    <n v="71"/>
    <n v="8327.36"/>
    <n v="18646.970999999998"/>
    <n v="218.10220000000001"/>
    <n v="46.154000000000003"/>
    <n v="264875.41279999999"/>
    <n v="269.73056293279024"/>
    <n v="2.1229728136895312"/>
    <n v="183.52753602340024"/>
    <n v="2.5500260622489299"/>
    <n v="120648.41279999999"/>
    <n v="2.5500260622489299"/>
  </r>
  <r>
    <s v="May-2024"/>
    <x v="1"/>
    <s v="Baked Chips"/>
    <n v="2248"/>
    <n v="924392"/>
    <n v="68227"/>
    <n v="3.18"/>
    <n v="7.82"/>
    <n v="434"/>
    <n v="31.72"/>
    <n v="14.75"/>
    <n v="87858"/>
    <n v="12"/>
    <n v="369.15"/>
    <n v="15.62"/>
    <n v="2"/>
    <n v="12218"/>
    <n v="59"/>
    <n v="17579.36"/>
    <n v="136347.82"/>
    <n v="351.13760000000002"/>
    <n v="71.486400000000003"/>
    <n v="669966.196"/>
    <n v="298.02766725978648"/>
    <n v="13.548771014407786"/>
    <n v="2504.1094406067996"/>
    <n v="0.17331510874174591"/>
    <n v="601739.196"/>
    <n v="0.17331510874174591"/>
  </r>
  <r>
    <s v="May-2024"/>
    <x v="0"/>
    <s v="Trail Mix"/>
    <n v="3402"/>
    <n v="360925"/>
    <n v="28816"/>
    <n v="1.7"/>
    <n v="2.19"/>
    <n v="131"/>
    <n v="9.42"/>
    <n v="11.01"/>
    <n v="60148"/>
    <n v="14"/>
    <n v="578"/>
    <n v="7.5"/>
    <n v="41"/>
    <n v="31614"/>
    <n v="7"/>
    <n v="7450.38"/>
    <n v="39737.842499999999"/>
    <n v="255.14999999999998"/>
    <n v="57.834000000000003"/>
    <n v="221661.7935"/>
    <n v="65.156317901234573"/>
    <n v="12.525159633536925"/>
    <n v="624.43771626297575"/>
    <n v="0.2097887372722865"/>
    <n v="192845.7935"/>
    <n v="0.2097887372722865"/>
  </r>
  <r>
    <s v="May-2024"/>
    <x v="3"/>
    <s v="Trail Mix"/>
    <n v="2144"/>
    <n v="467168"/>
    <n v="133498"/>
    <n v="9.43"/>
    <n v="16.149999999999999"/>
    <n v="407"/>
    <n v="37.89"/>
    <n v="17.05"/>
    <n v="34457"/>
    <n v="8"/>
    <n v="252.36"/>
    <n v="12.54"/>
    <n v="41"/>
    <n v="7007"/>
    <n v="61"/>
    <n v="34625.599999999999"/>
    <n v="79652.144"/>
    <n v="268.85759999999999"/>
    <n v="202.17919999999998"/>
    <n v="310955.21919999999"/>
    <n v="145.03508358208956"/>
    <n v="3.4994381938306192"/>
    <n v="1851.1967031225233"/>
    <n v="0.21985778135488732"/>
    <n v="177457.21919999999"/>
    <n v="0.21985778135488732"/>
  </r>
  <r>
    <s v="May-2024"/>
    <x v="2"/>
    <s v="Protein Bars"/>
    <n v="2808"/>
    <n v="385098"/>
    <n v="131310"/>
    <n v="7.14"/>
    <n v="4.29"/>
    <n v="66"/>
    <n v="26.41"/>
    <n v="6.82"/>
    <n v="95057"/>
    <n v="12"/>
    <n v="209.19"/>
    <n v="5.4"/>
    <n v="48"/>
    <n v="12785"/>
    <n v="63"/>
    <n v="12046.32"/>
    <n v="26263.6836"/>
    <n v="151.63200000000001"/>
    <n v="200.49119999999996"/>
    <n v="238593.8732"/>
    <n v="84.969328062678059"/>
    <n v="2.9327393191683804"/>
    <n v="1840.9006166642764"/>
    <n v="3.5852016889207423E-2"/>
    <n v="107283.8732"/>
    <n v="3.5852016889207423E-2"/>
  </r>
  <r>
    <s v="May-2024"/>
    <x v="0"/>
    <s v="Baked Chips"/>
    <n v="4368"/>
    <n v="196295"/>
    <n v="141028"/>
    <n v="5.35"/>
    <n v="5.54"/>
    <n v="394"/>
    <n v="34.01"/>
    <n v="13.31"/>
    <n v="89152"/>
    <n v="4"/>
    <n v="866.04"/>
    <n v="25.87"/>
    <n v="13"/>
    <n v="5841"/>
    <n v="69"/>
    <n v="24198.720000000001"/>
    <n v="26126.8645"/>
    <n v="1130.0015999999998"/>
    <n v="233.68799999999999"/>
    <n v="49612.72589999999"/>
    <n v="11.358224793956042"/>
    <n v="1.3918867175312704"/>
    <n v="226.65812202669625"/>
    <n v="1.7383008227412822"/>
    <n v="-91415.27410000001"/>
    <n v="1.7383008227412822"/>
  </r>
  <r>
    <s v="May-2024"/>
    <x v="0"/>
    <s v="Protein Bars"/>
    <n v="4378"/>
    <n v="514894"/>
    <n v="39681"/>
    <n v="8.6199999999999992"/>
    <n v="2.2599999999999998"/>
    <n v="286"/>
    <n v="41.94"/>
    <n v="13.16"/>
    <n v="57888"/>
    <n v="6"/>
    <n v="879.05"/>
    <n v="13.71"/>
    <n v="7"/>
    <n v="23733"/>
    <n v="57"/>
    <n v="9894.2799999999988"/>
    <n v="67760.050399999993"/>
    <n v="600.22379999999998"/>
    <n v="377.3836"/>
    <n v="354641.06219999999"/>
    <n v="81.005267747830061"/>
    <n v="12.975832262291776"/>
    <n v="585.73915021898642"/>
    <n v="0.48827195500433096"/>
    <n v="314960.06219999999"/>
    <n v="0.48827195500433096"/>
  </r>
  <r>
    <s v="May-2024"/>
    <x v="1"/>
    <s v="Protein Bars"/>
    <n v="4824"/>
    <n v="586397"/>
    <n v="96328"/>
    <n v="2.0699999999999998"/>
    <n v="6.45"/>
    <n v="446"/>
    <n v="22.85"/>
    <n v="16.11"/>
    <n v="35169"/>
    <n v="9"/>
    <n v="735.71"/>
    <n v="18.2"/>
    <n v="0"/>
    <n v="3473"/>
    <n v="11"/>
    <n v="31114.799999999999"/>
    <n v="94468.556700000001"/>
    <n v="877.96799999999996"/>
    <n v="99.856799999999993"/>
    <n v="421193.81849999999"/>
    <n v="87.312151430348251"/>
    <n v="6.0875031143592722"/>
    <n v="797.04910902393601"/>
    <n v="0.55956401550485424"/>
    <n v="324865.81849999999"/>
    <n v="0.55956401550485424"/>
  </r>
  <r>
    <s v="May-2024"/>
    <x v="1"/>
    <s v="Trail Mix"/>
    <n v="4939"/>
    <n v="728743"/>
    <n v="138943"/>
    <n v="5.98"/>
    <n v="2.38"/>
    <n v="35"/>
    <n v="46.06"/>
    <n v="6.29"/>
    <n v="46144"/>
    <n v="13"/>
    <n v="1057.6400000000001"/>
    <n v="16.09"/>
    <n v="23"/>
    <n v="49978"/>
    <n v="47"/>
    <n v="11754.82"/>
    <n v="45837.934699999998"/>
    <n v="794.68509999999992"/>
    <n v="295.35220000000004"/>
    <n v="573938.20799999998"/>
    <n v="116.20534683134237"/>
    <n v="5.2449061845504987"/>
    <n v="689.02745735789108"/>
    <n v="5.0796234063311761E-2"/>
    <n v="434995.20799999998"/>
    <n v="5.0796234063311761E-2"/>
  </r>
  <r>
    <s v="May-2024"/>
    <x v="0"/>
    <s v="Baked Chips"/>
    <n v="1559"/>
    <n v="513001"/>
    <n v="54812"/>
    <n v="4.03"/>
    <n v="16.850000000000001"/>
    <n v="485"/>
    <n v="8.33"/>
    <n v="7.61"/>
    <n v="79360"/>
    <n v="6"/>
    <n v="1456.21"/>
    <n v="13.2"/>
    <n v="42"/>
    <n v="34362"/>
    <n v="-3"/>
    <n v="26269.15"/>
    <n v="39039.376100000001"/>
    <n v="205.78800000000001"/>
    <n v="62.827700000000007"/>
    <n v="333701.85820000002"/>
    <n v="214.04865824246312"/>
    <n v="9.3592826388382111"/>
    <n v="352.2850413058556"/>
    <n v="1.3767260687601"/>
    <n v="278889.85820000002"/>
    <n v="1.3767260687601"/>
  </r>
  <r>
    <s v="May-2024"/>
    <x v="2"/>
    <s v="Protein Bars"/>
    <n v="2701"/>
    <n v="84518"/>
    <n v="71668"/>
    <n v="2.9"/>
    <n v="7.1"/>
    <n v="109"/>
    <n v="36.979999999999997"/>
    <n v="5.27"/>
    <n v="45647"/>
    <n v="6"/>
    <n v="626.74"/>
    <n v="21.56"/>
    <n v="36"/>
    <n v="25021"/>
    <n v="-6"/>
    <n v="19177.099999999999"/>
    <n v="4454.0985999999994"/>
    <n v="582.3356"/>
    <n v="78.328999999999994"/>
    <n v="-10441.863199999993"/>
    <n v="-3.8659249166975167"/>
    <n v="1.1792989897862365"/>
    <n v="134.85336822286754"/>
    <n v="0.80828533566814165"/>
    <n v="-82109.863199999993"/>
    <n v="0.80828533566814165"/>
  </r>
  <r>
    <s v="May-2024"/>
    <x v="1"/>
    <s v="Millet Snacks"/>
    <n v="2544"/>
    <n v="103909"/>
    <n v="104003"/>
    <n v="9.42"/>
    <n v="17.07"/>
    <n v="83"/>
    <n v="25.17"/>
    <n v="11"/>
    <n v="98843"/>
    <n v="2"/>
    <n v="1787.11"/>
    <n v="6.41"/>
    <n v="19"/>
    <n v="9212"/>
    <n v="32"/>
    <n v="43426.080000000002"/>
    <n v="11429.99"/>
    <n v="163.07040000000001"/>
    <n v="239.6448"/>
    <n v="-59404.785199999984"/>
    <n v="-23.350937578616346"/>
    <n v="0.99909617991788702"/>
    <n v="58.14359496617444"/>
    <n v="1.4275003127736769"/>
    <n v="-163407.78519999998"/>
    <n v="1.4275003127736769"/>
  </r>
  <r>
    <s v="May-2024"/>
    <x v="0"/>
    <s v="Protein Bars"/>
    <n v="492"/>
    <n v="528082"/>
    <n v="138251"/>
    <n v="3.71"/>
    <n v="4.57"/>
    <n v="196"/>
    <n v="35.159999999999997"/>
    <n v="8.23"/>
    <n v="97648"/>
    <n v="7"/>
    <n v="231.67"/>
    <n v="11.14"/>
    <n v="47"/>
    <n v="44421"/>
    <n v="51"/>
    <n v="2248.44"/>
    <n v="43461.1486"/>
    <n v="54.808799999999998"/>
    <n v="18.2532"/>
    <n v="340230.34940000001"/>
    <n v="691.52510040650407"/>
    <n v="3.8197336728124931"/>
    <n v="2279.4578495273449"/>
    <n v="8.5985358334501077E-2"/>
    <n v="201979.34940000001"/>
    <n v="8.5985358334501077E-2"/>
  </r>
  <r>
    <s v="May-2024"/>
    <x v="0"/>
    <s v="Trail Mix"/>
    <n v="671"/>
    <n v="464994"/>
    <n v="144347"/>
    <n v="0.74"/>
    <n v="6.39"/>
    <n v="400"/>
    <n v="65.3"/>
    <n v="17.77"/>
    <n v="2956"/>
    <n v="8"/>
    <n v="391.15"/>
    <n v="16.12"/>
    <n v="12"/>
    <n v="38958"/>
    <n v="64"/>
    <n v="4287.6899999999996"/>
    <n v="82629.433799999999"/>
    <n v="108.16520000000001"/>
    <n v="4.9653999999999998"/>
    <n v="336049.74560000002"/>
    <n v="500.81929299552911"/>
    <n v="3.2213624114113908"/>
    <n v="1188.7869103924327"/>
    <n v="0.33647745992421407"/>
    <n v="191702.74560000002"/>
    <n v="0.33647745992421407"/>
  </r>
  <r>
    <s v="May-2024"/>
    <x v="2"/>
    <s v="Millet Snacks"/>
    <n v="2949"/>
    <n v="326091"/>
    <n v="114850"/>
    <n v="2.7"/>
    <n v="2.46"/>
    <n v="87"/>
    <n v="42.53"/>
    <n v="18.93"/>
    <n v="94924"/>
    <n v="4"/>
    <n v="1409.08"/>
    <n v="21.21"/>
    <n v="8"/>
    <n v="25537"/>
    <n v="-9"/>
    <n v="7254.54"/>
    <n v="61729.026299999998"/>
    <n v="625.48290000000009"/>
    <n v="79.623000000000005"/>
    <n v="135941.3278"/>
    <n v="46.097432282129532"/>
    <n v="2.8392773182411841"/>
    <n v="231.42121100292391"/>
    <n v="0.3759378823702586"/>
    <n v="21091.327799999999"/>
    <n v="0.3759378823702586"/>
  </r>
  <r>
    <s v="May-2024"/>
    <x v="1"/>
    <s v="Millet Snacks"/>
    <n v="2347"/>
    <n v="166219"/>
    <n v="67433"/>
    <n v="2.4"/>
    <n v="19.899999999999999"/>
    <n v="105"/>
    <n v="39.369999999999997"/>
    <n v="13.86"/>
    <n v="6853"/>
    <n v="3"/>
    <n v="910.28"/>
    <n v="24.32"/>
    <n v="40"/>
    <n v="34741"/>
    <n v="1"/>
    <n v="46705.299999999996"/>
    <n v="23037.953399999999"/>
    <n v="570.79039999999998"/>
    <n v="56.328000000000003"/>
    <n v="54254.628200000021"/>
    <n v="23.116586365573081"/>
    <n v="2.4649503952070946"/>
    <n v="182.60205651008482"/>
    <n v="0.57502090615392942"/>
    <n v="-13178.371799999979"/>
    <n v="0.57502090615392942"/>
  </r>
  <r>
    <s v="May-2024"/>
    <x v="1"/>
    <s v="Trail Mix"/>
    <n v="3676"/>
    <n v="608516"/>
    <n v="42044"/>
    <n v="7.97"/>
    <n v="18.25"/>
    <n v="494"/>
    <n v="13.67"/>
    <n v="13.44"/>
    <n v="17352"/>
    <n v="12"/>
    <n v="1728.69"/>
    <n v="4.3099999999999996"/>
    <n v="9"/>
    <n v="2218"/>
    <n v="-13"/>
    <n v="67087"/>
    <n v="81784.550399999993"/>
    <n v="158.43559999999999"/>
    <n v="292.97719999999998"/>
    <n v="439623.0368"/>
    <n v="119.59277388465723"/>
    <n v="14.473313671391875"/>
    <n v="352.00990345290364"/>
    <n v="1.4033696073726902"/>
    <n v="397579.0368"/>
    <n v="1.4033696073726902"/>
  </r>
  <r>
    <s v="May-2024"/>
    <x v="2"/>
    <s v="Baked Chips"/>
    <n v="4282"/>
    <n v="785036"/>
    <n v="54976"/>
    <n v="6.1"/>
    <n v="11.45"/>
    <n v="149"/>
    <n v="49.96"/>
    <n v="16.43"/>
    <n v="72833"/>
    <n v="10"/>
    <n v="1747.46"/>
    <n v="21.3"/>
    <n v="27"/>
    <n v="37145"/>
    <n v="65"/>
    <n v="49028.899999999994"/>
    <n v="128981.4148"/>
    <n v="912.06600000000003"/>
    <n v="261.202"/>
    <n v="495874.41720000003"/>
    <n v="115.80439448855675"/>
    <n v="14.279612922002329"/>
    <n v="449.24404564339096"/>
    <n v="0.33166828018078154"/>
    <n v="440898.41720000003"/>
    <n v="0.33166828018078154"/>
  </r>
  <r>
    <s v="May-2024"/>
    <x v="0"/>
    <s v="Baked Chips"/>
    <n v="3556"/>
    <n v="474871"/>
    <n v="8832"/>
    <n v="0.56000000000000005"/>
    <n v="10.119999999999999"/>
    <n v="335"/>
    <n v="56.68"/>
    <n v="15.7"/>
    <n v="93476"/>
    <n v="11"/>
    <n v="1579.17"/>
    <n v="16.010000000000002"/>
    <n v="5"/>
    <n v="44732"/>
    <n v="4"/>
    <n v="35986.719999999994"/>
    <n v="74554.747000000003"/>
    <n v="569.31560000000002"/>
    <n v="19.913600000000002"/>
    <n v="225532.30379999999"/>
    <n v="63.42303256467941"/>
    <n v="53.767096920289852"/>
    <n v="300.70923333143361"/>
    <n v="1.1140329689536737"/>
    <n v="216700.30379999999"/>
    <n v="1.1140329689536737"/>
  </r>
  <r>
    <s v="May-2024"/>
    <x v="2"/>
    <s v="Baked Chips"/>
    <n v="2811"/>
    <n v="896143"/>
    <n v="90076"/>
    <n v="6.34"/>
    <n v="10.18"/>
    <n v="370"/>
    <n v="14.46"/>
    <n v="18.02"/>
    <n v="37941"/>
    <n v="5"/>
    <n v="1573.11"/>
    <n v="24.24"/>
    <n v="47"/>
    <n v="8619"/>
    <n v="52"/>
    <n v="28615.98"/>
    <n v="161484.96859999999"/>
    <n v="681.38639999999998"/>
    <n v="178.2174"/>
    <n v="658622.44760000007"/>
    <n v="234.30183123443618"/>
    <n v="9.9487432834495308"/>
    <n v="569.66327847385116"/>
    <n v="0.64950649617304379"/>
    <n v="568546.44760000007"/>
    <n v="0.64950649617304379"/>
  </r>
  <r>
    <s v="May-2024"/>
    <x v="0"/>
    <s v="Trail Mix"/>
    <n v="2050"/>
    <n v="145028"/>
    <n v="100742"/>
    <n v="7.23"/>
    <n v="14.25"/>
    <n v="207"/>
    <n v="61.42"/>
    <n v="19.28"/>
    <n v="72918"/>
    <n v="3"/>
    <n v="1232.73"/>
    <n v="2.61"/>
    <n v="14"/>
    <n v="39278"/>
    <n v="32"/>
    <n v="29212.5"/>
    <n v="27961.398399999998"/>
    <n v="53.504999999999995"/>
    <n v="148.215"/>
    <n v="-24543.618399999978"/>
    <n v="-11.972496780487793"/>
    <n v="1.4395981814933196"/>
    <n v="117.64782231307748"/>
    <n v="1.7594885815152934"/>
    <n v="-125285.61839999998"/>
    <n v="1.7594885815152934"/>
  </r>
  <r>
    <s v="May-2024"/>
    <x v="0"/>
    <s v="Protein Bars"/>
    <n v="662"/>
    <n v="803704"/>
    <n v="149228"/>
    <n v="2.65"/>
    <n v="18.7"/>
    <n v="288"/>
    <n v="21.74"/>
    <n v="15.87"/>
    <n v="35969"/>
    <n v="0"/>
    <n v="453.25"/>
    <n v="0.36"/>
    <n v="2"/>
    <n v="46197"/>
    <n v="19"/>
    <n v="12379.4"/>
    <n v="127547.82479999999"/>
    <n v="2.3832"/>
    <n v="17.542999999999999"/>
    <n v="581590.84899999993"/>
    <n v="878.53602567975815"/>
    <n v="5.3857453024901494"/>
    <n v="1773.2024269167127"/>
    <n v="0.16241800463852363"/>
    <n v="432362.84899999993"/>
    <n v="0.16241800463852363"/>
  </r>
  <r>
    <s v="May-2024"/>
    <x v="0"/>
    <s v="Trail Mix"/>
    <n v="3391"/>
    <n v="926141"/>
    <n v="33884"/>
    <n v="9.9700000000000006"/>
    <n v="13.75"/>
    <n v="106"/>
    <n v="52.83"/>
    <n v="10.51"/>
    <n v="33351"/>
    <n v="11"/>
    <n v="1265.58"/>
    <n v="9.69"/>
    <n v="4"/>
    <n v="19413"/>
    <n v="30"/>
    <n v="46626.25"/>
    <n v="97337.419099999999"/>
    <n v="328.58789999999999"/>
    <n v="338.08270000000005"/>
    <n v="728746.66029999999"/>
    <n v="214.90612217634916"/>
    <n v="27.332693896824459"/>
    <n v="731.79174765720074"/>
    <n v="0.14484995265299774"/>
    <n v="694862.66029999999"/>
    <n v="0.14484995265299774"/>
  </r>
  <r>
    <s v="May-2024"/>
    <x v="0"/>
    <s v="Baked Chips"/>
    <n v="1346"/>
    <n v="367013"/>
    <n v="7708"/>
    <n v="8.06"/>
    <n v="12.43"/>
    <n v="472"/>
    <n v="22.88"/>
    <n v="12.89"/>
    <n v="36145"/>
    <n v="8"/>
    <n v="255.7"/>
    <n v="7.12"/>
    <n v="9"/>
    <n v="31225"/>
    <n v="26"/>
    <n v="16730.78"/>
    <n v="47307.975700000003"/>
    <n v="95.8352"/>
    <n v="108.4876"/>
    <n v="235399.9215"/>
    <n v="174.88850037147103"/>
    <n v="47.614556305137519"/>
    <n v="1435.3265545561205"/>
    <n v="0.32884502728786175"/>
    <n v="227691.9215"/>
    <n v="0.32884502728786175"/>
  </r>
  <r>
    <s v="May-2024"/>
    <x v="1"/>
    <s v="Protein Bars"/>
    <n v="1062"/>
    <n v="85292"/>
    <n v="107842"/>
    <n v="2.2999999999999998"/>
    <n v="4.07"/>
    <n v="78"/>
    <n v="6.6"/>
    <n v="19"/>
    <n v="46404"/>
    <n v="14"/>
    <n v="1775.93"/>
    <n v="24.18"/>
    <n v="47"/>
    <n v="6004"/>
    <n v="0"/>
    <n v="4322.34"/>
    <n v="16205.48"/>
    <n v="256.79159999999996"/>
    <n v="24.425999999999998"/>
    <n v="12074.962400000004"/>
    <n v="11.370021092278723"/>
    <n v="0.79089779492220103"/>
    <n v="48.026667717759146"/>
    <n v="1.6240976879425972"/>
    <n v="-95767.037599999996"/>
    <n v="1.6240976879425972"/>
  </r>
  <r>
    <s v="May-2024"/>
    <x v="0"/>
    <s v="Millet Snacks"/>
    <n v="1740"/>
    <n v="59885"/>
    <n v="74087"/>
    <n v="2.4"/>
    <n v="13.12"/>
    <n v="387"/>
    <n v="68.34"/>
    <n v="5.44"/>
    <n v="25738"/>
    <n v="6"/>
    <n v="1256.8699999999999"/>
    <n v="26.67"/>
    <n v="18"/>
    <n v="38170"/>
    <n v="27"/>
    <n v="22828.799999999999"/>
    <n v="3257.7440000000001"/>
    <n v="464.05799999999999"/>
    <n v="41.76"/>
    <n v="-30615.361999999994"/>
    <n v="-17.595035632183905"/>
    <n v="0.80830645052438355"/>
    <n v="47.646136831971489"/>
    <n v="8.1223793938381892"/>
    <n v="-104702.36199999999"/>
    <n v="8.1223793938381892"/>
  </r>
  <r>
    <s v="May-2024"/>
    <x v="2"/>
    <s v="Baked Chips"/>
    <n v="751"/>
    <n v="522367"/>
    <n v="138682"/>
    <n v="3.98"/>
    <n v="17.190000000000001"/>
    <n v="163"/>
    <n v="64.27"/>
    <n v="12"/>
    <n v="2889"/>
    <n v="6"/>
    <n v="1825.82"/>
    <n v="11.66"/>
    <n v="12"/>
    <n v="27673"/>
    <n v="30"/>
    <n v="12909.69"/>
    <n v="62684.04"/>
    <n v="87.566599999999994"/>
    <n v="29.889800000000001"/>
    <n v="416093.81359999999"/>
    <n v="554.05301411451399"/>
    <n v="3.7666532066165761"/>
    <n v="286.09994413469019"/>
    <n v="0.56973097458300381"/>
    <n v="277411.81359999999"/>
    <n v="0.56973097458300381"/>
  </r>
  <r>
    <s v="May-2024"/>
    <x v="1"/>
    <s v="Baked Chips"/>
    <n v="1816"/>
    <n v="451067"/>
    <n v="100102"/>
    <n v="1.33"/>
    <n v="15.14"/>
    <n v="352"/>
    <n v="58.72"/>
    <n v="13.07"/>
    <n v="85192"/>
    <n v="0"/>
    <n v="1551.32"/>
    <n v="6.44"/>
    <n v="42"/>
    <n v="10815"/>
    <n v="48"/>
    <n v="27494.240000000002"/>
    <n v="58954.456900000005"/>
    <n v="116.9504"/>
    <n v="24.152800000000003"/>
    <n v="268470.19990000001"/>
    <n v="147.83601316079296"/>
    <n v="4.5060738047191862"/>
    <n v="290.7633499213573"/>
    <n v="1.2106064952656701"/>
    <n v="168368.19990000001"/>
    <n v="1.2106064952656701"/>
  </r>
  <r>
    <s v="May-2024"/>
    <x v="3"/>
    <s v="Protein Bars"/>
    <n v="4083"/>
    <n v="852720"/>
    <n v="127049"/>
    <n v="3.19"/>
    <n v="10.82"/>
    <n v="422"/>
    <n v="50.6"/>
    <n v="12.63"/>
    <n v="87154"/>
    <n v="7"/>
    <n v="1503.65"/>
    <n v="10.68"/>
    <n v="11"/>
    <n v="2848"/>
    <n v="20"/>
    <n v="44178.06"/>
    <n v="107698.53599999999"/>
    <n v="436.06439999999998"/>
    <n v="130.24769999999998"/>
    <n v="610275.0919"/>
    <n v="149.46732596130298"/>
    <n v="6.711741139245488"/>
    <n v="567.10005652911241"/>
    <n v="0.74413676236044668"/>
    <n v="483226.0919"/>
    <n v="0.74413676236044668"/>
  </r>
  <r>
    <s v="May-2024"/>
    <x v="1"/>
    <s v="Trail Mix"/>
    <n v="1411"/>
    <n v="122692"/>
    <n v="25583"/>
    <n v="4.4800000000000004"/>
    <n v="13.35"/>
    <n v="43"/>
    <n v="34.86"/>
    <n v="8.65"/>
    <n v="77470"/>
    <n v="3"/>
    <n v="1461.98"/>
    <n v="8.52"/>
    <n v="10"/>
    <n v="35329"/>
    <n v="51"/>
    <n v="18836.849999999999"/>
    <n v="10612.858"/>
    <n v="120.21719999999999"/>
    <n v="63.212800000000009"/>
    <n v="-19740.138000000006"/>
    <n v="-13.990175761871019"/>
    <n v="4.7958409881561979"/>
    <n v="83.921804675850552"/>
    <n v="0.51238173638053019"/>
    <n v="-45323.138000000006"/>
    <n v="0.51238173638053019"/>
  </r>
  <r>
    <s v="May-2024"/>
    <x v="0"/>
    <s v="Millet Snacks"/>
    <n v="3459"/>
    <n v="510796"/>
    <n v="90774"/>
    <n v="3.28"/>
    <n v="15.31"/>
    <n v="106"/>
    <n v="8.58"/>
    <n v="16.170000000000002"/>
    <n v="88822"/>
    <n v="12"/>
    <n v="520.63"/>
    <n v="5.28"/>
    <n v="5"/>
    <n v="34541"/>
    <n v="-10"/>
    <n v="52957.29"/>
    <n v="82595.713199999998"/>
    <n v="182.6352"/>
    <n v="113.45519999999999"/>
    <n v="251583.90640000001"/>
    <n v="72.733132812951723"/>
    <n v="5.627117897195232"/>
    <n v="981.1113458694274"/>
    <n v="0.10804074425015074"/>
    <n v="160809.90640000001"/>
    <n v="0.10804074425015074"/>
  </r>
  <r>
    <s v="May-2024"/>
    <x v="0"/>
    <s v="Baked Chips"/>
    <n v="621"/>
    <n v="921868"/>
    <n v="131374"/>
    <n v="3.29"/>
    <n v="2.2999999999999998"/>
    <n v="178"/>
    <n v="35.49"/>
    <n v="7.85"/>
    <n v="51644"/>
    <n v="0"/>
    <n v="1423.34"/>
    <n v="7.56"/>
    <n v="26"/>
    <n v="22563"/>
    <n v="67"/>
    <n v="1428.3"/>
    <n v="72366.638000000006"/>
    <n v="46.947600000000001"/>
    <n v="20.430899999999998"/>
    <n v="773798.68350000004"/>
    <n v="1246.0526304347827"/>
    <n v="7.0171266765113343"/>
    <n v="647.67940197001428"/>
    <n v="0.27482732885836147"/>
    <n v="642424.68350000004"/>
    <n v="0.27482732885836147"/>
  </r>
  <r>
    <s v="May-2024"/>
    <x v="3"/>
    <s v="Baked Chips"/>
    <n v="1035"/>
    <n v="665458"/>
    <n v="18689"/>
    <n v="6.17"/>
    <n v="6.91"/>
    <n v="12"/>
    <n v="25.26"/>
    <n v="8.7100000000000009"/>
    <n v="27331"/>
    <n v="13"/>
    <n v="1596.7"/>
    <n v="29.46"/>
    <n v="41"/>
    <n v="35818"/>
    <n v="2"/>
    <n v="7151.85"/>
    <n v="57961.391800000005"/>
    <n v="304.911"/>
    <n v="63.859499999999997"/>
    <n v="536826.98769999994"/>
    <n v="518.67341806763284"/>
    <n v="35.606934560436621"/>
    <n v="416.77083985720549"/>
    <n v="2.8792801348845456E-2"/>
    <n v="518137.98769999994"/>
    <n v="2.8792801348845456E-2"/>
  </r>
  <r>
    <s v="May-2024"/>
    <x v="3"/>
    <s v="Millet Snacks"/>
    <n v="2260"/>
    <n v="383997"/>
    <n v="30675"/>
    <n v="6.94"/>
    <n v="13.13"/>
    <n v="189"/>
    <n v="25.52"/>
    <n v="12.77"/>
    <n v="20431"/>
    <n v="4"/>
    <n v="537.61"/>
    <n v="4.49"/>
    <n v="39"/>
    <n v="6506"/>
    <n v="8"/>
    <n v="29673.800000000003"/>
    <n v="49036.416900000004"/>
    <n v="101.474"/>
    <n v="156.84399999999999"/>
    <n v="278091.46510000003"/>
    <n v="123.04932084070798"/>
    <n v="12.518239608801956"/>
    <n v="714.26684771488624"/>
    <n v="0.26460698911710251"/>
    <n v="247416.46510000003"/>
    <n v="0.26460698911710251"/>
  </r>
  <r>
    <s v="May-2024"/>
    <x v="2"/>
    <s v="Trail Mix"/>
    <n v="2808"/>
    <n v="813429"/>
    <n v="38919"/>
    <n v="5.64"/>
    <n v="9.36"/>
    <n v="135"/>
    <n v="58.38"/>
    <n v="8.6"/>
    <n v="23977"/>
    <n v="7"/>
    <n v="626.13"/>
    <n v="9.83"/>
    <n v="21"/>
    <n v="18743"/>
    <n v="65"/>
    <n v="26282.879999999997"/>
    <n v="69954.894"/>
    <n v="276.02640000000002"/>
    <n v="158.37119999999999"/>
    <n v="674036.8284"/>
    <n v="240.04160555555555"/>
    <n v="20.900562707161026"/>
    <n v="1299.1375592927986"/>
    <n v="0.10391509277392372"/>
    <n v="635117.8284"/>
    <n v="0.10391509277392372"/>
  </r>
  <r>
    <s v="May-2024"/>
    <x v="0"/>
    <s v="Trail Mix"/>
    <n v="2681"/>
    <n v="557820"/>
    <n v="75305"/>
    <n v="4.76"/>
    <n v="5.58"/>
    <n v="213"/>
    <n v="58.33"/>
    <n v="19.03"/>
    <n v="8859"/>
    <n v="9"/>
    <n v="1292.79"/>
    <n v="3.82"/>
    <n v="36"/>
    <n v="41134"/>
    <n v="6"/>
    <n v="14959.98"/>
    <n v="106153.14600000001"/>
    <n v="102.41419999999999"/>
    <n v="127.61559999999999"/>
    <n v="386483.84419999999"/>
    <n v="144.15659985080194"/>
    <n v="7.4074762631963349"/>
    <n v="431.48539205903512"/>
    <n v="0.49364359470797031"/>
    <n v="311178.84419999999"/>
    <n v="0.4936435947079703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Apr-2024"/>
    <x v="0"/>
    <x v="0"/>
    <n v="2353"/>
    <n v="229761"/>
    <n v="67824"/>
    <n v="5.08"/>
    <n v="6.91"/>
    <n v="441"/>
    <n v="58.56"/>
    <n v="6.37"/>
    <n v="20842"/>
    <n v="1"/>
    <n v="945.83"/>
    <n v="6.9"/>
    <n v="5"/>
    <n v="3526"/>
    <n v="23"/>
    <n v="16259.23"/>
    <n v="14635.775700000002"/>
    <n v="162.35700000000003"/>
    <n v="119.5324"/>
    <n v="174216.10490000001"/>
    <n v="74.039993582660429"/>
    <n v="3.3876061571125264"/>
    <n v="242.91997504837019"/>
    <n v="1.8154126679462574"/>
    <n v="106392.10490000001"/>
    <n v="1.8154126679462574"/>
  </r>
  <r>
    <s v="Apr-2024"/>
    <x v="0"/>
    <x v="0"/>
    <n v="494"/>
    <n v="117260"/>
    <n v="90371"/>
    <n v="3.51"/>
    <n v="17.41"/>
    <n v="30"/>
    <n v="49.85"/>
    <n v="5.74"/>
    <n v="91244"/>
    <n v="4"/>
    <n v="534.47"/>
    <n v="23.83"/>
    <n v="29"/>
    <n v="12802"/>
    <n v="-12"/>
    <n v="8600.5400000000009"/>
    <n v="6730.7240000000002"/>
    <n v="117.72019999999999"/>
    <n v="17.339400000000001"/>
    <n v="-2252.3236000000034"/>
    <n v="-4.5593595141700476"/>
    <n v="1.2975401400891879"/>
    <n v="219.39491458828371"/>
    <n v="0.1367397236909432"/>
    <n v="-92623.323600000003"/>
    <n v="0.1367397236909432"/>
  </r>
  <r>
    <s v="Apr-2024"/>
    <x v="0"/>
    <x v="0"/>
    <n v="373"/>
    <n v="985541"/>
    <n v="10410"/>
    <n v="9.39"/>
    <n v="3.93"/>
    <n v="86"/>
    <n v="30.14"/>
    <n v="13.95"/>
    <n v="32125"/>
    <n v="6"/>
    <n v="1708.56"/>
    <n v="29.19"/>
    <n v="46"/>
    <n v="47010"/>
    <n v="-9"/>
    <n v="1465.89"/>
    <n v="137482.96949999998"/>
    <n v="108.87869999999999"/>
    <n v="35.024700000000003"/>
    <n v="767313.23710000003"/>
    <n v="2057.1400458445041"/>
    <n v="94.67252641690682"/>
    <n v="576.82551388303602"/>
    <n v="0.14909187948548056"/>
    <n v="756903.23710000003"/>
    <n v="0.14909187948548056"/>
  </r>
  <r>
    <s v="Apr-2024"/>
    <x v="1"/>
    <x v="1"/>
    <n v="3666"/>
    <n v="79725"/>
    <n v="91716"/>
    <n v="2.85"/>
    <n v="12.87"/>
    <n v="110"/>
    <n v="10.83"/>
    <n v="14.38"/>
    <n v="47085"/>
    <n v="9"/>
    <n v="1061.6500000000001"/>
    <n v="21.15"/>
    <n v="34"/>
    <n v="23191"/>
    <n v="54"/>
    <n v="47181.42"/>
    <n v="11464.455000000002"/>
    <n v="775.35899999999992"/>
    <n v="104.48100000000001"/>
    <n v="-50076.714999999997"/>
    <n v="-13.659769503546098"/>
    <n v="0.86925945309433472"/>
    <n v="75.09537041397823"/>
    <n v="1.464804013797429"/>
    <n v="-141792.715"/>
    <n v="1.464804013797429"/>
  </r>
  <r>
    <s v="Apr-2024"/>
    <x v="1"/>
    <x v="2"/>
    <n v="1667"/>
    <n v="311486"/>
    <n v="63557"/>
    <n v="0.69"/>
    <n v="5.12"/>
    <n v="101"/>
    <n v="36.450000000000003"/>
    <n v="15.13"/>
    <n v="81099"/>
    <n v="13"/>
    <n v="443.26"/>
    <n v="21.23"/>
    <n v="31"/>
    <n v="10721"/>
    <n v="34"/>
    <n v="8535.0400000000009"/>
    <n v="47127.831800000007"/>
    <n v="353.90410000000003"/>
    <n v="11.5023"/>
    <n v="163637.7218"/>
    <n v="98.163000479904014"/>
    <n v="4.9008921125918468"/>
    <n v="702.71623877633897"/>
    <n v="0.14372800061640009"/>
    <n v="100080.7218"/>
    <n v="0.14372800061640009"/>
  </r>
  <r>
    <s v="Apr-2024"/>
    <x v="2"/>
    <x v="2"/>
    <n v="3596"/>
    <n v="735166"/>
    <n v="121656"/>
    <n v="9.3800000000000008"/>
    <n v="19.100000000000001"/>
    <n v="459"/>
    <n v="15.51"/>
    <n v="6.95"/>
    <n v="6895"/>
    <n v="0"/>
    <n v="388.72"/>
    <n v="3.82"/>
    <n v="31"/>
    <n v="5486"/>
    <n v="-1"/>
    <n v="68683.600000000006"/>
    <n v="51094.037000000004"/>
    <n v="137.3672"/>
    <n v="337.30480000000006"/>
    <n v="602532.69099999999"/>
    <n v="167.55636568409344"/>
    <n v="6.0429900703623334"/>
    <n v="1891.248199217946"/>
    <n v="0.24269686030093884"/>
    <n v="480876.69099999999"/>
    <n v="0.24269686030093884"/>
  </r>
  <r>
    <s v="Apr-2024"/>
    <x v="3"/>
    <x v="1"/>
    <n v="3036"/>
    <n v="105147"/>
    <n v="141535"/>
    <n v="1.3"/>
    <n v="8.39"/>
    <n v="258"/>
    <n v="41.01"/>
    <n v="6.58"/>
    <n v="21360"/>
    <n v="2"/>
    <n v="1691.04"/>
    <n v="10.09"/>
    <n v="19"/>
    <n v="3019"/>
    <n v="-2"/>
    <n v="25472.04"/>
    <n v="6918.6725999999999"/>
    <n v="306.33240000000001"/>
    <n v="39.468000000000004"/>
    <n v="48031.487000000001"/>
    <n v="15.820647891963109"/>
    <n v="0.74290458190553577"/>
    <n v="62.178895827419815"/>
    <n v="4.1493178122057692"/>
    <n v="-93503.513000000006"/>
    <n v="4.1493178122057692"/>
  </r>
  <r>
    <s v="Apr-2024"/>
    <x v="2"/>
    <x v="1"/>
    <n v="3217"/>
    <n v="665684"/>
    <n v="75448"/>
    <n v="3.67"/>
    <n v="2.81"/>
    <n v="47"/>
    <n v="39.75"/>
    <n v="17.190000000000001"/>
    <n v="54847"/>
    <n v="12"/>
    <n v="700.51"/>
    <n v="7.03"/>
    <n v="46"/>
    <n v="16919"/>
    <n v="50"/>
    <n v="9039.77"/>
    <n v="114431.07960000001"/>
    <n v="226.1551"/>
    <n v="118.06389999999999"/>
    <n v="470102.9314"/>
    <n v="146.13084594342556"/>
    <n v="8.8230834482027358"/>
    <n v="950.28479250831538"/>
    <n v="4.9458857355742361E-2"/>
    <n v="394654.9314"/>
    <n v="4.9458857355742361E-2"/>
  </r>
  <r>
    <s v="Apr-2024"/>
    <x v="2"/>
    <x v="3"/>
    <n v="4437"/>
    <n v="506162"/>
    <n v="119598"/>
    <n v="9.83"/>
    <n v="17.71"/>
    <n v="331"/>
    <n v="29.19"/>
    <n v="17.52"/>
    <n v="38032"/>
    <n v="1"/>
    <n v="711.07"/>
    <n v="28.46"/>
    <n v="18"/>
    <n v="9015"/>
    <n v="79"/>
    <n v="78579.27"/>
    <n v="88679.582399999999"/>
    <n v="1262.7702000000002"/>
    <n v="436.15710000000001"/>
    <n v="290157.22029999999"/>
    <n v="65.394911043497856"/>
    <n v="4.2321945183029817"/>
    <n v="711.83146525658515"/>
    <n v="0.46499770824360581"/>
    <n v="170559.22029999999"/>
    <n v="0.46499770824360581"/>
  </r>
  <r>
    <s v="Apr-2024"/>
    <x v="0"/>
    <x v="3"/>
    <n v="101"/>
    <n v="596015"/>
    <n v="54334"/>
    <n v="7.96"/>
    <n v="11.42"/>
    <n v="177"/>
    <n v="54.39"/>
    <n v="5.84"/>
    <n v="81426"/>
    <n v="0"/>
    <n v="820.78"/>
    <n v="5.09"/>
    <n v="43"/>
    <n v="4420"/>
    <n v="60"/>
    <n v="1153.42"/>
    <n v="34807.275999999998"/>
    <n v="5.1409000000000002"/>
    <n v="8.0396000000000001"/>
    <n v="474195.12349999999"/>
    <n v="4695.0012227722773"/>
    <n v="10.96946663231126"/>
    <n v="726.15682643339267"/>
    <n v="0.24374899960571461"/>
    <n v="419861.12349999999"/>
    <n v="0.24374899960571461"/>
  </r>
  <r>
    <s v="Apr-2024"/>
    <x v="0"/>
    <x v="0"/>
    <n v="1809"/>
    <n v="742095"/>
    <n v="66035"/>
    <n v="9.44"/>
    <n v="3.78"/>
    <n v="457"/>
    <n v="35.229999999999997"/>
    <n v="13.7"/>
    <n v="91737"/>
    <n v="13"/>
    <n v="1134.3599999999999"/>
    <n v="12.45"/>
    <n v="23"/>
    <n v="22507"/>
    <n v="-1"/>
    <n v="6838.0199999999995"/>
    <n v="101667.01499999998"/>
    <n v="225.22049999999999"/>
    <n v="170.7696"/>
    <n v="518949.97490000003"/>
    <n v="286.87118568269761"/>
    <n v="11.237904141743016"/>
    <n v="654.19708029197091"/>
    <n v="0.69856624825662472"/>
    <n v="452914.97490000003"/>
    <n v="0.69856624825662472"/>
  </r>
  <r>
    <s v="Apr-2024"/>
    <x v="2"/>
    <x v="1"/>
    <n v="4338"/>
    <n v="130102"/>
    <n v="49363"/>
    <n v="0.61"/>
    <n v="8.51"/>
    <n v="381"/>
    <n v="53.35"/>
    <n v="15.68"/>
    <n v="19787"/>
    <n v="14"/>
    <n v="1450.3"/>
    <n v="20.58"/>
    <n v="13"/>
    <n v="48671"/>
    <n v="6"/>
    <n v="36916.379999999997"/>
    <n v="20399.993599999998"/>
    <n v="892.76039999999989"/>
    <n v="26.461799999999997"/>
    <n v="3408.404200000019"/>
    <n v="0.78570866758875502"/>
    <n v="2.63561777039483"/>
    <n v="89.706957181272841"/>
    <n v="4.2471622265606985"/>
    <n v="-45954.595799999981"/>
    <n v="4.2471622265606985"/>
  </r>
  <r>
    <s v="Apr-2024"/>
    <x v="0"/>
    <x v="0"/>
    <n v="2025"/>
    <n v="490917"/>
    <n v="72411"/>
    <n v="6.03"/>
    <n v="17.54"/>
    <n v="162"/>
    <n v="64.12"/>
    <n v="12.51"/>
    <n v="17358"/>
    <n v="2"/>
    <n v="1744.01"/>
    <n v="4.26"/>
    <n v="15"/>
    <n v="5597"/>
    <n v="75"/>
    <n v="35518.5"/>
    <n v="61413.716699999997"/>
    <n v="86.265000000000001"/>
    <n v="122.1075"/>
    <n v="370821.41080000001"/>
    <n v="183.12168434567903"/>
    <n v="6.7795914985292294"/>
    <n v="281.48749147080576"/>
    <n v="0.57551402782955163"/>
    <n v="298410.41080000001"/>
    <n v="0.57551402782955163"/>
  </r>
  <r>
    <s v="Apr-2024"/>
    <x v="2"/>
    <x v="3"/>
    <n v="2156"/>
    <n v="683065"/>
    <n v="28377"/>
    <n v="2.44"/>
    <n v="6.02"/>
    <n v="438"/>
    <n v="41.98"/>
    <n v="18.68"/>
    <n v="82143"/>
    <n v="11"/>
    <n v="1893.04"/>
    <n v="6.41"/>
    <n v="6"/>
    <n v="38304"/>
    <n v="45"/>
    <n v="12979.119999999999"/>
    <n v="127596.542"/>
    <n v="138.1996"/>
    <n v="52.606399999999994"/>
    <n v="421851.53200000001"/>
    <n v="195.66397588126159"/>
    <n v="24.071078690488775"/>
    <n v="360.82967079406671"/>
    <n v="1.2138691339770007"/>
    <n v="393474.53200000001"/>
    <n v="1.2138691339770007"/>
  </r>
  <r>
    <s v="Apr-2024"/>
    <x v="0"/>
    <x v="0"/>
    <n v="3244"/>
    <n v="69033"/>
    <n v="43211"/>
    <n v="5.44"/>
    <n v="17.72"/>
    <n v="442"/>
    <n v="54.54"/>
    <n v="7.2"/>
    <n v="37381"/>
    <n v="14"/>
    <n v="1109.21"/>
    <n v="3.17"/>
    <n v="26"/>
    <n v="31788"/>
    <n v="11"/>
    <n v="57483.679999999993"/>
    <n v="4970.3760000000002"/>
    <n v="102.8348"/>
    <n v="176.4736"/>
    <n v="-62869.364399999991"/>
    <n v="-19.380198643649813"/>
    <n v="1.597579320080535"/>
    <n v="62.236186114441807"/>
    <n v="7.1019776049135928"/>
    <n v="-106080.36439999999"/>
    <n v="7.1019776049135928"/>
  </r>
  <r>
    <s v="Apr-2024"/>
    <x v="1"/>
    <x v="1"/>
    <n v="2370"/>
    <n v="566409"/>
    <n v="8744"/>
    <n v="1.2"/>
    <n v="16.21"/>
    <n v="135"/>
    <n v="57.77"/>
    <n v="14.69"/>
    <n v="90347"/>
    <n v="5"/>
    <n v="801.77"/>
    <n v="20.49"/>
    <n v="13"/>
    <n v="43725"/>
    <n v="24"/>
    <n v="38417.700000000004"/>
    <n v="83205.482100000008"/>
    <n v="485.61299999999994"/>
    <n v="28.44"/>
    <n v="310199.76490000001"/>
    <n v="130.88597675105487"/>
    <n v="64.776875571820682"/>
    <n v="706.44823328385951"/>
    <n v="0.19109680460585901"/>
    <n v="301455.76490000001"/>
    <n v="0.19109680460585901"/>
  </r>
  <r>
    <s v="Apr-2024"/>
    <x v="0"/>
    <x v="3"/>
    <n v="1813"/>
    <n v="427869"/>
    <n v="83931"/>
    <n v="5.72"/>
    <n v="16.28"/>
    <n v="230"/>
    <n v="56.61"/>
    <n v="16.32"/>
    <n v="26853"/>
    <n v="2"/>
    <n v="1137.19"/>
    <n v="26.53"/>
    <n v="43"/>
    <n v="8715"/>
    <n v="39"/>
    <n v="29515.640000000003"/>
    <n v="69828.22080000001"/>
    <n v="480.98890000000006"/>
    <n v="103.70359999999999"/>
    <n v="292372.44669999997"/>
    <n v="161.2644493656922"/>
    <n v="5.0978661042999605"/>
    <n v="376.25111019266785"/>
    <n v="0.61129387733161322"/>
    <n v="208441.44669999997"/>
    <n v="0.61129387733161322"/>
  </r>
  <r>
    <s v="Apr-2024"/>
    <x v="1"/>
    <x v="3"/>
    <n v="1207"/>
    <n v="332017"/>
    <n v="21715"/>
    <n v="1.87"/>
    <n v="16.079999999999998"/>
    <n v="416"/>
    <n v="45.51"/>
    <n v="11.72"/>
    <n v="20661"/>
    <n v="13"/>
    <n v="883.11"/>
    <n v="13.3"/>
    <n v="46"/>
    <n v="12226"/>
    <n v="-16"/>
    <n v="19408.559999999998"/>
    <n v="38912.392400000004"/>
    <n v="160.53100000000001"/>
    <n v="22.570900000000002"/>
    <n v="240625.94569999998"/>
    <n v="199.35869569179783"/>
    <n v="15.289753626525444"/>
    <n v="375.9633567732219"/>
    <n v="1.1064908122174466"/>
    <n v="218910.94569999998"/>
    <n v="1.1064908122174466"/>
  </r>
  <r>
    <s v="Apr-2024"/>
    <x v="0"/>
    <x v="1"/>
    <n v="307"/>
    <n v="936514"/>
    <n v="79637"/>
    <n v="7.11"/>
    <n v="5.93"/>
    <n v="138"/>
    <n v="31.12"/>
    <n v="13.47"/>
    <n v="29565"/>
    <n v="3"/>
    <n v="1020.95"/>
    <n v="5.73"/>
    <n v="38"/>
    <n v="3369"/>
    <n v="52"/>
    <n v="1820.51"/>
    <n v="126148.43580000001"/>
    <n v="17.591100000000001"/>
    <n v="21.8277"/>
    <n v="775571.63540000003"/>
    <n v="2526.2919719869706"/>
    <n v="11.75978502454889"/>
    <n v="917.29663548655662"/>
    <n v="0.15044206493442705"/>
    <n v="695934.63540000003"/>
    <n v="0.15044206493442705"/>
  </r>
  <r>
    <s v="Apr-2024"/>
    <x v="0"/>
    <x v="1"/>
    <n v="509"/>
    <n v="466978"/>
    <n v="111022"/>
    <n v="7.19"/>
    <n v="18.16"/>
    <n v="345"/>
    <n v="46.26"/>
    <n v="6.55"/>
    <n v="55991"/>
    <n v="10"/>
    <n v="1068.1500000000001"/>
    <n v="11.67"/>
    <n v="47"/>
    <n v="31314"/>
    <n v="68"/>
    <n v="9243.44"/>
    <n v="30587.059000000001"/>
    <n v="59.400300000000001"/>
    <n v="36.597100000000005"/>
    <n v="339746.5036"/>
    <n v="667.47839607072694"/>
    <n v="4.2061753526328118"/>
    <n v="437.18391611665027"/>
    <n v="0.78914156555555082"/>
    <n v="228724.5036"/>
    <n v="0.78914156555555082"/>
  </r>
  <r>
    <s v="Apr-2024"/>
    <x v="0"/>
    <x v="2"/>
    <n v="2234"/>
    <n v="583884"/>
    <n v="142103"/>
    <n v="6.88"/>
    <n v="16.29"/>
    <n v="411"/>
    <n v="18.260000000000002"/>
    <n v="19.52"/>
    <n v="132"/>
    <n v="10"/>
    <n v="1972.12"/>
    <n v="5.96"/>
    <n v="37"/>
    <n v="36109"/>
    <n v="78"/>
    <n v="36391.86"/>
    <n v="113974.1568"/>
    <n v="133.1464"/>
    <n v="153.69919999999999"/>
    <n v="396990.13760000002"/>
    <n v="177.70373213965982"/>
    <n v="4.1088787710322796"/>
    <n v="296.0692047137091"/>
    <n v="1.3881889553404443"/>
    <n v="254887.13760000002"/>
    <n v="1.3881889553404443"/>
  </r>
  <r>
    <s v="Apr-2024"/>
    <x v="1"/>
    <x v="0"/>
    <n v="1660"/>
    <n v="592601"/>
    <n v="7282"/>
    <n v="2.87"/>
    <n v="12.03"/>
    <n v="390"/>
    <n v="36.369999999999997"/>
    <n v="15.15"/>
    <n v="36538"/>
    <n v="5"/>
    <n v="1769.42"/>
    <n v="23.11"/>
    <n v="10"/>
    <n v="16256"/>
    <n v="47"/>
    <n v="19969.8"/>
    <n v="89779.051500000001"/>
    <n v="383.62599999999998"/>
    <n v="47.642000000000003"/>
    <n v="429626.88049999997"/>
    <n v="258.81137379518071"/>
    <n v="81.378879428728368"/>
    <n v="334.9125702207503"/>
    <n v="1.1644830163972049"/>
    <n v="422344.88049999997"/>
    <n v="1.1644830163972049"/>
  </r>
  <r>
    <s v="Apr-2024"/>
    <x v="1"/>
    <x v="0"/>
    <n v="3802"/>
    <n v="314167"/>
    <n v="126251"/>
    <n v="7.84"/>
    <n v="15.71"/>
    <n v="48"/>
    <n v="50.97"/>
    <n v="7.12"/>
    <n v="39601"/>
    <n v="3"/>
    <n v="499.79"/>
    <n v="5.15"/>
    <n v="17"/>
    <n v="38895"/>
    <n v="16"/>
    <n v="59729.420000000006"/>
    <n v="22368.690399999999"/>
    <n v="195.80300000000003"/>
    <n v="298.07679999999999"/>
    <n v="153079.0098"/>
    <n v="40.262759021567597"/>
    <n v="2.4884317747978235"/>
    <n v="628.59801116468918"/>
    <n v="7.6360407044660961E-2"/>
    <n v="26828.0098"/>
    <n v="7.6360407044660961E-2"/>
  </r>
  <r>
    <s v="Apr-2024"/>
    <x v="2"/>
    <x v="2"/>
    <n v="2456"/>
    <n v="693942"/>
    <n v="67493"/>
    <n v="6.44"/>
    <n v="16.07"/>
    <n v="296"/>
    <n v="21.39"/>
    <n v="6.95"/>
    <n v="73889"/>
    <n v="10"/>
    <n v="1816.68"/>
    <n v="15.9"/>
    <n v="44"/>
    <n v="22946"/>
    <n v="66"/>
    <n v="39467.919999999998"/>
    <n v="48228.969000000005"/>
    <n v="390.50400000000002"/>
    <n v="158.16640000000001"/>
    <n v="508861.44059999997"/>
    <n v="207.19114030944624"/>
    <n v="10.281688471397034"/>
    <n v="381.98361846885524"/>
    <n v="0.77490234054142859"/>
    <n v="441368.44059999997"/>
    <n v="0.77490234054142859"/>
  </r>
  <r>
    <s v="Apr-2024"/>
    <x v="2"/>
    <x v="3"/>
    <n v="4890"/>
    <n v="240868"/>
    <n v="41027"/>
    <n v="4.05"/>
    <n v="6.96"/>
    <n v="499"/>
    <n v="34.04"/>
    <n v="14.65"/>
    <n v="15690"/>
    <n v="12"/>
    <n v="1397.25"/>
    <n v="8.6999999999999993"/>
    <n v="38"/>
    <n v="48020"/>
    <n v="50"/>
    <n v="34034.400000000001"/>
    <n v="35287.161999999997"/>
    <n v="425.42999999999995"/>
    <n v="198.04500000000002"/>
    <n v="107212.96299999999"/>
    <n v="21.924941308793453"/>
    <n v="5.8709630243498188"/>
    <n v="172.38718912148863"/>
    <n v="2.8946466529385391"/>
    <n v="66185.962999999989"/>
    <n v="2.8946466529385391"/>
  </r>
  <r>
    <s v="Apr-2024"/>
    <x v="2"/>
    <x v="0"/>
    <n v="1182"/>
    <n v="118099"/>
    <n v="80769"/>
    <n v="6.36"/>
    <n v="6.5"/>
    <n v="338"/>
    <n v="40.79"/>
    <n v="15.16"/>
    <n v="10481"/>
    <n v="9"/>
    <n v="315.06"/>
    <n v="7.01"/>
    <n v="29"/>
    <n v="26717"/>
    <n v="72"/>
    <n v="7683"/>
    <n v="17903.808400000002"/>
    <n v="82.858199999999997"/>
    <n v="75.175200000000004"/>
    <n v="55156.158199999998"/>
    <n v="46.663416412859561"/>
    <n v="1.4621822729017322"/>
    <n v="374.8460610677331"/>
    <n v="0.90170348605830708"/>
    <n v="-25612.841800000002"/>
    <n v="0.90170348605830708"/>
  </r>
  <r>
    <s v="Apr-2024"/>
    <x v="2"/>
    <x v="0"/>
    <n v="503"/>
    <n v="159079"/>
    <n v="125234"/>
    <n v="5.37"/>
    <n v="13.67"/>
    <n v="281"/>
    <n v="12.76"/>
    <n v="15.11"/>
    <n v="59010"/>
    <n v="11"/>
    <n v="195.69"/>
    <n v="21.11"/>
    <n v="36"/>
    <n v="29287"/>
    <n v="-19"/>
    <n v="6876.01"/>
    <n v="24036.836899999998"/>
    <n v="106.18329999999999"/>
    <n v="27.011099999999999"/>
    <n v="39735.958700000003"/>
    <n v="78.997929821073569"/>
    <n v="1.270254084354089"/>
    <n v="812.91328121007712"/>
    <n v="0.34567032732164527"/>
    <n v="-85498.041299999997"/>
    <n v="0.34567032732164527"/>
  </r>
  <r>
    <s v="Apr-2024"/>
    <x v="2"/>
    <x v="2"/>
    <n v="2879"/>
    <n v="66029"/>
    <n v="147810"/>
    <n v="9.9600000000000009"/>
    <n v="14.26"/>
    <n v="108"/>
    <n v="58.02"/>
    <n v="19.78"/>
    <n v="24485"/>
    <n v="1"/>
    <n v="1142.67"/>
    <n v="11.22"/>
    <n v="21"/>
    <n v="31436"/>
    <n v="58"/>
    <n v="41054.54"/>
    <n v="13060.5362"/>
    <n v="323.02380000000005"/>
    <n v="286.7484"/>
    <n v="-44616.848400000003"/>
    <n v="-15.497342271622092"/>
    <n v="0.44671537784994247"/>
    <n v="57.784837267102482"/>
    <n v="1.8690024080328342"/>
    <n v="-192426.84840000002"/>
    <n v="1.8690024080328342"/>
  </r>
  <r>
    <s v="Apr-2024"/>
    <x v="1"/>
    <x v="0"/>
    <n v="1373"/>
    <n v="946816"/>
    <n v="137001"/>
    <n v="6.71"/>
    <n v="19.32"/>
    <n v="285"/>
    <n v="61.53"/>
    <n v="18.649999999999999"/>
    <n v="48521"/>
    <n v="8"/>
    <n v="612.32000000000005"/>
    <n v="7.57"/>
    <n v="13"/>
    <n v="26669"/>
    <n v="-8"/>
    <n v="26526.36"/>
    <n v="176581.18400000001"/>
    <n v="103.93610000000001"/>
    <n v="92.128299999999996"/>
    <n v="668322.39159999997"/>
    <n v="486.76066394756009"/>
    <n v="6.9110152480638831"/>
    <n v="1546.276456754638"/>
    <n v="0.18431374205759093"/>
    <n v="531321.39159999997"/>
    <n v="0.18431374205759093"/>
  </r>
  <r>
    <s v="Apr-2024"/>
    <x v="2"/>
    <x v="2"/>
    <n v="3058"/>
    <n v="317613"/>
    <n v="23800"/>
    <n v="4.1399999999999997"/>
    <n v="19.440000000000001"/>
    <n v="375"/>
    <n v="33.299999999999997"/>
    <n v="15.82"/>
    <n v="82606"/>
    <n v="10"/>
    <n v="713.81"/>
    <n v="1.57"/>
    <n v="7"/>
    <n v="33911"/>
    <n v="34"/>
    <n v="59447.520000000004"/>
    <n v="50246.376600000003"/>
    <n v="48.010600000000004"/>
    <n v="126.60119999999999"/>
    <n v="91227.491600000008"/>
    <n v="29.832404054937872"/>
    <n v="13.345084033613446"/>
    <n v="444.95453972345587"/>
    <n v="0.8427827261478591"/>
    <n v="67427.491600000008"/>
    <n v="0.8427827261478591"/>
  </r>
  <r>
    <s v="Apr-2024"/>
    <x v="0"/>
    <x v="1"/>
    <n v="2247"/>
    <n v="126256"/>
    <n v="68918"/>
    <n v="4.28"/>
    <n v="2.9"/>
    <n v="126"/>
    <n v="39.29"/>
    <n v="10.63"/>
    <n v="41831"/>
    <n v="12"/>
    <n v="513.03"/>
    <n v="24.48"/>
    <n v="22"/>
    <n v="23745"/>
    <n v="52"/>
    <n v="6516.3"/>
    <n v="13421.0128"/>
    <n v="550.06560000000002"/>
    <n v="96.171600000000012"/>
    <n v="40096.449999999997"/>
    <n v="17.844437027147308"/>
    <n v="1.8319742302446385"/>
    <n v="246.09866869383859"/>
    <n v="0.51198976682296282"/>
    <n v="-28821.550000000003"/>
    <n v="0.51198976682296282"/>
  </r>
  <r>
    <s v="Apr-2024"/>
    <x v="3"/>
    <x v="0"/>
    <n v="3469"/>
    <n v="707011"/>
    <n v="64500"/>
    <n v="2.91"/>
    <n v="8.83"/>
    <n v="108"/>
    <n v="8.43"/>
    <n v="7.19"/>
    <n v="47307"/>
    <n v="3"/>
    <n v="872.2"/>
    <n v="14.59"/>
    <n v="34"/>
    <n v="9062"/>
    <n v="5"/>
    <n v="30631.27"/>
    <n v="50834.090900000003"/>
    <n v="506.12709999999998"/>
    <n v="100.9479"/>
    <n v="568569.56410000008"/>
    <n v="163.90013378495246"/>
    <n v="10.961410852713179"/>
    <n v="810.60651226782841"/>
    <n v="0.1332335706233708"/>
    <n v="504069.56410000008"/>
    <n v="0.1332335706233708"/>
  </r>
  <r>
    <s v="Apr-2024"/>
    <x v="3"/>
    <x v="2"/>
    <n v="4105"/>
    <n v="983688"/>
    <n v="81449"/>
    <n v="8.1"/>
    <n v="16.059999999999999"/>
    <n v="150"/>
    <n v="44.04"/>
    <n v="6.61"/>
    <n v="85311"/>
    <n v="13"/>
    <n v="1377.91"/>
    <n v="1.21"/>
    <n v="38"/>
    <n v="11681"/>
    <n v="17"/>
    <n v="65926.299999999988"/>
    <n v="65021.776800000007"/>
    <n v="49.670499999999997"/>
    <n v="332.505"/>
    <n v="755365.74769999995"/>
    <n v="184.01114438489645"/>
    <n v="12.077349015948631"/>
    <n v="713.8985855389684"/>
    <n v="0.21011387757093714"/>
    <n v="673916.74769999995"/>
    <n v="0.21011387757093714"/>
  </r>
  <r>
    <s v="Apr-2024"/>
    <x v="1"/>
    <x v="2"/>
    <n v="4576"/>
    <n v="488469"/>
    <n v="117169"/>
    <n v="0.83"/>
    <n v="2.15"/>
    <n v="317"/>
    <n v="52.3"/>
    <n v="19.989999999999998"/>
    <n v="48367"/>
    <n v="0"/>
    <n v="539.19000000000005"/>
    <n v="29.87"/>
    <n v="46"/>
    <n v="28399"/>
    <n v="49"/>
    <n v="9838.4"/>
    <n v="97644.953099999999"/>
    <n v="1366.8512000000001"/>
    <n v="37.980800000000002"/>
    <n v="302814.8149"/>
    <n v="66.174566193181818"/>
    <n v="4.1689269345987423"/>
    <n v="905.93111890057298"/>
    <n v="0.34991622805131956"/>
    <n v="185645.8149"/>
    <n v="0.34991622805131956"/>
  </r>
  <r>
    <s v="Apr-2024"/>
    <x v="2"/>
    <x v="0"/>
    <n v="3316"/>
    <n v="920477"/>
    <n v="124619"/>
    <n v="1.87"/>
    <n v="11.85"/>
    <n v="305"/>
    <n v="36.840000000000003"/>
    <n v="7.04"/>
    <n v="9964"/>
    <n v="13"/>
    <n v="289.01"/>
    <n v="11.85"/>
    <n v="24"/>
    <n v="33596"/>
    <n v="56"/>
    <n v="39294.6"/>
    <n v="64801.580800000003"/>
    <n v="392.94599999999997"/>
    <n v="62.009200000000007"/>
    <n v="772365.86400000006"/>
    <n v="232.92094813027745"/>
    <n v="7.3863295324148002"/>
    <n v="3184.9313172554585"/>
    <n v="9.5763446560859208E-2"/>
    <n v="647746.86400000006"/>
    <n v="9.5763446560859208E-2"/>
  </r>
  <r>
    <s v="Apr-2024"/>
    <x v="2"/>
    <x v="1"/>
    <n v="3038"/>
    <n v="691147"/>
    <n v="90376"/>
    <n v="7.95"/>
    <n v="6.94"/>
    <n v="329"/>
    <n v="39.36"/>
    <n v="19.66"/>
    <n v="27785"/>
    <n v="6"/>
    <n v="398.27"/>
    <n v="10.050000000000001"/>
    <n v="32"/>
    <n v="39551"/>
    <n v="-8"/>
    <n v="21083.72"/>
    <n v="135879.50020000001"/>
    <n v="305.31900000000002"/>
    <n v="241.52100000000002"/>
    <n v="466300.93979999999"/>
    <n v="153.4894469387755"/>
    <n v="7.6474617154996904"/>
    <n v="1735.372988173852"/>
    <n v="0.18958460356479878"/>
    <n v="375924.93979999999"/>
    <n v="0.18958460356479878"/>
  </r>
  <r>
    <s v="Apr-2024"/>
    <x v="2"/>
    <x v="3"/>
    <n v="4028"/>
    <n v="238490"/>
    <n v="104931"/>
    <n v="4.4800000000000004"/>
    <n v="18.23"/>
    <n v="496"/>
    <n v="26.74"/>
    <n v="19.47"/>
    <n v="95046"/>
    <n v="13"/>
    <n v="1342.8"/>
    <n v="6.22"/>
    <n v="32"/>
    <n v="10751"/>
    <n v="19"/>
    <n v="73430.44"/>
    <n v="46434.002999999997"/>
    <n v="250.54159999999999"/>
    <n v="180.45440000000002"/>
    <n v="12397.560999999987"/>
    <n v="3.0778453326712976"/>
    <n v="2.2728269052996732"/>
    <n v="177.60649389335717"/>
    <n v="2.7926906788544592"/>
    <n v="-92533.439000000013"/>
    <n v="2.7926906788544592"/>
  </r>
  <r>
    <s v="Apr-2024"/>
    <x v="0"/>
    <x v="2"/>
    <n v="2140"/>
    <n v="457688"/>
    <n v="86532"/>
    <n v="5.25"/>
    <n v="5.87"/>
    <n v="350"/>
    <n v="38.76"/>
    <n v="7.46"/>
    <n v="82797"/>
    <n v="13"/>
    <n v="778.37"/>
    <n v="11.33"/>
    <n v="14"/>
    <n v="7907"/>
    <n v="71"/>
    <n v="12561.800000000001"/>
    <n v="34143.524799999999"/>
    <n v="242.46199999999999"/>
    <n v="112.35"/>
    <n v="319923.86320000002"/>
    <n v="149.4971323364486"/>
    <n v="5.2892340405861411"/>
    <n v="588.00827370016827"/>
    <n v="0.59522971980912764"/>
    <n v="233391.86320000002"/>
    <n v="0.59522971980912764"/>
  </r>
  <r>
    <s v="Apr-2024"/>
    <x v="2"/>
    <x v="0"/>
    <n v="127"/>
    <n v="554409"/>
    <n v="60778"/>
    <n v="7.96"/>
    <n v="17.920000000000002"/>
    <n v="160"/>
    <n v="17.84"/>
    <n v="9.49"/>
    <n v="84790"/>
    <n v="0"/>
    <n v="1459.7"/>
    <n v="9.5"/>
    <n v="15"/>
    <n v="29114"/>
    <n v="37"/>
    <n v="2275.84"/>
    <n v="52613.414100000002"/>
    <n v="12.065"/>
    <n v="10.109200000000001"/>
    <n v="385593.57169999997"/>
    <n v="3036.1698559055117"/>
    <n v="9.1218697555036368"/>
    <n v="379.81023497979038"/>
    <n v="0.42126300258473437"/>
    <n v="324815.57169999997"/>
    <n v="0.42126300258473437"/>
  </r>
  <r>
    <s v="Apr-2024"/>
    <x v="1"/>
    <x v="1"/>
    <n v="4655"/>
    <n v="801164"/>
    <n v="60568"/>
    <n v="4.96"/>
    <n v="7.84"/>
    <n v="206"/>
    <n v="47.79"/>
    <n v="6.33"/>
    <n v="82212"/>
    <n v="14"/>
    <n v="1142.3599999999999"/>
    <n v="5.74"/>
    <n v="24"/>
    <n v="7047"/>
    <n v="11"/>
    <n v="36495.199999999997"/>
    <n v="50713.681199999999"/>
    <n v="267.197"/>
    <n v="230.88800000000001"/>
    <n v="624198.03379999998"/>
    <n v="134.09195140708914"/>
    <n v="13.227512878087438"/>
    <n v="701.3235757554537"/>
    <n v="0.29373032238093572"/>
    <n v="563630.03379999998"/>
    <n v="0.29373032238093572"/>
  </r>
  <r>
    <s v="Apr-2024"/>
    <x v="3"/>
    <x v="3"/>
    <n v="2739"/>
    <n v="278981"/>
    <n v="95768"/>
    <n v="5.41"/>
    <n v="10.18"/>
    <n v="139"/>
    <n v="52.91"/>
    <n v="6.05"/>
    <n v="27228"/>
    <n v="11"/>
    <n v="625.63"/>
    <n v="4.7300000000000004"/>
    <n v="43"/>
    <n v="31823"/>
    <n v="12"/>
    <n v="27883.02"/>
    <n v="16878.3505"/>
    <n v="129.5547"/>
    <n v="148.1799"/>
    <n v="174890.89489999998"/>
    <n v="63.852097444322737"/>
    <n v="2.9130920558015205"/>
    <n v="445.92011252657323"/>
    <n v="0.31171502718823146"/>
    <n v="79122.894899999985"/>
    <n v="0.31171502718823146"/>
  </r>
  <r>
    <s v="Apr-2024"/>
    <x v="1"/>
    <x v="3"/>
    <n v="2452"/>
    <n v="787266"/>
    <n v="12684"/>
    <n v="2.92"/>
    <n v="18.5"/>
    <n v="91"/>
    <n v="44.92"/>
    <n v="14.56"/>
    <n v="68827"/>
    <n v="5"/>
    <n v="220.97"/>
    <n v="5.78"/>
    <n v="3"/>
    <n v="1048"/>
    <n v="-8"/>
    <n v="45362"/>
    <n v="114625.9296"/>
    <n v="141.72560000000001"/>
    <n v="71.598399999999998"/>
    <n v="557189.74640000006"/>
    <n v="227.23888515497555"/>
    <n v="62.067644276253546"/>
    <n v="3562.773227134905"/>
    <n v="2.5541900704463296E-2"/>
    <n v="544505.74640000006"/>
    <n v="2.5541900704463296E-2"/>
  </r>
  <r>
    <s v="Apr-2024"/>
    <x v="1"/>
    <x v="0"/>
    <n v="2303"/>
    <n v="334580"/>
    <n v="71093"/>
    <n v="8.3699999999999992"/>
    <n v="9.9600000000000009"/>
    <n v="201"/>
    <n v="9.8699999999999992"/>
    <n v="19.940000000000001"/>
    <n v="38889"/>
    <n v="8"/>
    <n v="1069.76"/>
    <n v="16.54"/>
    <n v="13"/>
    <n v="33576"/>
    <n v="42"/>
    <n v="22937.88"/>
    <n v="66715.252000000008"/>
    <n v="380.9162"/>
    <n v="192.7611"/>
    <n v="171888.19069999998"/>
    <n v="74.636643812418569"/>
    <n v="4.7062298679194861"/>
    <n v="312.76174095124139"/>
    <n v="0.64266172514794673"/>
    <n v="100795.19069999998"/>
    <n v="0.64266172514794673"/>
  </r>
  <r>
    <s v="Apr-2024"/>
    <x v="0"/>
    <x v="2"/>
    <n v="1374"/>
    <n v="468495"/>
    <n v="108065"/>
    <n v="4.05"/>
    <n v="16.489999999999998"/>
    <n v="453"/>
    <n v="37.82"/>
    <n v="13.93"/>
    <n v="5409"/>
    <n v="6"/>
    <n v="784.49"/>
    <n v="6.09"/>
    <n v="40"/>
    <n v="41647"/>
    <n v="-9"/>
    <n v="22657.26"/>
    <n v="65261.353500000005"/>
    <n v="83.676599999999993"/>
    <n v="55.646999999999998"/>
    <n v="333381.06290000002"/>
    <n v="242.6354169577875"/>
    <n v="4.3353074538472214"/>
    <n v="597.19690499560227"/>
    <n v="0.75854378381839715"/>
    <n v="225316.06290000002"/>
    <n v="0.75854378381839715"/>
  </r>
  <r>
    <s v="Apr-2024"/>
    <x v="3"/>
    <x v="0"/>
    <n v="1056"/>
    <n v="302164"/>
    <n v="135351"/>
    <n v="3.08"/>
    <n v="2.94"/>
    <n v="476"/>
    <n v="54.97"/>
    <n v="18.3"/>
    <n v="42438"/>
    <n v="4"/>
    <n v="405.75"/>
    <n v="13.56"/>
    <n v="37"/>
    <n v="22996"/>
    <n v="57"/>
    <n v="3104.64"/>
    <n v="55296.011999999995"/>
    <n v="143.1936"/>
    <n v="32.524799999999999"/>
    <n v="178153.62960000001"/>
    <n v="168.70608863636366"/>
    <n v="2.2324474883820584"/>
    <n v="744.70486752926683"/>
    <n v="0.639179386028779"/>
    <n v="42802.629600000015"/>
    <n v="0.639179386028779"/>
  </r>
  <r>
    <s v="Apr-2024"/>
    <x v="2"/>
    <x v="1"/>
    <n v="3928"/>
    <n v="118920"/>
    <n v="73344"/>
    <n v="4.4400000000000004"/>
    <n v="18.68"/>
    <n v="44"/>
    <n v="32.409999999999997"/>
    <n v="9.8000000000000007"/>
    <n v="81948"/>
    <n v="2"/>
    <n v="1203.54"/>
    <n v="12.35"/>
    <n v="31"/>
    <n v="19790"/>
    <n v="-12"/>
    <n v="73375.039999999994"/>
    <n v="11654.16"/>
    <n v="485.108"/>
    <n v="174.4032"/>
    <n v="-68506.711199999991"/>
    <n v="-17.440608757637474"/>
    <n v="1.6214005235602094"/>
    <n v="98.808514881100763"/>
    <n v="0.44530575176589299"/>
    <n v="-141850.71119999999"/>
    <n v="0.44530575176589299"/>
  </r>
  <r>
    <s v="Apr-2024"/>
    <x v="0"/>
    <x v="1"/>
    <n v="225"/>
    <n v="713096"/>
    <n v="130438"/>
    <n v="7.54"/>
    <n v="6.46"/>
    <n v="476"/>
    <n v="11.47"/>
    <n v="5.13"/>
    <n v="36370"/>
    <n v="2"/>
    <n v="381.41"/>
    <n v="0.32"/>
    <n v="36"/>
    <n v="1722"/>
    <n v="55"/>
    <n v="1453.5"/>
    <n v="36581.824800000002"/>
    <n v="0.72000000000000008"/>
    <n v="16.965"/>
    <n v="636950.9902"/>
    <n v="2830.8932897777777"/>
    <n v="5.4669344822827703"/>
    <n v="1869.6311056343566"/>
    <n v="0.25459567856221327"/>
    <n v="506512.9902"/>
    <n v="0.25459567856221327"/>
  </r>
  <r>
    <s v="Apr-2024"/>
    <x v="3"/>
    <x v="2"/>
    <n v="3968"/>
    <n v="981479"/>
    <n v="87035"/>
    <n v="8"/>
    <n v="12.19"/>
    <n v="153"/>
    <n v="68.05"/>
    <n v="11.83"/>
    <n v="7244"/>
    <n v="6"/>
    <n v="1900.8"/>
    <n v="25.8"/>
    <n v="37"/>
    <n v="11139"/>
    <n v="46"/>
    <n v="48369.919999999998"/>
    <n v="116108.9657"/>
    <n v="1023.744"/>
    <n v="317.44"/>
    <n v="797275.93030000001"/>
    <n v="200.9263937247984"/>
    <n v="11.27683115987821"/>
    <n v="516.35048400673406"/>
    <n v="0.29631036425639262"/>
    <n v="710240.93030000001"/>
    <n v="0.29631036425639262"/>
  </r>
  <r>
    <s v="Apr-2024"/>
    <x v="3"/>
    <x v="3"/>
    <n v="2069"/>
    <n v="779963"/>
    <n v="45510"/>
    <n v="8.8800000000000008"/>
    <n v="4.38"/>
    <n v="229"/>
    <n v="34.619999999999997"/>
    <n v="15.98"/>
    <n v="13894"/>
    <n v="10"/>
    <n v="1991.64"/>
    <n v="5.5"/>
    <n v="24"/>
    <n v="18533"/>
    <n v="75"/>
    <n v="9062.2199999999993"/>
    <n v="124638.0874"/>
    <n v="113.795"/>
    <n v="183.72720000000001"/>
    <n v="613538.17039999994"/>
    <n v="296.53850671822136"/>
    <n v="17.138277301691936"/>
    <n v="391.61846518447106"/>
    <n v="0.58475281519764399"/>
    <n v="568028.17039999994"/>
    <n v="0.58475281519764399"/>
  </r>
  <r>
    <s v="Apr-2024"/>
    <x v="1"/>
    <x v="3"/>
    <n v="1114"/>
    <n v="123997"/>
    <n v="104441"/>
    <n v="2.09"/>
    <n v="7.72"/>
    <n v="470"/>
    <n v="36.57"/>
    <n v="17.45"/>
    <n v="38674"/>
    <n v="12"/>
    <n v="1605.91"/>
    <n v="18.34"/>
    <n v="33"/>
    <n v="4952"/>
    <n v="62"/>
    <n v="8600.08"/>
    <n v="21637.476499999997"/>
    <n v="204.30760000000001"/>
    <n v="23.282599999999999"/>
    <n v="49905.853300000002"/>
    <n v="44.798791113105928"/>
    <n v="1.187244472956023"/>
    <n v="77.212919777571585"/>
    <n v="6.0870642031662063"/>
    <n v="-54535.146699999998"/>
    <n v="6.0870642031662063"/>
  </r>
  <r>
    <s v="Apr-2024"/>
    <x v="1"/>
    <x v="1"/>
    <n v="1298"/>
    <n v="190905"/>
    <n v="5276"/>
    <n v="5.93"/>
    <n v="2.91"/>
    <n v="45"/>
    <n v="27.31"/>
    <n v="11.72"/>
    <n v="39709"/>
    <n v="6"/>
    <n v="1497.94"/>
    <n v="17.670000000000002"/>
    <n v="7"/>
    <n v="22249"/>
    <n v="1"/>
    <n v="3777.1800000000003"/>
    <n v="22374.066000000003"/>
    <n v="229.35660000000004"/>
    <n v="76.971400000000003"/>
    <n v="102489.42600000001"/>
    <n v="78.959496147919879"/>
    <n v="36.183661865049281"/>
    <n v="127.44502450031376"/>
    <n v="0.3530934234305021"/>
    <n v="97213.426000000007"/>
    <n v="0.3530934234305021"/>
  </r>
  <r>
    <s v="Apr-2024"/>
    <x v="0"/>
    <x v="1"/>
    <n v="3973"/>
    <n v="320040"/>
    <n v="56151"/>
    <n v="9.8699999999999992"/>
    <n v="13.28"/>
    <n v="418"/>
    <n v="60.38"/>
    <n v="12.32"/>
    <n v="59846"/>
    <n v="11"/>
    <n v="806.46"/>
    <n v="15.62"/>
    <n v="7"/>
    <n v="1015"/>
    <n v="-4"/>
    <n v="52761.439999999995"/>
    <n v="39428.928"/>
    <n v="620.58260000000007"/>
    <n v="392.13509999999997"/>
    <n v="165975.9143"/>
    <n v="41.775966347847977"/>
    <n v="5.6996313511780734"/>
    <n v="396.84547280708279"/>
    <n v="1.0533067116610424"/>
    <n v="109824.9143"/>
    <n v="1.0533067116610424"/>
  </r>
  <r>
    <s v="Apr-2024"/>
    <x v="1"/>
    <x v="1"/>
    <n v="3585"/>
    <n v="361877"/>
    <n v="57887"/>
    <n v="7.66"/>
    <n v="7.04"/>
    <n v="417"/>
    <n v="38.46"/>
    <n v="14.4"/>
    <n v="52960"/>
    <n v="3"/>
    <n v="1232.94"/>
    <n v="15.29"/>
    <n v="32"/>
    <n v="17005"/>
    <n v="27"/>
    <n v="25238.400000000001"/>
    <n v="52110.288000000008"/>
    <n v="548.14649999999995"/>
    <n v="274.61099999999999"/>
    <n v="213740.55449999997"/>
    <n v="59.620796234309616"/>
    <n v="6.2514381467341549"/>
    <n v="293.50738884292826"/>
    <n v="1.4207478784227792"/>
    <n v="155853.55449999997"/>
    <n v="1.4207478784227792"/>
  </r>
  <r>
    <s v="Apr-2024"/>
    <x v="2"/>
    <x v="0"/>
    <n v="4783"/>
    <n v="764423"/>
    <n v="32810"/>
    <n v="2.4300000000000002"/>
    <n v="15.1"/>
    <n v="135"/>
    <n v="44.21"/>
    <n v="13.49"/>
    <n v="82011"/>
    <n v="8"/>
    <n v="370.65"/>
    <n v="29.28"/>
    <n v="34"/>
    <n v="26470"/>
    <n v="76"/>
    <n v="72223.3"/>
    <n v="103120.6627"/>
    <n v="1400.4624000000001"/>
    <n v="116.22690000000001"/>
    <n v="479081.348"/>
    <n v="100.16335939786745"/>
    <n v="23.298476074367571"/>
    <n v="2062.3849993255094"/>
    <n v="6.5458195266233477E-2"/>
    <n v="446271.348"/>
    <n v="6.5458195266233477E-2"/>
  </r>
  <r>
    <s v="Apr-2024"/>
    <x v="2"/>
    <x v="2"/>
    <n v="1086"/>
    <n v="539066"/>
    <n v="82842"/>
    <n v="3.61"/>
    <n v="10.72"/>
    <n v="418"/>
    <n v="10.18"/>
    <n v="18.75"/>
    <n v="46412"/>
    <n v="6"/>
    <n v="565.48"/>
    <n v="26.21"/>
    <n v="45"/>
    <n v="10759"/>
    <n v="36"/>
    <n v="11641.92"/>
    <n v="101074.875"/>
    <n v="284.64060000000001"/>
    <n v="39.204599999999999"/>
    <n v="368854.35979999998"/>
    <n v="339.64489852670346"/>
    <n v="6.5071582047753553"/>
    <n v="953.28924099879748"/>
    <n v="0.43848181855283025"/>
    <n v="286012.35979999998"/>
    <n v="0.43848181855283025"/>
  </r>
  <r>
    <s v="Apr-2024"/>
    <x v="0"/>
    <x v="0"/>
    <n v="2508"/>
    <n v="883731"/>
    <n v="146958"/>
    <n v="5.21"/>
    <n v="18.39"/>
    <n v="35"/>
    <n v="54.81"/>
    <n v="7.88"/>
    <n v="84433"/>
    <n v="4"/>
    <n v="898.61"/>
    <n v="2.2400000000000002"/>
    <n v="4"/>
    <n v="22050"/>
    <n v="77"/>
    <n v="46122.12"/>
    <n v="69638.002800000002"/>
    <n v="56.179200000000009"/>
    <n v="130.66679999999999"/>
    <n v="661301.03119999997"/>
    <n v="263.6766472089314"/>
    <n v="6.0134936512472947"/>
    <n v="983.44220518356121"/>
    <n v="3.5589279995835839E-2"/>
    <n v="514343.03119999997"/>
    <n v="3.5589279995835839E-2"/>
  </r>
  <r>
    <s v="Apr-2024"/>
    <x v="3"/>
    <x v="2"/>
    <n v="4883"/>
    <n v="457505"/>
    <n v="13068"/>
    <n v="6.95"/>
    <n v="16.89"/>
    <n v="84"/>
    <n v="25.13"/>
    <n v="14.47"/>
    <n v="82524"/>
    <n v="0"/>
    <n v="236.37"/>
    <n v="25.24"/>
    <n v="28"/>
    <n v="46499"/>
    <n v="12"/>
    <n v="82473.87000000001"/>
    <n v="66200.973499999993"/>
    <n v="1232.4691999999998"/>
    <n v="339.36850000000004"/>
    <n v="178235.31880000001"/>
    <n v="36.501191644480855"/>
    <n v="35.009565350474439"/>
    <n v="1935.5459660701442"/>
    <n v="4.3398607665489995E-2"/>
    <n v="165167.31880000001"/>
    <n v="4.3398607665489995E-2"/>
  </r>
  <r>
    <s v="Apr-2024"/>
    <x v="0"/>
    <x v="2"/>
    <n v="3330"/>
    <n v="116707"/>
    <n v="16390"/>
    <n v="7.88"/>
    <n v="16.45"/>
    <n v="87"/>
    <n v="54.43"/>
    <n v="10.64"/>
    <n v="7065"/>
    <n v="0"/>
    <n v="1684.84"/>
    <n v="0.85"/>
    <n v="33"/>
    <n v="32440"/>
    <n v="39"/>
    <n v="54778.5"/>
    <n v="12417.624800000001"/>
    <n v="28.305000000000003"/>
    <n v="262.404"/>
    <n v="9715.1662000000069"/>
    <n v="2.9174673273273295"/>
    <n v="7.1206223306894447"/>
    <n v="69.268892001614404"/>
    <n v="1.2559750486260464"/>
    <n v="-6674.8337999999931"/>
    <n v="1.2559750486260464"/>
  </r>
  <r>
    <s v="Apr-2024"/>
    <x v="3"/>
    <x v="1"/>
    <n v="588"/>
    <n v="301351"/>
    <n v="111752"/>
    <n v="6.31"/>
    <n v="6.44"/>
    <n v="444"/>
    <n v="48.97"/>
    <n v="6.49"/>
    <n v="37684"/>
    <n v="1"/>
    <n v="1452.28"/>
    <n v="24.86"/>
    <n v="6"/>
    <n v="36183"/>
    <n v="66"/>
    <n v="3786.7200000000003"/>
    <n v="19557.679899999999"/>
    <n v="146.17679999999999"/>
    <n v="37.102799999999995"/>
    <n v="203956.3205"/>
    <n v="346.8644906462585"/>
    <n v="2.6966049824611642"/>
    <n v="207.50199686010961"/>
    <n v="2.1397384445380969"/>
    <n v="92204.320500000002"/>
    <n v="2.1397384445380969"/>
  </r>
  <r>
    <s v="Apr-2024"/>
    <x v="2"/>
    <x v="0"/>
    <n v="1767"/>
    <n v="100601"/>
    <n v="59189"/>
    <n v="2.61"/>
    <n v="4.2"/>
    <n v="193"/>
    <n v="19.68"/>
    <n v="7.47"/>
    <n v="57857"/>
    <n v="7"/>
    <n v="1316.59"/>
    <n v="1.21"/>
    <n v="41"/>
    <n v="24925"/>
    <n v="24"/>
    <n v="7421.4000000000005"/>
    <n v="7514.8946999999998"/>
    <n v="21.380700000000001"/>
    <n v="46.118699999999997"/>
    <n v="2815.2059000000008"/>
    <n v="1.5932121675155635"/>
    <n v="1.6996570308672219"/>
    <n v="76.410271990520968"/>
    <n v="2.5258384111489947"/>
    <n v="-56373.794099999999"/>
    <n v="2.5258384111489947"/>
  </r>
  <r>
    <s v="Apr-2024"/>
    <x v="0"/>
    <x v="3"/>
    <n v="921"/>
    <n v="833441"/>
    <n v="66388"/>
    <n v="1.71"/>
    <n v="13.81"/>
    <n v="223"/>
    <n v="18.23"/>
    <n v="9.2799999999999994"/>
    <n v="66201"/>
    <n v="7"/>
    <n v="1483.14"/>
    <n v="18.149999999999999"/>
    <n v="42"/>
    <n v="46215"/>
    <n v="35"/>
    <n v="12719.01"/>
    <n v="77343.324799999988"/>
    <n v="167.16149999999999"/>
    <n v="15.7491"/>
    <n v="630779.75459999999"/>
    <n v="684.88572703583066"/>
    <n v="12.554091100801349"/>
    <n v="561.94357916312686"/>
    <n v="0.39683699266054828"/>
    <n v="564391.75459999999"/>
    <n v="0.39683699266054828"/>
  </r>
  <r>
    <s v="Apr-2024"/>
    <x v="2"/>
    <x v="2"/>
    <n v="2872"/>
    <n v="299430"/>
    <n v="85807"/>
    <n v="5.35"/>
    <n v="2.63"/>
    <n v="402"/>
    <n v="41.75"/>
    <n v="19.489999999999998"/>
    <n v="22995"/>
    <n v="8"/>
    <n v="1851.76"/>
    <n v="26.01"/>
    <n v="48"/>
    <n v="10395"/>
    <n v="-1"/>
    <n v="7553.36"/>
    <n v="58358.906999999999"/>
    <n v="747.00720000000001"/>
    <n v="153.65199999999999"/>
    <n v="199227.07380000001"/>
    <n v="69.368758286908076"/>
    <n v="3.4895754425629613"/>
    <n v="161.7002203309284"/>
    <n v="2.4860819557158602"/>
    <n v="113420.07380000001"/>
    <n v="2.4860819557158602"/>
  </r>
  <r>
    <s v="Apr-2024"/>
    <x v="1"/>
    <x v="0"/>
    <n v="4189"/>
    <n v="671527"/>
    <n v="148521"/>
    <n v="5.0999999999999996"/>
    <n v="10"/>
    <n v="166"/>
    <n v="33.979999999999997"/>
    <n v="8.68"/>
    <n v="82999"/>
    <n v="3"/>
    <n v="219.74"/>
    <n v="14.85"/>
    <n v="47"/>
    <n v="39055"/>
    <n v="32"/>
    <n v="41890"/>
    <n v="58288.543600000005"/>
    <n v="622.06650000000002"/>
    <n v="213.63899999999998"/>
    <n v="448458.75089999998"/>
    <n v="107.05627856290283"/>
    <n v="4.5214279462163596"/>
    <n v="3056.0070992991718"/>
    <n v="5.4319245540387799E-2"/>
    <n v="299937.75089999998"/>
    <n v="5.4319245540387799E-2"/>
  </r>
  <r>
    <s v="Apr-2024"/>
    <x v="3"/>
    <x v="3"/>
    <n v="2290"/>
    <n v="330466"/>
    <n v="116041"/>
    <n v="4.3899999999999997"/>
    <n v="4.1100000000000003"/>
    <n v="209"/>
    <n v="62.54"/>
    <n v="16.649999999999999"/>
    <n v="47952"/>
    <n v="8"/>
    <n v="1153.25"/>
    <n v="20.89"/>
    <n v="21"/>
    <n v="27639"/>
    <n v="33"/>
    <n v="9411.9000000000015"/>
    <n v="55022.588999999993"/>
    <n v="478.38100000000003"/>
    <n v="100.53099999999999"/>
    <n v="189861.59899999999"/>
    <n v="82.908995196506538"/>
    <n v="2.8478382640618403"/>
    <n v="286.55191849122048"/>
    <n v="0.72936171951123563"/>
    <n v="73820.598999999987"/>
    <n v="0.72936171951123563"/>
  </r>
  <r>
    <s v="Apr-2024"/>
    <x v="3"/>
    <x v="0"/>
    <n v="2963"/>
    <n v="738725"/>
    <n v="143262"/>
    <n v="9.4499999999999993"/>
    <n v="7.02"/>
    <n v="181"/>
    <n v="54.75"/>
    <n v="5.29"/>
    <n v="46715"/>
    <n v="10"/>
    <n v="1501.76"/>
    <n v="14.59"/>
    <n v="12"/>
    <n v="18241"/>
    <n v="2"/>
    <n v="20800.259999999998"/>
    <n v="39078.552500000005"/>
    <n v="432.30169999999998"/>
    <n v="280.00349999999997"/>
    <n v="613177.88229999994"/>
    <n v="206.94494846439417"/>
    <n v="5.1564615878600044"/>
    <n v="491.90616343490308"/>
    <n v="0.36795635723713155"/>
    <n v="469915.88229999994"/>
    <n v="0.36795635723713155"/>
  </r>
  <r>
    <s v="Apr-2024"/>
    <x v="2"/>
    <x v="3"/>
    <n v="2047"/>
    <n v="838768"/>
    <n v="126929"/>
    <n v="4.74"/>
    <n v="3.79"/>
    <n v="50"/>
    <n v="18.309999999999999"/>
    <n v="19.48"/>
    <n v="6256"/>
    <n v="13"/>
    <n v="287.23"/>
    <n v="23.55"/>
    <n v="7"/>
    <n v="9712"/>
    <n v="20"/>
    <n v="7758.13"/>
    <n v="163392.00640000001"/>
    <n v="482.06850000000003"/>
    <n v="97.027800000000013"/>
    <n v="651070.76729999995"/>
    <n v="318.06095129457742"/>
    <n v="6.6081667703991993"/>
    <n v="2920.1963583191168"/>
    <n v="1.7122136276062034E-2"/>
    <n v="524141.76729999995"/>
    <n v="1.7122136276062034E-2"/>
  </r>
  <r>
    <s v="Apr-2024"/>
    <x v="1"/>
    <x v="2"/>
    <n v="4499"/>
    <n v="542092"/>
    <n v="30235"/>
    <n v="7.21"/>
    <n v="10.48"/>
    <n v="382"/>
    <n v="30.17"/>
    <n v="15.2"/>
    <n v="72090"/>
    <n v="8"/>
    <n v="1805.31"/>
    <n v="14.03"/>
    <n v="8"/>
    <n v="39915"/>
    <n v="28"/>
    <n v="47149.520000000004"/>
    <n v="82397.983999999997"/>
    <n v="631.20969999999988"/>
    <n v="324.37790000000001"/>
    <n v="299583.90839999996"/>
    <n v="66.588999422093792"/>
    <n v="17.929287249875973"/>
    <n v="300.27640682209704"/>
    <n v="1.2721612198667385"/>
    <n v="269348.90839999996"/>
    <n v="1.2721612198667385"/>
  </r>
  <r>
    <s v="Apr-2024"/>
    <x v="0"/>
    <x v="3"/>
    <n v="2930"/>
    <n v="330618"/>
    <n v="112507"/>
    <n v="3.82"/>
    <n v="16.059999999999999"/>
    <n v="493"/>
    <n v="46.78"/>
    <n v="16.850000000000001"/>
    <n v="70382"/>
    <n v="13"/>
    <n v="171.79"/>
    <n v="0.98"/>
    <n v="10"/>
    <n v="18942"/>
    <n v="45"/>
    <n v="47055.799999999996"/>
    <n v="55709.133000000002"/>
    <n v="28.713999999999999"/>
    <n v="111.92599999999999"/>
    <n v="138388.427"/>
    <n v="47.231545051194537"/>
    <n v="2.9386438177180088"/>
    <n v="1924.5474125385647"/>
    <n v="0.25616412294551416"/>
    <n v="25881.426999999996"/>
    <n v="0.25616412294551416"/>
  </r>
  <r>
    <s v="Apr-2024"/>
    <x v="2"/>
    <x v="3"/>
    <n v="240"/>
    <n v="380817"/>
    <n v="31917"/>
    <n v="2.4700000000000002"/>
    <n v="10.35"/>
    <n v="456"/>
    <n v="24.5"/>
    <n v="16.87"/>
    <n v="5752"/>
    <n v="13"/>
    <n v="979.55"/>
    <n v="22.91"/>
    <n v="44"/>
    <n v="41087"/>
    <n v="77"/>
    <n v="2484"/>
    <n v="64243.827900000004"/>
    <n v="54.984000000000002"/>
    <n v="5.9280000000000008"/>
    <n v="267189.26010000001"/>
    <n v="1113.28858375"/>
    <n v="11.931478522417521"/>
    <n v="388.76729110305752"/>
    <n v="1.1729381829067504"/>
    <n v="235272.26010000001"/>
    <n v="1.1729381829067504"/>
  </r>
  <r>
    <s v="Apr-2024"/>
    <x v="3"/>
    <x v="2"/>
    <n v="1063"/>
    <n v="782303"/>
    <n v="85811"/>
    <n v="6.79"/>
    <n v="13.9"/>
    <n v="326"/>
    <n v="28.06"/>
    <n v="17.75"/>
    <n v="1353"/>
    <n v="9"/>
    <n v="1946.76"/>
    <n v="18.55"/>
    <n v="12"/>
    <n v="9520"/>
    <n v="65"/>
    <n v="14775.7"/>
    <n v="138858.7825"/>
    <n v="197.1865"/>
    <n v="72.177700000000002"/>
    <n v="617526.15330000001"/>
    <n v="580.92770771401695"/>
    <n v="9.1165817902133757"/>
    <n v="401.84871273295118"/>
    <n v="0.81125057682253543"/>
    <n v="531715.15330000001"/>
    <n v="0.81125057682253543"/>
  </r>
  <r>
    <s v="Apr-2024"/>
    <x v="3"/>
    <x v="0"/>
    <n v="2641"/>
    <n v="456140"/>
    <n v="24008"/>
    <n v="2.0099999999999998"/>
    <n v="13.71"/>
    <n v="282"/>
    <n v="42.91"/>
    <n v="5.75"/>
    <n v="14691"/>
    <n v="14"/>
    <n v="1196.8499999999999"/>
    <n v="13.11"/>
    <n v="49"/>
    <n v="20798"/>
    <n v="-2"/>
    <n v="36208.11"/>
    <n v="26228.050000000003"/>
    <n v="346.23509999999999"/>
    <n v="53.084099999999992"/>
    <n v="357815.5208"/>
    <n v="135.48486209769027"/>
    <n v="18.999500166611131"/>
    <n v="381.11709905167737"/>
    <n v="0.7399300653308194"/>
    <n v="333807.5208"/>
    <n v="0.7399300653308194"/>
  </r>
  <r>
    <s v="Apr-2024"/>
    <x v="3"/>
    <x v="1"/>
    <n v="1781"/>
    <n v="124071"/>
    <n v="118550"/>
    <n v="7.86"/>
    <n v="4.04"/>
    <n v="160"/>
    <n v="48.21"/>
    <n v="14.68"/>
    <n v="68470"/>
    <n v="13"/>
    <n v="1353.62"/>
    <n v="11.64"/>
    <n v="14"/>
    <n v="44023"/>
    <n v="18"/>
    <n v="7195.24"/>
    <n v="18213.622799999997"/>
    <n v="207.30840000000001"/>
    <n v="139.98660000000001"/>
    <n v="-14178.157799999986"/>
    <n v="-7.9607848399775332"/>
    <n v="1.0465710670603121"/>
    <n v="91.658663435823939"/>
    <n v="1.7456069508587824"/>
    <n v="-132728.15779999999"/>
    <n v="1.7456069508587824"/>
  </r>
  <r>
    <s v="Apr-2024"/>
    <x v="3"/>
    <x v="3"/>
    <n v="4197"/>
    <n v="500542"/>
    <n v="96218"/>
    <n v="8.6"/>
    <n v="19.940000000000001"/>
    <n v="347"/>
    <n v="32.26"/>
    <n v="5.25"/>
    <n v="16406"/>
    <n v="12"/>
    <n v="1795.92"/>
    <n v="5.12"/>
    <n v="33"/>
    <n v="36326"/>
    <n v="71"/>
    <n v="83688.180000000008"/>
    <n v="26278.454999999998"/>
    <n v="214.88640000000001"/>
    <n v="360.94199999999995"/>
    <n v="337267.53659999999"/>
    <n v="80.359193852751957"/>
    <n v="5.2021659149015775"/>
    <n v="278.71063299033364"/>
    <n v="1.2450188795345845"/>
    <n v="241049.53659999999"/>
    <n v="1.2450188795345845"/>
  </r>
  <r>
    <s v="Apr-2024"/>
    <x v="1"/>
    <x v="0"/>
    <n v="1386"/>
    <n v="903695"/>
    <n v="49760"/>
    <n v="6.09"/>
    <n v="16.52"/>
    <n v="280"/>
    <n v="7.5"/>
    <n v="14.99"/>
    <n v="21352"/>
    <n v="1"/>
    <n v="1969.66"/>
    <n v="25.58"/>
    <n v="4"/>
    <n v="43749"/>
    <n v="11"/>
    <n v="22896.720000000001"/>
    <n v="135463.8805"/>
    <n v="354.53879999999998"/>
    <n v="84.407399999999996"/>
    <n v="679794.45329999994"/>
    <n v="490.47218852813847"/>
    <n v="18.1610731511254"/>
    <n v="458.80761146593824"/>
    <n v="0.61027758259147169"/>
    <n v="630034.45329999994"/>
    <n v="0.61027758259147169"/>
  </r>
  <r>
    <s v="Apr-2024"/>
    <x v="2"/>
    <x v="1"/>
    <n v="1898"/>
    <n v="718179"/>
    <n v="20372"/>
    <n v="6.05"/>
    <n v="16.5"/>
    <n v="56"/>
    <n v="56.86"/>
    <n v="12.55"/>
    <n v="54213"/>
    <n v="11"/>
    <n v="765.48"/>
    <n v="2.69"/>
    <n v="0"/>
    <n v="42553"/>
    <n v="21"/>
    <n v="31317"/>
    <n v="90131.464500000002"/>
    <n v="51.056200000000004"/>
    <n v="114.82899999999999"/>
    <n v="499798.65029999998"/>
    <n v="263.32910974710222"/>
    <n v="35.253239740820732"/>
    <n v="938.20739927888383"/>
    <n v="5.968829497938536E-2"/>
    <n v="479426.65029999998"/>
    <n v="5.968829497938536E-2"/>
  </r>
  <r>
    <s v="Apr-2024"/>
    <x v="1"/>
    <x v="0"/>
    <n v="1508"/>
    <n v="638158"/>
    <n v="103826"/>
    <n v="4.72"/>
    <n v="16.510000000000002"/>
    <n v="370"/>
    <n v="34.700000000000003"/>
    <n v="12.28"/>
    <n v="85184"/>
    <n v="3"/>
    <n v="635.98"/>
    <n v="21.47"/>
    <n v="45"/>
    <n v="24279"/>
    <n v="49"/>
    <n v="24897.08"/>
    <n v="78365.8024"/>
    <n v="323.76760000000002"/>
    <n v="71.177599999999998"/>
    <n v="425037.17239999998"/>
    <n v="281.85488885941641"/>
    <n v="6.1464180455762527"/>
    <n v="1003.4246359948426"/>
    <n v="0.36873720928046033"/>
    <n v="321211.17239999998"/>
    <n v="0.36873720928046033"/>
  </r>
  <r>
    <s v="Apr-2024"/>
    <x v="1"/>
    <x v="1"/>
    <n v="2952"/>
    <n v="68658"/>
    <n v="123581"/>
    <n v="8.65"/>
    <n v="17.07"/>
    <n v="356"/>
    <n v="27.3"/>
    <n v="6.52"/>
    <n v="95018"/>
    <n v="10"/>
    <n v="1107.6199999999999"/>
    <n v="3.91"/>
    <n v="44"/>
    <n v="5876"/>
    <n v="38"/>
    <n v="50390.64"/>
    <n v="4476.5015999999996"/>
    <n v="115.42320000000001"/>
    <n v="255.34800000000001"/>
    <n v="-87473.912799999991"/>
    <n v="-29.632084281842815"/>
    <n v="0.5555708401776972"/>
    <n v="61.986963037864975"/>
    <n v="5.7431431151504553"/>
    <n v="-211054.91279999999"/>
    <n v="5.7431431151504553"/>
  </r>
  <r>
    <s v="Apr-2024"/>
    <x v="0"/>
    <x v="3"/>
    <n v="1646"/>
    <n v="229635"/>
    <n v="81396"/>
    <n v="2.41"/>
    <n v="16.64"/>
    <n v="218"/>
    <n v="16.649999999999999"/>
    <n v="16.829999999999998"/>
    <n v="5322"/>
    <n v="3"/>
    <n v="1934.68"/>
    <n v="29.58"/>
    <n v="16"/>
    <n v="36775"/>
    <n v="10"/>
    <n v="27389.440000000002"/>
    <n v="38647.570499999994"/>
    <n v="486.88679999999999"/>
    <n v="39.668599999999998"/>
    <n v="120974.4341"/>
    <n v="73.496010996354798"/>
    <n v="2.8212074303405572"/>
    <n v="118.69404759443422"/>
    <n v="1.8366548653297625"/>
    <n v="39578.434099999999"/>
    <n v="1.8366548653297625"/>
  </r>
  <r>
    <s v="Apr-2024"/>
    <x v="1"/>
    <x v="0"/>
    <n v="1068"/>
    <n v="400808"/>
    <n v="62505"/>
    <n v="7.49"/>
    <n v="10.29"/>
    <n v="471"/>
    <n v="34.92"/>
    <n v="14.59"/>
    <n v="79468"/>
    <n v="0"/>
    <n v="248.85"/>
    <n v="3.91"/>
    <n v="12"/>
    <n v="15325"/>
    <n v="35"/>
    <n v="10989.72"/>
    <n v="58477.887199999997"/>
    <n v="41.758800000000001"/>
    <n v="79.993200000000016"/>
    <n v="236425.64079999999"/>
    <n v="221.37232284644193"/>
    <n v="6.4124150067994563"/>
    <n v="1610.6409483624675"/>
    <n v="0.29243016606454958"/>
    <n v="173920.64079999999"/>
    <n v="0.29243016606454958"/>
  </r>
  <r>
    <s v="Apr-2024"/>
    <x v="3"/>
    <x v="1"/>
    <n v="869"/>
    <n v="712212"/>
    <n v="127118"/>
    <n v="7.61"/>
    <n v="13.61"/>
    <n v="102"/>
    <n v="11.29"/>
    <n v="6.9"/>
    <n v="46501"/>
    <n v="9"/>
    <n v="1042.48"/>
    <n v="25.87"/>
    <n v="31"/>
    <n v="18996"/>
    <n v="-11"/>
    <n v="11827.09"/>
    <n v="49142.628000000004"/>
    <n v="224.81029999999998"/>
    <n v="66.130899999999997"/>
    <n v="585454.34080000001"/>
    <n v="673.71040368239358"/>
    <n v="5.6027627873314554"/>
    <n v="683.1900851814903"/>
    <n v="0.14929959057134673"/>
    <n v="458336.34080000001"/>
    <n v="0.14929959057134673"/>
  </r>
  <r>
    <s v="Apr-2024"/>
    <x v="3"/>
    <x v="3"/>
    <n v="4458"/>
    <n v="276058"/>
    <n v="67491"/>
    <n v="7.21"/>
    <n v="7.38"/>
    <n v="94"/>
    <n v="23.32"/>
    <n v="13.9"/>
    <n v="9777"/>
    <n v="4"/>
    <n v="1570.97"/>
    <n v="7.4"/>
    <n v="7"/>
    <n v="9747"/>
    <n v="70"/>
    <n v="32900.04"/>
    <n v="38372.062000000005"/>
    <n v="329.89200000000005"/>
    <n v="321.42179999999996"/>
    <n v="184610.58419999998"/>
    <n v="41.411077658142659"/>
    <n v="4.0902935206175641"/>
    <n v="175.72455234663934"/>
    <n v="0.53492809482065362"/>
    <n v="117119.58419999998"/>
    <n v="0.53492809482065362"/>
  </r>
  <r>
    <s v="Apr-2024"/>
    <x v="2"/>
    <x v="1"/>
    <n v="4939"/>
    <n v="988542"/>
    <n v="33172"/>
    <n v="8.57"/>
    <n v="13.99"/>
    <n v="451"/>
    <n v="33.130000000000003"/>
    <n v="17.72"/>
    <n v="78113"/>
    <n v="6"/>
    <n v="662.93"/>
    <n v="23.57"/>
    <n v="25"/>
    <n v="10982"/>
    <n v="43"/>
    <n v="69096.61"/>
    <n v="175169.64239999998"/>
    <n v="1164.1223"/>
    <n v="423.27229999999997"/>
    <n v="653593.353"/>
    <n v="132.33313484511035"/>
    <n v="29.800494392861449"/>
    <n v="1491.1710135308406"/>
    <n v="0.3024468661928375"/>
    <n v="620421.353"/>
    <n v="0.3024468661928375"/>
  </r>
  <r>
    <s v="Apr-2024"/>
    <x v="3"/>
    <x v="0"/>
    <n v="3146"/>
    <n v="450187"/>
    <n v="36881"/>
    <n v="0.65"/>
    <n v="4.4800000000000004"/>
    <n v="491"/>
    <n v="63.11"/>
    <n v="17.48"/>
    <n v="97427"/>
    <n v="14"/>
    <n v="240.95"/>
    <n v="28.35"/>
    <n v="42"/>
    <n v="5316"/>
    <n v="62"/>
    <n v="14094.080000000002"/>
    <n v="78692.687600000005"/>
    <n v="891.89100000000008"/>
    <n v="20.449000000000002"/>
    <n v="253744.89240000001"/>
    <n v="80.656354863318498"/>
    <n v="12.20647487866381"/>
    <n v="1868.3834820502179"/>
    <n v="0.26279401670861219"/>
    <n v="216863.89240000001"/>
    <n v="0.26279401670861219"/>
  </r>
  <r>
    <s v="Apr-2024"/>
    <x v="3"/>
    <x v="2"/>
    <n v="2664"/>
    <n v="130257"/>
    <n v="101664"/>
    <n v="3.44"/>
    <n v="9.2899999999999991"/>
    <n v="496"/>
    <n v="67.53"/>
    <n v="13.59"/>
    <n v="61527"/>
    <n v="9"/>
    <n v="1144.1500000000001"/>
    <n v="28.7"/>
    <n v="14"/>
    <n v="32094"/>
    <n v="9"/>
    <n v="24748.559999999998"/>
    <n v="17701.926299999999"/>
    <n v="764.56799999999998"/>
    <n v="91.641599999999997"/>
    <n v="-6670.6958999999915"/>
    <n v="-2.5040149774774743"/>
    <n v="1.28125"/>
    <n v="113.84608661451732"/>
    <n v="4.3567593296329568"/>
    <n v="-108334.69589999999"/>
    <n v="4.3567593296329568"/>
  </r>
  <r>
    <s v="Apr-2024"/>
    <x v="2"/>
    <x v="3"/>
    <n v="2575"/>
    <n v="527958"/>
    <n v="137473"/>
    <n v="1.76"/>
    <n v="3.58"/>
    <n v="482"/>
    <n v="38.08"/>
    <n v="8.58"/>
    <n v="96651"/>
    <n v="9"/>
    <n v="1705.45"/>
    <n v="9.9"/>
    <n v="16"/>
    <n v="23187"/>
    <n v="-13"/>
    <n v="9218.5"/>
    <n v="45298.796399999999"/>
    <n v="254.92500000000001"/>
    <n v="45.32"/>
    <n v="353302.45860000001"/>
    <n v="137.20483829126215"/>
    <n v="3.8404486699206388"/>
    <n v="309.57108094637778"/>
    <n v="1.5569929805022369"/>
    <n v="215829.45860000001"/>
    <n v="1.5569929805022369"/>
  </r>
  <r>
    <s v="Apr-2024"/>
    <x v="0"/>
    <x v="2"/>
    <n v="3710"/>
    <n v="874143"/>
    <n v="20193"/>
    <n v="5.36"/>
    <n v="3.18"/>
    <n v="334"/>
    <n v="34.43"/>
    <n v="16.91"/>
    <n v="85395"/>
    <n v="12"/>
    <n v="211.84"/>
    <n v="28.87"/>
    <n v="17"/>
    <n v="42147"/>
    <n v="17"/>
    <n v="11797.800000000001"/>
    <n v="147817.58129999999"/>
    <n v="1071.077"/>
    <n v="198.85599999999999"/>
    <n v="585715.68570000003"/>
    <n v="157.87484789757414"/>
    <n v="43.289407220323874"/>
    <n v="4126.4303247734142"/>
    <n v="8.0941630831568745E-2"/>
    <n v="565522.68570000003"/>
    <n v="8.0941630831568745E-2"/>
  </r>
  <r>
    <s v="Apr-2024"/>
    <x v="3"/>
    <x v="2"/>
    <n v="2923"/>
    <n v="323260"/>
    <n v="24611"/>
    <n v="9.41"/>
    <n v="10.35"/>
    <n v="157"/>
    <n v="67.33"/>
    <n v="10.01"/>
    <n v="34077"/>
    <n v="11"/>
    <n v="588.58000000000004"/>
    <n v="8.11"/>
    <n v="37"/>
    <n v="24940"/>
    <n v="60"/>
    <n v="30253.05"/>
    <n v="32358.325999999997"/>
    <n v="237.05529999999999"/>
    <n v="275.05430000000001"/>
    <n v="201119.51439999999"/>
    <n v="68.805855080396853"/>
    <n v="13.134777132176669"/>
    <n v="549.22015698800499"/>
    <n v="0.28585986512404876"/>
    <n v="176508.51439999999"/>
    <n v="0.28585986512404876"/>
  </r>
  <r>
    <s v="Apr-2024"/>
    <x v="0"/>
    <x v="2"/>
    <n v="166"/>
    <n v="260545"/>
    <n v="7745"/>
    <n v="4.21"/>
    <n v="7.73"/>
    <n v="316"/>
    <n v="23.37"/>
    <n v="19.239999999999998"/>
    <n v="85283"/>
    <n v="6"/>
    <n v="1915.14"/>
    <n v="7.58"/>
    <n v="22"/>
    <n v="44481"/>
    <n v="25"/>
    <n v="1283.18"/>
    <n v="50128.858"/>
    <n v="12.582800000000001"/>
    <n v="6.9885999999999999"/>
    <n v="79349.390600000013"/>
    <n v="478.00837710843382"/>
    <n v="33.64041316978696"/>
    <n v="136.04488444709003"/>
    <n v="2.3227628240802933"/>
    <n v="71604.390600000013"/>
    <n v="2.3227628240802933"/>
  </r>
  <r>
    <s v="Apr-2024"/>
    <x v="1"/>
    <x v="2"/>
    <n v="4253"/>
    <n v="974133"/>
    <n v="133681"/>
    <n v="7.46"/>
    <n v="12.66"/>
    <n v="497"/>
    <n v="69.92"/>
    <n v="11.91"/>
    <n v="90135"/>
    <n v="10"/>
    <n v="937.9"/>
    <n v="8.85"/>
    <n v="14"/>
    <n v="36904"/>
    <n v="51"/>
    <n v="53842.98"/>
    <n v="116019.24029999999"/>
    <n v="376.39049999999997"/>
    <n v="317.27379999999999"/>
    <n v="676538.11540000001"/>
    <n v="159.07315198683281"/>
    <n v="7.2869966562189088"/>
    <n v="1038.6320503251945"/>
    <n v="0.47851402221257261"/>
    <n v="542857.11540000001"/>
    <n v="0.47851402221257261"/>
  </r>
  <r>
    <s v="Apr-2024"/>
    <x v="0"/>
    <x v="2"/>
    <n v="2917"/>
    <n v="528336"/>
    <n v="119397"/>
    <n v="6"/>
    <n v="15.29"/>
    <n v="435"/>
    <n v="10.37"/>
    <n v="9.85"/>
    <n v="46540"/>
    <n v="3"/>
    <n v="1872.04"/>
    <n v="8.4600000000000009"/>
    <n v="15"/>
    <n v="39033"/>
    <n v="25"/>
    <n v="44600.93"/>
    <n v="52041.095999999998"/>
    <n v="246.77820000000003"/>
    <n v="175.01999999999998"/>
    <n v="345699.17579999997"/>
    <n v="118.51188748714432"/>
    <n v="4.4250358049197214"/>
    <n v="282.22473878763276"/>
    <n v="1.5413248387389842"/>
    <n v="226302.17579999997"/>
    <n v="1.5413248387389842"/>
  </r>
  <r>
    <s v="Apr-2024"/>
    <x v="3"/>
    <x v="1"/>
    <n v="4311"/>
    <n v="329215"/>
    <n v="45992"/>
    <n v="6.51"/>
    <n v="9.67"/>
    <n v="351"/>
    <n v="10.65"/>
    <n v="10.66"/>
    <n v="11760"/>
    <n v="8"/>
    <n v="935.46"/>
    <n v="19.5"/>
    <n v="12"/>
    <n v="38981"/>
    <n v="-17"/>
    <n v="41687.370000000003"/>
    <n v="35094.319000000003"/>
    <n v="840.64499999999998"/>
    <n v="280.64609999999999"/>
    <n v="200571.01989999998"/>
    <n v="46.525404755277194"/>
    <n v="7.1580927117759607"/>
    <n v="351.92846300215933"/>
    <n v="0.99736178485184468"/>
    <n v="154579.01989999998"/>
    <n v="0.99736178485184468"/>
  </r>
  <r>
    <s v="Apr-2024"/>
    <x v="1"/>
    <x v="2"/>
    <n v="4506"/>
    <n v="445807"/>
    <n v="69110"/>
    <n v="9.52"/>
    <n v="16.34"/>
    <n v="260"/>
    <n v="57.69"/>
    <n v="11.28"/>
    <n v="13877"/>
    <n v="12"/>
    <n v="1322.62"/>
    <n v="22.97"/>
    <n v="36"/>
    <n v="3708"/>
    <n v="3"/>
    <n v="73628.039999999994"/>
    <n v="50287.029600000002"/>
    <n v="1035.0282"/>
    <n v="428.97119999999995"/>
    <n v="302842.93099999998"/>
    <n v="67.208817354638256"/>
    <n v="6.450687310085371"/>
    <n v="337.06355566980693"/>
    <n v="0.77136787892518499"/>
    <n v="233732.93099999998"/>
    <n v="0.77136787892518499"/>
  </r>
  <r>
    <s v="Apr-2024"/>
    <x v="0"/>
    <x v="3"/>
    <n v="463"/>
    <n v="600458"/>
    <n v="147980"/>
    <n v="4.8"/>
    <n v="6.89"/>
    <n v="170"/>
    <n v="60.47"/>
    <n v="7.94"/>
    <n v="32873"/>
    <n v="1"/>
    <n v="936.91"/>
    <n v="29.17"/>
    <n v="0"/>
    <n v="42643"/>
    <n v="-5"/>
    <n v="3190.0699999999997"/>
    <n v="47676.3652"/>
    <n v="135.05710000000002"/>
    <n v="22.224"/>
    <n v="473918.28370000003"/>
    <n v="1023.581606263499"/>
    <n v="4.0576969860791996"/>
    <n v="640.89186794889588"/>
    <n v="0.26525535507895637"/>
    <n v="325938.28370000003"/>
    <n v="0.26525535507895637"/>
  </r>
  <r>
    <s v="Apr-2024"/>
    <x v="2"/>
    <x v="3"/>
    <n v="1112"/>
    <n v="338963"/>
    <n v="118688"/>
    <n v="7.01"/>
    <n v="18.09"/>
    <n v="327"/>
    <n v="44.74"/>
    <n v="14.88"/>
    <n v="11656"/>
    <n v="9"/>
    <n v="312.27999999999997"/>
    <n v="19.55"/>
    <n v="23"/>
    <n v="47365"/>
    <n v="-2"/>
    <n v="20116.079999999998"/>
    <n v="50437.694400000008"/>
    <n v="217.39600000000002"/>
    <n v="77.9512"/>
    <n v="209092.87839999999"/>
    <n v="188.03316402877698"/>
    <n v="2.8559163521164734"/>
    <n v="1085.4457538106828"/>
    <n v="0.30125872145337396"/>
    <n v="90404.878399999987"/>
    <n v="0.30125872145337396"/>
  </r>
  <r>
    <s v="Apr-2024"/>
    <x v="3"/>
    <x v="3"/>
    <n v="3825"/>
    <n v="569165"/>
    <n v="12006"/>
    <n v="8.42"/>
    <n v="8.07"/>
    <n v="481"/>
    <n v="33.07"/>
    <n v="5.0599999999999996"/>
    <n v="61779"/>
    <n v="6"/>
    <n v="849.35"/>
    <n v="27.7"/>
    <n v="46"/>
    <n v="3882"/>
    <n v="-17"/>
    <n v="30867.75"/>
    <n v="28799.749"/>
    <n v="1059.5249999999999"/>
    <n v="322.065"/>
    <n v="442454.91099999996"/>
    <n v="115.67448653594771"/>
    <n v="47.406713310011661"/>
    <n v="670.11832577853647"/>
    <n v="0.71778368311473828"/>
    <n v="430448.91099999996"/>
    <n v="0.71778368311473828"/>
  </r>
  <r>
    <s v="Apr-2024"/>
    <x v="2"/>
    <x v="0"/>
    <n v="1701"/>
    <n v="345138"/>
    <n v="37430"/>
    <n v="1.25"/>
    <n v="11.53"/>
    <n v="122"/>
    <n v="36.47"/>
    <n v="17.03"/>
    <n v="13266"/>
    <n v="12"/>
    <n v="1480.19"/>
    <n v="25.39"/>
    <n v="24"/>
    <n v="10745"/>
    <n v="34"/>
    <n v="19612.53"/>
    <n v="58777.001400000001"/>
    <n v="431.88390000000004"/>
    <n v="21.262500000000003"/>
    <n v="242284.3222"/>
    <n v="142.43640340975895"/>
    <n v="9.2208923323537277"/>
    <n v="233.17141718292922"/>
    <n v="0.52322021915871331"/>
    <n v="204854.3222"/>
    <n v="0.52322021915871331"/>
  </r>
  <r>
    <s v="Apr-2024"/>
    <x v="2"/>
    <x v="2"/>
    <n v="2596"/>
    <n v="492632"/>
    <n v="23990"/>
    <n v="7.18"/>
    <n v="17"/>
    <n v="191"/>
    <n v="57.65"/>
    <n v="7.27"/>
    <n v="98408"/>
    <n v="0"/>
    <n v="750.21"/>
    <n v="12.79"/>
    <n v="33"/>
    <n v="27199"/>
    <n v="-14"/>
    <n v="44132"/>
    <n v="35814.346400000002"/>
    <n v="332.02839999999998"/>
    <n v="186.39279999999999"/>
    <n v="286560.23239999998"/>
    <n v="110.38529753466871"/>
    <n v="20.534889537307212"/>
    <n v="656.65880220205008"/>
    <n v="0.29086642767826693"/>
    <n v="262570.23239999998"/>
    <n v="0.29086642767826693"/>
  </r>
  <r>
    <s v="Apr-2024"/>
    <x v="0"/>
    <x v="2"/>
    <n v="4537"/>
    <n v="792849"/>
    <n v="118000"/>
    <n v="9.77"/>
    <n v="16.22"/>
    <n v="88"/>
    <n v="67.849999999999994"/>
    <n v="19"/>
    <n v="8837"/>
    <n v="5"/>
    <n v="1776.53"/>
    <n v="16.71"/>
    <n v="15"/>
    <n v="30520"/>
    <n v="3"/>
    <n v="73590.14"/>
    <n v="150641.31"/>
    <n v="758.1327"/>
    <n v="443.26489999999995"/>
    <n v="528059.15240000002"/>
    <n v="116.38949799426935"/>
    <n v="6.7190593220338979"/>
    <n v="446.29080285725547"/>
    <n v="0.19718085032585017"/>
    <n v="410059.15240000002"/>
    <n v="0.19718085032585017"/>
  </r>
  <r>
    <s v="Apr-2024"/>
    <x v="3"/>
    <x v="2"/>
    <n v="4685"/>
    <n v="293051"/>
    <n v="52118"/>
    <n v="4.07"/>
    <n v="12.44"/>
    <n v="416"/>
    <n v="61.12"/>
    <n v="17.03"/>
    <n v="15407"/>
    <n v="12"/>
    <n v="1897.79"/>
    <n v="16.239999999999998"/>
    <n v="23"/>
    <n v="1236"/>
    <n v="74"/>
    <n v="58281.399999999994"/>
    <n v="49906.585299999999"/>
    <n v="760.84399999999994"/>
    <n v="190.67949999999999"/>
    <n v="167268.49119999999"/>
    <n v="35.702986382070435"/>
    <n v="5.6228366399324612"/>
    <n v="154.41697975013042"/>
    <n v="2.6940042518196492"/>
    <n v="115150.49119999999"/>
    <n v="2.6940042518196492"/>
  </r>
  <r>
    <s v="Apr-2024"/>
    <x v="0"/>
    <x v="0"/>
    <n v="3387"/>
    <n v="837019"/>
    <n v="48309"/>
    <n v="6.38"/>
    <n v="3.91"/>
    <n v="80"/>
    <n v="34.76"/>
    <n v="12.31"/>
    <n v="486"/>
    <n v="4"/>
    <n v="943.44"/>
    <n v="24.13"/>
    <n v="28"/>
    <n v="28723"/>
    <n v="-1"/>
    <n v="13243.17"/>
    <n v="103037.0389"/>
    <n v="817.28309999999999"/>
    <n v="216.09059999999999"/>
    <n v="690496.41740000003"/>
    <n v="203.86667180395631"/>
    <n v="17.326357407522408"/>
    <n v="887.1989739676078"/>
    <n v="9.017142980027934E-2"/>
    <n v="642187.41740000003"/>
    <n v="9.017142980027934E-2"/>
  </r>
  <r>
    <s v="Apr-2024"/>
    <x v="2"/>
    <x v="0"/>
    <n v="3238"/>
    <n v="812841"/>
    <n v="101258"/>
    <n v="1.72"/>
    <n v="17.71"/>
    <n v="115"/>
    <n v="20.86"/>
    <n v="13.7"/>
    <n v="3196"/>
    <n v="14"/>
    <n v="151.33000000000001"/>
    <n v="15.41"/>
    <n v="46"/>
    <n v="28430"/>
    <n v="59"/>
    <n v="57344.98"/>
    <n v="111359.21699999999"/>
    <n v="498.97580000000005"/>
    <n v="55.693600000000004"/>
    <n v="611956.13360000006"/>
    <n v="188.99201161210627"/>
    <n v="8.0274249935807536"/>
    <n v="5371.3143461309719"/>
    <n v="2.1410029759817727E-2"/>
    <n v="510698.13360000006"/>
    <n v="2.1410029759817727E-2"/>
  </r>
  <r>
    <s v="Apr-2024"/>
    <x v="0"/>
    <x v="2"/>
    <n v="172"/>
    <n v="479332"/>
    <n v="48527"/>
    <n v="4.6399999999999997"/>
    <n v="19.739999999999998"/>
    <n v="305"/>
    <n v="67.28"/>
    <n v="5.75"/>
    <n v="76349"/>
    <n v="2"/>
    <n v="454.37"/>
    <n v="11.21"/>
    <n v="47"/>
    <n v="3940"/>
    <n v="18"/>
    <n v="3395.2799999999997"/>
    <n v="27561.59"/>
    <n v="19.281200000000002"/>
    <n v="7.9807999999999995"/>
    <n v="368058.86800000002"/>
    <n v="2139.877139534884"/>
    <n v="9.8776351309580228"/>
    <n v="1054.9376059158835"/>
    <n v="0.28911662480285066"/>
    <n v="319531.86800000002"/>
    <n v="0.28911662480285066"/>
  </r>
  <r>
    <s v="Apr-2024"/>
    <x v="1"/>
    <x v="0"/>
    <n v="4594"/>
    <n v="695275"/>
    <n v="82227"/>
    <n v="4.26"/>
    <n v="2"/>
    <n v="79"/>
    <n v="21.1"/>
    <n v="5.94"/>
    <n v="64839"/>
    <n v="10"/>
    <n v="582.12"/>
    <n v="11.64"/>
    <n v="0"/>
    <n v="22793"/>
    <n v="31"/>
    <n v="9188"/>
    <n v="41299.334999999999"/>
    <n v="534.74160000000006"/>
    <n v="195.70439999999999"/>
    <n v="556425.21900000004"/>
    <n v="121.11998672181106"/>
    <n v="8.4555559609374047"/>
    <n v="1194.3843193843193"/>
    <n v="6.6142864334256229E-2"/>
    <n v="474198.21900000004"/>
    <n v="6.6142864334256229E-2"/>
  </r>
  <r>
    <s v="Apr-2024"/>
    <x v="1"/>
    <x v="3"/>
    <n v="4461"/>
    <n v="271373"/>
    <n v="98344"/>
    <n v="3.41"/>
    <n v="10.23"/>
    <n v="77"/>
    <n v="67.83"/>
    <n v="16.149999999999999"/>
    <n v="28225"/>
    <n v="5"/>
    <n v="377.65"/>
    <n v="2.73"/>
    <n v="23"/>
    <n v="38710"/>
    <n v="6"/>
    <n v="45636.03"/>
    <n v="43826.739499999996"/>
    <n v="121.78530000000001"/>
    <n v="152.12009999999998"/>
    <n v="114701.32510000002"/>
    <n v="25.712020869760146"/>
    <n v="2.7594260961522816"/>
    <n v="718.58334436647692"/>
    <n v="0.10715528073905657"/>
    <n v="16357.325100000016"/>
    <n v="0.10715528073905657"/>
  </r>
  <r>
    <s v="Apr-2024"/>
    <x v="1"/>
    <x v="0"/>
    <n v="3046"/>
    <n v="777346"/>
    <n v="64234"/>
    <n v="9.4499999999999993"/>
    <n v="5.25"/>
    <n v="483"/>
    <n v="8.36"/>
    <n v="10.58"/>
    <n v="43209"/>
    <n v="9"/>
    <n v="625.36"/>
    <n v="23.16"/>
    <n v="29"/>
    <n v="26968"/>
    <n v="28"/>
    <n v="15991.5"/>
    <n v="82243.2068"/>
    <n v="705.45360000000005"/>
    <n v="287.84699999999998"/>
    <n v="607940.9926"/>
    <n v="199.5866686145765"/>
    <n v="12.101784101877511"/>
    <n v="1243.0376103364463"/>
    <n v="0.38856426867829769"/>
    <n v="543706.9926"/>
    <n v="0.38856426867829769"/>
  </r>
  <r>
    <s v="Apr-2024"/>
    <x v="3"/>
    <x v="1"/>
    <n v="1063"/>
    <n v="920678"/>
    <n v="94080"/>
    <n v="1.59"/>
    <n v="4.93"/>
    <n v="307"/>
    <n v="25.85"/>
    <n v="7.13"/>
    <n v="66961"/>
    <n v="8"/>
    <n v="575.35"/>
    <n v="14.56"/>
    <n v="0"/>
    <n v="30888"/>
    <n v="51"/>
    <n v="5240.59"/>
    <n v="65644.341400000005"/>
    <n v="154.77280000000002"/>
    <n v="16.901700000000002"/>
    <n v="751772.39409999992"/>
    <n v="707.21768024459072"/>
    <n v="9.7861181972789115"/>
    <n v="1600.2050925523595"/>
    <n v="0.19185040806883621"/>
    <n v="657692.39409999992"/>
    <n v="0.19185040806883621"/>
  </r>
  <r>
    <s v="Apr-2024"/>
    <x v="2"/>
    <x v="3"/>
    <n v="3779"/>
    <n v="393701"/>
    <n v="68761"/>
    <n v="2.4700000000000002"/>
    <n v="13.16"/>
    <n v="188"/>
    <n v="68.37"/>
    <n v="5.82"/>
    <n v="6849"/>
    <n v="7"/>
    <n v="1889.99"/>
    <n v="27"/>
    <n v="10"/>
    <n v="39244"/>
    <n v="36"/>
    <n v="49731.64"/>
    <n v="22913.3982"/>
    <n v="1020.33"/>
    <n v="93.341300000000018"/>
    <n v="273849.2905"/>
    <n v="72.466073167504632"/>
    <n v="5.725643896976484"/>
    <n v="208.3085095688337"/>
    <n v="0.90250753744592982"/>
    <n v="205088.2905"/>
    <n v="0.90250753744592982"/>
  </r>
  <r>
    <s v="Apr-2024"/>
    <x v="2"/>
    <x v="3"/>
    <n v="3950"/>
    <n v="173950"/>
    <n v="41191"/>
    <n v="7.21"/>
    <n v="8.69"/>
    <n v="479"/>
    <n v="59.85"/>
    <n v="7.18"/>
    <n v="72232"/>
    <n v="7"/>
    <n v="442.83"/>
    <n v="13.91"/>
    <n v="49"/>
    <n v="26936"/>
    <n v="-6"/>
    <n v="34325.5"/>
    <n v="12489.61"/>
    <n v="549.44500000000005"/>
    <n v="284.79500000000002"/>
    <n v="27132.649999999994"/>
    <n v="6.8690253164556951"/>
    <n v="4.2230098807992036"/>
    <n v="392.81439830183143"/>
    <n v="1.2194054038516815"/>
    <n v="-14058.350000000006"/>
    <n v="1.2194054038516815"/>
  </r>
  <r>
    <s v="Apr-2024"/>
    <x v="3"/>
    <x v="2"/>
    <n v="1279"/>
    <n v="595735"/>
    <n v="82960"/>
    <n v="0.53"/>
    <n v="7.67"/>
    <n v="295"/>
    <n v="27.61"/>
    <n v="8.65"/>
    <n v="28549"/>
    <n v="11"/>
    <n v="963.09"/>
    <n v="0.28999999999999998"/>
    <n v="41"/>
    <n v="18729"/>
    <n v="11"/>
    <n v="9809.93"/>
    <n v="51531.077500000007"/>
    <n v="3.7090999999999998"/>
    <n v="6.7786999999999997"/>
    <n v="487105.50469999999"/>
    <n v="380.84871360437842"/>
    <n v="7.1809908389585342"/>
    <n v="618.56628144825504"/>
    <n v="0.47690928013294503"/>
    <n v="404145.50469999999"/>
    <n v="0.47690928013294503"/>
  </r>
  <r>
    <s v="Apr-2024"/>
    <x v="2"/>
    <x v="2"/>
    <n v="708"/>
    <n v="302419"/>
    <n v="113714"/>
    <n v="4.26"/>
    <n v="5.51"/>
    <n v="135"/>
    <n v="20.52"/>
    <n v="11.04"/>
    <n v="72572"/>
    <n v="3"/>
    <n v="1689.5"/>
    <n v="15.89"/>
    <n v="23"/>
    <n v="2740"/>
    <n v="-19"/>
    <n v="3901.08"/>
    <n v="33387.0576"/>
    <n v="112.50120000000001"/>
    <n v="30.160799999999998"/>
    <n v="189676.2004"/>
    <n v="267.90423785310736"/>
    <n v="2.6594702499252509"/>
    <n v="178.99911216336193"/>
    <n v="0.75419368492059036"/>
    <n v="75962.200400000002"/>
    <n v="0.75419368492059036"/>
  </r>
  <r>
    <s v="Apr-2024"/>
    <x v="3"/>
    <x v="0"/>
    <n v="919"/>
    <n v="977032"/>
    <n v="88596"/>
    <n v="9.92"/>
    <n v="16.43"/>
    <n v="167"/>
    <n v="68.47"/>
    <n v="11.03"/>
    <n v="50617"/>
    <n v="9"/>
    <n v="697.14"/>
    <n v="4.6399999999999997"/>
    <n v="1"/>
    <n v="7439"/>
    <n v="35"/>
    <n v="15099.17"/>
    <n v="107766.6296"/>
    <n v="42.641599999999997"/>
    <n v="91.1648"/>
    <n v="795976.39399999997"/>
    <n v="866.13318171926005"/>
    <n v="11.027947085647208"/>
    <n v="1401.4860716642281"/>
    <n v="0.11915922917570765"/>
    <n v="707380.39399999997"/>
    <n v="0.11915922917570765"/>
  </r>
  <r>
    <s v="Apr-2024"/>
    <x v="2"/>
    <x v="1"/>
    <n v="1608"/>
    <n v="236339"/>
    <n v="45695"/>
    <n v="5.84"/>
    <n v="18.11"/>
    <n v="282"/>
    <n v="25.6"/>
    <n v="10.26"/>
    <n v="46926"/>
    <n v="1"/>
    <n v="402.29"/>
    <n v="19.21"/>
    <n v="43"/>
    <n v="18601"/>
    <n v="43"/>
    <n v="29120.879999999997"/>
    <n v="24248.381399999998"/>
    <n v="308.89680000000004"/>
    <n v="93.907200000000003"/>
    <n v="117039.93460000001"/>
    <n v="72.786028980099502"/>
    <n v="5.1720976036765514"/>
    <n v="587.48415322279948"/>
    <n v="0.48001294750337437"/>
    <n v="71344.934600000008"/>
    <n v="0.48001294750337437"/>
  </r>
  <r>
    <s v="Apr-2024"/>
    <x v="3"/>
    <x v="1"/>
    <n v="4581"/>
    <n v="624578"/>
    <n v="135722"/>
    <n v="1.61"/>
    <n v="12.99"/>
    <n v="65"/>
    <n v="50.6"/>
    <n v="10.5"/>
    <n v="37289"/>
    <n v="1"/>
    <n v="812.01"/>
    <n v="0.45"/>
    <n v="46"/>
    <n v="29000"/>
    <n v="36"/>
    <n v="59507.19"/>
    <n v="65580.69"/>
    <n v="20.614500000000003"/>
    <n v="73.754099999999994"/>
    <n v="433106.75140000001"/>
    <n v="94.544150054573237"/>
    <n v="4.6018921029751994"/>
    <n v="769.1752564623589"/>
    <n v="8.4506098517719161E-2"/>
    <n v="297384.75140000001"/>
    <n v="8.4506098517719161E-2"/>
  </r>
  <r>
    <s v="Apr-2024"/>
    <x v="2"/>
    <x v="3"/>
    <n v="341"/>
    <n v="692650"/>
    <n v="50740"/>
    <n v="8.9499999999999993"/>
    <n v="18.3"/>
    <n v="123"/>
    <n v="57.76"/>
    <n v="13.68"/>
    <n v="23296"/>
    <n v="3"/>
    <n v="1155.6500000000001"/>
    <n v="18.13"/>
    <n v="5"/>
    <n v="25281"/>
    <n v="67"/>
    <n v="6240.3"/>
    <n v="94754.52"/>
    <n v="61.823299999999996"/>
    <n v="30.519499999999997"/>
    <n v="542985.83719999995"/>
    <n v="1592.3338334310849"/>
    <n v="13.650965707528577"/>
    <n v="599.35966771946516"/>
    <n v="0.20521901393200032"/>
    <n v="492245.83719999995"/>
    <n v="0.20521901393200032"/>
  </r>
  <r>
    <s v="Apr-2024"/>
    <x v="1"/>
    <x v="2"/>
    <n v="2485"/>
    <n v="526513"/>
    <n v="111611"/>
    <n v="8.27"/>
    <n v="17.04"/>
    <n v="390"/>
    <n v="24.1"/>
    <n v="18.670000000000002"/>
    <n v="61716"/>
    <n v="8"/>
    <n v="1359.49"/>
    <n v="8.31"/>
    <n v="17"/>
    <n v="49302"/>
    <n v="-14"/>
    <n v="42344.4"/>
    <n v="98299.977100000004"/>
    <n v="206.50350000000003"/>
    <n v="205.5095"/>
    <n v="274438.60990000004"/>
    <n v="110.43807239436622"/>
    <n v="4.7173934468824754"/>
    <n v="387.28714444387231"/>
    <n v="1.0070047653144367"/>
    <n v="162827.60990000004"/>
    <n v="1.0070047653144367"/>
  </r>
  <r>
    <s v="Apr-2024"/>
    <x v="0"/>
    <x v="1"/>
    <n v="564"/>
    <n v="771037"/>
    <n v="68232"/>
    <n v="8.76"/>
    <n v="6.76"/>
    <n v="486"/>
    <n v="69.180000000000007"/>
    <n v="17.649999999999999"/>
    <n v="97596"/>
    <n v="7"/>
    <n v="249.99"/>
    <n v="20.23"/>
    <n v="39"/>
    <n v="47152"/>
    <n v="-13"/>
    <n v="3812.64"/>
    <n v="136088.03049999999"/>
    <n v="114.0972"/>
    <n v="49.406399999999998"/>
    <n v="486224.8259"/>
    <n v="862.10075514184393"/>
    <n v="11.300225700551062"/>
    <n v="3084.271370854834"/>
    <n v="0.15757368323439733"/>
    <n v="417992.8259"/>
    <n v="0.15757368323439733"/>
  </r>
  <r>
    <s v="Apr-2024"/>
    <x v="3"/>
    <x v="3"/>
    <n v="4692"/>
    <n v="136516"/>
    <n v="117492"/>
    <n v="9.7200000000000006"/>
    <n v="3.23"/>
    <n v="430"/>
    <n v="48.05"/>
    <n v="14.76"/>
    <n v="93321"/>
    <n v="1"/>
    <n v="1166.8"/>
    <n v="1.04"/>
    <n v="34"/>
    <n v="33250"/>
    <n v="48"/>
    <n v="15155.16"/>
    <n v="20149.761600000002"/>
    <n v="48.796799999999998"/>
    <n v="456.06240000000003"/>
    <n v="-25864.780800000008"/>
    <n v="-5.5125278772378534"/>
    <n v="1.1619174071426139"/>
    <n v="117.00034281796367"/>
    <n v="3.675202906619004"/>
    <n v="-143356.78080000001"/>
    <n v="3.675202906619004"/>
  </r>
  <r>
    <s v="Apr-2024"/>
    <x v="1"/>
    <x v="1"/>
    <n v="2542"/>
    <n v="851469"/>
    <n v="148674"/>
    <n v="7.55"/>
    <n v="18.84"/>
    <n v="188"/>
    <n v="64.48"/>
    <n v="18.41"/>
    <n v="94753"/>
    <n v="7"/>
    <n v="343.62"/>
    <n v="8.68"/>
    <n v="41"/>
    <n v="32976"/>
    <n v="-8"/>
    <n v="47891.28"/>
    <n v="156755.44290000002"/>
    <n v="220.6456"/>
    <n v="191.92099999999999"/>
    <n v="518680.71049999999"/>
    <n v="204.04433929976395"/>
    <n v="5.7270874530852742"/>
    <n v="2477.9378383097605"/>
    <n v="7.5869538409501711E-2"/>
    <n v="370006.71049999999"/>
    <n v="7.5869538409501711E-2"/>
  </r>
  <r>
    <s v="Apr-2024"/>
    <x v="0"/>
    <x v="1"/>
    <n v="645"/>
    <n v="845219"/>
    <n v="39540"/>
    <n v="5.16"/>
    <n v="4.96"/>
    <n v="388"/>
    <n v="26.7"/>
    <n v="14.1"/>
    <n v="92476"/>
    <n v="13"/>
    <n v="428.42"/>
    <n v="24.81"/>
    <n v="35"/>
    <n v="29715"/>
    <n v="29"/>
    <n v="3199.2"/>
    <n v="119175.87899999999"/>
    <n v="160.02449999999999"/>
    <n v="33.281999999999996"/>
    <n v="600459.61450000003"/>
    <n v="930.94513875968994"/>
    <n v="21.376302478502783"/>
    <n v="1972.8747490780074"/>
    <n v="0.19666732527309491"/>
    <n v="560919.61450000003"/>
    <n v="0.19666732527309491"/>
  </r>
  <r>
    <s v="Apr-2024"/>
    <x v="1"/>
    <x v="1"/>
    <n v="3935"/>
    <n v="189544"/>
    <n v="83532"/>
    <n v="9.08"/>
    <n v="2.2599999999999998"/>
    <n v="63"/>
    <n v="62.79"/>
    <n v="16.96"/>
    <n v="28341"/>
    <n v="8"/>
    <n v="1633.04"/>
    <n v="8.26"/>
    <n v="45"/>
    <n v="43811"/>
    <n v="4"/>
    <n v="8893.0999999999985"/>
    <n v="32146.662400000001"/>
    <n v="325.03099999999995"/>
    <n v="357.298"/>
    <n v="75669.908599999995"/>
    <n v="19.229964066073695"/>
    <n v="2.2691184216827085"/>
    <n v="116.06819183853428"/>
    <n v="0.54278436669058372"/>
    <n v="-7862.0914000000048"/>
    <n v="0.54278436669058372"/>
  </r>
  <r>
    <s v="Apr-2024"/>
    <x v="2"/>
    <x v="1"/>
    <n v="3904"/>
    <n v="373853"/>
    <n v="51002"/>
    <n v="5.81"/>
    <n v="16.75"/>
    <n v="345"/>
    <n v="38.72"/>
    <n v="11.96"/>
    <n v="61772"/>
    <n v="4"/>
    <n v="1720.22"/>
    <n v="13.47"/>
    <n v="27"/>
    <n v="38317"/>
    <n v="0"/>
    <n v="65392"/>
    <n v="44712.818800000001"/>
    <n v="525.86880000000008"/>
    <n v="226.82239999999999"/>
    <n v="162906.49"/>
    <n v="41.728096823770493"/>
    <n v="7.330163522999098"/>
    <n v="217.3285975049703"/>
    <n v="1.5874579045774675"/>
    <n v="111904.48999999999"/>
    <n v="1.5874579045774675"/>
  </r>
  <r>
    <s v="Apr-2024"/>
    <x v="3"/>
    <x v="2"/>
    <n v="3997"/>
    <n v="519164"/>
    <n v="98330"/>
    <n v="6.09"/>
    <n v="19.14"/>
    <n v="117"/>
    <n v="55.43"/>
    <n v="12.51"/>
    <n v="36159"/>
    <n v="5"/>
    <n v="1779.2"/>
    <n v="13.01"/>
    <n v="8"/>
    <n v="47870"/>
    <n v="-4"/>
    <n v="76502.58"/>
    <n v="64947.416399999995"/>
    <n v="520.00969999999995"/>
    <n v="243.41729999999998"/>
    <n v="292921.57660000003"/>
    <n v="73.285358168626473"/>
    <n v="5.2798128750127127"/>
    <n v="291.79631294964025"/>
    <n v="0.40096462774768671"/>
    <n v="194591.57660000003"/>
    <n v="0.40096462774768671"/>
  </r>
  <r>
    <s v="Apr-2024"/>
    <x v="0"/>
    <x v="0"/>
    <n v="814"/>
    <n v="491416"/>
    <n v="96502"/>
    <n v="1.01"/>
    <n v="10.54"/>
    <n v="461"/>
    <n v="46.85"/>
    <n v="14.57"/>
    <n v="78345"/>
    <n v="10"/>
    <n v="154.34"/>
    <n v="16.63"/>
    <n v="16"/>
    <n v="9204"/>
    <n v="72"/>
    <n v="8579.56"/>
    <n v="71599.311199999996"/>
    <n v="135.3682"/>
    <n v="8.2213999999999992"/>
    <n v="323544.5392"/>
    <n v="397.47486388206386"/>
    <n v="5.0922882427307208"/>
    <n v="3183.9834132434885"/>
    <n v="0.14478718641639671"/>
    <n v="227042.5392"/>
    <n v="0.14478718641639671"/>
  </r>
  <r>
    <s v="Apr-2024"/>
    <x v="2"/>
    <x v="2"/>
    <n v="247"/>
    <n v="638595"/>
    <n v="95453"/>
    <n v="7.19"/>
    <n v="19.71"/>
    <n v="447"/>
    <n v="35.369999999999997"/>
    <n v="11.78"/>
    <n v="77186"/>
    <n v="12"/>
    <n v="635.64"/>
    <n v="10.11"/>
    <n v="32"/>
    <n v="26322"/>
    <n v="73"/>
    <n v="4868.37"/>
    <n v="75226.490999999995"/>
    <n v="24.971699999999998"/>
    <n v="17.7593"/>
    <n v="454949.408"/>
    <n v="1841.9004372469635"/>
    <n v="6.6901511738761483"/>
    <n v="1004.6488578440627"/>
    <n v="0.4449315763512085"/>
    <n v="359496.408"/>
    <n v="0.4449315763512085"/>
  </r>
  <r>
    <s v="Apr-2024"/>
    <x v="2"/>
    <x v="0"/>
    <n v="465"/>
    <n v="559666"/>
    <n v="50475"/>
    <n v="5.0199999999999996"/>
    <n v="4.99"/>
    <n v="220"/>
    <n v="58.83"/>
    <n v="9.8000000000000007"/>
    <n v="52683"/>
    <n v="0"/>
    <n v="814.78"/>
    <n v="6.69"/>
    <n v="6"/>
    <n v="37212"/>
    <n v="-6"/>
    <n v="2320.35"/>
    <n v="54847.268000000004"/>
    <n v="31.108499999999999"/>
    <n v="23.342999999999996"/>
    <n v="412548.93050000002"/>
    <n v="887.20200107526887"/>
    <n v="11.087984150569589"/>
    <n v="686.89216721078083"/>
    <n v="0.32028316889001657"/>
    <n v="362073.93050000002"/>
    <n v="0.32028316889001657"/>
  </r>
  <r>
    <s v="Apr-2024"/>
    <x v="3"/>
    <x v="1"/>
    <n v="1774"/>
    <n v="192312"/>
    <n v="65142"/>
    <n v="6.91"/>
    <n v="3.06"/>
    <n v="411"/>
    <n v="45.69"/>
    <n v="18.02"/>
    <n v="801"/>
    <n v="13"/>
    <n v="1029.4100000000001"/>
    <n v="5.64"/>
    <n v="35"/>
    <n v="30299"/>
    <n v="29"/>
    <n v="5428.4400000000005"/>
    <n v="34654.6224"/>
    <n v="100.0536"/>
    <n v="122.5834"/>
    <n v="120906.30059999999"/>
    <n v="68.154622660653885"/>
    <n v="2.9521967394307822"/>
    <n v="186.81769168747144"/>
    <n v="2.2000057718707104"/>
    <n v="55764.300599999988"/>
    <n v="2.2000057718707104"/>
  </r>
  <r>
    <s v="Apr-2024"/>
    <x v="0"/>
    <x v="3"/>
    <n v="4594"/>
    <n v="142493"/>
    <n v="56001"/>
    <n v="0.93"/>
    <n v="15.12"/>
    <n v="54"/>
    <n v="12.31"/>
    <n v="10.25"/>
    <n v="85269"/>
    <n v="1"/>
    <n v="1335.86"/>
    <n v="19.75"/>
    <n v="47"/>
    <n v="24946"/>
    <n v="54"/>
    <n v="69461.279999999999"/>
    <n v="14605.532499999999"/>
    <n v="907.31500000000005"/>
    <n v="42.724200000000003"/>
    <n v="-52738.851699999999"/>
    <n v="-11.479941597736177"/>
    <n v="2.5444724201353548"/>
    <n v="106.66761486982169"/>
    <n v="0.50624549977893651"/>
    <n v="-108739.8517"/>
    <n v="0.50624549977893651"/>
  </r>
  <r>
    <s v="Apr-2024"/>
    <x v="0"/>
    <x v="3"/>
    <n v="3662"/>
    <n v="252435"/>
    <n v="30711"/>
    <n v="6.87"/>
    <n v="3.64"/>
    <n v="32"/>
    <n v="13.82"/>
    <n v="9.67"/>
    <n v="82269"/>
    <n v="12"/>
    <n v="855.61"/>
    <n v="15.57"/>
    <n v="48"/>
    <n v="8253"/>
    <n v="45"/>
    <n v="13329.68"/>
    <n v="24410.464499999998"/>
    <n v="570.17340000000002"/>
    <n v="251.57939999999999"/>
    <n v="123351.1027"/>
    <n v="33.684080475150189"/>
    <n v="8.2196932695125522"/>
    <n v="295.03512114164164"/>
    <n v="0.10846166339849862"/>
    <n v="92640.102700000003"/>
    <n v="0.10846166339849862"/>
  </r>
  <r>
    <s v="Apr-2024"/>
    <x v="0"/>
    <x v="1"/>
    <n v="3939"/>
    <n v="113095"/>
    <n v="20088"/>
    <n v="2.5499999999999998"/>
    <n v="19.79"/>
    <n v="118"/>
    <n v="27.16"/>
    <n v="10.43"/>
    <n v="89614"/>
    <n v="5"/>
    <n v="1130.1500000000001"/>
    <n v="15.13"/>
    <n v="32"/>
    <n v="3696"/>
    <n v="43"/>
    <n v="77952.81"/>
    <n v="11795.808500000001"/>
    <n v="595.97070000000008"/>
    <n v="100.44449999999999"/>
    <n v="-70660.0337"/>
    <n v="-17.938571642548869"/>
    <n v="5.6299780963759458"/>
    <n v="100.07078706366411"/>
    <n v="1.1791653035059022"/>
    <n v="-90748.0337"/>
    <n v="1.1791653035059022"/>
  </r>
  <r>
    <s v="Apr-2024"/>
    <x v="0"/>
    <x v="3"/>
    <n v="3109"/>
    <n v="529926"/>
    <n v="15014"/>
    <n v="7.85"/>
    <n v="11.9"/>
    <n v="228"/>
    <n v="23.14"/>
    <n v="9.0399999999999991"/>
    <n v="14855"/>
    <n v="9"/>
    <n v="428.07"/>
    <n v="2.0299999999999998"/>
    <n v="31"/>
    <n v="9831"/>
    <n v="-8"/>
    <n v="36997.1"/>
    <n v="47905.310399999995"/>
    <n v="63.112699999999997"/>
    <n v="244.0565"/>
    <n v="420030.4204"/>
    <n v="135.10145397233836"/>
    <n v="35.29545757293193"/>
    <n v="1237.9423925993412"/>
    <n v="0.18417658314557125"/>
    <n v="405016.4204"/>
    <n v="0.18417658314557125"/>
  </r>
  <r>
    <s v="Apr-2024"/>
    <x v="3"/>
    <x v="3"/>
    <n v="3093"/>
    <n v="335711"/>
    <n v="139345"/>
    <n v="9.19"/>
    <n v="19.34"/>
    <n v="194"/>
    <n v="65.489999999999995"/>
    <n v="9.16"/>
    <n v="36169"/>
    <n v="8"/>
    <n v="221.39"/>
    <n v="21.71"/>
    <n v="10"/>
    <n v="20047"/>
    <n v="-3"/>
    <n v="59818.62"/>
    <n v="30751.1276"/>
    <n v="671.49030000000005"/>
    <n v="284.24669999999998"/>
    <n v="187969.51539999997"/>
    <n v="60.772555900420294"/>
    <n v="2.409207363019843"/>
    <n v="1516.3783368715842"/>
    <n v="0.12793640959039174"/>
    <n v="48624.515399999975"/>
    <n v="0.12793640959039174"/>
  </r>
  <r>
    <s v="Apr-2024"/>
    <x v="3"/>
    <x v="0"/>
    <n v="2316"/>
    <n v="235378"/>
    <n v="17297"/>
    <n v="1.03"/>
    <n v="5.74"/>
    <n v="106"/>
    <n v="68.41"/>
    <n v="14.27"/>
    <n v="6772"/>
    <n v="3"/>
    <n v="207.3"/>
    <n v="25.36"/>
    <n v="5"/>
    <n v="44555"/>
    <n v="64"/>
    <n v="13293.84"/>
    <n v="33588.440600000002"/>
    <n v="587.33759999999995"/>
    <n v="23.854800000000001"/>
    <n v="136557.527"/>
    <n v="58.962662780656302"/>
    <n v="13.608024512921316"/>
    <n v="1135.446213217559"/>
    <n v="9.3355368811018871E-2"/>
    <n v="119260.527"/>
    <n v="9.3355368811018871E-2"/>
  </r>
  <r>
    <s v="Apr-2024"/>
    <x v="0"/>
    <x v="1"/>
    <n v="4314"/>
    <n v="472381"/>
    <n v="83958"/>
    <n v="2.5"/>
    <n v="7.98"/>
    <n v="303"/>
    <n v="47.01"/>
    <n v="10.39"/>
    <n v="10131"/>
    <n v="10"/>
    <n v="927.62"/>
    <n v="26.5"/>
    <n v="43"/>
    <n v="1394"/>
    <n v="64"/>
    <n v="34425.72"/>
    <n v="49080.385900000001"/>
    <n v="1143.21"/>
    <n v="107.85000000000001"/>
    <n v="376098.83409999998"/>
    <n v="87.181000023180331"/>
    <n v="5.6263965315991333"/>
    <n v="509.23977490782863"/>
    <n v="0.5950045831648606"/>
    <n v="292140.83409999998"/>
    <n v="0.5950045831648606"/>
  </r>
  <r>
    <s v="Apr-2024"/>
    <x v="2"/>
    <x v="3"/>
    <n v="880"/>
    <n v="486162"/>
    <n v="15728"/>
    <n v="4.5999999999999996"/>
    <n v="19.309999999999999"/>
    <n v="76"/>
    <n v="28.55"/>
    <n v="15.76"/>
    <n v="75677"/>
    <n v="9"/>
    <n v="1855.19"/>
    <n v="12.11"/>
    <n v="18"/>
    <n v="30049"/>
    <n v="30"/>
    <n v="16992.8"/>
    <n v="76619.131199999989"/>
    <n v="106.568"/>
    <n v="40.479999999999997"/>
    <n v="286677.0208"/>
    <n v="325.76934181818183"/>
    <n v="30.910605289928789"/>
    <n v="262.05509947768155"/>
    <n v="0.29001534467934553"/>
    <n v="270949.0208"/>
    <n v="0.29001534467934553"/>
  </r>
  <r>
    <s v="Apr-2024"/>
    <x v="1"/>
    <x v="0"/>
    <n v="2420"/>
    <n v="96403"/>
    <n v="70942"/>
    <n v="6.55"/>
    <n v="16.59"/>
    <n v="80"/>
    <n v="46.67"/>
    <n v="9.2899999999999991"/>
    <n v="81741"/>
    <n v="1"/>
    <n v="961.54"/>
    <n v="11.58"/>
    <n v="24"/>
    <n v="10290"/>
    <n v="31"/>
    <n v="40147.800000000003"/>
    <n v="8955.8387000000002"/>
    <n v="280.23599999999999"/>
    <n v="158.51000000000002"/>
    <n v="-45170.384699999995"/>
    <n v="-18.665448223140494"/>
    <n v="1.3588988187533477"/>
    <n v="100.25895958566467"/>
    <n v="0.79793367426324902"/>
    <n v="-116112.3847"/>
    <n v="0.79793367426324902"/>
  </r>
  <r>
    <s v="Apr-2024"/>
    <x v="3"/>
    <x v="1"/>
    <n v="2330"/>
    <n v="845600"/>
    <n v="38276"/>
    <n v="6.71"/>
    <n v="15.17"/>
    <n v="323"/>
    <n v="39.15"/>
    <n v="14.68"/>
    <n v="55897"/>
    <n v="5"/>
    <n v="1600.31"/>
    <n v="11.73"/>
    <n v="2"/>
    <n v="18131"/>
    <n v="28"/>
    <n v="35346.1"/>
    <n v="124134.07999999999"/>
    <n v="273.30900000000003"/>
    <n v="156.34299999999999"/>
    <n v="611662.16800000006"/>
    <n v="262.51595193133051"/>
    <n v="22.092172640819314"/>
    <n v="528.39762296055142"/>
    <n v="0.61128208372753068"/>
    <n v="573386.16800000006"/>
    <n v="0.61128208372753068"/>
  </r>
  <r>
    <s v="Apr-2024"/>
    <x v="0"/>
    <x v="1"/>
    <n v="3797"/>
    <n v="532604"/>
    <n v="71216"/>
    <n v="6.39"/>
    <n v="3.22"/>
    <n v="91"/>
    <n v="28.4"/>
    <n v="11.27"/>
    <n v="91494"/>
    <n v="10"/>
    <n v="1701.45"/>
    <n v="17.72"/>
    <n v="27"/>
    <n v="23244"/>
    <n v="51"/>
    <n v="12226.34"/>
    <n v="60024.470799999996"/>
    <n v="672.82839999999999"/>
    <n v="242.6283"/>
    <n v="344699.73250000004"/>
    <n v="90.782126020542549"/>
    <n v="7.4787126488429569"/>
    <n v="313.02947485967849"/>
    <n v="0.29070744868607823"/>
    <n v="273483.73250000004"/>
    <n v="0.29070744868607823"/>
  </r>
  <r>
    <s v="Apr-2024"/>
    <x v="2"/>
    <x v="0"/>
    <n v="4975"/>
    <n v="138668"/>
    <n v="80225"/>
    <n v="1.85"/>
    <n v="2.2000000000000002"/>
    <n v="99"/>
    <n v="62.9"/>
    <n v="11.87"/>
    <n v="70199"/>
    <n v="0"/>
    <n v="327.14999999999998"/>
    <n v="7.54"/>
    <n v="20"/>
    <n v="14515"/>
    <n v="2"/>
    <n v="10945"/>
    <n v="16459.891599999999"/>
    <n v="375.11499999999995"/>
    <n v="92.037500000000009"/>
    <n v="26081.955900000001"/>
    <n v="5.2426042010050251"/>
    <n v="1.728488625740106"/>
    <n v="423.86672780070307"/>
    <n v="0.23356398015403695"/>
    <n v="-54143.044099999999"/>
    <n v="0.23356398015403695"/>
  </r>
  <r>
    <s v="Apr-2024"/>
    <x v="3"/>
    <x v="3"/>
    <n v="2296"/>
    <n v="523620"/>
    <n v="55719"/>
    <n v="1.35"/>
    <n v="9.81"/>
    <n v="237"/>
    <n v="10"/>
    <n v="5.97"/>
    <n v="88222"/>
    <n v="12"/>
    <n v="822.89"/>
    <n v="25.64"/>
    <n v="49"/>
    <n v="17600"/>
    <n v="24"/>
    <n v="22523.760000000002"/>
    <n v="31260.113999999998"/>
    <n v="588.69440000000009"/>
    <n v="30.996000000000002"/>
    <n v="363394.43559999997"/>
    <n v="158.27283780487804"/>
    <n v="9.3975125181715402"/>
    <n v="636.3183414551155"/>
    <n v="0.37245508192964366"/>
    <n v="307675.43559999997"/>
    <n v="0.37245508192964366"/>
  </r>
  <r>
    <s v="Apr-2024"/>
    <x v="0"/>
    <x v="2"/>
    <n v="3568"/>
    <n v="926338"/>
    <n v="134887"/>
    <n v="9.92"/>
    <n v="4.3"/>
    <n v="414"/>
    <n v="48.6"/>
    <n v="11.99"/>
    <n v="63001"/>
    <n v="5"/>
    <n v="1549.6"/>
    <n v="6.91"/>
    <n v="12"/>
    <n v="28892"/>
    <n v="-13"/>
    <n v="15342.4"/>
    <n v="111067.9262"/>
    <n v="246.54879999999997"/>
    <n v="353.94560000000001"/>
    <n v="707434.17940000002"/>
    <n v="198.27191126681615"/>
    <n v="6.8675113242936678"/>
    <n v="597.79168817759421"/>
    <n v="0.69254894001973366"/>
    <n v="572547.17940000002"/>
    <n v="0.69254894001973366"/>
  </r>
  <r>
    <s v="Apr-2024"/>
    <x v="2"/>
    <x v="3"/>
    <n v="746"/>
    <n v="914434"/>
    <n v="76569"/>
    <n v="9.42"/>
    <n v="7.45"/>
    <n v="218"/>
    <n v="32.380000000000003"/>
    <n v="11.83"/>
    <n v="40931"/>
    <n v="5"/>
    <n v="223.47"/>
    <n v="14.76"/>
    <n v="46"/>
    <n v="22801"/>
    <n v="-19"/>
    <n v="5557.7"/>
    <n v="108177.5422"/>
    <n v="110.1096"/>
    <n v="70.273200000000003"/>
    <n v="736786.375"/>
    <n v="987.64929624664876"/>
    <n v="11.942613851558725"/>
    <n v="4091.9765516624157"/>
    <n v="5.327498758795058E-2"/>
    <n v="660217.375"/>
    <n v="5.327498758795058E-2"/>
  </r>
  <r>
    <s v="Apr-2024"/>
    <x v="3"/>
    <x v="3"/>
    <n v="4858"/>
    <n v="603091"/>
    <n v="46328"/>
    <n v="4.8"/>
    <n v="15.16"/>
    <n v="106"/>
    <n v="59.52"/>
    <n v="13.73"/>
    <n v="83990"/>
    <n v="4"/>
    <n v="1702.9"/>
    <n v="0.59"/>
    <n v="21"/>
    <n v="38695"/>
    <n v="29"/>
    <n v="73647.28"/>
    <n v="82804.3943"/>
    <n v="28.662199999999999"/>
    <n v="233.184"/>
    <n v="323692.47950000002"/>
    <n v="66.630810930424047"/>
    <n v="13.017850975651873"/>
    <n v="354.15526454871099"/>
    <n v="0.29930375349657018"/>
    <n v="277364.47950000002"/>
    <n v="0.29930375349657018"/>
  </r>
  <r>
    <s v="Apr-2024"/>
    <x v="2"/>
    <x v="1"/>
    <n v="697"/>
    <n v="486571"/>
    <n v="23919"/>
    <n v="2.78"/>
    <n v="18.899999999999999"/>
    <n v="200"/>
    <n v="40.79"/>
    <n v="12.56"/>
    <n v="45784"/>
    <n v="1"/>
    <n v="559.29"/>
    <n v="26.96"/>
    <n v="45"/>
    <n v="5606"/>
    <n v="31"/>
    <n v="13173.3"/>
    <n v="61113.317600000009"/>
    <n v="187.91120000000001"/>
    <n v="19.3766"/>
    <n v="360687.09459999995"/>
    <n v="517.48507116212329"/>
    <n v="20.342447426731887"/>
    <n v="869.9797958125481"/>
    <n v="0.22989039626282701"/>
    <n v="336768.09459999995"/>
    <n v="0.22989039626282701"/>
  </r>
  <r>
    <s v="Apr-2024"/>
    <x v="1"/>
    <x v="1"/>
    <n v="4430"/>
    <n v="280147"/>
    <n v="114369"/>
    <n v="3.09"/>
    <n v="6.39"/>
    <n v="316"/>
    <n v="11.62"/>
    <n v="14.96"/>
    <n v="34959"/>
    <n v="13"/>
    <n v="1578.64"/>
    <n v="24.12"/>
    <n v="30"/>
    <n v="49844"/>
    <n v="16"/>
    <n v="28307.699999999997"/>
    <n v="41909.991200000004"/>
    <n v="1068.5160000000001"/>
    <n v="136.887"/>
    <n v="123920.90580000001"/>
    <n v="27.973116433408581"/>
    <n v="2.4495011760179768"/>
    <n v="177.4609790705924"/>
    <n v="1.7806731465980361"/>
    <n v="9551.9058000000077"/>
    <n v="1.7806731465980361"/>
  </r>
  <r>
    <s v="Apr-2024"/>
    <x v="3"/>
    <x v="1"/>
    <n v="1468"/>
    <n v="605083"/>
    <n v="31400"/>
    <n v="3.74"/>
    <n v="13.81"/>
    <n v="457"/>
    <n v="64.22"/>
    <n v="10.08"/>
    <n v="32328"/>
    <n v="14"/>
    <n v="1025.44"/>
    <n v="23.76"/>
    <n v="45"/>
    <n v="19280"/>
    <n v="51"/>
    <n v="20273.080000000002"/>
    <n v="60992.366399999999"/>
    <n v="348.79680000000002"/>
    <n v="54.903200000000005"/>
    <n v="471805.85360000003"/>
    <n v="321.39363324250684"/>
    <n v="19.270159235668789"/>
    <n v="590.07157902948973"/>
    <n v="0.77448231069126061"/>
    <n v="440405.85360000003"/>
    <n v="0.77448231069126061"/>
  </r>
  <r>
    <s v="Apr-2024"/>
    <x v="2"/>
    <x v="1"/>
    <n v="3637"/>
    <n v="585381"/>
    <n v="75533"/>
    <n v="2.2999999999999998"/>
    <n v="6.04"/>
    <n v="217"/>
    <n v="8.17"/>
    <n v="8.14"/>
    <n v="74408"/>
    <n v="9"/>
    <n v="1804.07"/>
    <n v="5.0999999999999996"/>
    <n v="13"/>
    <n v="47244"/>
    <n v="78"/>
    <n v="21967.48"/>
    <n v="47650.013400000003"/>
    <n v="185.48699999999999"/>
    <n v="83.650999999999996"/>
    <n v="393842.36859999999"/>
    <n v="108.28770101732196"/>
    <n v="7.7500033098116052"/>
    <n v="324.47798588746559"/>
    <n v="0.66876647858403326"/>
    <n v="318309.36859999999"/>
    <n v="0.66876647858403326"/>
  </r>
  <r>
    <s v="Feb-2024"/>
    <x v="3"/>
    <x v="3"/>
    <n v="620"/>
    <n v="472955"/>
    <n v="91795"/>
    <n v="2.65"/>
    <n v="16.12"/>
    <n v="146"/>
    <n v="12.14"/>
    <n v="7.76"/>
    <n v="38744"/>
    <n v="5"/>
    <n v="1271.1300000000001"/>
    <n v="24.18"/>
    <n v="45"/>
    <n v="9733"/>
    <n v="53"/>
    <n v="9994.4000000000015"/>
    <n v="36701.308000000005"/>
    <n v="149.916"/>
    <n v="16.43"/>
    <n v="377615.946"/>
    <n v="609.05797741935487"/>
    <n v="5.1522958766817366"/>
    <n v="372.07445343906602"/>
    <n v="0.39239458299415381"/>
    <n v="285820.946"/>
    <n v="0.39239458299415381"/>
  </r>
  <r>
    <s v="Feb-2024"/>
    <x v="3"/>
    <x v="3"/>
    <n v="3960"/>
    <n v="845326"/>
    <n v="78869"/>
    <n v="3.47"/>
    <n v="7.38"/>
    <n v="310"/>
    <n v="20.65"/>
    <n v="10.24"/>
    <n v="8789"/>
    <n v="9"/>
    <n v="1904.59"/>
    <n v="10.39"/>
    <n v="18"/>
    <n v="12278"/>
    <n v="-12"/>
    <n v="29224.799999999999"/>
    <n v="86561.382400000002"/>
    <n v="411.44400000000002"/>
    <n v="137.41200000000001"/>
    <n v="707923.96160000004"/>
    <n v="178.76867717171717"/>
    <n v="10.718102169420177"/>
    <n v="443.83620621761116"/>
    <n v="0.69845586199880283"/>
    <n v="629054.96160000004"/>
    <n v="0.69845586199880283"/>
  </r>
  <r>
    <s v="Feb-2024"/>
    <x v="1"/>
    <x v="0"/>
    <n v="1489"/>
    <n v="756972"/>
    <n v="142868"/>
    <n v="6.47"/>
    <n v="18.920000000000002"/>
    <n v="157"/>
    <n v="24.37"/>
    <n v="16.03"/>
    <n v="35418"/>
    <n v="13"/>
    <n v="346.34"/>
    <n v="1.23"/>
    <n v="41"/>
    <n v="36338"/>
    <n v="45"/>
    <n v="28171.88"/>
    <n v="121342.6116"/>
    <n v="18.314700000000002"/>
    <n v="96.33829999999999"/>
    <n v="535586.8554"/>
    <n v="359.69567186030895"/>
    <n v="5.2984013214995658"/>
    <n v="2185.6326153490791"/>
    <n v="7.1832749427984122E-2"/>
    <n v="392718.8554"/>
    <n v="7.1832749427984122E-2"/>
  </r>
  <r>
    <s v="Feb-2024"/>
    <x v="2"/>
    <x v="3"/>
    <n v="828"/>
    <n v="845928"/>
    <n v="22543"/>
    <n v="4.21"/>
    <n v="10.74"/>
    <n v="410"/>
    <n v="13.01"/>
    <n v="8.09"/>
    <n v="27885"/>
    <n v="5"/>
    <n v="1051.82"/>
    <n v="0.94"/>
    <n v="4"/>
    <n v="39413"/>
    <n v="75"/>
    <n v="8892.7199999999993"/>
    <n v="68435.575200000007"/>
    <n v="7.783199999999999"/>
    <n v="34.858800000000002"/>
    <n v="701259.06279999996"/>
    <n v="846.93123526570048"/>
    <n v="37.525085392361262"/>
    <n v="804.25167804377179"/>
    <n v="0.50979066776368676"/>
    <n v="678716.06279999996"/>
    <n v="0.50979066776368676"/>
  </r>
  <r>
    <s v="Feb-2024"/>
    <x v="1"/>
    <x v="1"/>
    <n v="2548"/>
    <n v="465872"/>
    <n v="70333"/>
    <n v="3.88"/>
    <n v="9.02"/>
    <n v="340"/>
    <n v="62.49"/>
    <n v="7.76"/>
    <n v="23932"/>
    <n v="8"/>
    <n v="1840.4"/>
    <n v="11.93"/>
    <n v="1"/>
    <n v="3179"/>
    <n v="36"/>
    <n v="22982.959999999999"/>
    <n v="36151.667200000004"/>
    <n v="303.97640000000001"/>
    <n v="98.862400000000008"/>
    <n v="379223.53399999999"/>
    <n v="148.83184222919937"/>
    <n v="6.623803904283907"/>
    <n v="253.13627472288633"/>
    <n v="1.3431500497990865"/>
    <n v="308890.53399999999"/>
    <n v="1.3431500497990865"/>
  </r>
  <r>
    <s v="Feb-2024"/>
    <x v="1"/>
    <x v="3"/>
    <n v="189"/>
    <n v="739556"/>
    <n v="57781"/>
    <n v="3.59"/>
    <n v="16.04"/>
    <n v="155"/>
    <n v="21.71"/>
    <n v="5.5"/>
    <n v="70248"/>
    <n v="1"/>
    <n v="605.1"/>
    <n v="13.07"/>
    <n v="7"/>
    <n v="11652"/>
    <n v="29"/>
    <n v="3031.56"/>
    <n v="40675.58"/>
    <n v="24.702300000000001"/>
    <n v="6.7850999999999999"/>
    <n v="613917.3726"/>
    <n v="3248.2400666666667"/>
    <n v="12.799293885533308"/>
    <n v="1222.2045942819368"/>
    <n v="0.12682001092547421"/>
    <n v="556136.3726"/>
    <n v="0.12682001092547421"/>
  </r>
  <r>
    <s v="Feb-2024"/>
    <x v="0"/>
    <x v="3"/>
    <n v="205"/>
    <n v="651153"/>
    <n v="139393"/>
    <n v="9.7799999999999994"/>
    <n v="12.53"/>
    <n v="353"/>
    <n v="32.549999999999997"/>
    <n v="8.5299999999999994"/>
    <n v="22606"/>
    <n v="2"/>
    <n v="508.51"/>
    <n v="7.5"/>
    <n v="40"/>
    <n v="24806"/>
    <n v="11"/>
    <n v="2568.65"/>
    <n v="55543.35089999999"/>
    <n v="15.375"/>
    <n v="20.048999999999999"/>
    <n v="545593.57510000002"/>
    <n v="2661.4320736585369"/>
    <n v="4.6713464808132406"/>
    <n v="1280.511691018859"/>
    <n v="0.27567104812540216"/>
    <n v="406200.57510000002"/>
    <n v="0.27567104812540216"/>
  </r>
  <r>
    <s v="Feb-2024"/>
    <x v="3"/>
    <x v="1"/>
    <n v="986"/>
    <n v="737016"/>
    <n v="86348"/>
    <n v="1.48"/>
    <n v="6.07"/>
    <n v="246"/>
    <n v="27.24"/>
    <n v="12.42"/>
    <n v="10150"/>
    <n v="7"/>
    <n v="546.94000000000005"/>
    <n v="18.29"/>
    <n v="39"/>
    <n v="20171"/>
    <n v="-20"/>
    <n v="5985.02"/>
    <n v="91537.387199999997"/>
    <n v="180.33939999999998"/>
    <n v="14.5928"/>
    <n v="608977.66060000006"/>
    <n v="617.62440223123735"/>
    <n v="8.5354148330013437"/>
    <n v="1347.526236881559"/>
    <n v="0.18255674232309749"/>
    <n v="522629.66060000006"/>
    <n v="0.18255674232309749"/>
  </r>
  <r>
    <s v="Feb-2024"/>
    <x v="1"/>
    <x v="1"/>
    <n v="1995"/>
    <n v="481116"/>
    <n v="128053"/>
    <n v="9.8000000000000007"/>
    <n v="16.100000000000001"/>
    <n v="199"/>
    <n v="33.92"/>
    <n v="8.18"/>
    <n v="46936"/>
    <n v="7"/>
    <n v="499.91"/>
    <n v="11.09"/>
    <n v="15"/>
    <n v="10470"/>
    <n v="-12"/>
    <n v="32119.500000000004"/>
    <n v="39355.288800000002"/>
    <n v="221.24549999999999"/>
    <n v="195.51000000000002"/>
    <n v="351818.45569999999"/>
    <n v="176.35010310776943"/>
    <n v="3.7571630496747441"/>
    <n v="962.40523294192951"/>
    <n v="0.20677360553380059"/>
    <n v="223765.45569999999"/>
    <n v="0.20677360553380059"/>
  </r>
  <r>
    <s v="Feb-2024"/>
    <x v="0"/>
    <x v="2"/>
    <n v="734"/>
    <n v="167235"/>
    <n v="139832"/>
    <n v="2.2999999999999998"/>
    <n v="13.1"/>
    <n v="493"/>
    <n v="27.86"/>
    <n v="16.38"/>
    <n v="8593"/>
    <n v="2"/>
    <n v="548.20000000000005"/>
    <n v="9.41"/>
    <n v="6"/>
    <n v="22326"/>
    <n v="24"/>
    <n v="9615.4"/>
    <n v="27393.093000000001"/>
    <n v="69.069400000000002"/>
    <n v="16.882000000000001"/>
    <n v="99221.555599999992"/>
    <n v="135.17923106267028"/>
    <n v="1.1959708793409234"/>
    <n v="305.0620211601605"/>
    <n v="1.6160648189673217"/>
    <n v="-40610.444400000008"/>
    <n v="1.6160648189673217"/>
  </r>
  <r>
    <s v="Feb-2024"/>
    <x v="0"/>
    <x v="3"/>
    <n v="3489"/>
    <n v="195016"/>
    <n v="107112"/>
    <n v="7.05"/>
    <n v="2.57"/>
    <n v="412"/>
    <n v="66.16"/>
    <n v="9.64"/>
    <n v="73719"/>
    <n v="8"/>
    <n v="1896.48"/>
    <n v="25.88"/>
    <n v="19"/>
    <n v="32770"/>
    <n v="-20"/>
    <n v="8966.73"/>
    <n v="18799.542399999998"/>
    <n v="902.95319999999992"/>
    <n v="245.97449999999998"/>
    <n v="59611.799899999984"/>
    <n v="17.085640556033244"/>
    <n v="1.8206736873552916"/>
    <n v="102.83050704463005"/>
    <n v="4.0065931000533288"/>
    <n v="-47500.200100000016"/>
    <n v="4.0065931000533288"/>
  </r>
  <r>
    <s v="Feb-2024"/>
    <x v="1"/>
    <x v="1"/>
    <n v="4306"/>
    <n v="614660"/>
    <n v="66350"/>
    <n v="6.16"/>
    <n v="6.32"/>
    <n v="220"/>
    <n v="53.21"/>
    <n v="11.08"/>
    <n v="50493"/>
    <n v="13"/>
    <n v="1433.65"/>
    <n v="17.579999999999998"/>
    <n v="35"/>
    <n v="36399"/>
    <n v="42"/>
    <n v="27213.920000000002"/>
    <n v="68104.327999999994"/>
    <n v="756.99479999999994"/>
    <n v="265.24959999999999"/>
    <n v="431427.50760000001"/>
    <n v="100.1921754760799"/>
    <n v="9.2639035418236624"/>
    <n v="428.73783698950228"/>
    <n v="0.51313409039143598"/>
    <n v="365077.50760000001"/>
    <n v="0.51313409039143598"/>
  </r>
  <r>
    <s v="Feb-2024"/>
    <x v="1"/>
    <x v="2"/>
    <n v="558"/>
    <n v="742111"/>
    <n v="146130"/>
    <n v="4.59"/>
    <n v="11.42"/>
    <n v="338"/>
    <n v="8.33"/>
    <n v="10.32"/>
    <n v="30815"/>
    <n v="10"/>
    <n v="991.66"/>
    <n v="2.4900000000000002"/>
    <n v="2"/>
    <n v="13569"/>
    <n v="57"/>
    <n v="6372.36"/>
    <n v="76585.855200000005"/>
    <n v="13.894200000000001"/>
    <n v="25.612199999999998"/>
    <n v="614729.27839999995"/>
    <n v="1101.6653734767024"/>
    <n v="5.0784301649216452"/>
    <n v="748.35225783030478"/>
    <n v="0.45165895667898737"/>
    <n v="468599.27839999995"/>
    <n v="0.45165895667898737"/>
  </r>
  <r>
    <s v="Feb-2024"/>
    <x v="2"/>
    <x v="2"/>
    <n v="3485"/>
    <n v="497557"/>
    <n v="69200"/>
    <n v="5.76"/>
    <n v="4.4800000000000004"/>
    <n v="490"/>
    <n v="53.68"/>
    <n v="8.99"/>
    <n v="88478"/>
    <n v="14"/>
    <n v="759.24"/>
    <n v="24.49"/>
    <n v="21"/>
    <n v="1528"/>
    <n v="-17"/>
    <n v="15612.800000000001"/>
    <n v="44730.374300000003"/>
    <n v="853.47649999999987"/>
    <n v="200.73599999999999"/>
    <n v="346153.61320000002"/>
    <n v="99.326718278335733"/>
    <n v="7.1901300578034686"/>
    <n v="655.33559875665139"/>
    <n v="0.74770850374931919"/>
    <n v="276953.61320000002"/>
    <n v="0.74770850374931919"/>
  </r>
  <r>
    <s v="Feb-2024"/>
    <x v="0"/>
    <x v="0"/>
    <n v="121"/>
    <n v="848519"/>
    <n v="110848"/>
    <n v="6.6"/>
    <n v="14.4"/>
    <n v="427"/>
    <n v="28.2"/>
    <n v="18.440000000000001"/>
    <n v="33161"/>
    <n v="13"/>
    <n v="228.07"/>
    <n v="29.65"/>
    <n v="5"/>
    <n v="44270"/>
    <n v="57"/>
    <n v="1742.4"/>
    <n v="156466.90360000002"/>
    <n v="35.8765"/>
    <n v="7.9860000000000007"/>
    <n v="612834.83389999997"/>
    <n v="5064.7506933884297"/>
    <n v="7.6547975606235568"/>
    <n v="3720.4323234094795"/>
    <n v="0.11477160794278031"/>
    <n v="501986.83389999997"/>
    <n v="0.11477160794278031"/>
  </r>
  <r>
    <s v="Feb-2024"/>
    <x v="3"/>
    <x v="3"/>
    <n v="994"/>
    <n v="919049"/>
    <n v="65058"/>
    <n v="4.05"/>
    <n v="15.41"/>
    <n v="245"/>
    <n v="17.12"/>
    <n v="14.85"/>
    <n v="9716"/>
    <n v="3"/>
    <n v="1157.25"/>
    <n v="1.42"/>
    <n v="23"/>
    <n v="38443"/>
    <n v="47"/>
    <n v="15317.54"/>
    <n v="136478.77650000001"/>
    <n v="14.114799999999999"/>
    <n v="40.256999999999998"/>
    <n v="719039.31169999996"/>
    <n v="723.37958923541248"/>
    <n v="14.126610101755357"/>
    <n v="794.16634262259663"/>
    <n v="0.30849960121821579"/>
    <n v="653981.31169999996"/>
    <n v="0.30849960121821579"/>
  </r>
  <r>
    <s v="Feb-2024"/>
    <x v="1"/>
    <x v="1"/>
    <n v="614"/>
    <n v="674771"/>
    <n v="67068"/>
    <n v="5.85"/>
    <n v="3.38"/>
    <n v="369"/>
    <n v="53.71"/>
    <n v="18.600000000000001"/>
    <n v="33349"/>
    <n v="7"/>
    <n v="461.62"/>
    <n v="24.04"/>
    <n v="39"/>
    <n v="19047"/>
    <n v="4"/>
    <n v="2075.3199999999997"/>
    <n v="125507.40600000002"/>
    <n v="147.60560000000001"/>
    <n v="35.918999999999997"/>
    <n v="494608.74939999997"/>
    <n v="805.55170912052108"/>
    <n v="10.060997793284427"/>
    <n v="1461.7455916121485"/>
    <n v="0.25243790856453524"/>
    <n v="427540.74939999997"/>
    <n v="0.25243790856453524"/>
  </r>
  <r>
    <s v="Feb-2024"/>
    <x v="1"/>
    <x v="2"/>
    <n v="3527"/>
    <n v="772724"/>
    <n v="43392"/>
    <n v="6.32"/>
    <n v="12.18"/>
    <n v="79"/>
    <n v="32.76"/>
    <n v="7.16"/>
    <n v="68371"/>
    <n v="4"/>
    <n v="1038.25"/>
    <n v="12.25"/>
    <n v="32"/>
    <n v="29906"/>
    <n v="61"/>
    <n v="42958.86"/>
    <n v="55327.038399999998"/>
    <n v="432.0575"/>
    <n v="222.90640000000002"/>
    <n v="575506.13769999996"/>
    <n v="163.17157292316415"/>
    <n v="17.807983038348084"/>
    <n v="744.25620033710572"/>
    <n v="0.10614624367820852"/>
    <n v="532114.13769999996"/>
    <n v="0.10614624367820852"/>
  </r>
  <r>
    <s v="Feb-2024"/>
    <x v="1"/>
    <x v="1"/>
    <n v="2027"/>
    <n v="153892"/>
    <n v="105123"/>
    <n v="9.42"/>
    <n v="4.51"/>
    <n v="370"/>
    <n v="63.37"/>
    <n v="11.34"/>
    <n v="4134"/>
    <n v="3"/>
    <n v="1062.51"/>
    <n v="21.93"/>
    <n v="26"/>
    <n v="6950"/>
    <n v="75"/>
    <n v="9141.77"/>
    <n v="17451.352800000001"/>
    <n v="444.52109999999999"/>
    <n v="190.94340000000003"/>
    <n v="115579.4127"/>
    <n v="57.019937197829307"/>
    <n v="1.4639232137591203"/>
    <n v="144.83816622902373"/>
    <n v="2.5545752865646039"/>
    <n v="10456.412700000001"/>
    <n v="2.5545752865646039"/>
  </r>
  <r>
    <s v="Feb-2024"/>
    <x v="0"/>
    <x v="0"/>
    <n v="2077"/>
    <n v="536275"/>
    <n v="45379"/>
    <n v="8.17"/>
    <n v="15.92"/>
    <n v="163"/>
    <n v="47.15"/>
    <n v="19.87"/>
    <n v="44149"/>
    <n v="12"/>
    <n v="679.58"/>
    <n v="16.170000000000002"/>
    <n v="31"/>
    <n v="18824"/>
    <n v="23"/>
    <n v="33065.839999999997"/>
    <n v="106557.84250000001"/>
    <n v="335.85090000000002"/>
    <n v="169.6909"/>
    <n v="333172.7757"/>
    <n v="160.4105805007222"/>
    <n v="11.817691002446065"/>
    <n v="789.12710791959739"/>
    <n v="0.20655734464593725"/>
    <n v="287793.7757"/>
    <n v="0.20655734464593725"/>
  </r>
  <r>
    <s v="Feb-2024"/>
    <x v="1"/>
    <x v="2"/>
    <n v="1056"/>
    <n v="348871"/>
    <n v="22297"/>
    <n v="8.68"/>
    <n v="2.79"/>
    <n v="397"/>
    <n v="9.4499999999999993"/>
    <n v="7.45"/>
    <n v="49112"/>
    <n v="12"/>
    <n v="934.05"/>
    <n v="8.64"/>
    <n v="20"/>
    <n v="37394"/>
    <n v="-5"/>
    <n v="2946.2400000000002"/>
    <n v="25990.889499999997"/>
    <n v="91.238399999999999"/>
    <n v="91.660800000000009"/>
    <n v="233244.9713"/>
    <n v="220.87591979166666"/>
    <n v="15.646544378167466"/>
    <n v="373.50355976660779"/>
    <n v="1.0629082096247611"/>
    <n v="210947.9713"/>
    <n v="1.0629082096247611"/>
  </r>
  <r>
    <s v="Feb-2024"/>
    <x v="1"/>
    <x v="2"/>
    <n v="1487"/>
    <n v="296353"/>
    <n v="99333"/>
    <n v="2.68"/>
    <n v="18.920000000000002"/>
    <n v="386"/>
    <n v="43.83"/>
    <n v="15.3"/>
    <n v="89299"/>
    <n v="9"/>
    <n v="664.7"/>
    <n v="28.53"/>
    <n v="12"/>
    <n v="22380"/>
    <n v="7"/>
    <n v="28134.04"/>
    <n v="45342.008999999998"/>
    <n v="424.24110000000002"/>
    <n v="39.851600000000005"/>
    <n v="110733.85830000002"/>
    <n v="74.467961197041035"/>
    <n v="2.9834294745955523"/>
    <n v="445.8447419888671"/>
    <n v="0.86577223783798385"/>
    <n v="11400.858300000022"/>
    <n v="0.86577223783798385"/>
  </r>
  <r>
    <s v="Feb-2024"/>
    <x v="1"/>
    <x v="2"/>
    <n v="4381"/>
    <n v="225006"/>
    <n v="125956"/>
    <n v="2.5499999999999998"/>
    <n v="4.8099999999999996"/>
    <n v="198"/>
    <n v="18.760000000000002"/>
    <n v="16.059999999999999"/>
    <n v="71327"/>
    <n v="12"/>
    <n v="934.74"/>
    <n v="28.88"/>
    <n v="39"/>
    <n v="38081"/>
    <n v="31"/>
    <n v="21072.609999999997"/>
    <n v="36135.963599999995"/>
    <n v="1265.2328"/>
    <n v="111.71549999999999"/>
    <n v="57012.478100000008"/>
    <n v="13.013576375256793"/>
    <n v="1.786385721998158"/>
    <n v="240.71506515180693"/>
    <n v="0.82254926535292394"/>
    <n v="-68943.521899999992"/>
    <n v="0.82254926535292394"/>
  </r>
  <r>
    <s v="Feb-2024"/>
    <x v="3"/>
    <x v="0"/>
    <n v="629"/>
    <n v="107775"/>
    <n v="36778"/>
    <n v="3.66"/>
    <n v="3.72"/>
    <n v="76"/>
    <n v="60.77"/>
    <n v="18.68"/>
    <n v="48506"/>
    <n v="1"/>
    <n v="1047.72"/>
    <n v="11.29"/>
    <n v="13"/>
    <n v="1056"/>
    <n v="44"/>
    <n v="2339.88"/>
    <n v="20132.37"/>
    <n v="71.014099999999985"/>
    <n v="23.0214"/>
    <n v="35646.714500000002"/>
    <n v="56.672042130365661"/>
    <n v="2.9304203599978247"/>
    <n v="102.86622380025197"/>
    <n v="0.73882366040361869"/>
    <n v="-1131.2854999999981"/>
    <n v="0.73882366040361869"/>
  </r>
  <r>
    <s v="Feb-2024"/>
    <x v="1"/>
    <x v="3"/>
    <n v="3723"/>
    <n v="786940"/>
    <n v="142416"/>
    <n v="8.91"/>
    <n v="7.72"/>
    <n v="200"/>
    <n v="48.35"/>
    <n v="14.5"/>
    <n v="20968"/>
    <n v="0"/>
    <n v="1155.3"/>
    <n v="10.9"/>
    <n v="20"/>
    <n v="46301"/>
    <n v="60"/>
    <n v="28741.559999999998"/>
    <n v="114106.29999999999"/>
    <n v="405.80700000000002"/>
    <n v="331.71929999999998"/>
    <n v="576085.61369999999"/>
    <n v="154.73693626107976"/>
    <n v="5.5256431861588586"/>
    <n v="681.1564095905826"/>
    <n v="0.29361831905863212"/>
    <n v="433669.61369999999"/>
    <n v="0.29361831905863212"/>
  </r>
  <r>
    <s v="Feb-2024"/>
    <x v="0"/>
    <x v="1"/>
    <n v="1746"/>
    <n v="870483"/>
    <n v="145641"/>
    <n v="7.98"/>
    <n v="18.98"/>
    <n v="208"/>
    <n v="64.97"/>
    <n v="8.17"/>
    <n v="13201"/>
    <n v="13"/>
    <n v="192.64"/>
    <n v="8.66"/>
    <n v="30"/>
    <n v="32481"/>
    <n v="12"/>
    <n v="33139.08"/>
    <n v="71118.4611"/>
    <n v="151.20359999999999"/>
    <n v="139.33080000000001"/>
    <n v="720252.92449999996"/>
    <n v="412.51599341351658"/>
    <n v="5.9769089748079178"/>
    <n v="4518.7032807308969"/>
    <n v="4.6030904681653752E-2"/>
    <n v="574611.92449999996"/>
    <n v="4.6030904681653752E-2"/>
  </r>
  <r>
    <s v="Feb-2024"/>
    <x v="1"/>
    <x v="2"/>
    <n v="113"/>
    <n v="361955"/>
    <n v="131060"/>
    <n v="4.41"/>
    <n v="6.27"/>
    <n v="139"/>
    <n v="54.54"/>
    <n v="8.98"/>
    <n v="2739"/>
    <n v="10"/>
    <n v="1808.98"/>
    <n v="4.4800000000000004"/>
    <n v="30"/>
    <n v="1944"/>
    <n v="-15"/>
    <n v="708.51"/>
    <n v="32503.559000000001"/>
    <n v="5.0624000000000011"/>
    <n v="4.9832999999999998"/>
    <n v="324049.88529999997"/>
    <n v="2867.6980999999996"/>
    <n v="2.7617503433541888"/>
    <n v="200.08789483576379"/>
    <n v="0.69469469961735575"/>
    <n v="192989.88529999997"/>
    <n v="0.69469469961735575"/>
  </r>
  <r>
    <s v="Feb-2024"/>
    <x v="2"/>
    <x v="3"/>
    <n v="2146"/>
    <n v="566595"/>
    <n v="149355"/>
    <n v="4.37"/>
    <n v="14.54"/>
    <n v="188"/>
    <n v="33.36"/>
    <n v="10.67"/>
    <n v="27412"/>
    <n v="6"/>
    <n v="365.11"/>
    <n v="1.98"/>
    <n v="43"/>
    <n v="19996"/>
    <n v="17"/>
    <n v="31202.839999999997"/>
    <n v="60455.686500000003"/>
    <n v="42.490799999999993"/>
    <n v="93.780200000000008"/>
    <n v="427392.20250000001"/>
    <n v="199.1575966915191"/>
    <n v="3.7936125338957516"/>
    <n v="1551.8473884582727"/>
    <n v="0.12114593316213522"/>
    <n v="278037.20250000001"/>
    <n v="0.12114593316213522"/>
  </r>
  <r>
    <s v="Feb-2024"/>
    <x v="0"/>
    <x v="1"/>
    <n v="2312"/>
    <n v="906985"/>
    <n v="21859"/>
    <n v="5.76"/>
    <n v="10.94"/>
    <n v="108"/>
    <n v="38.67"/>
    <n v="10.42"/>
    <n v="83683"/>
    <n v="1"/>
    <n v="1663.12"/>
    <n v="26.14"/>
    <n v="12"/>
    <n v="27467"/>
    <n v="59"/>
    <n v="25293.279999999999"/>
    <n v="94507.837"/>
    <n v="604.35680000000002"/>
    <n v="133.1712"/>
    <n v="675296.35499999998"/>
    <n v="292.08319852941173"/>
    <n v="41.492520243378017"/>
    <n v="545.3515080090433"/>
    <n v="0.19803740965947617"/>
    <n v="653437.35499999998"/>
    <n v="0.19803740965947617"/>
  </r>
  <r>
    <s v="Feb-2024"/>
    <x v="0"/>
    <x v="3"/>
    <n v="719"/>
    <n v="819097"/>
    <n v="130074"/>
    <n v="6.51"/>
    <n v="8.1300000000000008"/>
    <n v="324"/>
    <n v="17.670000000000002"/>
    <n v="16.95"/>
    <n v="91531"/>
    <n v="8"/>
    <n v="976.47"/>
    <n v="15.75"/>
    <n v="11"/>
    <n v="25070"/>
    <n v="40"/>
    <n v="5845.47"/>
    <n v="138836.94149999999"/>
    <n v="113.24250000000001"/>
    <n v="46.806899999999992"/>
    <n v="557653.53910000005"/>
    <n v="775.59602100139091"/>
    <n v="6.2971616156956811"/>
    <n v="838.83478243059176"/>
    <n v="0.38625007782960996"/>
    <n v="427579.53910000005"/>
    <n v="0.38625007782960996"/>
  </r>
  <r>
    <s v="Feb-2024"/>
    <x v="1"/>
    <x v="2"/>
    <n v="4053"/>
    <n v="819605"/>
    <n v="100071"/>
    <n v="3.53"/>
    <n v="8.0399999999999991"/>
    <n v="376"/>
    <n v="42.49"/>
    <n v="14.06"/>
    <n v="7869"/>
    <n v="12"/>
    <n v="1068.2"/>
    <n v="17.71"/>
    <n v="49"/>
    <n v="47022"/>
    <n v="-3"/>
    <n v="32586.119999999995"/>
    <n v="115236.463"/>
    <n v="717.78629999999998"/>
    <n v="143.07089999999999"/>
    <n v="616030.55980000005"/>
    <n v="151.99372311867754"/>
    <n v="8.1902349331974307"/>
    <n v="767.27672720464329"/>
    <n v="0.49004483867228726"/>
    <n v="515959.55980000005"/>
    <n v="0.49004483867228726"/>
  </r>
  <r>
    <s v="Feb-2024"/>
    <x v="1"/>
    <x v="0"/>
    <n v="4393"/>
    <n v="406992"/>
    <n v="25878"/>
    <n v="3.78"/>
    <n v="7"/>
    <n v="226"/>
    <n v="59.86"/>
    <n v="8.17"/>
    <n v="75622"/>
    <n v="0"/>
    <n v="884.99"/>
    <n v="20.32"/>
    <n v="16"/>
    <n v="40159"/>
    <n v="37"/>
    <n v="30751"/>
    <n v="33251.246399999996"/>
    <n v="892.6576"/>
    <n v="166.05539999999999"/>
    <n v="226150.04060000001"/>
    <n v="51.479635920783068"/>
    <n v="15.727335961047995"/>
    <n v="459.88316252161042"/>
    <n v="0.4914291681408971"/>
    <n v="200272.04060000001"/>
    <n v="0.4914291681408971"/>
  </r>
  <r>
    <s v="Feb-2024"/>
    <x v="0"/>
    <x v="3"/>
    <n v="2632"/>
    <n v="839271"/>
    <n v="149063"/>
    <n v="4.8899999999999997"/>
    <n v="2.65"/>
    <n v="448"/>
    <n v="22.06"/>
    <n v="16.04"/>
    <n v="26442"/>
    <n v="5"/>
    <n v="773.17"/>
    <n v="0.73"/>
    <n v="24"/>
    <n v="43197"/>
    <n v="72"/>
    <n v="6974.8"/>
    <n v="134619.06839999999"/>
    <n v="19.2136"/>
    <n v="128.70480000000001"/>
    <n v="627890.2132"/>
    <n v="238.5601113981763"/>
    <n v="5.6303106740103175"/>
    <n v="1085.4934878487268"/>
    <n v="0.41271551143790264"/>
    <n v="478827.2132"/>
    <n v="0.41271551143790264"/>
  </r>
  <r>
    <s v="Feb-2024"/>
    <x v="2"/>
    <x v="0"/>
    <n v="2389"/>
    <n v="57531"/>
    <n v="11142"/>
    <n v="5.15"/>
    <n v="16.07"/>
    <n v="16"/>
    <n v="11.93"/>
    <n v="16.440000000000001"/>
    <n v="27563"/>
    <n v="8"/>
    <n v="1154.32"/>
    <n v="27.64"/>
    <n v="24"/>
    <n v="34879"/>
    <n v="57"/>
    <n v="38391.230000000003"/>
    <n v="9458.0964000000004"/>
    <n v="660.31959999999992"/>
    <n v="123.0335"/>
    <n v="-53543.679499999998"/>
    <n v="-22.412590832984513"/>
    <n v="5.1634356488960691"/>
    <n v="49.839732483193572"/>
    <n v="0.32102901044654186"/>
    <n v="-64685.679499999998"/>
    <n v="0.32102901044654186"/>
  </r>
  <r>
    <s v="Feb-2024"/>
    <x v="0"/>
    <x v="3"/>
    <n v="4165"/>
    <n v="713070"/>
    <n v="53456"/>
    <n v="8.6999999999999993"/>
    <n v="14.56"/>
    <n v="314"/>
    <n v="54.83"/>
    <n v="5.3"/>
    <n v="5062"/>
    <n v="9"/>
    <n v="390.1"/>
    <n v="18.68"/>
    <n v="24"/>
    <n v="32145"/>
    <n v="36"/>
    <n v="60642.400000000001"/>
    <n v="37792.71"/>
    <n v="778.02199999999993"/>
    <n v="362.35499999999996"/>
    <n v="576287.51300000004"/>
    <n v="138.36434885954384"/>
    <n v="13.339381921580365"/>
    <n v="1827.9159189951295"/>
    <n v="0.17178033012186741"/>
    <n v="522831.51300000004"/>
    <n v="0.17178033012186741"/>
  </r>
  <r>
    <s v="Feb-2024"/>
    <x v="2"/>
    <x v="3"/>
    <n v="2893"/>
    <n v="742841"/>
    <n v="26826"/>
    <n v="1.65"/>
    <n v="11.24"/>
    <n v="89"/>
    <n v="36.33"/>
    <n v="8.5"/>
    <n v="98918"/>
    <n v="0"/>
    <n v="191.75"/>
    <n v="22.75"/>
    <n v="22"/>
    <n v="33624"/>
    <n v="35"/>
    <n v="32517.32"/>
    <n v="63141.485000000008"/>
    <n v="658.15750000000003"/>
    <n v="47.734500000000004"/>
    <n v="513934.30299999996"/>
    <n v="177.64752955409608"/>
    <n v="27.69108327741743"/>
    <n v="3874.0078226857886"/>
    <n v="2.2973624234526636E-2"/>
    <n v="487108.30299999996"/>
    <n v="2.2973624234526636E-2"/>
  </r>
  <r>
    <s v="Feb-2024"/>
    <x v="3"/>
    <x v="0"/>
    <n v="3819"/>
    <n v="616088"/>
    <n v="54847"/>
    <n v="6.95"/>
    <n v="13.93"/>
    <n v="224"/>
    <n v="6.04"/>
    <n v="19.93"/>
    <n v="27250"/>
    <n v="2"/>
    <n v="1334.89"/>
    <n v="11.94"/>
    <n v="43"/>
    <n v="32876"/>
    <n v="56"/>
    <n v="53198.67"/>
    <n v="122786.33840000001"/>
    <n v="455.98859999999996"/>
    <n v="265.4205"/>
    <n v="379255.58250000002"/>
    <n v="99.307562843676365"/>
    <n v="11.232847740076942"/>
    <n v="461.52716703248956"/>
    <n v="0.48534521042448481"/>
    <n v="324408.58250000002"/>
    <n v="0.48534521042448481"/>
  </r>
  <r>
    <s v="Feb-2024"/>
    <x v="2"/>
    <x v="1"/>
    <n v="3172"/>
    <n v="855113"/>
    <n v="89761"/>
    <n v="0.71"/>
    <n v="5.89"/>
    <n v="183"/>
    <n v="42.42"/>
    <n v="15.78"/>
    <n v="73664"/>
    <n v="6"/>
    <n v="1447.39"/>
    <n v="25.42"/>
    <n v="39"/>
    <n v="21504"/>
    <n v="78"/>
    <n v="18683.079999999998"/>
    <n v="134936.8314"/>
    <n v="806.32240000000013"/>
    <n v="22.521199999999997"/>
    <n v="605496.245"/>
    <n v="190.88784520807062"/>
    <n v="9.5265538485533803"/>
    <n v="590.79653721526324"/>
    <n v="0.30975130772190346"/>
    <n v="515735.245"/>
    <n v="0.30975130772190346"/>
  </r>
  <r>
    <s v="Feb-2024"/>
    <x v="1"/>
    <x v="3"/>
    <n v="4133"/>
    <n v="604970"/>
    <n v="145836"/>
    <n v="9.81"/>
    <n v="8.24"/>
    <n v="391"/>
    <n v="47.16"/>
    <n v="18.72"/>
    <n v="61914"/>
    <n v="11"/>
    <n v="263.25"/>
    <n v="20.8"/>
    <n v="27"/>
    <n v="28631"/>
    <n v="27"/>
    <n v="34055.919999999998"/>
    <n v="113250.38399999999"/>
    <n v="859.6640000000001"/>
    <n v="405.44730000000004"/>
    <n v="365853.58470000001"/>
    <n v="88.520102758286967"/>
    <n v="4.1482898598425626"/>
    <n v="2298.0816714150046"/>
    <n v="0.17014190786319983"/>
    <n v="220017.58470000001"/>
    <n v="0.17014190786319983"/>
  </r>
  <r>
    <s v="Feb-2024"/>
    <x v="2"/>
    <x v="0"/>
    <n v="674"/>
    <n v="802254"/>
    <n v="47727"/>
    <n v="1.59"/>
    <n v="4.26"/>
    <n v="293"/>
    <n v="45.53"/>
    <n v="19.28"/>
    <n v="79286"/>
    <n v="2"/>
    <n v="1980.05"/>
    <n v="5.68"/>
    <n v="32"/>
    <n v="14587"/>
    <n v="15"/>
    <n v="2871.24"/>
    <n v="154674.57120000001"/>
    <n v="38.283200000000001"/>
    <n v="10.716600000000001"/>
    <n v="550786.18900000001"/>
    <n v="817.19019139465877"/>
    <n v="16.809227481299892"/>
    <n v="405.16855634958716"/>
    <n v="0.72315582097440456"/>
    <n v="503059.18900000001"/>
    <n v="0.72315582097440456"/>
  </r>
  <r>
    <s v="Feb-2024"/>
    <x v="0"/>
    <x v="3"/>
    <n v="2732"/>
    <n v="165359"/>
    <n v="121923"/>
    <n v="7.84"/>
    <n v="12.53"/>
    <n v="175"/>
    <n v="18.12"/>
    <n v="13.14"/>
    <n v="68515"/>
    <n v="5"/>
    <n v="1592.13"/>
    <n v="18.53"/>
    <n v="22"/>
    <n v="7840"/>
    <n v="61"/>
    <n v="34231.96"/>
    <n v="21728.172600000002"/>
    <n v="506.23960000000005"/>
    <n v="214.18879999999999"/>
    <n v="32323.439000000013"/>
    <n v="11.831419838945832"/>
    <n v="1.3562576380174372"/>
    <n v="103.86023754341667"/>
    <n v="1.6849566700330796"/>
    <n v="-89599.560999999987"/>
    <n v="1.6849566700330796"/>
  </r>
  <r>
    <s v="Feb-2024"/>
    <x v="2"/>
    <x v="0"/>
    <n v="3781"/>
    <n v="288511"/>
    <n v="80969"/>
    <n v="6.9"/>
    <n v="8.2100000000000009"/>
    <n v="185"/>
    <n v="16.96"/>
    <n v="11.7"/>
    <n v="33365"/>
    <n v="2"/>
    <n v="906.52"/>
    <n v="7.77"/>
    <n v="36"/>
    <n v="3389"/>
    <n v="69"/>
    <n v="31042.010000000002"/>
    <n v="33755.786999999997"/>
    <n v="293.78369999999995"/>
    <n v="260.88900000000001"/>
    <n v="186404.53029999998"/>
    <n v="49.300325390108434"/>
    <n v="3.5632279020365818"/>
    <n v="318.26214534704144"/>
    <n v="0.58128182287677077"/>
    <n v="105435.53029999998"/>
    <n v="0.58128182287677077"/>
  </r>
  <r>
    <s v="Feb-2024"/>
    <x v="3"/>
    <x v="3"/>
    <n v="3438"/>
    <n v="402680"/>
    <n v="28782"/>
    <n v="7.56"/>
    <n v="9.82"/>
    <n v="113"/>
    <n v="53.84"/>
    <n v="10.84"/>
    <n v="66055"/>
    <n v="11"/>
    <n v="1455.17"/>
    <n v="13.94"/>
    <n v="29"/>
    <n v="11528"/>
    <n v="26"/>
    <n v="33761.160000000003"/>
    <n v="43650.511999999995"/>
    <n v="479.25720000000001"/>
    <n v="259.9128"/>
    <n v="246946.158"/>
    <n v="71.828434554973825"/>
    <n v="13.990688624834966"/>
    <n v="276.72368176914034"/>
    <n v="0.40834958279527173"/>
    <n v="218164.158"/>
    <n v="0.40834958279527173"/>
  </r>
  <r>
    <s v="Feb-2024"/>
    <x v="1"/>
    <x v="2"/>
    <n v="2989"/>
    <n v="581633"/>
    <n v="72904"/>
    <n v="5.68"/>
    <n v="13.14"/>
    <n v="292"/>
    <n v="48.98"/>
    <n v="15.27"/>
    <n v="96642"/>
    <n v="14"/>
    <n v="879.53"/>
    <n v="18.579999999999998"/>
    <n v="19"/>
    <n v="1497"/>
    <n v="63"/>
    <n v="39275.46"/>
    <n v="88815.359100000001"/>
    <n v="555.35619999999994"/>
    <n v="169.77519999999998"/>
    <n v="354678.04950000002"/>
    <n v="118.66110722649717"/>
    <n v="7.9780670470756059"/>
    <n v="661.29978511250329"/>
    <n v="0.44155465731827459"/>
    <n v="281774.04950000002"/>
    <n v="0.44155465731827459"/>
  </r>
  <r>
    <s v="Feb-2024"/>
    <x v="0"/>
    <x v="3"/>
    <n v="1061"/>
    <n v="210372"/>
    <n v="134936"/>
    <n v="9.83"/>
    <n v="13.98"/>
    <n v="10"/>
    <n v="28.62"/>
    <n v="8.18"/>
    <n v="10514"/>
    <n v="3"/>
    <n v="152.38"/>
    <n v="24.09"/>
    <n v="32"/>
    <n v="8641"/>
    <n v="71"/>
    <n v="14832.78"/>
    <n v="17208.429599999999"/>
    <n v="255.5949"/>
    <n v="104.2963"/>
    <n v="158815.89919999999"/>
    <n v="149.68510763430723"/>
    <n v="1.5590502163988853"/>
    <n v="1380.5748785929914"/>
    <n v="7.2433593824273185E-3"/>
    <n v="23879.899199999985"/>
    <n v="7.2433593824273185E-3"/>
  </r>
  <r>
    <s v="Feb-2024"/>
    <x v="3"/>
    <x v="1"/>
    <n v="4246"/>
    <n v="657745"/>
    <n v="59238"/>
    <n v="3.83"/>
    <n v="2.02"/>
    <n v="455"/>
    <n v="33.9"/>
    <n v="18.62"/>
    <n v="81976"/>
    <n v="13"/>
    <n v="480.86"/>
    <n v="3.98"/>
    <n v="27"/>
    <n v="18472"/>
    <n v="-6"/>
    <n v="8576.92"/>
    <n v="122472.11900000001"/>
    <n v="168.99080000000001"/>
    <n v="162.62180000000001"/>
    <n v="425916.34840000002"/>
    <n v="100.31002081959491"/>
    <n v="11.103430230595226"/>
    <n v="1367.8513496651831"/>
    <n v="0.33263848451907657"/>
    <n v="366678.34840000002"/>
    <n v="0.33263848451907657"/>
  </r>
  <r>
    <s v="Feb-2024"/>
    <x v="1"/>
    <x v="3"/>
    <n v="4076"/>
    <n v="580062"/>
    <n v="80357"/>
    <n v="5.57"/>
    <n v="11.84"/>
    <n v="198"/>
    <n v="10.41"/>
    <n v="14.2"/>
    <n v="2763"/>
    <n v="12"/>
    <n v="741.24"/>
    <n v="25.75"/>
    <n v="29"/>
    <n v="48981"/>
    <n v="36"/>
    <n v="48259.839999999997"/>
    <n v="82368.803999999989"/>
    <n v="1049.57"/>
    <n v="227.03319999999999"/>
    <n v="396412.75280000002"/>
    <n v="97.255336800785088"/>
    <n v="7.2185621663327399"/>
    <n v="782.55625708272623"/>
    <n v="0.25301695336015806"/>
    <n v="316055.75280000002"/>
    <n v="0.25301695336015806"/>
  </r>
  <r>
    <s v="Feb-2024"/>
    <x v="1"/>
    <x v="0"/>
    <n v="4716"/>
    <n v="192055"/>
    <n v="21211"/>
    <n v="7.61"/>
    <n v="4.29"/>
    <n v="265"/>
    <n v="36.24"/>
    <n v="19.440000000000001"/>
    <n v="31498"/>
    <n v="3"/>
    <n v="283.62"/>
    <n v="14.97"/>
    <n v="34"/>
    <n v="9078"/>
    <n v="36"/>
    <n v="20231.64"/>
    <n v="37335.492000000006"/>
    <n v="705.98519999999996"/>
    <n v="358.88760000000002"/>
    <n v="92846.99519999999"/>
    <n v="19.687658015267175"/>
    <n v="9.0545000235726754"/>
    <n v="677.15605387490302"/>
    <n v="0.39134258415558043"/>
    <n v="71635.99519999999"/>
    <n v="0.39134258415558043"/>
  </r>
  <r>
    <s v="Feb-2024"/>
    <x v="2"/>
    <x v="2"/>
    <n v="2525"/>
    <n v="932766"/>
    <n v="10842"/>
    <n v="5.52"/>
    <n v="17.53"/>
    <n v="381"/>
    <n v="40.729999999999997"/>
    <n v="6.09"/>
    <n v="35825"/>
    <n v="0"/>
    <n v="285.5"/>
    <n v="17.5"/>
    <n v="9"/>
    <n v="24985"/>
    <n v="18"/>
    <n v="44263.25"/>
    <n v="56805.449399999998"/>
    <n v="441.875"/>
    <n v="139.38"/>
    <n v="770306.04560000007"/>
    <n v="305.07170122772283"/>
    <n v="86.032650802434972"/>
    <n v="3267.1313485113837"/>
    <n v="0.11661606447919413"/>
    <n v="759464.04560000007"/>
    <n v="0.11661606447919413"/>
  </r>
  <r>
    <s v="Feb-2024"/>
    <x v="3"/>
    <x v="0"/>
    <n v="4915"/>
    <n v="575069"/>
    <n v="50968"/>
    <n v="3.15"/>
    <n v="19.850000000000001"/>
    <n v="10"/>
    <n v="18.260000000000002"/>
    <n v="17.059999999999999"/>
    <n v="38179"/>
    <n v="0"/>
    <n v="1543.63"/>
    <n v="6.28"/>
    <n v="22"/>
    <n v="15274"/>
    <n v="15"/>
    <n v="97562.75"/>
    <n v="98106.771399999983"/>
    <n v="308.66200000000003"/>
    <n v="154.82249999999999"/>
    <n v="325482.99410000001"/>
    <n v="66.22237926754832"/>
    <n v="11.282942238267148"/>
    <n v="372.54329081450862"/>
    <n v="2.6842518028271391E-2"/>
    <n v="274514.99410000001"/>
    <n v="2.6842518028271391E-2"/>
  </r>
  <r>
    <s v="Feb-2024"/>
    <x v="3"/>
    <x v="1"/>
    <n v="3325"/>
    <n v="499916"/>
    <n v="59575"/>
    <n v="8.33"/>
    <n v="16.13"/>
    <n v="455"/>
    <n v="41.25"/>
    <n v="19.68"/>
    <n v="42782"/>
    <n v="6"/>
    <n v="1388.36"/>
    <n v="7.25"/>
    <n v="19"/>
    <n v="27398"/>
    <n v="-7"/>
    <n v="53632.25"/>
    <n v="98383.468800000002"/>
    <n v="241.06249999999997"/>
    <n v="276.97250000000003"/>
    <n v="277202.24619999999"/>
    <n v="83.369096601503756"/>
    <n v="8.3913722198908935"/>
    <n v="360.07663718343946"/>
    <n v="1.2636198881412077"/>
    <n v="217627.24619999999"/>
    <n v="1.2636198881412077"/>
  </r>
  <r>
    <s v="Feb-2024"/>
    <x v="0"/>
    <x v="2"/>
    <n v="4245"/>
    <n v="581111"/>
    <n v="72055"/>
    <n v="7.88"/>
    <n v="12.9"/>
    <n v="245"/>
    <n v="68.17"/>
    <n v="11.82"/>
    <n v="60561"/>
    <n v="14"/>
    <n v="1338.21"/>
    <n v="11.4"/>
    <n v="41"/>
    <n v="32820"/>
    <n v="62"/>
    <n v="54760.5"/>
    <n v="68687.320200000002"/>
    <n v="483.93"/>
    <n v="334.50599999999997"/>
    <n v="363463.7438"/>
    <n v="85.62161220259128"/>
    <n v="8.0648254805357027"/>
    <n v="434.24499891646303"/>
    <n v="0.56419763177774984"/>
    <n v="291408.7438"/>
    <n v="0.56419763177774984"/>
  </r>
  <r>
    <s v="Feb-2024"/>
    <x v="1"/>
    <x v="1"/>
    <n v="3783"/>
    <n v="592777"/>
    <n v="92697"/>
    <n v="8.31"/>
    <n v="7.54"/>
    <n v="343"/>
    <n v="38.32"/>
    <n v="16.3"/>
    <n v="77224"/>
    <n v="12"/>
    <n v="220.97"/>
    <n v="13.45"/>
    <n v="26"/>
    <n v="49175"/>
    <n v="10"/>
    <n v="28523.82"/>
    <n v="96622.650999999998"/>
    <n v="508.81349999999992"/>
    <n v="314.3673"/>
    <n v="340408.34820000001"/>
    <n v="89.98370293417922"/>
    <n v="6.394780845119044"/>
    <n v="2682.6130243924513"/>
    <n v="0.12786040956379888"/>
    <n v="247711.34820000001"/>
    <n v="0.12786040956379888"/>
  </r>
  <r>
    <s v="Feb-2024"/>
    <x v="1"/>
    <x v="2"/>
    <n v="3373"/>
    <n v="221033"/>
    <n v="111239"/>
    <n v="4.88"/>
    <n v="17.079999999999998"/>
    <n v="386"/>
    <n v="23.91"/>
    <n v="6.99"/>
    <n v="4409"/>
    <n v="11"/>
    <n v="1299.71"/>
    <n v="29.42"/>
    <n v="33"/>
    <n v="22246"/>
    <n v="52"/>
    <n v="57610.84"/>
    <n v="15450.206700000001"/>
    <n v="992.33660000000009"/>
    <n v="164.60239999999999"/>
    <n v="120160.01430000001"/>
    <n v="35.624077764601246"/>
    <n v="1.9870099515457709"/>
    <n v="170.063321817944"/>
    <n v="2.2697427985866363"/>
    <n v="8921.0143000000098"/>
    <n v="2.2697427985866363"/>
  </r>
  <r>
    <s v="Feb-2024"/>
    <x v="3"/>
    <x v="2"/>
    <n v="3279"/>
    <n v="725714"/>
    <n v="116715"/>
    <n v="4.91"/>
    <n v="7.86"/>
    <n v="201"/>
    <n v="55.7"/>
    <n v="6.49"/>
    <n v="12041"/>
    <n v="10"/>
    <n v="1761.29"/>
    <n v="22.82"/>
    <n v="25"/>
    <n v="12859"/>
    <n v="54"/>
    <n v="25772.940000000002"/>
    <n v="47098.838600000003"/>
    <n v="748.26780000000008"/>
    <n v="160.99890000000002"/>
    <n v="627032.9547"/>
    <n v="191.22688462946022"/>
    <n v="6.2178297562438418"/>
    <n v="412.03549670979794"/>
    <n v="0.48782204835513715"/>
    <n v="510317.9547"/>
    <n v="0.48782204835513715"/>
  </r>
  <r>
    <s v="Feb-2024"/>
    <x v="0"/>
    <x v="3"/>
    <n v="1349"/>
    <n v="224023"/>
    <n v="31654"/>
    <n v="3.01"/>
    <n v="4.3"/>
    <n v="262"/>
    <n v="35.659999999999997"/>
    <n v="6.36"/>
    <n v="23227"/>
    <n v="10"/>
    <n v="783.32"/>
    <n v="4.5"/>
    <n v="25"/>
    <n v="24580"/>
    <n v="1"/>
    <n v="5800.7"/>
    <n v="14247.862800000001"/>
    <n v="60.704999999999998"/>
    <n v="40.604900000000001"/>
    <n v="156066.12729999999"/>
    <n v="115.69023521126761"/>
    <n v="7.0772414228849438"/>
    <n v="285.99167645406726"/>
    <n v="0.91611057793173034"/>
    <n v="124412.12729999999"/>
    <n v="0.91611057793173034"/>
  </r>
  <r>
    <s v="Feb-2024"/>
    <x v="2"/>
    <x v="3"/>
    <n v="730"/>
    <n v="597936"/>
    <n v="34320"/>
    <n v="8.94"/>
    <n v="2.76"/>
    <n v="47"/>
    <n v="15.8"/>
    <n v="18.12"/>
    <n v="36069"/>
    <n v="14"/>
    <n v="1188.51"/>
    <n v="7.61"/>
    <n v="8"/>
    <n v="38857"/>
    <n v="60"/>
    <n v="2014.8"/>
    <n v="108346.00320000001"/>
    <n v="55.552999999999997"/>
    <n v="65.262"/>
    <n v="412528.38179999997"/>
    <n v="565.10737232876704"/>
    <n v="17.422377622377624"/>
    <n v="503.09715526163012"/>
    <n v="9.3421319338524517E-2"/>
    <n v="378208.38179999997"/>
    <n v="9.3421319338524517E-2"/>
  </r>
  <r>
    <s v="Feb-2024"/>
    <x v="3"/>
    <x v="1"/>
    <n v="2566"/>
    <n v="71253"/>
    <n v="132927"/>
    <n v="7.95"/>
    <n v="4.29"/>
    <n v="319"/>
    <n v="69.23"/>
    <n v="14.35"/>
    <n v="11586"/>
    <n v="11"/>
    <n v="1219.07"/>
    <n v="9.2799999999999994"/>
    <n v="49"/>
    <n v="22038"/>
    <n v="13"/>
    <n v="11008.14"/>
    <n v="10224.805499999999"/>
    <n v="238.12479999999999"/>
    <n v="203.99700000000001"/>
    <n v="15953.932700000005"/>
    <n v="6.2174328526890124"/>
    <n v="0.53603105463901235"/>
    <n v="58.448653481752487"/>
    <n v="5.4577818477818472"/>
    <n v="-116973.0673"/>
    <n v="5.4577818477818472"/>
  </r>
  <r>
    <s v="Feb-2024"/>
    <x v="0"/>
    <x v="1"/>
    <n v="3829"/>
    <n v="707911"/>
    <n v="63283"/>
    <n v="9.69"/>
    <n v="18.04"/>
    <n v="454"/>
    <n v="16.98"/>
    <n v="6.91"/>
    <n v="11249"/>
    <n v="13"/>
    <n v="1532.37"/>
    <n v="13.5"/>
    <n v="20"/>
    <n v="46211"/>
    <n v="-13"/>
    <n v="69075.16"/>
    <n v="48916.650099999999"/>
    <n v="516.91500000000008"/>
    <n v="371.0301"/>
    <n v="531571.24479999999"/>
    <n v="138.8276951684513"/>
    <n v="11.18643237520345"/>
    <n v="461.97132546317147"/>
    <n v="0.98274497782913384"/>
    <n v="468288.24479999999"/>
    <n v="0.98274497782913384"/>
  </r>
  <r>
    <s v="Feb-2024"/>
    <x v="2"/>
    <x v="3"/>
    <n v="4006"/>
    <n v="908379"/>
    <n v="21923"/>
    <n v="8.35"/>
    <n v="2.25"/>
    <n v="254"/>
    <n v="7.56"/>
    <n v="11.41"/>
    <n v="21390"/>
    <n v="12"/>
    <n v="726.65"/>
    <n v="0.66"/>
    <n v="21"/>
    <n v="1824"/>
    <n v="-13"/>
    <n v="9013.5"/>
    <n v="103646.0439"/>
    <n v="26.439599999999999"/>
    <n v="334.50099999999998"/>
    <n v="772144.51549999998"/>
    <n v="192.74700836245631"/>
    <n v="41.434976964831456"/>
    <n v="1250.0915158604555"/>
    <n v="0.20318512427081648"/>
    <n v="750221.51549999998"/>
    <n v="0.20318512427081648"/>
  </r>
  <r>
    <s v="Feb-2024"/>
    <x v="0"/>
    <x v="2"/>
    <n v="4895"/>
    <n v="607531"/>
    <n v="79083"/>
    <n v="6.91"/>
    <n v="3.66"/>
    <n v="281"/>
    <n v="35.4"/>
    <n v="6.59"/>
    <n v="93800"/>
    <n v="6"/>
    <n v="1780.04"/>
    <n v="6.21"/>
    <n v="43"/>
    <n v="12517"/>
    <n v="-5"/>
    <n v="17915.7"/>
    <n v="40036.2929"/>
    <n v="303.97950000000003"/>
    <n v="338.24449999999996"/>
    <n v="442619.7831"/>
    <n v="90.422836179775274"/>
    <n v="7.6821946562472343"/>
    <n v="341.30188085660996"/>
    <n v="0.82331805290594229"/>
    <n v="363536.7831"/>
    <n v="0.82331805290594229"/>
  </r>
  <r>
    <s v="Feb-2024"/>
    <x v="1"/>
    <x v="3"/>
    <n v="1225"/>
    <n v="311716"/>
    <n v="146365"/>
    <n v="3.39"/>
    <n v="18.18"/>
    <n v="122"/>
    <n v="55.93"/>
    <n v="12.7"/>
    <n v="7833"/>
    <n v="11"/>
    <n v="1404.53"/>
    <n v="20.67"/>
    <n v="20"/>
    <n v="9266"/>
    <n v="70"/>
    <n v="22270.5"/>
    <n v="39587.932000000001"/>
    <n v="253.20750000000004"/>
    <n v="41.527499999999996"/>
    <n v="232463.83300000001"/>
    <n v="189.76639428571428"/>
    <n v="2.1297168038807093"/>
    <n v="221.93616369888861"/>
    <n v="0.54970761847322558"/>
    <n v="86098.833000000013"/>
    <n v="0.54970761847322558"/>
  </r>
  <r>
    <s v="Feb-2024"/>
    <x v="2"/>
    <x v="1"/>
    <n v="2701"/>
    <n v="450455"/>
    <n v="67507"/>
    <n v="3.52"/>
    <n v="11.96"/>
    <n v="436"/>
    <n v="5.68"/>
    <n v="19.25"/>
    <n v="47013"/>
    <n v="4"/>
    <n v="916.7"/>
    <n v="16.95"/>
    <n v="29"/>
    <n v="12183"/>
    <n v="1"/>
    <n v="32303.960000000003"/>
    <n v="86712.587500000009"/>
    <n v="457.81949999999995"/>
    <n v="95.075200000000009"/>
    <n v="271689.55779999995"/>
    <n v="100.58850714550165"/>
    <n v="6.6727154221043747"/>
    <n v="491.38758590596706"/>
    <n v="0.88728330243864539"/>
    <n v="204182.55779999995"/>
    <n v="0.88728330243864539"/>
  </r>
  <r>
    <s v="Feb-2024"/>
    <x v="0"/>
    <x v="1"/>
    <n v="4548"/>
    <n v="221918"/>
    <n v="25132"/>
    <n v="4.3600000000000003"/>
    <n v="19.8"/>
    <n v="139"/>
    <n v="39.81"/>
    <n v="12.39"/>
    <n v="96631"/>
    <n v="9"/>
    <n v="1993.86"/>
    <n v="20.21"/>
    <n v="33"/>
    <n v="9968"/>
    <n v="-19"/>
    <n v="90050.400000000009"/>
    <n v="27495.640200000002"/>
    <n v="919.1508"/>
    <n v="198.2928"/>
    <n v="-3344.4838000000163"/>
    <n v="-0.73537462620932637"/>
    <n v="8.8300970873786415"/>
    <n v="111.30069312790266"/>
    <n v="1.2488691318414911"/>
    <n v="-28476.483800000016"/>
    <n v="1.2488691318414911"/>
  </r>
  <r>
    <s v="Feb-2024"/>
    <x v="3"/>
    <x v="0"/>
    <n v="2874"/>
    <n v="961579"/>
    <n v="56374"/>
    <n v="1.82"/>
    <n v="8.56"/>
    <n v="206"/>
    <n v="42.61"/>
    <n v="5.53"/>
    <n v="57654"/>
    <n v="4"/>
    <n v="1175.01"/>
    <n v="6.6"/>
    <n v="27"/>
    <n v="40386"/>
    <n v="38"/>
    <n v="24601.440000000002"/>
    <n v="53175.318700000003"/>
    <n v="189.684"/>
    <n v="52.306800000000003"/>
    <n v="785520.25049999997"/>
    <n v="273.31950260960332"/>
    <n v="17.057136268492567"/>
    <n v="818.35814163283715"/>
    <n v="0.25172352973598633"/>
    <n v="729146.25049999997"/>
    <n v="0.25172352973598633"/>
  </r>
  <r>
    <s v="Feb-2024"/>
    <x v="3"/>
    <x v="3"/>
    <n v="2761"/>
    <n v="825158"/>
    <n v="129577"/>
    <n v="5.91"/>
    <n v="14"/>
    <n v="194"/>
    <n v="15.04"/>
    <n v="13.16"/>
    <n v="83151"/>
    <n v="4"/>
    <n v="159.9"/>
    <n v="13.31"/>
    <n v="15"/>
    <n v="8965"/>
    <n v="51"/>
    <n v="38654"/>
    <n v="108590.7928"/>
    <n v="367.48910000000001"/>
    <n v="163.17509999999999"/>
    <n v="585266.54300000006"/>
    <n v="211.97629228540387"/>
    <n v="6.3680900159750573"/>
    <n v="5160.4627892432773"/>
    <n v="3.7593527542603963E-2"/>
    <n v="455689.54300000006"/>
    <n v="3.7593527542603963E-2"/>
  </r>
  <r>
    <s v="Feb-2024"/>
    <x v="1"/>
    <x v="2"/>
    <n v="761"/>
    <n v="70074"/>
    <n v="60350"/>
    <n v="4.96"/>
    <n v="19.899999999999999"/>
    <n v="329"/>
    <n v="24.71"/>
    <n v="8.8699999999999992"/>
    <n v="99250"/>
    <n v="6"/>
    <n v="1877.31"/>
    <n v="19.61"/>
    <n v="43"/>
    <n v="12881"/>
    <n v="59"/>
    <n v="15143.9"/>
    <n v="6215.563799999999"/>
    <n v="149.2321"/>
    <n v="37.745599999999996"/>
    <n v="-63603.441500000015"/>
    <n v="-83.578766754270717"/>
    <n v="1.1611267605633804"/>
    <n v="37.32681336593317"/>
    <n v="8.8140393013100446"/>
    <n v="-123953.44150000002"/>
    <n v="8.8140393013100446"/>
  </r>
  <r>
    <s v="Feb-2024"/>
    <x v="2"/>
    <x v="0"/>
    <n v="3983"/>
    <n v="796084"/>
    <n v="74561"/>
    <n v="4.71"/>
    <n v="3.67"/>
    <n v="223"/>
    <n v="67.83"/>
    <n v="8.65"/>
    <n v="25762"/>
    <n v="9"/>
    <n v="1153.42"/>
    <n v="28.69"/>
    <n v="46"/>
    <n v="37996"/>
    <n v="56"/>
    <n v="14617.61"/>
    <n v="68861.266000000003"/>
    <n v="1142.7227"/>
    <n v="187.5993"/>
    <n v="647516.80200000003"/>
    <n v="162.57012352498117"/>
    <n v="10.67694907525382"/>
    <n v="690.19437845711013"/>
    <n v="0.32309738670793536"/>
    <n v="572955.80200000003"/>
    <n v="0.32309738670793536"/>
  </r>
  <r>
    <s v="Feb-2024"/>
    <x v="0"/>
    <x v="3"/>
    <n v="1968"/>
    <n v="89901"/>
    <n v="66240"/>
    <n v="8.68"/>
    <n v="14.13"/>
    <n v="171"/>
    <n v="26.77"/>
    <n v="16.39"/>
    <n v="34332"/>
    <n v="11"/>
    <n v="411.08"/>
    <n v="7.44"/>
    <n v="33"/>
    <n v="38177"/>
    <n v="30"/>
    <n v="27807.84"/>
    <n v="14734.773900000002"/>
    <n v="146.41920000000002"/>
    <n v="170.82240000000002"/>
    <n v="-25467.855500000005"/>
    <n v="-12.94098348577236"/>
    <n v="1.3572010869565216"/>
    <n v="218.69465797411698"/>
    <n v="0.78191210331364491"/>
    <n v="-91707.855500000005"/>
    <n v="0.78191210331364491"/>
  </r>
  <r>
    <s v="Feb-2024"/>
    <x v="3"/>
    <x v="1"/>
    <n v="2593"/>
    <n v="392829"/>
    <n v="32606"/>
    <n v="8.6999999999999993"/>
    <n v="11.92"/>
    <n v="27"/>
    <n v="15.49"/>
    <n v="13.46"/>
    <n v="55283"/>
    <n v="5"/>
    <n v="1380.75"/>
    <n v="6.95"/>
    <n v="23"/>
    <n v="23106"/>
    <n v="33"/>
    <n v="30908.560000000001"/>
    <n v="52874.7834"/>
    <n v="180.21350000000001"/>
    <n v="225.59099999999998"/>
    <n v="230250.85210000002"/>
    <n v="88.797089124566142"/>
    <n v="12.047751947494326"/>
    <n v="284.50407387289516"/>
    <n v="9.4901980250948884E-2"/>
    <n v="197644.85210000002"/>
    <n v="9.4901980250948884E-2"/>
  </r>
  <r>
    <s v="Feb-2024"/>
    <x v="0"/>
    <x v="3"/>
    <n v="732"/>
    <n v="422598"/>
    <n v="33151"/>
    <n v="1.55"/>
    <n v="11.42"/>
    <n v="336"/>
    <n v="67.45"/>
    <n v="8.07"/>
    <n v="3258"/>
    <n v="7"/>
    <n v="295.58999999999997"/>
    <n v="5.44"/>
    <n v="6"/>
    <n v="18131"/>
    <n v="13"/>
    <n v="8359.44"/>
    <n v="34103.658600000002"/>
    <n v="39.820800000000006"/>
    <n v="11.346"/>
    <n v="358694.73459999997"/>
    <n v="490.02012923497261"/>
    <n v="12.747669753551929"/>
    <n v="1429.6762407388615"/>
    <n v="0.23501824428889864"/>
    <n v="325543.73459999997"/>
    <n v="0.23501824428889864"/>
  </r>
  <r>
    <s v="Feb-2024"/>
    <x v="1"/>
    <x v="3"/>
    <n v="3059"/>
    <n v="628688"/>
    <n v="95306"/>
    <n v="6.5"/>
    <n v="7.37"/>
    <n v="392"/>
    <n v="5.92"/>
    <n v="5.78"/>
    <n v="37579"/>
    <n v="9"/>
    <n v="453.27"/>
    <n v="4.05"/>
    <n v="47"/>
    <n v="7553"/>
    <n v="-4"/>
    <n v="22544.83"/>
    <n v="36338.166400000002"/>
    <n v="123.8895"/>
    <n v="198.83500000000001"/>
    <n v="524350.27910000004"/>
    <n v="171.4123174566852"/>
    <n v="6.5965206807546224"/>
    <n v="1387.0055375383326"/>
    <n v="0.28262324078080064"/>
    <n v="429044.27910000004"/>
    <n v="0.28262324078080064"/>
  </r>
  <r>
    <s v="Feb-2024"/>
    <x v="2"/>
    <x v="0"/>
    <n v="2468"/>
    <n v="582726"/>
    <n v="79707"/>
    <n v="9.51"/>
    <n v="9.19"/>
    <n v="293"/>
    <n v="37.39"/>
    <n v="19.16"/>
    <n v="80720"/>
    <n v="9"/>
    <n v="607.33000000000004"/>
    <n v="4.5999999999999996"/>
    <n v="46"/>
    <n v="35063"/>
    <n v="65"/>
    <n v="22680.92"/>
    <n v="111650.30159999999"/>
    <n v="113.52799999999999"/>
    <n v="234.70680000000002"/>
    <n v="332263.54359999998"/>
    <n v="134.62866434359805"/>
    <n v="7.3108509917573112"/>
    <n v="959.4882518564865"/>
    <n v="0.30537111781523396"/>
    <n v="252556.54359999998"/>
    <n v="0.30537111781523396"/>
  </r>
  <r>
    <s v="Feb-2024"/>
    <x v="2"/>
    <x v="0"/>
    <n v="2508"/>
    <n v="720396"/>
    <n v="28091"/>
    <n v="7.54"/>
    <n v="15.18"/>
    <n v="22"/>
    <n v="56.61"/>
    <n v="16.8"/>
    <n v="61607"/>
    <n v="9"/>
    <n v="1082.19"/>
    <n v="13.57"/>
    <n v="22"/>
    <n v="37665"/>
    <n v="79"/>
    <n v="38071.440000000002"/>
    <n v="121026.52800000001"/>
    <n v="340.33560000000006"/>
    <n v="189.10319999999999"/>
    <n v="461496.5932"/>
    <n v="184.00980590111644"/>
    <n v="25.645082054750631"/>
    <n v="665.68347517533891"/>
    <n v="3.3048739859743805E-2"/>
    <n v="433405.5932"/>
    <n v="3.3048739859743805E-2"/>
  </r>
  <r>
    <s v="Feb-2024"/>
    <x v="1"/>
    <x v="3"/>
    <n v="440"/>
    <n v="782635"/>
    <n v="28989"/>
    <n v="1.4"/>
    <n v="18.63"/>
    <n v="449"/>
    <n v="42.47"/>
    <n v="12.65"/>
    <n v="16940"/>
    <n v="2"/>
    <n v="1461.22"/>
    <n v="12.73"/>
    <n v="21"/>
    <n v="16861"/>
    <n v="13"/>
    <n v="8197.1999999999989"/>
    <n v="99003.327499999999"/>
    <n v="56.012"/>
    <n v="6.1599999999999993"/>
    <n v="641571.30050000001"/>
    <n v="1458.1165920454546"/>
    <n v="26.997654282658939"/>
    <n v="535.60381051450156"/>
    <n v="0.83830620915241461"/>
    <n v="612582.30050000001"/>
    <n v="0.83830620915241461"/>
  </r>
  <r>
    <s v="Feb-2024"/>
    <x v="3"/>
    <x v="1"/>
    <n v="361"/>
    <n v="311691"/>
    <n v="113272"/>
    <n v="2.84"/>
    <n v="14.17"/>
    <n v="304"/>
    <n v="5.59"/>
    <n v="6.16"/>
    <n v="82793"/>
    <n v="8"/>
    <n v="1810"/>
    <n v="20.399999999999999"/>
    <n v="38"/>
    <n v="40489"/>
    <n v="59"/>
    <n v="5115.37"/>
    <n v="19200.1656"/>
    <n v="73.643999999999991"/>
    <n v="10.2524"/>
    <n v="164009.568"/>
    <n v="454.3201329639889"/>
    <n v="2.75170386326718"/>
    <n v="172.2049723756906"/>
    <n v="1.7653381072921579"/>
    <n v="50737.567999999999"/>
    <n v="1.7653381072921579"/>
  </r>
  <r>
    <s v="Feb-2024"/>
    <x v="3"/>
    <x v="3"/>
    <n v="1542"/>
    <n v="656123"/>
    <n v="21241"/>
    <n v="7.06"/>
    <n v="7.53"/>
    <n v="198"/>
    <n v="47.14"/>
    <n v="5.27"/>
    <n v="16682"/>
    <n v="2"/>
    <n v="1108.7"/>
    <n v="19.05"/>
    <n v="41"/>
    <n v="24813"/>
    <n v="4"/>
    <n v="11611.26"/>
    <n v="34577.682099999998"/>
    <n v="293.75099999999998"/>
    <n v="108.86519999999999"/>
    <n v="568036.44169999997"/>
    <n v="368.37642133592732"/>
    <n v="30.889459065015771"/>
    <n v="591.7948949219807"/>
    <n v="0.33457537687293387"/>
    <n v="546795.44169999997"/>
    <n v="0.33457537687293387"/>
  </r>
  <r>
    <s v="Feb-2024"/>
    <x v="0"/>
    <x v="2"/>
    <n v="343"/>
    <n v="495358"/>
    <n v="40063"/>
    <n v="6.99"/>
    <n v="7.72"/>
    <n v="155"/>
    <n v="42.13"/>
    <n v="14.56"/>
    <n v="64210"/>
    <n v="13"/>
    <n v="174.07"/>
    <n v="23.62"/>
    <n v="1"/>
    <n v="30541"/>
    <n v="-6"/>
    <n v="2647.96"/>
    <n v="72124.124800000005"/>
    <n v="81.016600000000011"/>
    <n v="23.9757"/>
    <n v="325729.92290000001"/>
    <n v="949.64992099125368"/>
    <n v="12.364475950378154"/>
    <n v="2845.7402194519445"/>
    <n v="5.4467375110526128E-2"/>
    <n v="285666.92290000001"/>
    <n v="5.4467375110526128E-2"/>
  </r>
  <r>
    <s v="Feb-2024"/>
    <x v="1"/>
    <x v="0"/>
    <n v="4207"/>
    <n v="207547"/>
    <n v="89703"/>
    <n v="8.1"/>
    <n v="8.2200000000000006"/>
    <n v="191"/>
    <n v="14.06"/>
    <n v="12"/>
    <n v="29309"/>
    <n v="4"/>
    <n v="1055.05"/>
    <n v="9.7200000000000006"/>
    <n v="16"/>
    <n v="28350"/>
    <n v="-7"/>
    <n v="34581.54"/>
    <n v="24905.64"/>
    <n v="408.92040000000003"/>
    <n v="340.767"/>
    <n v="89651.132599999997"/>
    <n v="21.309991110054671"/>
    <n v="2.3137130307793496"/>
    <n v="196.71769110468699"/>
    <n v="0.97093453531007434"/>
    <n v="-51.867400000002817"/>
    <n v="0.97093453531007434"/>
  </r>
  <r>
    <s v="Feb-2024"/>
    <x v="2"/>
    <x v="1"/>
    <n v="660"/>
    <n v="462104"/>
    <n v="133557"/>
    <n v="8.9"/>
    <n v="16.68"/>
    <n v="295"/>
    <n v="42"/>
    <n v="10.42"/>
    <n v="71918"/>
    <n v="0"/>
    <n v="782.58"/>
    <n v="4.09"/>
    <n v="44"/>
    <n v="45397"/>
    <n v="33"/>
    <n v="11008.8"/>
    <n v="48151.236799999999"/>
    <n v="26.994"/>
    <n v="58.740000000000009"/>
    <n v="285543.2292"/>
    <n v="432.64125636363639"/>
    <n v="3.4599758904437805"/>
    <n v="590.48787344424852"/>
    <n v="0.49958688953136088"/>
    <n v="151986.2292"/>
    <n v="0.49958688953136088"/>
  </r>
  <r>
    <s v="Feb-2024"/>
    <x v="3"/>
    <x v="0"/>
    <n v="2825"/>
    <n v="786983"/>
    <n v="49605"/>
    <n v="2.41"/>
    <n v="3.38"/>
    <n v="363"/>
    <n v="42.9"/>
    <n v="18.14"/>
    <n v="18895"/>
    <n v="2"/>
    <n v="195.12"/>
    <n v="14.12"/>
    <n v="5"/>
    <n v="28453"/>
    <n v="-15"/>
    <n v="9548.5"/>
    <n v="142758.7162"/>
    <n v="398.89"/>
    <n v="68.082499999999996"/>
    <n v="586860.81129999994"/>
    <n v="207.73834028318581"/>
    <n v="15.864993448241105"/>
    <n v="4033.3282082820829"/>
    <n v="9.0000114360793054E-2"/>
    <n v="537255.81129999994"/>
    <n v="9.0000114360793054E-2"/>
  </r>
  <r>
    <s v="Feb-2024"/>
    <x v="0"/>
    <x v="2"/>
    <n v="4173"/>
    <n v="62763"/>
    <n v="72468"/>
    <n v="9.44"/>
    <n v="4.05"/>
    <n v="257"/>
    <n v="30.64"/>
    <n v="14.38"/>
    <n v="23762"/>
    <n v="5"/>
    <n v="1356.69"/>
    <n v="19.77"/>
    <n v="11"/>
    <n v="34800"/>
    <n v="41"/>
    <n v="16900.649999999998"/>
    <n v="9025.3194000000003"/>
    <n v="825.00209999999993"/>
    <n v="393.93119999999999"/>
    <n v="-22943.902700000006"/>
    <n v="-5.4981794152887629"/>
    <n v="0.86607882099685374"/>
    <n v="46.261857904163811"/>
    <n v="5.5553324410879021"/>
    <n v="-95411.902700000006"/>
    <n v="5.5553324410879021"/>
  </r>
  <r>
    <s v="Feb-2024"/>
    <x v="3"/>
    <x v="3"/>
    <n v="4325"/>
    <n v="266823"/>
    <n v="136564"/>
    <n v="6.86"/>
    <n v="13.05"/>
    <n v="479"/>
    <n v="27.62"/>
    <n v="7.81"/>
    <n v="41916"/>
    <n v="13"/>
    <n v="637.42999999999995"/>
    <n v="2.87"/>
    <n v="26"/>
    <n v="13262"/>
    <n v="11"/>
    <n v="56441.25"/>
    <n v="20838.8763"/>
    <n v="124.1275"/>
    <n v="296.69500000000005"/>
    <n v="133944.05119999999"/>
    <n v="30.969722820809245"/>
    <n v="1.9538311707331362"/>
    <n v="418.5918453791005"/>
    <n v="1.1443127841303034"/>
    <n v="-2619.9488000000129"/>
    <n v="1.1443127841303034"/>
  </r>
  <r>
    <s v="Feb-2024"/>
    <x v="3"/>
    <x v="3"/>
    <n v="2629"/>
    <n v="83866"/>
    <n v="20449"/>
    <n v="9.86"/>
    <n v="17.63"/>
    <n v="440"/>
    <n v="25.52"/>
    <n v="19.8"/>
    <n v="94244"/>
    <n v="6"/>
    <n v="341.28"/>
    <n v="19.68"/>
    <n v="44"/>
    <n v="6738"/>
    <n v="2"/>
    <n v="46349.27"/>
    <n v="16605.468000000001"/>
    <n v="517.38720000000001"/>
    <n v="259.21940000000001"/>
    <n v="-80847.344600000011"/>
    <n v="-30.752128033472808"/>
    <n v="4.1012274438847864"/>
    <n v="245.73956868260669"/>
    <n v="1.7905134381036414"/>
    <n v="-101296.34460000001"/>
    <n v="1.7905134381036414"/>
  </r>
  <r>
    <s v="Feb-2024"/>
    <x v="3"/>
    <x v="1"/>
    <n v="3824"/>
    <n v="646804"/>
    <n v="101566"/>
    <n v="2.59"/>
    <n v="5.87"/>
    <n v="137"/>
    <n v="33.909999999999997"/>
    <n v="12.68"/>
    <n v="99794"/>
    <n v="5"/>
    <n v="1198.5899999999999"/>
    <n v="8.23"/>
    <n v="47"/>
    <n v="26208"/>
    <n v="33"/>
    <n v="22446.880000000001"/>
    <n v="82014.747199999998"/>
    <n v="314.71519999999998"/>
    <n v="99.041600000000003"/>
    <n v="415926.61599999998"/>
    <n v="108.76742050209205"/>
    <n v="6.3683122304708268"/>
    <n v="539.6374072868955"/>
    <n v="0.25387417208304214"/>
    <n v="314360.61599999998"/>
    <n v="0.25387417208304214"/>
  </r>
  <r>
    <s v="Feb-2024"/>
    <x v="2"/>
    <x v="3"/>
    <n v="3703"/>
    <n v="483934"/>
    <n v="129881"/>
    <n v="3.97"/>
    <n v="3.77"/>
    <n v="420"/>
    <n v="20.7"/>
    <n v="7.56"/>
    <n v="31113"/>
    <n v="9"/>
    <n v="911.93"/>
    <n v="8.61"/>
    <n v="16"/>
    <n v="10492"/>
    <n v="31"/>
    <n v="13960.31"/>
    <n v="36585.410400000001"/>
    <n v="318.82830000000001"/>
    <n v="147.00909999999999"/>
    <n v="391317.44219999999"/>
    <n v="105.6757877936808"/>
    <n v="3.7259799354794003"/>
    <n v="530.67011722390976"/>
    <n v="0.79145214016787413"/>
    <n v="261436.44219999999"/>
    <n v="0.79145214016787413"/>
  </r>
  <r>
    <s v="Feb-2024"/>
    <x v="0"/>
    <x v="0"/>
    <n v="4585"/>
    <n v="521328"/>
    <n v="8642"/>
    <n v="9.77"/>
    <n v="7.32"/>
    <n v="74"/>
    <n v="44.48"/>
    <n v="13.9"/>
    <n v="84360"/>
    <n v="12"/>
    <n v="1734.95"/>
    <n v="2.1"/>
    <n v="4"/>
    <n v="18522"/>
    <n v="46"/>
    <n v="33562.200000000004"/>
    <n v="72464.592000000004"/>
    <n v="96.285000000000011"/>
    <n v="447.9545"/>
    <n v="311874.96849999996"/>
    <n v="68.02071286804798"/>
    <n v="60.324924785929184"/>
    <n v="300.4858929652151"/>
    <n v="0.24626780069361326"/>
    <n v="303232.96849999996"/>
    <n v="0.24626780069361326"/>
  </r>
  <r>
    <s v="Feb-2024"/>
    <x v="2"/>
    <x v="1"/>
    <n v="1984"/>
    <n v="208588"/>
    <n v="19122"/>
    <n v="9.0299999999999994"/>
    <n v="14.21"/>
    <n v="250"/>
    <n v="49"/>
    <n v="6.74"/>
    <n v="34414"/>
    <n v="11"/>
    <n v="771.5"/>
    <n v="5.18"/>
    <n v="45"/>
    <n v="4192"/>
    <n v="12"/>
    <n v="28192.640000000003"/>
    <n v="14058.831200000001"/>
    <n v="102.77119999999999"/>
    <n v="179.15519999999998"/>
    <n v="127448.6024"/>
    <n v="64.238206854838708"/>
    <n v="10.90827319318063"/>
    <n v="270.36681788723268"/>
    <n v="0.92466968377854908"/>
    <n v="108326.6024"/>
    <n v="0.92466968377854908"/>
  </r>
  <r>
    <s v="Feb-2024"/>
    <x v="2"/>
    <x v="3"/>
    <n v="4238"/>
    <n v="703583"/>
    <n v="73431"/>
    <n v="7.88"/>
    <n v="12.67"/>
    <n v="378"/>
    <n v="9.17"/>
    <n v="19.55"/>
    <n v="16142"/>
    <n v="2"/>
    <n v="1187.28"/>
    <n v="10.34"/>
    <n v="9"/>
    <n v="46580"/>
    <n v="25"/>
    <n v="53695.46"/>
    <n v="137550.47650000002"/>
    <n v="438.20919999999995"/>
    <n v="333.95439999999996"/>
    <n v="448842.89989999996"/>
    <n v="105.90913164228408"/>
    <n v="9.5815527502008688"/>
    <n v="592.6007344518564"/>
    <n v="0.63786623610860405"/>
    <n v="375411.89989999996"/>
    <n v="0.63786623610860405"/>
  </r>
  <r>
    <s v="Feb-2024"/>
    <x v="2"/>
    <x v="3"/>
    <n v="4449"/>
    <n v="662257"/>
    <n v="60745"/>
    <n v="1.23"/>
    <n v="4.67"/>
    <n v="33"/>
    <n v="43.75"/>
    <n v="5.33"/>
    <n v="71492"/>
    <n v="2"/>
    <n v="325.85000000000002"/>
    <n v="1.85"/>
    <n v="45"/>
    <n v="16775"/>
    <n v="60"/>
    <n v="20776.829999999998"/>
    <n v="35298.2981"/>
    <n v="82.306500000000014"/>
    <n v="54.722700000000003"/>
    <n v="517777.84270000004"/>
    <n v="116.38072436502586"/>
    <n v="10.902247098526628"/>
    <n v="2032.3983427957648"/>
    <n v="1.6236974467616048E-2"/>
    <n v="457032.84270000004"/>
    <n v="1.6236974467616048E-2"/>
  </r>
  <r>
    <s v="Feb-2024"/>
    <x v="3"/>
    <x v="1"/>
    <n v="2810"/>
    <n v="255735"/>
    <n v="144783"/>
    <n v="3.08"/>
    <n v="17.82"/>
    <n v="440"/>
    <n v="18.71"/>
    <n v="16.82"/>
    <n v="75257"/>
    <n v="10"/>
    <n v="914.91"/>
    <n v="23.05"/>
    <n v="32"/>
    <n v="14074"/>
    <n v="-2"/>
    <n v="50074.200000000004"/>
    <n v="43014.627000000008"/>
    <n v="647.70500000000004"/>
    <n v="86.548000000000002"/>
    <n v="72580.919999999984"/>
    <n v="25.829508896797147"/>
    <n v="1.7663330639646919"/>
    <n v="279.51929698003084"/>
    <n v="1.5741310340782448"/>
    <n v="-72202.080000000016"/>
    <n v="1.5741310340782448"/>
  </r>
  <r>
    <s v="Feb-2024"/>
    <x v="2"/>
    <x v="0"/>
    <n v="789"/>
    <n v="379638"/>
    <n v="15211"/>
    <n v="6.36"/>
    <n v="13.06"/>
    <n v="328"/>
    <n v="34.92"/>
    <n v="15.46"/>
    <n v="27862"/>
    <n v="9"/>
    <n v="992.97"/>
    <n v="14.11"/>
    <n v="47"/>
    <n v="28002"/>
    <n v="57"/>
    <n v="10304.34"/>
    <n v="58692.034800000009"/>
    <n v="111.3279"/>
    <n v="50.180400000000006"/>
    <n v="254616.11689999999"/>
    <n v="322.7073724968314"/>
    <n v="24.958122411412795"/>
    <n v="382.32575002265929"/>
    <n v="0.85790716419325774"/>
    <n v="239405.11689999999"/>
    <n v="0.85790716419325774"/>
  </r>
  <r>
    <s v="Feb-2024"/>
    <x v="3"/>
    <x v="0"/>
    <n v="556"/>
    <n v="154648"/>
    <n v="106971"/>
    <n v="5.05"/>
    <n v="7.74"/>
    <n v="448"/>
    <n v="13.7"/>
    <n v="16.739999999999998"/>
    <n v="70199"/>
    <n v="11"/>
    <n v="1429.95"/>
    <n v="22.88"/>
    <n v="26"/>
    <n v="13460"/>
    <n v="18"/>
    <n v="4303.4400000000005"/>
    <n v="25888.075199999999"/>
    <n v="127.2128"/>
    <n v="28.077999999999999"/>
    <n v="40642.193999999989"/>
    <n v="73.097471223021557"/>
    <n v="1.4457002365126996"/>
    <n v="108.14923598727228"/>
    <n v="4.1424240856655112"/>
    <n v="-66328.806000000011"/>
    <n v="4.1424240856655112"/>
  </r>
  <r>
    <s v="Feb-2024"/>
    <x v="1"/>
    <x v="3"/>
    <n v="1738"/>
    <n v="804105"/>
    <n v="133727"/>
    <n v="7.29"/>
    <n v="14.21"/>
    <n v="422"/>
    <n v="18.88"/>
    <n v="18.8"/>
    <n v="53472"/>
    <n v="11"/>
    <n v="1063.92"/>
    <n v="10.43"/>
    <n v="37"/>
    <n v="31121"/>
    <n v="76"/>
    <n v="24696.980000000003"/>
    <n v="151171.74"/>
    <n v="181.27340000000001"/>
    <n v="126.70020000000001"/>
    <n v="543335.3064"/>
    <n v="312.62100483314157"/>
    <n v="6.0130340170646166"/>
    <n v="755.79460861718917"/>
    <n v="0.55835275243904725"/>
    <n v="409608.3064"/>
    <n v="0.55835275243904725"/>
  </r>
  <r>
    <s v="Feb-2024"/>
    <x v="1"/>
    <x v="0"/>
    <n v="519"/>
    <n v="493316"/>
    <n v="71732"/>
    <n v="6.81"/>
    <n v="10.45"/>
    <n v="121"/>
    <n v="67.05"/>
    <n v="5.77"/>
    <n v="86029"/>
    <n v="8"/>
    <n v="1066.96"/>
    <n v="13.55"/>
    <n v="1"/>
    <n v="31921"/>
    <n v="45"/>
    <n v="5423.5499999999993"/>
    <n v="28464.333199999997"/>
    <n v="70.3245"/>
    <n v="35.343899999999998"/>
    <n v="341372.44839999999"/>
    <n v="657.75038227360312"/>
    <n v="6.8772096135615906"/>
    <n v="462.35660193446802"/>
    <n v="0.26170276252949426"/>
    <n v="269640.44839999999"/>
    <n v="0.26170276252949426"/>
  </r>
  <r>
    <s v="Feb-2024"/>
    <x v="2"/>
    <x v="2"/>
    <n v="2455"/>
    <n v="752098"/>
    <n v="14256"/>
    <n v="1.75"/>
    <n v="10.02"/>
    <n v="228"/>
    <n v="53.87"/>
    <n v="6.42"/>
    <n v="12397"/>
    <n v="9"/>
    <n v="538.59"/>
    <n v="24.01"/>
    <n v="42"/>
    <n v="39869"/>
    <n v="-1"/>
    <n v="24599.1"/>
    <n v="48284.691599999998"/>
    <n v="589.44550000000004"/>
    <n v="42.962500000000006"/>
    <n v="626315.80040000007"/>
    <n v="255.11845230142569"/>
    <n v="52.75659371492705"/>
    <n v="1396.420282589725"/>
    <n v="0.16327462644495797"/>
    <n v="612059.80040000007"/>
    <n v="0.16327462644495797"/>
  </r>
  <r>
    <s v="Feb-2024"/>
    <x v="2"/>
    <x v="2"/>
    <n v="2772"/>
    <n v="854783"/>
    <n v="47998"/>
    <n v="8.99"/>
    <n v="11.77"/>
    <n v="201"/>
    <n v="16.809999999999999"/>
    <n v="13.25"/>
    <n v="10974"/>
    <n v="14"/>
    <n v="1217.49"/>
    <n v="5.91"/>
    <n v="2"/>
    <n v="32971"/>
    <n v="17"/>
    <n v="32626.44"/>
    <n v="113258.74750000001"/>
    <n v="163.8252"/>
    <n v="249.20280000000002"/>
    <n v="664539.78450000007"/>
    <n v="239.73296699134201"/>
    <n v="17.80872119671653"/>
    <n v="702.08625943539573"/>
    <n v="0.28628960800577458"/>
    <n v="616541.78450000007"/>
    <n v="0.28628960800577458"/>
  </r>
  <r>
    <s v="Feb-2024"/>
    <x v="2"/>
    <x v="0"/>
    <n v="4300"/>
    <n v="774984"/>
    <n v="109601"/>
    <n v="3.71"/>
    <n v="8.73"/>
    <n v="180"/>
    <n v="37.770000000000003"/>
    <n v="14.29"/>
    <n v="38383"/>
    <n v="3"/>
    <n v="559.12"/>
    <n v="12.38"/>
    <n v="36"/>
    <n v="4201"/>
    <n v="27"/>
    <n v="37539"/>
    <n v="110745.2136"/>
    <n v="532.34"/>
    <n v="159.53"/>
    <n v="583423.91639999999"/>
    <n v="135.67998055813953"/>
    <n v="7.0709573817757141"/>
    <n v="1386.078122764344"/>
    <n v="0.1298628100709176"/>
    <n v="473822.91639999999"/>
    <n v="0.1298628100709176"/>
  </r>
  <r>
    <s v="Feb-2024"/>
    <x v="2"/>
    <x v="2"/>
    <n v="3291"/>
    <n v="589570"/>
    <n v="66844"/>
    <n v="5.95"/>
    <n v="2.2200000000000002"/>
    <n v="386"/>
    <n v="21.78"/>
    <n v="17.54"/>
    <n v="81552"/>
    <n v="6"/>
    <n v="1635.8"/>
    <n v="17.52"/>
    <n v="14"/>
    <n v="40531"/>
    <n v="67"/>
    <n v="7306.02"/>
    <n v="103410.57799999999"/>
    <n v="576.58320000000003"/>
    <n v="195.81450000000001"/>
    <n v="355998.00430000003"/>
    <n v="108.17320094196293"/>
    <n v="8.8200885644186471"/>
    <n v="360.41692138403226"/>
    <n v="1.0709819020642164"/>
    <n v="289154.00430000003"/>
    <n v="1.0709819020642164"/>
  </r>
  <r>
    <s v="Feb-2024"/>
    <x v="1"/>
    <x v="2"/>
    <n v="341"/>
    <n v="841507"/>
    <n v="25700"/>
    <n v="5.46"/>
    <n v="17.39"/>
    <n v="336"/>
    <n v="11.9"/>
    <n v="17.64"/>
    <n v="55612"/>
    <n v="7"/>
    <n v="1060.5999999999999"/>
    <n v="26.41"/>
    <n v="0"/>
    <n v="37446"/>
    <n v="14"/>
    <n v="5929.99"/>
    <n v="148441.83480000001"/>
    <n v="90.058099999999996"/>
    <n v="18.618600000000001"/>
    <n v="593968.49849999999"/>
    <n v="1741.8431041055719"/>
    <n v="32.743463035019452"/>
    <n v="793.42541957382616"/>
    <n v="0.42348025625455282"/>
    <n v="568268.49849999999"/>
    <n v="0.42348025625455282"/>
  </r>
  <r>
    <s v="Feb-2024"/>
    <x v="0"/>
    <x v="1"/>
    <n v="2379"/>
    <n v="78365"/>
    <n v="68353"/>
    <n v="6.42"/>
    <n v="6.87"/>
    <n v="171"/>
    <n v="54.9"/>
    <n v="6.46"/>
    <n v="83536"/>
    <n v="8"/>
    <n v="1144.3599999999999"/>
    <n v="1.07"/>
    <n v="40"/>
    <n v="2667"/>
    <n v="78"/>
    <n v="16343.73"/>
    <n v="5062.3790000000008"/>
    <n v="25.455300000000001"/>
    <n v="152.73179999999999"/>
    <n v="-29422.296100000007"/>
    <n v="-12.367505716687687"/>
    <n v="1.1464749169751145"/>
    <n v="68.479324688035234"/>
    <n v="2.497104064314426"/>
    <n v="-97775.296100000007"/>
    <n v="2.497104064314426"/>
  </r>
  <r>
    <s v="Feb-2024"/>
    <x v="1"/>
    <x v="3"/>
    <n v="888"/>
    <n v="515982"/>
    <n v="105772"/>
    <n v="6.2"/>
    <n v="5.49"/>
    <n v="311"/>
    <n v="12.41"/>
    <n v="9.5500000000000007"/>
    <n v="13806"/>
    <n v="3"/>
    <n v="241.2"/>
    <n v="14.94"/>
    <n v="25"/>
    <n v="29152"/>
    <n v="31"/>
    <n v="4875.12"/>
    <n v="49276.281000000003"/>
    <n v="132.66720000000001"/>
    <n v="55.055999999999997"/>
    <n v="418684.87579999998"/>
    <n v="471.49197725225224"/>
    <n v="4.8782475513368375"/>
    <n v="2139.2288557213933"/>
    <n v="0.14537948998220868"/>
    <n v="312912.87579999998"/>
    <n v="0.14537948998220868"/>
  </r>
  <r>
    <s v="Feb-2024"/>
    <x v="2"/>
    <x v="0"/>
    <n v="178"/>
    <n v="390754"/>
    <n v="24991"/>
    <n v="3.29"/>
    <n v="5.63"/>
    <n v="156"/>
    <n v="7.23"/>
    <n v="14.79"/>
    <n v="40477"/>
    <n v="6"/>
    <n v="1348.5"/>
    <n v="28.42"/>
    <n v="12"/>
    <n v="21654"/>
    <n v="28"/>
    <n v="1002.14"/>
    <n v="57792.516600000003"/>
    <n v="50.587600000000002"/>
    <n v="5.8561999999999994"/>
    <n v="269771.8996"/>
    <n v="1515.5724696629213"/>
    <n v="15.63578888399824"/>
    <n v="289.76937337782721"/>
    <n v="0.53835917226695063"/>
    <n v="244780.8996"/>
    <n v="0.53835917226695063"/>
  </r>
  <r>
    <s v="Feb-2024"/>
    <x v="1"/>
    <x v="3"/>
    <n v="955"/>
    <n v="630595"/>
    <n v="89995"/>
    <n v="9.51"/>
    <n v="4.04"/>
    <n v="19"/>
    <n v="10.29"/>
    <n v="10.47"/>
    <n v="18320"/>
    <n v="14"/>
    <n v="480.13"/>
    <n v="14.93"/>
    <n v="24"/>
    <n v="43903"/>
    <n v="58"/>
    <n v="3858.2"/>
    <n v="66023.296499999997"/>
    <n v="142.58149999999998"/>
    <n v="90.82050000000001"/>
    <n v="498257.10149999999"/>
    <n v="521.73518481675387"/>
    <n v="7.0070003889104946"/>
    <n v="1313.3838752004665"/>
    <n v="1.446644835433202E-2"/>
    <n v="408262.10149999999"/>
    <n v="1.446644835433202E-2"/>
  </r>
  <r>
    <s v="Feb-2024"/>
    <x v="1"/>
    <x v="3"/>
    <n v="1131"/>
    <n v="829383"/>
    <n v="142686"/>
    <n v="6.29"/>
    <n v="16"/>
    <n v="134"/>
    <n v="24.02"/>
    <n v="7.92"/>
    <n v="52243"/>
    <n v="14"/>
    <n v="1889.73"/>
    <n v="1.8"/>
    <n v="3"/>
    <n v="42506"/>
    <n v="45"/>
    <n v="18096"/>
    <n v="65687.133600000001"/>
    <n v="20.358000000000004"/>
    <n v="71.139899999999997"/>
    <n v="650759.36849999998"/>
    <n v="575.38405702917771"/>
    <n v="5.8126445481687057"/>
    <n v="438.88968265307744"/>
    <n v="0.30531590350899401"/>
    <n v="508073.36849999998"/>
    <n v="0.30531590350899401"/>
  </r>
  <r>
    <s v="Feb-2024"/>
    <x v="2"/>
    <x v="0"/>
    <n v="3371"/>
    <n v="362229"/>
    <n v="12415"/>
    <n v="9.2799999999999994"/>
    <n v="16.8"/>
    <n v="90"/>
    <n v="40.450000000000003"/>
    <n v="17.399999999999999"/>
    <n v="45615"/>
    <n v="13"/>
    <n v="632.23"/>
    <n v="9.77"/>
    <n v="35"/>
    <n v="48117"/>
    <n v="43"/>
    <n v="56632.800000000003"/>
    <n v="63027.845999999998"/>
    <n v="329.3467"/>
    <n v="312.8288"/>
    <n v="148194.17849999998"/>
    <n v="43.961488727380591"/>
    <n v="29.176721707611758"/>
    <n v="572.93864574601014"/>
    <n v="0.15708488276753105"/>
    <n v="135779.17849999998"/>
    <n v="0.15708488276753105"/>
  </r>
  <r>
    <s v="Feb-2024"/>
    <x v="2"/>
    <x v="0"/>
    <n v="2137"/>
    <n v="231211"/>
    <n v="135429"/>
    <n v="1.67"/>
    <n v="5.0599999999999996"/>
    <n v="400"/>
    <n v="66.290000000000006"/>
    <n v="12.28"/>
    <n v="25705"/>
    <n v="9"/>
    <n v="1498.41"/>
    <n v="17.68"/>
    <n v="2"/>
    <n v="28632"/>
    <n v="-4"/>
    <n v="10813.22"/>
    <n v="28392.710799999997"/>
    <n v="377.82159999999999"/>
    <n v="35.687899999999999"/>
    <n v="137254.55970000001"/>
    <n v="64.22768352831072"/>
    <n v="1.7072488167231539"/>
    <n v="154.3042291495652"/>
    <n v="2.5922815090977505"/>
    <n v="1825.5597000000125"/>
    <n v="2.5922815090977505"/>
  </r>
  <r>
    <s v="Feb-2024"/>
    <x v="1"/>
    <x v="0"/>
    <n v="3523"/>
    <n v="965207"/>
    <n v="106754"/>
    <n v="6.45"/>
    <n v="3"/>
    <n v="344"/>
    <n v="44.67"/>
    <n v="16.670000000000002"/>
    <n v="60303"/>
    <n v="8"/>
    <n v="1874.04"/>
    <n v="14.14"/>
    <n v="21"/>
    <n v="49365"/>
    <n v="-14"/>
    <n v="10569"/>
    <n v="160900.00690000001"/>
    <n v="498.15219999999999"/>
    <n v="227.23349999999999"/>
    <n v="683344.60739999998"/>
    <n v="193.96667822878229"/>
    <n v="9.0414129681323416"/>
    <n v="515.04076753964694"/>
    <n v="0.6679082932469409"/>
    <n v="576590.60739999998"/>
    <n v="0.6679082932469409"/>
  </r>
  <r>
    <s v="Feb-2024"/>
    <x v="2"/>
    <x v="2"/>
    <n v="3819"/>
    <n v="963320"/>
    <n v="23375"/>
    <n v="7.66"/>
    <n v="2.4"/>
    <n v="45"/>
    <n v="46.54"/>
    <n v="17.13"/>
    <n v="87948"/>
    <n v="2"/>
    <n v="1803.48"/>
    <n v="7.88"/>
    <n v="40"/>
    <n v="39485"/>
    <n v="15"/>
    <n v="9165.6"/>
    <n v="165016.71599999999"/>
    <n v="300.93719999999996"/>
    <n v="292.53539999999998"/>
    <n v="661111.21140000003"/>
    <n v="173.11107918303222"/>
    <n v="41.211550802139037"/>
    <n v="534.1450972564154"/>
    <n v="8.4246771581613589E-2"/>
    <n v="637736.21140000003"/>
    <n v="8.4246771581613589E-2"/>
  </r>
  <r>
    <s v="Feb-2024"/>
    <x v="0"/>
    <x v="3"/>
    <n v="2476"/>
    <n v="907342"/>
    <n v="115138"/>
    <n v="4.92"/>
    <n v="19.420000000000002"/>
    <n v="201"/>
    <n v="22.13"/>
    <n v="15.06"/>
    <n v="56235"/>
    <n v="13"/>
    <n v="1688.41"/>
    <n v="15.1"/>
    <n v="34"/>
    <n v="17101"/>
    <n v="68"/>
    <n v="48083.920000000006"/>
    <n v="136645.7052"/>
    <n v="373.87599999999998"/>
    <n v="121.8192"/>
    <n v="648780.67960000003"/>
    <n v="262.02773812600969"/>
    <n v="7.8804738661432365"/>
    <n v="537.39435326727505"/>
    <n v="0.37402700415058493"/>
    <n v="533642.67960000003"/>
    <n v="0.37402700415058493"/>
  </r>
  <r>
    <s v="Feb-2024"/>
    <x v="3"/>
    <x v="0"/>
    <n v="2521"/>
    <n v="94900"/>
    <n v="38872"/>
    <n v="7.62"/>
    <n v="14.37"/>
    <n v="88"/>
    <n v="7.6"/>
    <n v="5.56"/>
    <n v="87193"/>
    <n v="14"/>
    <n v="434.44"/>
    <n v="21.73"/>
    <n v="42"/>
    <n v="2645"/>
    <n v="78"/>
    <n v="36226.769999999997"/>
    <n v="5276.44"/>
    <n v="547.81330000000003"/>
    <n v="192.1002"/>
    <n v="-37181.123499999987"/>
    <n v="-14.748561483538273"/>
    <n v="2.441345955958016"/>
    <n v="218.44213240033147"/>
    <n v="0.40285268703898841"/>
    <n v="-76053.123499999987"/>
    <n v="0.40285268703898841"/>
  </r>
  <r>
    <s v="Feb-2024"/>
    <x v="2"/>
    <x v="2"/>
    <n v="4183"/>
    <n v="82174"/>
    <n v="26644"/>
    <n v="5.31"/>
    <n v="19.23"/>
    <n v="400"/>
    <n v="28.09"/>
    <n v="9.1"/>
    <n v="43516"/>
    <n v="0"/>
    <n v="572.59"/>
    <n v="12.56"/>
    <n v="47"/>
    <n v="27898"/>
    <n v="45"/>
    <n v="80439.09"/>
    <n v="7477.8339999999998"/>
    <n v="525.38480000000004"/>
    <n v="222.11729999999997"/>
    <n v="-77904.426099999982"/>
    <n v="-18.624055964618691"/>
    <n v="3.0841465245458641"/>
    <n v="143.51281021324158"/>
    <n v="2.7872076325845159"/>
    <n v="-104548.42609999998"/>
    <n v="2.7872076325845159"/>
  </r>
  <r>
    <s v="Feb-2024"/>
    <x v="3"/>
    <x v="1"/>
    <n v="1356"/>
    <n v="787685"/>
    <n v="49814"/>
    <n v="3.48"/>
    <n v="15.14"/>
    <n v="235"/>
    <n v="34.19"/>
    <n v="19.18"/>
    <n v="38677"/>
    <n v="5"/>
    <n v="1856.76"/>
    <n v="5.21"/>
    <n v="43"/>
    <n v="22675"/>
    <n v="-18"/>
    <n v="20529.84"/>
    <n v="151077.98300000001"/>
    <n v="70.647599999999997"/>
    <n v="47.188799999999993"/>
    <n v="554607.3406"/>
    <n v="409.00246356932155"/>
    <n v="15.812522584012527"/>
    <n v="424.22553264826905"/>
    <n v="0.55395062747164159"/>
    <n v="504793.3406"/>
    <n v="0.55395062747164159"/>
  </r>
  <r>
    <s v="Feb-2024"/>
    <x v="2"/>
    <x v="1"/>
    <n v="401"/>
    <n v="670307"/>
    <n v="78155"/>
    <n v="9.86"/>
    <n v="8.3800000000000008"/>
    <n v="453"/>
    <n v="20.9"/>
    <n v="12.05"/>
    <n v="49832"/>
    <n v="14"/>
    <n v="1432.99"/>
    <n v="6.3"/>
    <n v="34"/>
    <n v="4774"/>
    <n v="8"/>
    <n v="3360.38"/>
    <n v="80771.993500000011"/>
    <n v="25.263000000000002"/>
    <n v="39.538599999999995"/>
    <n v="531503.82490000001"/>
    <n v="1325.4459473815461"/>
    <n v="8.5766361717100636"/>
    <n v="467.76809328746185"/>
    <n v="0.96842860062628022"/>
    <n v="453348.82490000001"/>
    <n v="0.96842860062628022"/>
  </r>
  <r>
    <s v="Feb-2024"/>
    <x v="1"/>
    <x v="0"/>
    <n v="1859"/>
    <n v="723590"/>
    <n v="29618"/>
    <n v="2.39"/>
    <n v="14.61"/>
    <n v="83"/>
    <n v="62.01"/>
    <n v="10.35"/>
    <n v="78894"/>
    <n v="14"/>
    <n v="979.12"/>
    <n v="20.14"/>
    <n v="27"/>
    <n v="29853"/>
    <n v="44"/>
    <n v="27159.989999999998"/>
    <n v="74891.565000000002"/>
    <n v="374.40260000000001"/>
    <n v="44.430100000000003"/>
    <n v="512372.61230000004"/>
    <n v="275.61732775685857"/>
    <n v="24.430751569991223"/>
    <n v="739.0207533295204"/>
    <n v="0.11231078373111845"/>
    <n v="482754.61230000004"/>
    <n v="0.11231078373111845"/>
  </r>
  <r>
    <s v="Feb-2024"/>
    <x v="1"/>
    <x v="1"/>
    <n v="4451"/>
    <n v="723222"/>
    <n v="39675"/>
    <n v="2.0699999999999998"/>
    <n v="12.6"/>
    <n v="124"/>
    <n v="20.81"/>
    <n v="7.46"/>
    <n v="72204"/>
    <n v="10"/>
    <n v="1327.88"/>
    <n v="15.69"/>
    <n v="20"/>
    <n v="5429"/>
    <n v="-1"/>
    <n v="56082.6"/>
    <n v="53952.361199999999"/>
    <n v="698.36189999999988"/>
    <n v="92.1357"/>
    <n v="534763.54119999998"/>
    <n v="120.14458350932374"/>
    <n v="18.228657844990547"/>
    <n v="544.64409434587458"/>
    <n v="0.22767161397192012"/>
    <n v="495088.54119999998"/>
    <n v="0.22767161397192012"/>
  </r>
  <r>
    <s v="Feb-2024"/>
    <x v="1"/>
    <x v="0"/>
    <n v="761"/>
    <n v="998763"/>
    <n v="9173"/>
    <n v="7.25"/>
    <n v="8.3000000000000007"/>
    <n v="179"/>
    <n v="17.510000000000002"/>
    <n v="17.45"/>
    <n v="9921"/>
    <n v="3"/>
    <n v="1402.59"/>
    <n v="4.93"/>
    <n v="17"/>
    <n v="5478"/>
    <n v="64"/>
    <n v="6316.3"/>
    <n v="174284.14349999998"/>
    <n v="37.517299999999999"/>
    <n v="55.172499999999999"/>
    <n v="802670.86670000001"/>
    <n v="1054.7580377135348"/>
    <n v="108.88073694538319"/>
    <n v="712.08478600303727"/>
    <n v="0.25137456033112959"/>
    <n v="793497.86670000001"/>
    <n v="0.25137456033112959"/>
  </r>
  <r>
    <s v="Jan-2024"/>
    <x v="1"/>
    <x v="1"/>
    <n v="265"/>
    <n v="154555"/>
    <n v="48056"/>
    <n v="2.2799999999999998"/>
    <n v="16.8"/>
    <n v="126"/>
    <n v="5.39"/>
    <n v="16.13"/>
    <n v="49961"/>
    <n v="10"/>
    <n v="1959.79"/>
    <n v="3.02"/>
    <n v="34"/>
    <n v="24871"/>
    <n v="-13"/>
    <n v="4452"/>
    <n v="24929.7215"/>
    <n v="8.0030000000000001"/>
    <n v="6.0419999999999989"/>
    <n v="50327.233500000002"/>
    <n v="189.91408867924528"/>
    <n v="3.2161436657233229"/>
    <n v="78.863041448318441"/>
    <n v="1.597706576946718"/>
    <n v="2271.2335000000021"/>
    <n v="1.597706576946718"/>
  </r>
  <r>
    <s v="Jan-2024"/>
    <x v="3"/>
    <x v="1"/>
    <n v="878"/>
    <n v="924631"/>
    <n v="22087"/>
    <n v="4.59"/>
    <n v="4.47"/>
    <n v="34"/>
    <n v="67.78"/>
    <n v="15.14"/>
    <n v="50311"/>
    <n v="2"/>
    <n v="946.09"/>
    <n v="5.27"/>
    <n v="37"/>
    <n v="36198"/>
    <n v="18"/>
    <n v="3924.66"/>
    <n v="139989.13340000002"/>
    <n v="46.270599999999995"/>
    <n v="40.300199999999997"/>
    <n v="694121.63580000005"/>
    <n v="790.57133917995452"/>
    <n v="41.863132159188666"/>
    <n v="977.31822553879647"/>
    <n v="3.4789078021394484E-2"/>
    <n v="672034.63580000005"/>
    <n v="3.4789078021394484E-2"/>
  </r>
  <r>
    <s v="Jan-2024"/>
    <x v="0"/>
    <x v="1"/>
    <n v="313"/>
    <n v="615609"/>
    <n v="148677"/>
    <n v="8.84"/>
    <n v="15.21"/>
    <n v="67"/>
    <n v="18.38"/>
    <n v="17.88"/>
    <n v="89494"/>
    <n v="1"/>
    <n v="658.2"/>
    <n v="28.81"/>
    <n v="31"/>
    <n v="29687"/>
    <n v="78"/>
    <n v="4760.7300000000005"/>
    <n v="110070.88919999999"/>
    <n v="90.175299999999993"/>
    <n v="27.669199999999996"/>
    <n v="381478.53630000004"/>
    <n v="1218.7812661341854"/>
    <n v="4.1405799148489679"/>
    <n v="935.2917046490428"/>
    <n v="7.1635404940473588E-2"/>
    <n v="232801.53630000004"/>
    <n v="7.1635404940473588E-2"/>
  </r>
  <r>
    <s v="Jan-2024"/>
    <x v="1"/>
    <x v="1"/>
    <n v="2948"/>
    <n v="813711"/>
    <n v="73648"/>
    <n v="7.47"/>
    <n v="14.59"/>
    <n v="268"/>
    <n v="27.02"/>
    <n v="16.21"/>
    <n v="18807"/>
    <n v="5"/>
    <n v="272.85000000000002"/>
    <n v="28.97"/>
    <n v="39"/>
    <n v="48653"/>
    <n v="16"/>
    <n v="43011.32"/>
    <n v="131902.55310000002"/>
    <n v="854.03560000000004"/>
    <n v="220.21559999999999"/>
    <n v="570262.87569999998"/>
    <n v="193.44059555630935"/>
    <n v="11.048650336736911"/>
    <n v="2982.2649807586586"/>
    <n v="8.9864583371737639E-2"/>
    <n v="496614.87569999998"/>
    <n v="8.9864583371737639E-2"/>
  </r>
  <r>
    <s v="Jan-2024"/>
    <x v="0"/>
    <x v="0"/>
    <n v="2341"/>
    <n v="708441"/>
    <n v="88276"/>
    <n v="9.91"/>
    <n v="6.57"/>
    <n v="28"/>
    <n v="8.2200000000000006"/>
    <n v="19.37"/>
    <n v="15540"/>
    <n v="9"/>
    <n v="1905.5"/>
    <n v="17.12"/>
    <n v="45"/>
    <n v="5131"/>
    <n v="71"/>
    <n v="15380.37"/>
    <n v="137225.02170000001"/>
    <n v="400.77920000000006"/>
    <n v="231.99310000000003"/>
    <n v="534531.83600000001"/>
    <n v="228.33482956001708"/>
    <n v="8.0252956636005255"/>
    <n v="371.78745736027287"/>
    <n v="7.5311846716946088E-2"/>
    <n v="446255.83600000001"/>
    <n v="7.5311846716946088E-2"/>
  </r>
  <r>
    <s v="Jan-2024"/>
    <x v="2"/>
    <x v="3"/>
    <n v="2269"/>
    <n v="810109"/>
    <n v="13210"/>
    <n v="9.19"/>
    <n v="3.36"/>
    <n v="250"/>
    <n v="19.75"/>
    <n v="7.5"/>
    <n v="85435"/>
    <n v="8"/>
    <n v="1042.3599999999999"/>
    <n v="21.98"/>
    <n v="19"/>
    <n v="48147"/>
    <n v="15"/>
    <n v="7623.84"/>
    <n v="60758.174999999996"/>
    <n v="498.72620000000001"/>
    <n v="208.52109999999999"/>
    <n v="607437.73769999994"/>
    <n v="267.71165169678272"/>
    <n v="61.325435276305832"/>
    <n v="777.18734410376464"/>
    <n v="0.32167276255417476"/>
    <n v="594227.73769999994"/>
    <n v="0.32167276255417476"/>
  </r>
  <r>
    <s v="Jan-2024"/>
    <x v="2"/>
    <x v="0"/>
    <n v="527"/>
    <n v="117695"/>
    <n v="118816"/>
    <n v="5.7"/>
    <n v="18.12"/>
    <n v="44"/>
    <n v="67.5"/>
    <n v="18.72"/>
    <n v="85929"/>
    <n v="11"/>
    <n v="1515.58"/>
    <n v="17.559999999999999"/>
    <n v="33"/>
    <n v="21593"/>
    <n v="-4"/>
    <n v="9549.24"/>
    <n v="22032.503999999997"/>
    <n v="92.541199999999989"/>
    <n v="30.039000000000001"/>
    <n v="-21531.324200000003"/>
    <n v="-40.856402656546493"/>
    <n v="0.99056524373821708"/>
    <n v="77.656738674302915"/>
    <n v="0.56659603211691234"/>
    <n v="-140347.3242"/>
    <n v="0.56659603211691234"/>
  </r>
  <r>
    <s v="Jan-2024"/>
    <x v="0"/>
    <x v="2"/>
    <n v="4011"/>
    <n v="244509"/>
    <n v="104239"/>
    <n v="6.49"/>
    <n v="9.6199999999999992"/>
    <n v="235"/>
    <n v="28.61"/>
    <n v="13.91"/>
    <n v="49377"/>
    <n v="13"/>
    <n v="1360.34"/>
    <n v="1.56"/>
    <n v="32"/>
    <n v="6024"/>
    <n v="17"/>
    <n v="38585.82"/>
    <n v="34011.2019"/>
    <n v="62.571600000000004"/>
    <n v="260.31389999999999"/>
    <n v="116188.09260000002"/>
    <n v="28.967362902019453"/>
    <n v="2.3456575753796565"/>
    <n v="179.74109413823015"/>
    <n v="1.3074361270955261"/>
    <n v="11949.092600000018"/>
    <n v="1.3074361270955261"/>
  </r>
  <r>
    <s v="Jan-2024"/>
    <x v="3"/>
    <x v="2"/>
    <n v="1366"/>
    <n v="949607"/>
    <n v="72534"/>
    <n v="0.52"/>
    <n v="4.8099999999999996"/>
    <n v="54"/>
    <n v="19.04"/>
    <n v="9.52"/>
    <n v="99279"/>
    <n v="14"/>
    <n v="1453.31"/>
    <n v="14.99"/>
    <n v="31"/>
    <n v="5905"/>
    <n v="22"/>
    <n v="6570.4599999999991"/>
    <n v="90402.5864"/>
    <n v="204.76340000000002"/>
    <n v="7.1031999999999993"/>
    <n v="747238.08700000006"/>
    <n v="547.02641800878484"/>
    <n v="13.091887942206414"/>
    <n v="653.40980245095682"/>
    <n v="8.2643388264829545E-2"/>
    <n v="674704.08700000006"/>
    <n v="8.2643388264829545E-2"/>
  </r>
  <r>
    <s v="Jan-2024"/>
    <x v="1"/>
    <x v="1"/>
    <n v="3904"/>
    <n v="784005"/>
    <n v="15516"/>
    <n v="0.56000000000000005"/>
    <n v="12.38"/>
    <n v="57"/>
    <n v="39.130000000000003"/>
    <n v="16.93"/>
    <n v="91428"/>
    <n v="11"/>
    <n v="1221.3900000000001"/>
    <n v="7.27"/>
    <n v="37"/>
    <n v="2360"/>
    <n v="6"/>
    <n v="48331.520000000004"/>
    <n v="132732.0465"/>
    <n v="283.82080000000002"/>
    <n v="21.862400000000004"/>
    <n v="508847.75029999996"/>
    <n v="130.34009997438523"/>
    <n v="50.528808971384379"/>
    <n v="641.8957089873013"/>
    <n v="8.8799471942143229E-2"/>
    <n v="493331.75029999996"/>
    <n v="8.8799471942143229E-2"/>
  </r>
  <r>
    <s v="Jan-2024"/>
    <x v="3"/>
    <x v="2"/>
    <n v="406"/>
    <n v="928629"/>
    <n v="105127"/>
    <n v="6.46"/>
    <n v="2.2999999999999998"/>
    <n v="39"/>
    <n v="18.39"/>
    <n v="6.46"/>
    <n v="91239"/>
    <n v="8"/>
    <n v="334.07"/>
    <n v="3.54"/>
    <n v="39"/>
    <n v="23161"/>
    <n v="4"/>
    <n v="933.8"/>
    <n v="59989.433400000002"/>
    <n v="14.372400000000001"/>
    <n v="26.227600000000002"/>
    <n v="753265.1666"/>
    <n v="1855.3329226600986"/>
    <n v="8.8334015048465186"/>
    <n v="2779.7437662765287"/>
    <n v="1.4030070135651591E-2"/>
    <n v="648138.1666"/>
    <n v="1.4030070135651591E-2"/>
  </r>
  <r>
    <s v="Jan-2024"/>
    <x v="3"/>
    <x v="2"/>
    <n v="761"/>
    <n v="766987"/>
    <n v="59312"/>
    <n v="5.65"/>
    <n v="9.57"/>
    <n v="453"/>
    <n v="68.52"/>
    <n v="17.32"/>
    <n v="75386"/>
    <n v="8"/>
    <n v="295.58999999999997"/>
    <n v="0.01"/>
    <n v="40"/>
    <n v="9463"/>
    <n v="-17"/>
    <n v="7282.77"/>
    <n v="132842.14840000001"/>
    <n v="7.6100000000000001E-2"/>
    <n v="42.996500000000005"/>
    <n v="541970.00899999996"/>
    <n v="712.18135216819974"/>
    <n v="12.931396681953062"/>
    <n v="2594.7663994045811"/>
    <n v="0.17458218978939666"/>
    <n v="482658.00899999996"/>
    <n v="0.17458218978939666"/>
  </r>
  <r>
    <s v="Jan-2024"/>
    <x v="0"/>
    <x v="0"/>
    <n v="4744"/>
    <n v="83848"/>
    <n v="73670"/>
    <n v="9.43"/>
    <n v="12.83"/>
    <n v="97"/>
    <n v="20.75"/>
    <n v="10.31"/>
    <n v="93237"/>
    <n v="12"/>
    <n v="1125.53"/>
    <n v="3.81"/>
    <n v="12"/>
    <n v="18412"/>
    <n v="79"/>
    <n v="60865.52"/>
    <n v="8644.7288000000008"/>
    <n v="180.74640000000002"/>
    <n v="447.35919999999999"/>
    <n v="-97939.354400000011"/>
    <n v="-20.644889207419901"/>
    <n v="1.1381566444957241"/>
    <n v="74.496459445772217"/>
    <n v="1.3020753029291097"/>
    <n v="-171609.35440000001"/>
    <n v="1.3020753029291097"/>
  </r>
  <r>
    <s v="Jan-2024"/>
    <x v="1"/>
    <x v="0"/>
    <n v="411"/>
    <n v="982883"/>
    <n v="87279"/>
    <n v="2.59"/>
    <n v="18.87"/>
    <n v="253"/>
    <n v="48.12"/>
    <n v="14.84"/>
    <n v="34731"/>
    <n v="9"/>
    <n v="895.15"/>
    <n v="28.01"/>
    <n v="33"/>
    <n v="23402"/>
    <n v="58"/>
    <n v="7755.5700000000006"/>
    <n v="145859.83720000001"/>
    <n v="115.12110000000001"/>
    <n v="10.6449"/>
    <n v="771008.82679999992"/>
    <n v="1875.9338851581506"/>
    <n v="11.261391629143322"/>
    <n v="1098.0092721890187"/>
    <n v="0.23041699775049521"/>
    <n v="683729.82679999992"/>
    <n v="0.23041699775049521"/>
  </r>
  <r>
    <s v="Jan-2024"/>
    <x v="1"/>
    <x v="3"/>
    <n v="3020"/>
    <n v="339910"/>
    <n v="20434"/>
    <n v="7.39"/>
    <n v="7.61"/>
    <n v="390"/>
    <n v="59.54"/>
    <n v="13.06"/>
    <n v="5153"/>
    <n v="5"/>
    <n v="1239.3"/>
    <n v="26.02"/>
    <n v="35"/>
    <n v="35010"/>
    <n v="75"/>
    <n v="22982.2"/>
    <n v="44392.245999999999"/>
    <n v="785.80399999999997"/>
    <n v="223.17799999999997"/>
    <n v="231363.57199999999"/>
    <n v="76.610454304635752"/>
    <n v="16.634530684153862"/>
    <n v="274.27580085532156"/>
    <n v="1.4219263922803094"/>
    <n v="210929.57199999999"/>
    <n v="1.4219263922803094"/>
  </r>
  <r>
    <s v="Jan-2024"/>
    <x v="3"/>
    <x v="3"/>
    <n v="4230"/>
    <n v="721447"/>
    <n v="133379"/>
    <n v="6.82"/>
    <n v="7.98"/>
    <n v="13"/>
    <n v="44.02"/>
    <n v="8.99"/>
    <n v="63600"/>
    <n v="11"/>
    <n v="1976.14"/>
    <n v="29.13"/>
    <n v="35"/>
    <n v="21594"/>
    <n v="-5"/>
    <n v="33755.4"/>
    <n v="64858.085300000006"/>
    <n v="1232.1990000000001"/>
    <n v="288.48599999999999"/>
    <n v="536118.8297"/>
    <n v="126.74204011820331"/>
    <n v="5.4089999175282468"/>
    <n v="365.07889117167809"/>
    <n v="3.5608741875702586E-2"/>
    <n v="402739.8297"/>
    <n v="3.5608741875702586E-2"/>
  </r>
  <r>
    <s v="Jan-2024"/>
    <x v="2"/>
    <x v="2"/>
    <n v="1002"/>
    <n v="466441"/>
    <n v="96703"/>
    <n v="3.61"/>
    <n v="6.03"/>
    <n v="18"/>
    <n v="68.400000000000006"/>
    <n v="18.36"/>
    <n v="28205"/>
    <n v="7"/>
    <n v="752.02"/>
    <n v="1.91"/>
    <n v="18"/>
    <n v="14733"/>
    <n v="30"/>
    <n v="6042.06"/>
    <n v="85638.567599999995"/>
    <n v="19.138199999999998"/>
    <n v="36.172200000000004"/>
    <n v="331767.06200000003"/>
    <n v="331.10485229540922"/>
    <n v="4.8234387764598825"/>
    <n v="620.25079120236171"/>
    <n v="2.9020519208217112E-2"/>
    <n v="235064.06200000003"/>
    <n v="2.9020519208217112E-2"/>
  </r>
  <r>
    <s v="Jan-2024"/>
    <x v="1"/>
    <x v="3"/>
    <n v="2171"/>
    <n v="978509"/>
    <n v="7011"/>
    <n v="8.26"/>
    <n v="14.48"/>
    <n v="218"/>
    <n v="63.33"/>
    <n v="15.38"/>
    <n v="10940"/>
    <n v="9"/>
    <n v="1352.25"/>
    <n v="3.61"/>
    <n v="9"/>
    <n v="43842"/>
    <n v="44"/>
    <n v="31436.080000000002"/>
    <n v="150494.68420000002"/>
    <n v="78.373099999999994"/>
    <n v="179.32459999999998"/>
    <n v="741538.53810000001"/>
    <n v="341.56542519576232"/>
    <n v="139.56767936100414"/>
    <n v="723.61545572194495"/>
    <n v="0.30126498581004363"/>
    <n v="734527.53810000001"/>
    <n v="0.30126498581004363"/>
  </r>
  <r>
    <s v="Jan-2024"/>
    <x v="2"/>
    <x v="3"/>
    <n v="4711"/>
    <n v="902129"/>
    <n v="49014"/>
    <n v="4.66"/>
    <n v="6.17"/>
    <n v="152"/>
    <n v="26.31"/>
    <n v="19.7"/>
    <n v="76794"/>
    <n v="4"/>
    <n v="1648.98"/>
    <n v="19.350000000000001"/>
    <n v="48"/>
    <n v="17568"/>
    <n v="35"/>
    <n v="29066.87"/>
    <n v="177719.41299999997"/>
    <n v="911.57850000000008"/>
    <n v="219.5326"/>
    <n v="599849.60590000008"/>
    <n v="127.32957034599875"/>
    <n v="18.405537193454933"/>
    <n v="547.08304527647397"/>
    <n v="0.27783716076082243"/>
    <n v="550835.60590000008"/>
    <n v="0.27783716076082243"/>
  </r>
  <r>
    <s v="Jan-2024"/>
    <x v="3"/>
    <x v="1"/>
    <n v="3553"/>
    <n v="457442"/>
    <n v="16120"/>
    <n v="5.7"/>
    <n v="2.84"/>
    <n v="317"/>
    <n v="30.59"/>
    <n v="8.65"/>
    <n v="1067"/>
    <n v="13"/>
    <n v="263.97000000000003"/>
    <n v="0.67"/>
    <n v="16"/>
    <n v="25796"/>
    <n v="44"/>
    <n v="10090.519999999999"/>
    <n v="39568.733"/>
    <n v="23.805099999999999"/>
    <n v="202.52100000000002"/>
    <n v="380693.42090000003"/>
    <n v="107.14703656065298"/>
    <n v="28.3772952853598"/>
    <n v="1732.9317725499109"/>
    <n v="0.18292699402328602"/>
    <n v="364573.42090000003"/>
    <n v="0.18292699402328602"/>
  </r>
  <r>
    <s v="Jan-2024"/>
    <x v="2"/>
    <x v="0"/>
    <n v="1541"/>
    <n v="914661"/>
    <n v="143141"/>
    <n v="0.78"/>
    <n v="11.68"/>
    <n v="267"/>
    <n v="16.82"/>
    <n v="11.57"/>
    <n v="19563"/>
    <n v="3"/>
    <n v="898.36"/>
    <n v="28.29"/>
    <n v="18"/>
    <n v="24171"/>
    <n v="43"/>
    <n v="17998.88"/>
    <n v="105826.27769999999"/>
    <n v="435.94889999999998"/>
    <n v="12.0198"/>
    <n v="746653.87360000005"/>
    <n v="484.52555068137576"/>
    <n v="6.389930208675362"/>
    <n v="1018.1452869673627"/>
    <n v="0.26224155178803948"/>
    <n v="603512.87360000005"/>
    <n v="0.26224155178803948"/>
  </r>
  <r>
    <s v="Jan-2024"/>
    <x v="3"/>
    <x v="3"/>
    <n v="4950"/>
    <n v="743221"/>
    <n v="52093"/>
    <n v="3.87"/>
    <n v="2.52"/>
    <n v="118"/>
    <n v="46.3"/>
    <n v="7.62"/>
    <n v="67262"/>
    <n v="13"/>
    <n v="475.07"/>
    <n v="12.07"/>
    <n v="6"/>
    <n v="38367"/>
    <n v="37"/>
    <n v="12474"/>
    <n v="56633.440200000005"/>
    <n v="597.46500000000003"/>
    <n v="191.565"/>
    <n v="567695.52980000002"/>
    <n v="114.68596561616162"/>
    <n v="14.267195208569289"/>
    <n v="1564.4452396488939"/>
    <n v="7.5426098024679061E-2"/>
    <n v="515602.52980000002"/>
    <n v="7.5426098024679061E-2"/>
  </r>
  <r>
    <s v="Jan-2024"/>
    <x v="2"/>
    <x v="3"/>
    <n v="3814"/>
    <n v="191330"/>
    <n v="13036"/>
    <n v="4.04"/>
    <n v="14.78"/>
    <n v="17"/>
    <n v="41.38"/>
    <n v="9.02"/>
    <n v="17221"/>
    <n v="14"/>
    <n v="1676.5"/>
    <n v="14.43"/>
    <n v="10"/>
    <n v="30283"/>
    <n v="39"/>
    <n v="56370.92"/>
    <n v="17257.966"/>
    <n v="550.36019999999996"/>
    <n v="154.0856"/>
    <n v="69492.6682"/>
    <n v="18.220416413214473"/>
    <n v="14.677048174286591"/>
    <n v="114.12466447957054"/>
    <n v="0.14895991219359223"/>
    <n v="56456.6682"/>
    <n v="0.14895991219359223"/>
  </r>
  <r>
    <s v="Jan-2024"/>
    <x v="0"/>
    <x v="2"/>
    <n v="3691"/>
    <n v="829446"/>
    <n v="25538"/>
    <n v="7.97"/>
    <n v="17.059999999999999"/>
    <n v="487"/>
    <n v="65.459999999999994"/>
    <n v="5.42"/>
    <n v="49508"/>
    <n v="2"/>
    <n v="1471.12"/>
    <n v="5.84"/>
    <n v="28"/>
    <n v="27058"/>
    <n v="50"/>
    <n v="62968.459999999992"/>
    <n v="44955.9732"/>
    <n v="215.55440000000002"/>
    <n v="294.17269999999996"/>
    <n v="644445.83970000001"/>
    <n v="174.59925215388785"/>
    <n v="32.478894196883076"/>
    <n v="563.81940290391003"/>
    <n v="0.86375175719697228"/>
    <n v="618907.83970000001"/>
    <n v="0.86375175719697228"/>
  </r>
  <r>
    <s v="Jan-2024"/>
    <x v="2"/>
    <x v="3"/>
    <n v="3255"/>
    <n v="789290"/>
    <n v="87302"/>
    <n v="8.42"/>
    <n v="11.01"/>
    <n v="69"/>
    <n v="48.33"/>
    <n v="18.739999999999998"/>
    <n v="21168"/>
    <n v="1"/>
    <n v="667.26"/>
    <n v="15.6"/>
    <n v="48"/>
    <n v="40846"/>
    <n v="-7"/>
    <n v="35837.550000000003"/>
    <n v="147912.946"/>
    <n v="507.78"/>
    <n v="274.07099999999997"/>
    <n v="542743.65300000005"/>
    <n v="166.74152165898619"/>
    <n v="9.0409154429451792"/>
    <n v="1182.8822348110182"/>
    <n v="5.8332095934320718E-2"/>
    <n v="455441.65300000005"/>
    <n v="5.8332095934320718E-2"/>
  </r>
  <r>
    <s v="Jan-2024"/>
    <x v="3"/>
    <x v="1"/>
    <n v="4123"/>
    <n v="713689"/>
    <n v="90090"/>
    <n v="0.77"/>
    <n v="6.21"/>
    <n v="232"/>
    <n v="33.450000000000003"/>
    <n v="10.130000000000001"/>
    <n v="75379"/>
    <n v="3"/>
    <n v="958.72"/>
    <n v="12.22"/>
    <n v="14"/>
    <n v="40017"/>
    <n v="65"/>
    <n v="25603.829999999998"/>
    <n v="72296.695699999997"/>
    <n v="503.8306"/>
    <n v="31.7471"/>
    <n v="499856.89659999998"/>
    <n v="121.23621067184089"/>
    <n v="7.9219558219558222"/>
    <n v="744.41859979973299"/>
    <n v="0.31165261059088761"/>
    <n v="409766.89659999998"/>
    <n v="0.31165261059088761"/>
  </r>
  <r>
    <s v="Jan-2024"/>
    <x v="3"/>
    <x v="3"/>
    <n v="3474"/>
    <n v="96850"/>
    <n v="62169"/>
    <n v="3.17"/>
    <n v="17.43"/>
    <n v="296"/>
    <n v="41.28"/>
    <n v="14.45"/>
    <n v="61750"/>
    <n v="13"/>
    <n v="1267.4100000000001"/>
    <n v="11.32"/>
    <n v="3"/>
    <n v="17347"/>
    <n v="56"/>
    <n v="60551.82"/>
    <n v="13994.824999999999"/>
    <n v="393.25680000000006"/>
    <n v="110.1258"/>
    <n v="-57297.027600000001"/>
    <n v="-16.493099481865286"/>
    <n v="1.55785037558912"/>
    <n v="76.415682375868897"/>
    <n v="3.8735504388229223"/>
    <n v="-119466.0276"/>
    <n v="3.8735504388229223"/>
  </r>
  <r>
    <s v="Jan-2024"/>
    <x v="3"/>
    <x v="3"/>
    <n v="3566"/>
    <n v="366364"/>
    <n v="79965"/>
    <n v="7.27"/>
    <n v="16.77"/>
    <n v="443"/>
    <n v="27.56"/>
    <n v="11.24"/>
    <n v="90648"/>
    <n v="5"/>
    <n v="1761.97"/>
    <n v="19.920000000000002"/>
    <n v="29"/>
    <n v="37527"/>
    <n v="66"/>
    <n v="59801.82"/>
    <n v="41179.313600000001"/>
    <n v="710.34720000000004"/>
    <n v="259.2482"/>
    <n v="136238.27100000001"/>
    <n v="38.204787156477849"/>
    <n v="4.5815544300631528"/>
    <n v="207.92862534549397"/>
    <n v="2.1305387811029468"/>
    <n v="56273.271000000008"/>
    <n v="2.1305387811029468"/>
  </r>
  <r>
    <s v="Jan-2024"/>
    <x v="3"/>
    <x v="1"/>
    <n v="3181"/>
    <n v="293306"/>
    <n v="89754"/>
    <n v="0.61"/>
    <n v="9.93"/>
    <n v="285"/>
    <n v="65.64"/>
    <n v="7.5"/>
    <n v="96134"/>
    <n v="13"/>
    <n v="1997.97"/>
    <n v="7.65"/>
    <n v="33"/>
    <n v="25102"/>
    <n v="4"/>
    <n v="31587.329999999998"/>
    <n v="21997.95"/>
    <n v="243.34649999999999"/>
    <n v="19.4041"/>
    <n v="118221.9694"/>
    <n v="37.165032819867967"/>
    <n v="3.2678877821601264"/>
    <n v="146.80200403409461"/>
    <n v="1.9413903909227905"/>
    <n v="28467.969400000002"/>
    <n v="1.9413903909227905"/>
  </r>
  <r>
    <s v="Jan-2024"/>
    <x v="2"/>
    <x v="2"/>
    <n v="369"/>
    <n v="711757"/>
    <n v="85388"/>
    <n v="1.56"/>
    <n v="13.15"/>
    <n v="218"/>
    <n v="26.31"/>
    <n v="9.2200000000000006"/>
    <n v="62672"/>
    <n v="5"/>
    <n v="566.63"/>
    <n v="9.16"/>
    <n v="31"/>
    <n v="2902"/>
    <n v="54"/>
    <n v="4852.3500000000004"/>
    <n v="65623.9954"/>
    <n v="33.800400000000003"/>
    <n v="5.7564000000000002"/>
    <n v="575667.09779999999"/>
    <n v="1560.0734357723577"/>
    <n v="8.3355623741040894"/>
    <n v="1256.1230432557402"/>
    <n v="0.17354987727553081"/>
    <n v="490279.09779999999"/>
    <n v="0.17354987727553081"/>
  </r>
  <r>
    <s v="Jan-2024"/>
    <x v="2"/>
    <x v="1"/>
    <n v="2991"/>
    <n v="740885"/>
    <n v="97021"/>
    <n v="9.4499999999999993"/>
    <n v="19.96"/>
    <n v="22"/>
    <n v="35.86"/>
    <n v="6.81"/>
    <n v="84294"/>
    <n v="12"/>
    <n v="829.46"/>
    <n v="22.82"/>
    <n v="8"/>
    <n v="36335"/>
    <n v="45"/>
    <n v="59700.36"/>
    <n v="50454.268499999998"/>
    <n v="682.5462"/>
    <n v="282.64949999999993"/>
    <n v="509136.17580000003"/>
    <n v="170.22272678034102"/>
    <n v="7.6363364632399175"/>
    <n v="893.213657078099"/>
    <n v="2.4630165275312633E-2"/>
    <n v="412115.17580000003"/>
    <n v="2.4630165275312633E-2"/>
  </r>
  <r>
    <s v="Jan-2024"/>
    <x v="0"/>
    <x v="1"/>
    <n v="675"/>
    <n v="527746"/>
    <n v="6708"/>
    <n v="4.74"/>
    <n v="7.48"/>
    <n v="115"/>
    <n v="40.93"/>
    <n v="17.64"/>
    <n v="88074"/>
    <n v="3"/>
    <n v="859.54"/>
    <n v="15.2"/>
    <n v="32"/>
    <n v="3994"/>
    <n v="65"/>
    <n v="5049"/>
    <n v="93094.394400000005"/>
    <n v="102.6"/>
    <n v="31.995000000000005"/>
    <n v="337400.01059999998"/>
    <n v="499.85186755555554"/>
    <n v="78.674120453190227"/>
    <n v="613.98655094585479"/>
    <n v="0.18730051956812557"/>
    <n v="330692.01059999998"/>
    <n v="0.18730051956812557"/>
  </r>
  <r>
    <s v="Jan-2024"/>
    <x v="2"/>
    <x v="1"/>
    <n v="3278"/>
    <n v="861554"/>
    <n v="49789"/>
    <n v="9.2799999999999994"/>
    <n v="17.97"/>
    <n v="204"/>
    <n v="10.55"/>
    <n v="15.98"/>
    <n v="57378"/>
    <n v="8"/>
    <n v="1286.21"/>
    <n v="8.85"/>
    <n v="11"/>
    <n v="8377"/>
    <n v="19"/>
    <n v="58905.659999999996"/>
    <n v="137676.32920000001"/>
    <n v="290.10300000000001"/>
    <n v="304.19839999999999"/>
    <n v="598622.70940000005"/>
    <n v="182.61827620500307"/>
    <n v="17.304103315993494"/>
    <n v="669.8392952939256"/>
    <n v="0.30455066078272514"/>
    <n v="548833.70940000005"/>
    <n v="0.30455066078272514"/>
  </r>
  <r>
    <s v="Jan-2024"/>
    <x v="0"/>
    <x v="3"/>
    <n v="1679"/>
    <n v="320143"/>
    <n v="51099"/>
    <n v="8.7899999999999991"/>
    <n v="12.18"/>
    <n v="349"/>
    <n v="32.89"/>
    <n v="13.02"/>
    <n v="99862"/>
    <n v="7"/>
    <n v="886.76"/>
    <n v="10.5"/>
    <n v="47"/>
    <n v="17038"/>
    <n v="18"/>
    <n v="20450.22"/>
    <n v="41682.618599999994"/>
    <n v="176.29499999999999"/>
    <n v="147.58409999999998"/>
    <n v="140786.28230000002"/>
    <n v="83.851269982132237"/>
    <n v="6.2651519599209378"/>
    <n v="361.0255311470973"/>
    <n v="0.9666906351224297"/>
    <n v="89687.282300000021"/>
    <n v="0.9666906351224297"/>
  </r>
  <r>
    <s v="Jan-2024"/>
    <x v="0"/>
    <x v="2"/>
    <n v="1490"/>
    <n v="879395"/>
    <n v="53651"/>
    <n v="2.5499999999999998"/>
    <n v="16.350000000000001"/>
    <n v="334"/>
    <n v="11.9"/>
    <n v="12.12"/>
    <n v="51428"/>
    <n v="13"/>
    <n v="1384.72"/>
    <n v="10.79"/>
    <n v="29"/>
    <n v="8878"/>
    <n v="27"/>
    <n v="24361.500000000004"/>
    <n v="106582.67399999998"/>
    <n v="160.77099999999999"/>
    <n v="37.994999999999997"/>
    <n v="687946.06"/>
    <n v="461.7087651006712"/>
    <n v="16.391027194274105"/>
    <n v="635.07062799699577"/>
    <n v="0.52592575577527734"/>
    <n v="634295.06000000006"/>
    <n v="0.52592575577527734"/>
  </r>
  <r>
    <s v="Jan-2024"/>
    <x v="0"/>
    <x v="0"/>
    <n v="2025"/>
    <n v="573156"/>
    <n v="71418"/>
    <n v="7.97"/>
    <n v="14.43"/>
    <n v="223"/>
    <n v="20.59"/>
    <n v="11.48"/>
    <n v="50255"/>
    <n v="1"/>
    <n v="1762.37"/>
    <n v="17.68"/>
    <n v="7"/>
    <n v="49115"/>
    <n v="27"/>
    <n v="29220.75"/>
    <n v="65798.308799999999"/>
    <n v="358.02"/>
    <n v="161.39249999999998"/>
    <n v="378247.52870000002"/>
    <n v="186.7889030617284"/>
    <n v="8.0253717550197425"/>
    <n v="325.21888139267014"/>
    <n v="0.68569204544661477"/>
    <n v="306829.52870000002"/>
    <n v="0.68569204544661477"/>
  </r>
  <r>
    <s v="Jan-2024"/>
    <x v="0"/>
    <x v="0"/>
    <n v="1068"/>
    <n v="200787"/>
    <n v="111233"/>
    <n v="1.24"/>
    <n v="6.23"/>
    <n v="153"/>
    <n v="7.37"/>
    <n v="11.26"/>
    <n v="87937"/>
    <n v="7"/>
    <n v="1405.52"/>
    <n v="16.440000000000001"/>
    <n v="39"/>
    <n v="3228"/>
    <n v="7"/>
    <n v="6653.64"/>
    <n v="22608.616199999997"/>
    <n v="175.57920000000001"/>
    <n v="13.2432"/>
    <n v="80170.921400000007"/>
    <n v="75.066405805243448"/>
    <n v="1.8051028022259581"/>
    <n v="142.85602481643804"/>
    <n v="1.0710083820167642"/>
    <n v="-31062.078599999993"/>
    <n v="1.0710083820167642"/>
  </r>
  <r>
    <s v="Jan-2024"/>
    <x v="1"/>
    <x v="1"/>
    <n v="1143"/>
    <n v="720438"/>
    <n v="77805"/>
    <n v="3.81"/>
    <n v="19.07"/>
    <n v="225"/>
    <n v="59.22"/>
    <n v="6.4"/>
    <n v="76302"/>
    <n v="12"/>
    <n v="1928.62"/>
    <n v="23.78"/>
    <n v="5"/>
    <n v="26188"/>
    <n v="59"/>
    <n v="21797.010000000002"/>
    <n v="46108.031999999999"/>
    <n v="271.80540000000002"/>
    <n v="43.548300000000005"/>
    <n v="549727.60430000001"/>
    <n v="480.95153482064745"/>
    <n v="9.259533449007133"/>
    <n v="373.55103649241431"/>
    <n v="0.60232733420502516"/>
    <n v="471922.60430000001"/>
    <n v="0.60232733420502516"/>
  </r>
  <r>
    <s v="Jan-2024"/>
    <x v="0"/>
    <x v="0"/>
    <n v="381"/>
    <n v="499830"/>
    <n v="127813"/>
    <n v="5.46"/>
    <n v="7.48"/>
    <n v="370"/>
    <n v="12.67"/>
    <n v="5.25"/>
    <n v="19768"/>
    <n v="3"/>
    <n v="1258.6600000000001"/>
    <n v="18.87"/>
    <n v="41"/>
    <n v="43582"/>
    <n v="31"/>
    <n v="2849.88"/>
    <n v="26241.075000000001"/>
    <n v="71.8947"/>
    <n v="20.802600000000002"/>
    <n v="407296.34769999998"/>
    <n v="1069.0192853018373"/>
    <n v="3.9106350684202704"/>
    <n v="397.11280250425051"/>
    <n v="0.93172518656343162"/>
    <n v="279483.34769999998"/>
    <n v="0.93172518656343162"/>
  </r>
  <r>
    <s v="Jan-2024"/>
    <x v="0"/>
    <x v="0"/>
    <n v="1158"/>
    <n v="954098"/>
    <n v="7454"/>
    <n v="8.9"/>
    <n v="7.04"/>
    <n v="24"/>
    <n v="33.46"/>
    <n v="8.5500000000000007"/>
    <n v="26145"/>
    <n v="14"/>
    <n v="352.31"/>
    <n v="21.31"/>
    <n v="30"/>
    <n v="24130"/>
    <n v="56"/>
    <n v="8152.32"/>
    <n v="81575.379000000001"/>
    <n v="246.76979999999998"/>
    <n v="103.06200000000001"/>
    <n v="813745.46919999993"/>
    <n v="702.71629464594128"/>
    <n v="127.99812181379126"/>
    <n v="2708.1206891657916"/>
    <n v="8.8622342778205167E-3"/>
    <n v="806291.46919999993"/>
    <n v="8.8622342778205167E-3"/>
  </r>
  <r>
    <s v="Jan-2024"/>
    <x v="2"/>
    <x v="3"/>
    <n v="1135"/>
    <n v="700024"/>
    <n v="41304"/>
    <n v="4.8600000000000003"/>
    <n v="2.17"/>
    <n v="442"/>
    <n v="42.54"/>
    <n v="19.399999999999999"/>
    <n v="42406"/>
    <n v="13"/>
    <n v="284.26"/>
    <n v="6.48"/>
    <n v="12"/>
    <n v="25474"/>
    <n v="56"/>
    <n v="2462.9499999999998"/>
    <n v="135804.65599999999"/>
    <n v="73.548000000000016"/>
    <n v="55.161000000000001"/>
    <n v="493747.685"/>
    <n v="435.01998678414094"/>
    <n v="16.948092194460585"/>
    <n v="2462.6187293323014"/>
    <n v="0.17948373198633188"/>
    <n v="452443.685"/>
    <n v="0.17948373198633188"/>
  </r>
  <r>
    <s v="Jan-2024"/>
    <x v="3"/>
    <x v="3"/>
    <n v="4685"/>
    <n v="980997"/>
    <n v="118613"/>
    <n v="4.41"/>
    <n v="17.440000000000001"/>
    <n v="476"/>
    <n v="42.11"/>
    <n v="17.77"/>
    <n v="40524"/>
    <n v="3"/>
    <n v="1723.09"/>
    <n v="17.73"/>
    <n v="18"/>
    <n v="18333"/>
    <n v="15"/>
    <n v="81706.400000000009"/>
    <n v="174323.16690000001"/>
    <n v="830.65050000000008"/>
    <n v="206.60849999999999"/>
    <n v="665073.17409999995"/>
    <n v="141.95798806830308"/>
    <n v="8.2705689932806692"/>
    <n v="569.32429530668742"/>
    <n v="0.83607884631655349"/>
    <n v="546460.17409999995"/>
    <n v="0.83607884631655349"/>
  </r>
  <r>
    <s v="Jan-2024"/>
    <x v="0"/>
    <x v="3"/>
    <n v="1018"/>
    <n v="990756"/>
    <n v="107239"/>
    <n v="3.78"/>
    <n v="11.64"/>
    <n v="188"/>
    <n v="50.56"/>
    <n v="11.34"/>
    <n v="64471"/>
    <n v="10"/>
    <n v="1272.3800000000001"/>
    <n v="18.41"/>
    <n v="22"/>
    <n v="21617"/>
    <n v="-5"/>
    <n v="11849.52"/>
    <n v="112351.7304"/>
    <n v="187.41380000000001"/>
    <n v="38.480400000000003"/>
    <n v="780240.8554"/>
    <n v="766.44484813359531"/>
    <n v="9.2387657475358775"/>
    <n v="778.66360678413673"/>
    <n v="0.24143930493481747"/>
    <n v="673001.8554"/>
    <n v="0.24143930493481747"/>
  </r>
  <r>
    <s v="Jan-2024"/>
    <x v="1"/>
    <x v="2"/>
    <n v="1464"/>
    <n v="705522"/>
    <n v="95102"/>
    <n v="2.5099999999999998"/>
    <n v="4.9400000000000004"/>
    <n v="200"/>
    <n v="65.099999999999994"/>
    <n v="8.5500000000000007"/>
    <n v="15210"/>
    <n v="8"/>
    <n v="677.7"/>
    <n v="19.71"/>
    <n v="35"/>
    <n v="43443"/>
    <n v="17"/>
    <n v="7232.1600000000008"/>
    <n v="60322.131000000001"/>
    <n v="288.55439999999999"/>
    <n v="36.746399999999994"/>
    <n v="578989.40819999995"/>
    <n v="395.4845684426229"/>
    <n v="7.41858215389792"/>
    <n v="1041.0535635236829"/>
    <n v="0.19211307372413619"/>
    <n v="483887.40819999995"/>
    <n v="0.19211307372413619"/>
  </r>
  <r>
    <s v="Jan-2024"/>
    <x v="1"/>
    <x v="0"/>
    <n v="228"/>
    <n v="69675"/>
    <n v="56919"/>
    <n v="3.45"/>
    <n v="5.99"/>
    <n v="182"/>
    <n v="8.65"/>
    <n v="14.42"/>
    <n v="49510"/>
    <n v="7"/>
    <n v="592.54"/>
    <n v="10.95"/>
    <n v="38"/>
    <n v="34077"/>
    <n v="51"/>
    <n v="1365.72"/>
    <n v="10047.135"/>
    <n v="24.965999999999998"/>
    <n v="7.8660000000000005"/>
    <n v="-25357.687000000005"/>
    <n v="-111.21792543859651"/>
    <n v="1.2241079428661783"/>
    <n v="117.58699834610323"/>
    <n v="1.5477901686401148"/>
    <n v="-82276.687000000005"/>
    <n v="1.5477901686401148"/>
  </r>
  <r>
    <s v="Jan-2024"/>
    <x v="2"/>
    <x v="1"/>
    <n v="1963"/>
    <n v="708003"/>
    <n v="127225"/>
    <n v="5.69"/>
    <n v="14.49"/>
    <n v="448"/>
    <n v="49.4"/>
    <n v="17.010000000000002"/>
    <n v="43876"/>
    <n v="9"/>
    <n v="1075.3699999999999"/>
    <n v="9.8800000000000008"/>
    <n v="21"/>
    <n v="49432"/>
    <n v="37"/>
    <n v="28443.87"/>
    <n v="120431.31030000003"/>
    <n v="193.94440000000003"/>
    <n v="111.69470000000001"/>
    <n v="465514.18059999996"/>
    <n v="237.14425909322463"/>
    <n v="5.5649675771271365"/>
    <n v="658.38083636329827"/>
    <n v="0.68045722970100408"/>
    <n v="338289.18059999996"/>
    <n v="0.68045722970100408"/>
  </r>
  <r>
    <s v="Jan-2024"/>
    <x v="1"/>
    <x v="2"/>
    <n v="4540"/>
    <n v="352929"/>
    <n v="15503"/>
    <n v="5.97"/>
    <n v="11.95"/>
    <n v="346"/>
    <n v="65.62"/>
    <n v="11.77"/>
    <n v="94547"/>
    <n v="1"/>
    <n v="1704.82"/>
    <n v="17.63"/>
    <n v="22"/>
    <n v="7412"/>
    <n v="70"/>
    <n v="54253"/>
    <n v="41539.743300000002"/>
    <n v="800.40199999999993"/>
    <n v="271.03799999999995"/>
    <n v="154105.8167"/>
    <n v="33.944012488986786"/>
    <n v="22.765206734180481"/>
    <n v="207.01833624664189"/>
    <n v="1.6713495348922869"/>
    <n v="138602.8167"/>
    <n v="1.6713495348922869"/>
  </r>
  <r>
    <s v="Jan-2024"/>
    <x v="2"/>
    <x v="0"/>
    <n v="3224"/>
    <n v="416008"/>
    <n v="131439"/>
    <n v="9.48"/>
    <n v="5.75"/>
    <n v="161"/>
    <n v="13.2"/>
    <n v="13.79"/>
    <n v="50227"/>
    <n v="6"/>
    <n v="1609.73"/>
    <n v="13.24"/>
    <n v="44"/>
    <n v="43964"/>
    <n v="-5"/>
    <n v="18538"/>
    <n v="57367.503199999999"/>
    <n v="426.85759999999999"/>
    <n v="305.63520000000005"/>
    <n v="245179.00399999999"/>
    <n v="76.048078163771706"/>
    <n v="3.165027122847861"/>
    <n v="258.43340187484858"/>
    <n v="0.62298448587527167"/>
    <n v="113740.00399999999"/>
    <n v="0.62298448587527167"/>
  </r>
  <r>
    <s v="Jan-2024"/>
    <x v="1"/>
    <x v="1"/>
    <n v="3773"/>
    <n v="67073"/>
    <n v="148938"/>
    <n v="9.36"/>
    <n v="11.85"/>
    <n v="392"/>
    <n v="31.42"/>
    <n v="11.96"/>
    <n v="73704"/>
    <n v="8"/>
    <n v="878.31"/>
    <n v="15.31"/>
    <n v="30"/>
    <n v="5820"/>
    <n v="-20"/>
    <n v="44710.049999999996"/>
    <n v="8021.930800000001"/>
    <n v="577.6463"/>
    <n v="353.15279999999996"/>
    <n v="-66113.779899999994"/>
    <n v="-17.522867717996288"/>
    <n v="0.45034175294417811"/>
    <n v="76.365975566713345"/>
    <n v="5.1331760917209612"/>
    <n v="-215051.77989999999"/>
    <n v="5.1331760917209612"/>
  </r>
  <r>
    <s v="Jan-2024"/>
    <x v="1"/>
    <x v="3"/>
    <n v="3391"/>
    <n v="938736"/>
    <n v="71624"/>
    <n v="4.67"/>
    <n v="15.21"/>
    <n v="124"/>
    <n v="62.19"/>
    <n v="8.69"/>
    <n v="6861"/>
    <n v="12"/>
    <n v="504.97"/>
    <n v="29.08"/>
    <n v="12"/>
    <n v="8835"/>
    <n v="20"/>
    <n v="51577.11"/>
    <n v="81576.158399999986"/>
    <n v="986.1028"/>
    <n v="158.3597"/>
    <n v="788742.26910000003"/>
    <n v="232.59872282512535"/>
    <n v="13.106444767117168"/>
    <n v="1858.9936035804105"/>
    <n v="6.6702757750847955E-2"/>
    <n v="717118.26910000003"/>
    <n v="6.6702757750847955E-2"/>
  </r>
  <r>
    <s v="Jan-2024"/>
    <x v="2"/>
    <x v="1"/>
    <n v="3928"/>
    <n v="975431"/>
    <n v="143367"/>
    <n v="9.5399999999999991"/>
    <n v="8.08"/>
    <n v="198"/>
    <n v="64.069999999999993"/>
    <n v="6.94"/>
    <n v="23524"/>
    <n v="3"/>
    <n v="617.28"/>
    <n v="19.329999999999998"/>
    <n v="23"/>
    <n v="38834"/>
    <n v="2"/>
    <n v="31738.240000000002"/>
    <n v="67694.911399999997"/>
    <n v="759.28239999999994"/>
    <n v="374.73119999999994"/>
    <n v="812505.83499999996"/>
    <n v="206.84975432790222"/>
    <n v="6.8037344716706079"/>
    <n v="1580.2083333333335"/>
    <n v="0.12529993408042187"/>
    <n v="669138.83499999996"/>
    <n v="0.12529993408042187"/>
  </r>
  <r>
    <s v="Jan-2024"/>
    <x v="1"/>
    <x v="3"/>
    <n v="1447"/>
    <n v="520670"/>
    <n v="99754"/>
    <n v="8.64"/>
    <n v="19.57"/>
    <n v="99"/>
    <n v="24.56"/>
    <n v="14.34"/>
    <n v="88720"/>
    <n v="14"/>
    <n v="1899.5"/>
    <n v="23.65"/>
    <n v="37"/>
    <n v="31636"/>
    <n v="58"/>
    <n v="28317.79"/>
    <n v="74664.077999999994"/>
    <n v="342.21549999999996"/>
    <n v="125.02080000000001"/>
    <n v="296864.89569999999"/>
    <n v="205.15887747062888"/>
    <n v="5.219540068568679"/>
    <n v="274.108976046328"/>
    <n v="0.36117022298192714"/>
    <n v="197110.89569999999"/>
    <n v="0.36117022298192714"/>
  </r>
  <r>
    <s v="Jan-2024"/>
    <x v="0"/>
    <x v="3"/>
    <n v="3273"/>
    <n v="285718"/>
    <n v="82064"/>
    <n v="4.38"/>
    <n v="8.07"/>
    <n v="30"/>
    <n v="54.17"/>
    <n v="16.670000000000002"/>
    <n v="58876"/>
    <n v="8"/>
    <n v="1374.64"/>
    <n v="21.26"/>
    <n v="3"/>
    <n v="49979"/>
    <n v="9"/>
    <n v="26413.11"/>
    <n v="47629.190600000002"/>
    <n v="695.83980000000008"/>
    <n v="143.35739999999998"/>
    <n v="101981.50219999999"/>
    <n v="31.158418026275584"/>
    <n v="3.4816484694872294"/>
    <n v="207.84932782401208"/>
    <n v="0.14433532364079268"/>
    <n v="19917.502199999988"/>
    <n v="0.14433532364079268"/>
  </r>
  <r>
    <s v="Jan-2024"/>
    <x v="3"/>
    <x v="2"/>
    <n v="1100"/>
    <n v="728029"/>
    <n v="105318"/>
    <n v="7.12"/>
    <n v="16.23"/>
    <n v="337"/>
    <n v="35.46"/>
    <n v="11.28"/>
    <n v="91141"/>
    <n v="10"/>
    <n v="1127.8800000000001"/>
    <n v="12.55"/>
    <n v="41"/>
    <n v="24457"/>
    <n v="57"/>
    <n v="17853"/>
    <n v="82121.671199999997"/>
    <n v="138.05000000000001"/>
    <n v="78.319999999999993"/>
    <n v="512239.95880000002"/>
    <n v="465.67268981818182"/>
    <n v="6.9126739968476425"/>
    <n v="645.48444870021626"/>
    <n v="0.52208848823329845"/>
    <n v="406921.95880000002"/>
    <n v="0.52208848823329845"/>
  </r>
  <r>
    <s v="Jan-2024"/>
    <x v="0"/>
    <x v="3"/>
    <n v="950"/>
    <n v="514184"/>
    <n v="137453"/>
    <n v="7.65"/>
    <n v="4.54"/>
    <n v="188"/>
    <n v="14.62"/>
    <n v="12.76"/>
    <n v="94707"/>
    <n v="11"/>
    <n v="1649.62"/>
    <n v="15.26"/>
    <n v="22"/>
    <n v="22423"/>
    <n v="60"/>
    <n v="4313"/>
    <n v="65609.878400000001"/>
    <n v="144.97"/>
    <n v="72.674999999999997"/>
    <n v="326913.47659999999"/>
    <n v="344.11944905263158"/>
    <n v="3.740798673000953"/>
    <n v="311.69845176464884"/>
    <n v="0.60314704463771718"/>
    <n v="189460.47659999999"/>
    <n v="0.60314704463771718"/>
  </r>
  <r>
    <s v="Jan-2024"/>
    <x v="1"/>
    <x v="1"/>
    <n v="1724"/>
    <n v="573394"/>
    <n v="27031"/>
    <n v="5.55"/>
    <n v="3.48"/>
    <n v="336"/>
    <n v="32.659999999999997"/>
    <n v="6.64"/>
    <n v="89766"/>
    <n v="2"/>
    <n v="1804.08"/>
    <n v="8.9600000000000009"/>
    <n v="24"/>
    <n v="29173"/>
    <n v="-8"/>
    <n v="5999.5199999999995"/>
    <n v="38073.361600000004"/>
    <n v="154.47040000000001"/>
    <n v="95.682000000000002"/>
    <n v="410131.96600000001"/>
    <n v="237.89557192575407"/>
    <n v="21.212459768414043"/>
    <n v="317.83180346769547"/>
    <n v="1.0571629281087698"/>
    <n v="383100.96600000001"/>
    <n v="1.0571629281087698"/>
  </r>
  <r>
    <s v="Jan-2024"/>
    <x v="0"/>
    <x v="3"/>
    <n v="3247"/>
    <n v="172788"/>
    <n v="64766"/>
    <n v="4.34"/>
    <n v="2.54"/>
    <n v="394"/>
    <n v="7.24"/>
    <n v="14.72"/>
    <n v="80141"/>
    <n v="3"/>
    <n v="1668.19"/>
    <n v="25.73"/>
    <n v="8"/>
    <n v="20207"/>
    <n v="35"/>
    <n v="8247.380000000001"/>
    <n v="25434.393599999999"/>
    <n v="835.45310000000006"/>
    <n v="140.91980000000001"/>
    <n v="37781.853499999997"/>
    <n v="11.635926547582383"/>
    <n v="2.6678812957415929"/>
    <n v="103.57812958955515"/>
    <n v="3.8038918211912862"/>
    <n v="-26984.146500000003"/>
    <n v="3.8038918211912862"/>
  </r>
  <r>
    <s v="Jan-2024"/>
    <x v="2"/>
    <x v="3"/>
    <n v="1540"/>
    <n v="603343"/>
    <n v="73487"/>
    <n v="2.48"/>
    <n v="11.13"/>
    <n v="388"/>
    <n v="30.22"/>
    <n v="6.18"/>
    <n v="45687"/>
    <n v="11"/>
    <n v="461.91"/>
    <n v="24.76"/>
    <n v="3"/>
    <n v="31104"/>
    <n v="-19"/>
    <n v="17140.2"/>
    <n v="37286.597399999999"/>
    <n v="381.30400000000003"/>
    <n v="38.192"/>
    <n v="471705.70660000003"/>
    <n v="306.30240688311693"/>
    <n v="8.2102004436158769"/>
    <n v="1306.1916823623649"/>
    <n v="0.29704675449951357"/>
    <n v="398218.70660000003"/>
    <n v="0.29704675449951357"/>
  </r>
  <r>
    <s v="Jan-2024"/>
    <x v="3"/>
    <x v="3"/>
    <n v="835"/>
    <n v="656200"/>
    <n v="58117"/>
    <n v="5.05"/>
    <n v="19.73"/>
    <n v="255"/>
    <n v="13.69"/>
    <n v="8.7200000000000006"/>
    <n v="37276"/>
    <n v="1"/>
    <n v="1471.62"/>
    <n v="27.09"/>
    <n v="14"/>
    <n v="38594"/>
    <n v="5"/>
    <n v="16474.55"/>
    <n v="57220.639999999999"/>
    <n v="226.20149999999998"/>
    <n v="42.167499999999997"/>
    <n v="506366.44099999999"/>
    <n v="606.42687544910177"/>
    <n v="11.291016397955847"/>
    <n v="445.90315434691024"/>
    <n v="0.57187305699481861"/>
    <n v="448249.44099999999"/>
    <n v="0.57187305699481861"/>
  </r>
  <r>
    <s v="Jan-2024"/>
    <x v="1"/>
    <x v="1"/>
    <n v="3965"/>
    <n v="179350"/>
    <n v="21566"/>
    <n v="2.7"/>
    <n v="9.73"/>
    <n v="464"/>
    <n v="50.55"/>
    <n v="8.51"/>
    <n v="66133"/>
    <n v="8"/>
    <n v="922.28"/>
    <n v="28.23"/>
    <n v="21"/>
    <n v="6443"/>
    <n v="40"/>
    <n v="38579.450000000004"/>
    <n v="15262.684999999999"/>
    <n v="1119.3195000000001"/>
    <n v="107.05500000000001"/>
    <n v="51705.4905"/>
    <n v="13.040476796973518"/>
    <n v="8.3163312621719374"/>
    <n v="194.46372034523139"/>
    <n v="2.386049177585726"/>
    <n v="30139.4905"/>
    <n v="2.386049177585726"/>
  </r>
  <r>
    <s v="Jan-2024"/>
    <x v="1"/>
    <x v="2"/>
    <n v="2601"/>
    <n v="855878"/>
    <n v="43333"/>
    <n v="0.91"/>
    <n v="4.33"/>
    <n v="96"/>
    <n v="65.41"/>
    <n v="18.190000000000001"/>
    <n v="85193"/>
    <n v="8"/>
    <n v="1115.45"/>
    <n v="13.88"/>
    <n v="6"/>
    <n v="47211"/>
    <n v="16"/>
    <n v="11262.33"/>
    <n v="155684.20819999999"/>
    <n v="361.0188"/>
    <n v="23.6691"/>
    <n v="556142.77390000003"/>
    <n v="213.8188288735102"/>
    <n v="19.751182701405394"/>
    <n v="767.29391725312655"/>
    <n v="0.12511502807643146"/>
    <n v="512809.77390000003"/>
    <n v="0.12511502807643146"/>
  </r>
  <r>
    <s v="Jan-2024"/>
    <x v="3"/>
    <x v="0"/>
    <n v="1277"/>
    <n v="898464"/>
    <n v="94571"/>
    <n v="1.17"/>
    <n v="12.86"/>
    <n v="132"/>
    <n v="56.87"/>
    <n v="10.119999999999999"/>
    <n v="64800"/>
    <n v="1"/>
    <n v="505.23"/>
    <n v="24.65"/>
    <n v="27"/>
    <n v="9221"/>
    <n v="31"/>
    <n v="16422.219999999998"/>
    <n v="90924.556799999991"/>
    <n v="314.78050000000002"/>
    <n v="14.940899999999997"/>
    <n v="716766.50179999997"/>
    <n v="561.28935144870786"/>
    <n v="9.5004176756088015"/>
    <n v="1778.3267026898639"/>
    <n v="7.4227080884709917E-2"/>
    <n v="622195.50179999997"/>
    <n v="7.4227080884709917E-2"/>
  </r>
  <r>
    <s v="Jan-2024"/>
    <x v="0"/>
    <x v="3"/>
    <n v="3122"/>
    <n v="777067"/>
    <n v="148217"/>
    <n v="4.01"/>
    <n v="5.51"/>
    <n v="187"/>
    <n v="24.79"/>
    <n v="7.2"/>
    <n v="42367"/>
    <n v="3"/>
    <n v="1981.91"/>
    <n v="22.59"/>
    <n v="15"/>
    <n v="38372"/>
    <n v="-15"/>
    <n v="17202.219999999998"/>
    <n v="55948.824000000008"/>
    <n v="705.25979999999993"/>
    <n v="125.19219999999999"/>
    <n v="622346.50399999996"/>
    <n v="199.34224983984623"/>
    <n v="5.2427656746527056"/>
    <n v="392.07986235500096"/>
    <n v="0.47694364835979397"/>
    <n v="474129.50399999996"/>
    <n v="0.47694364835979397"/>
  </r>
  <r>
    <s v="Jan-2024"/>
    <x v="0"/>
    <x v="1"/>
    <n v="3471"/>
    <n v="728841"/>
    <n v="109859"/>
    <n v="0.93"/>
    <n v="13.74"/>
    <n v="72"/>
    <n v="68.89"/>
    <n v="7.39"/>
    <n v="89922"/>
    <n v="0"/>
    <n v="537.4"/>
    <n v="24.33"/>
    <n v="9"/>
    <n v="43220"/>
    <n v="53"/>
    <n v="47691.54"/>
    <n v="53861.349899999994"/>
    <n v="844.49429999999995"/>
    <n v="32.280300000000004"/>
    <n v="493269.33549999999"/>
    <n v="142.11159190435032"/>
    <n v="6.6343312791851377"/>
    <n v="1356.2355787123186"/>
    <n v="5.3088122100705092E-2"/>
    <n v="383410.33549999999"/>
    <n v="5.3088122100705092E-2"/>
  </r>
  <r>
    <s v="Jan-2024"/>
    <x v="2"/>
    <x v="3"/>
    <n v="4984"/>
    <n v="161672"/>
    <n v="55961"/>
    <n v="0.64"/>
    <n v="2.33"/>
    <n v="279"/>
    <n v="8.8000000000000007"/>
    <n v="17.38"/>
    <n v="37066"/>
    <n v="1"/>
    <n v="603.77"/>
    <n v="15.51"/>
    <n v="20"/>
    <n v="24490"/>
    <n v="-1"/>
    <n v="11612.720000000001"/>
    <n v="28098.593599999997"/>
    <n v="773.01839999999993"/>
    <n v="31.897600000000001"/>
    <n v="59599.770400000009"/>
    <n v="11.958220385232746"/>
    <n v="2.8890119904933793"/>
    <n v="267.77083988936187"/>
    <n v="1.0419357093374237"/>
    <n v="3638.7704000000085"/>
    <n v="1.0419357093374237"/>
  </r>
  <r>
    <s v="Jan-2024"/>
    <x v="2"/>
    <x v="2"/>
    <n v="4665"/>
    <n v="695961"/>
    <n v="32990"/>
    <n v="7.28"/>
    <n v="18.98"/>
    <n v="377"/>
    <n v="35.83"/>
    <n v="8.01"/>
    <n v="86753"/>
    <n v="13"/>
    <n v="742.99"/>
    <n v="13.42"/>
    <n v="16"/>
    <n v="42435"/>
    <n v="14"/>
    <n v="88541.7"/>
    <n v="55746.4761"/>
    <n v="626.04299999999989"/>
    <n v="339.61200000000002"/>
    <n v="421519.16890000005"/>
    <n v="90.357806838156492"/>
    <n v="21.096120036374661"/>
    <n v="936.70305118507645"/>
    <n v="0.40247546917140475"/>
    <n v="388529.16890000005"/>
    <n v="0.40247546917140475"/>
  </r>
  <r>
    <s v="Jan-2024"/>
    <x v="1"/>
    <x v="2"/>
    <n v="1792"/>
    <n v="143269"/>
    <n v="141865"/>
    <n v="6.25"/>
    <n v="4.2"/>
    <n v="33"/>
    <n v="14.86"/>
    <n v="13.06"/>
    <n v="48075"/>
    <n v="14"/>
    <n v="1427.65"/>
    <n v="22.31"/>
    <n v="11"/>
    <n v="2773"/>
    <n v="3"/>
    <n v="7526.4000000000005"/>
    <n v="18710.931399999998"/>
    <n v="399.79519999999997"/>
    <n v="112"/>
    <n v="65671.873399999997"/>
    <n v="36.647250781250001"/>
    <n v="1.0098967328093611"/>
    <n v="100.35302770286835"/>
    <n v="0.32883910685493722"/>
    <n v="-76193.126600000003"/>
    <n v="0.32883910685493722"/>
  </r>
  <r>
    <s v="Jan-2024"/>
    <x v="1"/>
    <x v="1"/>
    <n v="205"/>
    <n v="308635"/>
    <n v="141643"/>
    <n v="4.62"/>
    <n v="14.62"/>
    <n v="125"/>
    <n v="43.86"/>
    <n v="13.64"/>
    <n v="10794"/>
    <n v="11"/>
    <n v="1099.8499999999999"/>
    <n v="17.420000000000002"/>
    <n v="48"/>
    <n v="30894"/>
    <n v="63"/>
    <n v="2997.1"/>
    <n v="42097.813999999998"/>
    <n v="35.711000000000006"/>
    <n v="9.4710000000000001"/>
    <n v="221806.90400000001"/>
    <n v="1081.9848975609757"/>
    <n v="2.1789640151648864"/>
    <n v="280.61553848252038"/>
    <n v="0.44544931715456765"/>
    <n v="80163.90400000001"/>
    <n v="0.44544931715456765"/>
  </r>
  <r>
    <s v="Jan-2024"/>
    <x v="3"/>
    <x v="0"/>
    <n v="3279"/>
    <n v="240706"/>
    <n v="28478"/>
    <n v="2.2599999999999998"/>
    <n v="17.16"/>
    <n v="59"/>
    <n v="28.94"/>
    <n v="17.34"/>
    <n v="93848"/>
    <n v="1"/>
    <n v="1384.6"/>
    <n v="7.74"/>
    <n v="22"/>
    <n v="37292"/>
    <n v="26"/>
    <n v="56267.64"/>
    <n v="41738.420400000003"/>
    <n v="253.7946"/>
    <n v="74.105399999999989"/>
    <n v="11232.039600000018"/>
    <n v="3.4254466605672516"/>
    <n v="8.452349181824566"/>
    <n v="173.84515383504262"/>
    <n v="0.33938248319526726"/>
    <n v="-17245.960399999982"/>
    <n v="0.33938248319526726"/>
  </r>
  <r>
    <s v="Jan-2024"/>
    <x v="1"/>
    <x v="1"/>
    <n v="544"/>
    <n v="874255"/>
    <n v="99230"/>
    <n v="8.75"/>
    <n v="14.11"/>
    <n v="273"/>
    <n v="37.630000000000003"/>
    <n v="11.89"/>
    <n v="44999"/>
    <n v="2"/>
    <n v="1303.1300000000001"/>
    <n v="10"/>
    <n v="13"/>
    <n v="47374"/>
    <n v="25"/>
    <n v="7675.84"/>
    <n v="103948.9195"/>
    <n v="54.400000000000006"/>
    <n v="47.599999999999994"/>
    <n v="670155.24050000007"/>
    <n v="1231.9030156250001"/>
    <n v="8.8103900030232793"/>
    <n v="670.88855294560017"/>
    <n v="0.40692302589061546"/>
    <n v="570925.24050000007"/>
    <n v="0.40692302589061546"/>
  </r>
  <r>
    <s v="Jan-2024"/>
    <x v="3"/>
    <x v="3"/>
    <n v="1945"/>
    <n v="780265"/>
    <n v="34796"/>
    <n v="1.77"/>
    <n v="9.16"/>
    <n v="470"/>
    <n v="61.18"/>
    <n v="16.48"/>
    <n v="13026"/>
    <n v="6"/>
    <n v="960.85"/>
    <n v="28.78"/>
    <n v="12"/>
    <n v="15901"/>
    <n v="8"/>
    <n v="17816.2"/>
    <n v="128587.67200000001"/>
    <n v="559.77099999999996"/>
    <n v="34.426500000000004"/>
    <n v="604339.93050000002"/>
    <n v="310.71461722365041"/>
    <n v="22.423985515576504"/>
    <n v="812.0570328355102"/>
    <n v="0.57877708214516865"/>
    <n v="569543.93050000002"/>
    <n v="0.57877708214516865"/>
  </r>
  <r>
    <s v="Jan-2024"/>
    <x v="3"/>
    <x v="0"/>
    <n v="1400"/>
    <n v="915139"/>
    <n v="116022"/>
    <n v="4.5999999999999996"/>
    <n v="2.44"/>
    <n v="497"/>
    <n v="67.84"/>
    <n v="7.59"/>
    <n v="72227"/>
    <n v="4"/>
    <n v="1101.96"/>
    <n v="17.690000000000001"/>
    <n v="5"/>
    <n v="4280"/>
    <n v="-7"/>
    <n v="3416"/>
    <n v="69459.050099999993"/>
    <n v="247.66"/>
    <n v="64.400000000000006"/>
    <n v="765444.88990000007"/>
    <n v="546.74634992857148"/>
    <n v="7.8876333798762301"/>
    <n v="830.46480816000576"/>
    <n v="0.59846003721838981"/>
    <n v="649422.88990000007"/>
    <n v="0.59846003721838981"/>
  </r>
  <r>
    <s v="Jan-2024"/>
    <x v="1"/>
    <x v="1"/>
    <n v="3197"/>
    <n v="253127"/>
    <n v="83356"/>
    <n v="6.55"/>
    <n v="17.12"/>
    <n v="425"/>
    <n v="61.09"/>
    <n v="7.36"/>
    <n v="20389"/>
    <n v="0"/>
    <n v="1244.8399999999999"/>
    <n v="28.71"/>
    <n v="45"/>
    <n v="30989"/>
    <n v="29"/>
    <n v="54732.640000000007"/>
    <n v="18630.147199999999"/>
    <n v="917.85870000000011"/>
    <n v="209.40350000000001"/>
    <n v="127258.9506"/>
    <n v="39.805739943697212"/>
    <n v="3.0366980181390661"/>
    <n v="203.34099161338006"/>
    <n v="2.0900852141415176"/>
    <n v="43902.950599999996"/>
    <n v="2.0900852141415176"/>
  </r>
  <r>
    <s v="Jan-2024"/>
    <x v="3"/>
    <x v="2"/>
    <n v="245"/>
    <n v="562880"/>
    <n v="128106"/>
    <n v="9.84"/>
    <n v="13.06"/>
    <n v="358"/>
    <n v="35.51"/>
    <n v="13.2"/>
    <n v="71319"/>
    <n v="1"/>
    <n v="1589.07"/>
    <n v="10.51"/>
    <n v="3"/>
    <n v="21561"/>
    <n v="60"/>
    <n v="3199.7000000000003"/>
    <n v="74300.160000000003"/>
    <n v="25.749500000000001"/>
    <n v="24.108000000000001"/>
    <n v="392450.28249999997"/>
    <n v="1601.837887755102"/>
    <n v="4.3938613335831267"/>
    <n v="354.21976376119369"/>
    <n v="1.01067200824332"/>
    <n v="264344.28249999997"/>
    <n v="1.01067200824332"/>
  </r>
  <r>
    <s v="Jan-2024"/>
    <x v="1"/>
    <x v="0"/>
    <n v="3140"/>
    <n v="341262"/>
    <n v="10355"/>
    <n v="7.97"/>
    <n v="12.46"/>
    <n v="107"/>
    <n v="60.76"/>
    <n v="13.19"/>
    <n v="99016"/>
    <n v="11"/>
    <n v="1075.6600000000001"/>
    <n v="13.57"/>
    <n v="37"/>
    <n v="17254"/>
    <n v="62"/>
    <n v="39124.400000000001"/>
    <n v="45012.457799999996"/>
    <n v="426.09800000000007"/>
    <n v="250.25799999999998"/>
    <n v="140178.7862"/>
    <n v="44.642925541401276"/>
    <n v="32.956253017865762"/>
    <n v="317.25824145175983"/>
    <n v="0.33726468226758327"/>
    <n v="129823.7862"/>
    <n v="0.33726468226758327"/>
  </r>
  <r>
    <s v="Jan-2024"/>
    <x v="0"/>
    <x v="0"/>
    <n v="1562"/>
    <n v="150417"/>
    <n v="59120"/>
    <n v="7.85"/>
    <n v="6.57"/>
    <n v="91"/>
    <n v="24.82"/>
    <n v="6.34"/>
    <n v="26751"/>
    <n v="2"/>
    <n v="811.4"/>
    <n v="4.01"/>
    <n v="6"/>
    <n v="35512"/>
    <n v="23"/>
    <n v="10262.34"/>
    <n v="9536.4377999999997"/>
    <n v="62.636199999999995"/>
    <n v="122.617"/>
    <n v="68169.968999999997"/>
    <n v="43.642745838668375"/>
    <n v="2.5442658998646821"/>
    <n v="185.37959083066306"/>
    <n v="0.49088467393978069"/>
    <n v="9049.9689999999973"/>
    <n v="0.49088467393978069"/>
  </r>
  <r>
    <s v="Jan-2024"/>
    <x v="0"/>
    <x v="0"/>
    <n v="761"/>
    <n v="493945"/>
    <n v="25808"/>
    <n v="8.33"/>
    <n v="14.32"/>
    <n v="23"/>
    <n v="26.63"/>
    <n v="6.93"/>
    <n v="82190"/>
    <n v="9"/>
    <n v="1783.25"/>
    <n v="6.84"/>
    <n v="19"/>
    <n v="7608"/>
    <n v="51"/>
    <n v="10897.52"/>
    <n v="34230.388500000001"/>
    <n v="52.052399999999999"/>
    <n v="63.391300000000001"/>
    <n v="358903.64779999998"/>
    <n v="471.62108777923783"/>
    <n v="19.139220396776192"/>
    <n v="276.99144819851392"/>
    <n v="8.3035054510117529E-2"/>
    <n v="333095.64779999998"/>
    <n v="8.3035054510117529E-2"/>
  </r>
  <r>
    <s v="Jan-2024"/>
    <x v="1"/>
    <x v="1"/>
    <n v="1087"/>
    <n v="507382"/>
    <n v="39773"/>
    <n v="4.58"/>
    <n v="4.2699999999999996"/>
    <n v="395"/>
    <n v="36.54"/>
    <n v="10.34"/>
    <n v="50231"/>
    <n v="8"/>
    <n v="1536.23"/>
    <n v="3.51"/>
    <n v="15"/>
    <n v="29006"/>
    <n v="-10"/>
    <n v="4641.49"/>
    <n v="52463.298799999997"/>
    <n v="38.153700000000001"/>
    <n v="49.784599999999998"/>
    <n v="370952.27289999998"/>
    <n v="341.26244057037718"/>
    <n v="12.756945666658286"/>
    <n v="330.27736732129955"/>
    <n v="1.1959644804112088"/>
    <n v="331179.27289999998"/>
    <n v="1.1959644804112088"/>
  </r>
  <r>
    <s v="Jan-2024"/>
    <x v="3"/>
    <x v="0"/>
    <n v="2737"/>
    <n v="756938"/>
    <n v="90896"/>
    <n v="4.6500000000000004"/>
    <n v="10.98"/>
    <n v="98"/>
    <n v="51.13"/>
    <n v="8.5399999999999991"/>
    <n v="29299"/>
    <n v="0"/>
    <n v="1884.47"/>
    <n v="5.97"/>
    <n v="11"/>
    <n v="36892"/>
    <n v="17"/>
    <n v="30052.260000000002"/>
    <n v="64642.505199999992"/>
    <n v="163.3989"/>
    <n v="127.27050000000001"/>
    <n v="595761.56539999996"/>
    <n v="217.66955257581293"/>
    <n v="8.3275171624713966"/>
    <n v="401.67155752015157"/>
    <n v="0.24398043168661104"/>
    <n v="504865.56539999996"/>
    <n v="0.24398043168661104"/>
  </r>
  <r>
    <s v="Jan-2024"/>
    <x v="0"/>
    <x v="3"/>
    <n v="3451"/>
    <n v="172775"/>
    <n v="59336"/>
    <n v="8.11"/>
    <n v="4.67"/>
    <n v="494"/>
    <n v="13.74"/>
    <n v="16.38"/>
    <n v="9587"/>
    <n v="5"/>
    <n v="283.86"/>
    <n v="8.1"/>
    <n v="47"/>
    <n v="2081"/>
    <n v="13"/>
    <n v="16116.17"/>
    <n v="28300.545000000002"/>
    <n v="279.53100000000001"/>
    <n v="279.87609999999995"/>
    <n v="116130.87789999999"/>
    <n v="33.651370008693128"/>
    <n v="2.9118073345018201"/>
    <n v="608.66272105967732"/>
    <n v="0.81161533786716822"/>
    <n v="56794.877899999992"/>
    <n v="0.81161533786716822"/>
  </r>
  <r>
    <s v="Jan-2024"/>
    <x v="1"/>
    <x v="3"/>
    <n v="4231"/>
    <n v="464600"/>
    <n v="138172"/>
    <n v="8.9700000000000006"/>
    <n v="8.91"/>
    <n v="345"/>
    <n v="63.06"/>
    <n v="10.91"/>
    <n v="15754"/>
    <n v="11"/>
    <n v="786.36"/>
    <n v="3.52"/>
    <n v="35"/>
    <n v="13877"/>
    <n v="6"/>
    <n v="37698.21"/>
    <n v="50687.86"/>
    <n v="148.93120000000002"/>
    <n v="379.52070000000003"/>
    <n v="346054.47810000001"/>
    <n v="81.790233538170654"/>
    <n v="3.3624757548562663"/>
    <n v="590.82354138053813"/>
    <n v="0.58393069306930701"/>
    <n v="207882.47810000001"/>
    <n v="0.58393069306930701"/>
  </r>
  <r>
    <s v="Jan-2024"/>
    <x v="1"/>
    <x v="0"/>
    <n v="1904"/>
    <n v="921877"/>
    <n v="59131"/>
    <n v="9.2100000000000009"/>
    <n v="16.940000000000001"/>
    <n v="399"/>
    <n v="44.98"/>
    <n v="10"/>
    <n v="70102"/>
    <n v="9"/>
    <n v="1175.24"/>
    <n v="19.29"/>
    <n v="13"/>
    <n v="10695"/>
    <n v="76"/>
    <n v="32253.760000000002"/>
    <n v="92187.700000000012"/>
    <n v="367.28159999999997"/>
    <n v="175.35840000000002"/>
    <n v="716095.89999999991"/>
    <n v="376.10078781512601"/>
    <n v="15.590417885711387"/>
    <n v="784.41594908274055"/>
    <n v="0.50865870392687962"/>
    <n v="656964.89999999991"/>
    <n v="0.50865870392687962"/>
  </r>
  <r>
    <s v="Jan-2024"/>
    <x v="0"/>
    <x v="0"/>
    <n v="2501"/>
    <n v="869812"/>
    <n v="35431"/>
    <n v="4.03"/>
    <n v="6.62"/>
    <n v="372"/>
    <n v="21.82"/>
    <n v="11.71"/>
    <n v="49573"/>
    <n v="3"/>
    <n v="408.48"/>
    <n v="21.15"/>
    <n v="5"/>
    <n v="28740"/>
    <n v="71"/>
    <n v="16556.62"/>
    <n v="101854.98520000001"/>
    <n v="528.9615"/>
    <n v="100.7903"/>
    <n v="672457.64299999992"/>
    <n v="268.87550699720111"/>
    <n v="24.549462335243149"/>
    <n v="2129.3869956913436"/>
    <n v="0.17469816466086924"/>
    <n v="637026.64299999992"/>
    <n v="0.17469816466086924"/>
  </r>
  <r>
    <s v="Jan-2024"/>
    <x v="2"/>
    <x v="2"/>
    <n v="1116"/>
    <n v="842338"/>
    <n v="57870"/>
    <n v="5.29"/>
    <n v="10.86"/>
    <n v="431"/>
    <n v="5.4"/>
    <n v="5.32"/>
    <n v="48825"/>
    <n v="12"/>
    <n v="312.01"/>
    <n v="21.62"/>
    <n v="28"/>
    <n v="28915"/>
    <n v="-1"/>
    <n v="12119.76"/>
    <n v="44812.381600000001"/>
    <n v="241.2792"/>
    <n v="59.0364"/>
    <n v="707365.54279999994"/>
    <n v="633.84009211469527"/>
    <n v="14.555693796440297"/>
    <n v="2699.7147527322845"/>
    <n v="0.15964649582471643"/>
    <n v="649495.54279999994"/>
    <n v="0.15964649582471643"/>
  </r>
  <r>
    <s v="Jan-2024"/>
    <x v="1"/>
    <x v="0"/>
    <n v="2765"/>
    <n v="637275"/>
    <n v="9426"/>
    <n v="3.94"/>
    <n v="6.07"/>
    <n v="106"/>
    <n v="10.94"/>
    <n v="10.08"/>
    <n v="99612"/>
    <n v="11"/>
    <n v="536.01"/>
    <n v="15.42"/>
    <n v="21"/>
    <n v="45989"/>
    <n v="13"/>
    <n v="16783.55"/>
    <n v="64237.32"/>
    <n v="426.363"/>
    <n v="108.94099999999999"/>
    <n v="410117.826"/>
    <n v="148.32471103074141"/>
    <n v="67.60821133036282"/>
    <n v="1188.9237141098115"/>
    <n v="8.9156266917735663E-2"/>
    <n v="400691.826"/>
    <n v="8.9156266917735663E-2"/>
  </r>
  <r>
    <s v="Jan-2024"/>
    <x v="0"/>
    <x v="1"/>
    <n v="2202"/>
    <n v="417631"/>
    <n v="16308"/>
    <n v="9.2899999999999991"/>
    <n v="7.08"/>
    <n v="458"/>
    <n v="39.94"/>
    <n v="16.13"/>
    <n v="31629"/>
    <n v="2"/>
    <n v="1266.95"/>
    <n v="24.31"/>
    <n v="33"/>
    <n v="47553"/>
    <n v="62"/>
    <n v="15590.16"/>
    <n v="67363.880300000004"/>
    <n v="535.30619999999999"/>
    <n v="204.5658"/>
    <n v="254755.08769999997"/>
    <n v="115.69259205267937"/>
    <n v="25.60896492519009"/>
    <n v="329.63495007695644"/>
    <n v="1.3894157761277302"/>
    <n v="238447.08769999997"/>
    <n v="1.3894157761277302"/>
  </r>
  <r>
    <s v="Jan-2024"/>
    <x v="3"/>
    <x v="1"/>
    <n v="2031"/>
    <n v="563012"/>
    <n v="97769"/>
    <n v="9.76"/>
    <n v="13.73"/>
    <n v="225"/>
    <n v="50.04"/>
    <n v="18.12"/>
    <n v="85853"/>
    <n v="0"/>
    <n v="1007.27"/>
    <n v="5.57"/>
    <n v="14"/>
    <n v="26255"/>
    <n v="-3"/>
    <n v="27885.63"/>
    <n v="102017.77439999999"/>
    <n v="113.1267"/>
    <n v="198.22559999999999"/>
    <n v="320689.24329999997"/>
    <n v="157.89721482028557"/>
    <n v="5.7585942374372241"/>
    <n v="558.94844480625852"/>
    <n v="0.40254159769241149"/>
    <n v="222920.24329999997"/>
    <n v="0.40254159769241149"/>
  </r>
  <r>
    <s v="Jan-2024"/>
    <x v="3"/>
    <x v="0"/>
    <n v="1779"/>
    <n v="693340"/>
    <n v="57428"/>
    <n v="7.6"/>
    <n v="10.53"/>
    <n v="134"/>
    <n v="23.69"/>
    <n v="9.7899999999999991"/>
    <n v="94633"/>
    <n v="8"/>
    <n v="1522.03"/>
    <n v="16.670000000000002"/>
    <n v="22"/>
    <n v="20726"/>
    <n v="29"/>
    <n v="18732.87"/>
    <n v="67877.98599999999"/>
    <n v="296.55930000000001"/>
    <n v="135.20400000000001"/>
    <n v="490938.38070000004"/>
    <n v="275.96311450252955"/>
    <n v="12.073204708504562"/>
    <n v="455.53635605080058"/>
    <n v="0.2941587388582802"/>
    <n v="433510.38070000004"/>
    <n v="0.2941587388582802"/>
  </r>
  <r>
    <s v="Jan-2024"/>
    <x v="0"/>
    <x v="1"/>
    <n v="4651"/>
    <n v="846184"/>
    <n v="113048"/>
    <n v="2.13"/>
    <n v="19.59"/>
    <n v="237"/>
    <n v="50.17"/>
    <n v="13.17"/>
    <n v="33734"/>
    <n v="6"/>
    <n v="1799.87"/>
    <n v="27.48"/>
    <n v="4"/>
    <n v="48249"/>
    <n v="45"/>
    <n v="91113.09"/>
    <n v="111442.43280000001"/>
    <n v="1278.0947999999999"/>
    <n v="99.066299999999998"/>
    <n v="560268.31609999994"/>
    <n v="120.46190412814447"/>
    <n v="7.4851744391762791"/>
    <n v="470.13617650163627"/>
    <n v="0.50410925992455535"/>
    <n v="447220.31609999994"/>
    <n v="0.50410925992455535"/>
  </r>
  <r>
    <s v="Jan-2024"/>
    <x v="1"/>
    <x v="2"/>
    <n v="2607"/>
    <n v="928483"/>
    <n v="101762"/>
    <n v="6.57"/>
    <n v="18.34"/>
    <n v="299"/>
    <n v="55.19"/>
    <n v="8.98"/>
    <n v="16493"/>
    <n v="8"/>
    <n v="1469.65"/>
    <n v="20.64"/>
    <n v="20"/>
    <n v="36001"/>
    <n v="16"/>
    <n v="47812.38"/>
    <n v="83377.773400000005"/>
    <n v="538.08479999999997"/>
    <n v="171.27990000000003"/>
    <n v="744089.48190000001"/>
    <n v="285.41982428078251"/>
    <n v="9.1240639924529781"/>
    <n v="631.77151022352257"/>
    <n v="0.47327237009185957"/>
    <n v="642327.48190000001"/>
    <n v="0.47327237009185957"/>
  </r>
  <r>
    <s v="Jan-2024"/>
    <x v="2"/>
    <x v="1"/>
    <n v="1825"/>
    <n v="977091"/>
    <n v="95270"/>
    <n v="1.1299999999999999"/>
    <n v="7.45"/>
    <n v="470"/>
    <n v="20.49"/>
    <n v="9.27"/>
    <n v="34815"/>
    <n v="4"/>
    <n v="768.3"/>
    <n v="16.12"/>
    <n v="5"/>
    <n v="3837"/>
    <n v="-18"/>
    <n v="13596.25"/>
    <n v="90576.335699999996"/>
    <n v="294.19"/>
    <n v="20.622499999999999"/>
    <n v="833951.60180000006"/>
    <n v="456.95978180821919"/>
    <n v="10.256019733389314"/>
    <n v="1271.7571261226085"/>
    <n v="0.36956742002536097"/>
    <n v="738681.60180000006"/>
    <n v="0.36956742002536097"/>
  </r>
  <r>
    <s v="Jan-2024"/>
    <x v="0"/>
    <x v="1"/>
    <n v="693"/>
    <n v="358449"/>
    <n v="89565"/>
    <n v="2.5499999999999998"/>
    <n v="4.99"/>
    <n v="323"/>
    <n v="51.67"/>
    <n v="16.75"/>
    <n v="99087"/>
    <n v="0"/>
    <n v="1225.6400000000001"/>
    <n v="26.34"/>
    <n v="4"/>
    <n v="36191"/>
    <n v="57"/>
    <n v="3458.07"/>
    <n v="60040.207500000004"/>
    <n v="182.53620000000001"/>
    <n v="17.671499999999998"/>
    <n v="159472.5148"/>
    <n v="230.11906897546899"/>
    <n v="4.0021101992966006"/>
    <n v="292.45863385659737"/>
    <n v="1.1044296957168245"/>
    <n v="69907.514800000004"/>
    <n v="1.1044296957168245"/>
  </r>
  <r>
    <s v="Jan-2024"/>
    <x v="0"/>
    <x v="1"/>
    <n v="233"/>
    <n v="240237"/>
    <n v="72293"/>
    <n v="7.87"/>
    <n v="18.940000000000001"/>
    <n v="155"/>
    <n v="61.36"/>
    <n v="19.190000000000001"/>
    <n v="26613"/>
    <n v="1"/>
    <n v="1495.19"/>
    <n v="11.94"/>
    <n v="38"/>
    <n v="40107"/>
    <n v="60"/>
    <n v="4413.0200000000004"/>
    <n v="46101.480300000003"/>
    <n v="27.8202"/>
    <n v="18.337100000000003"/>
    <n v="122956.34239999999"/>
    <n v="527.70962403433475"/>
    <n v="3.3231018217531436"/>
    <n v="160.67322547636087"/>
    <n v="0.96469090939364044"/>
    <n v="50663.342399999994"/>
    <n v="0.96469090939364044"/>
  </r>
  <r>
    <s v="Jan-2024"/>
    <x v="1"/>
    <x v="1"/>
    <n v="2085"/>
    <n v="407792"/>
    <n v="52153"/>
    <n v="5.74"/>
    <n v="9.15"/>
    <n v="314"/>
    <n v="33.82"/>
    <n v="15.85"/>
    <n v="45853"/>
    <n v="3"/>
    <n v="1974.75"/>
    <n v="19.45"/>
    <n v="43"/>
    <n v="7961"/>
    <n v="31"/>
    <n v="19077.75"/>
    <n v="64635.031999999999"/>
    <n v="405.53250000000003"/>
    <n v="119.679"/>
    <n v="269740.00650000002"/>
    <n v="129.37170575539568"/>
    <n v="7.8191475082929074"/>
    <n v="206.50310165843777"/>
    <n v="1.5205582748067643"/>
    <n v="217587.00650000002"/>
    <n v="1.5205582748067643"/>
  </r>
  <r>
    <s v="Jan-2024"/>
    <x v="0"/>
    <x v="1"/>
    <n v="892"/>
    <n v="599844"/>
    <n v="113042"/>
    <n v="8"/>
    <n v="10.199999999999999"/>
    <n v="61"/>
    <n v="25.86"/>
    <n v="7.04"/>
    <n v="49390"/>
    <n v="8"/>
    <n v="733.15"/>
    <n v="12.4"/>
    <n v="18"/>
    <n v="27499"/>
    <n v="76"/>
    <n v="9098.4"/>
    <n v="42229.017599999999"/>
    <n v="110.608"/>
    <n v="71.36"/>
    <n v="471445.61439999996"/>
    <n v="528.52647354260091"/>
    <n v="5.3063816988376002"/>
    <n v="818.17363431767035"/>
    <n v="7.455630130500597E-2"/>
    <n v="358403.61439999996"/>
    <n v="7.455630130500597E-2"/>
  </r>
  <r>
    <s v="Jan-2024"/>
    <x v="2"/>
    <x v="2"/>
    <n v="2060"/>
    <n v="472225"/>
    <n v="36279"/>
    <n v="4.67"/>
    <n v="11.45"/>
    <n v="18"/>
    <n v="30.11"/>
    <n v="12.33"/>
    <n v="42487"/>
    <n v="11"/>
    <n v="562.72"/>
    <n v="5.12"/>
    <n v="48"/>
    <n v="48899"/>
    <n v="60"/>
    <n v="23587"/>
    <n v="58225.342500000006"/>
    <n v="105.47200000000001"/>
    <n v="96.201999999999998"/>
    <n v="298824.98349999997"/>
    <n v="145.06067160194172"/>
    <n v="13.016483365032112"/>
    <n v="839.18289735570079"/>
    <n v="2.144943617978718E-2"/>
    <n v="262545.98349999997"/>
    <n v="2.144943617978718E-2"/>
  </r>
  <r>
    <s v="Jan-2024"/>
    <x v="2"/>
    <x v="1"/>
    <n v="1148"/>
    <n v="252041"/>
    <n v="78402"/>
    <n v="5.53"/>
    <n v="4"/>
    <n v="260"/>
    <n v="27.98"/>
    <n v="11.11"/>
    <n v="18051"/>
    <n v="12"/>
    <n v="254.55"/>
    <n v="26.92"/>
    <n v="38"/>
    <n v="20830"/>
    <n v="61"/>
    <n v="4592"/>
    <n v="28001.755099999998"/>
    <n v="309.04160000000002"/>
    <n v="63.484400000000001"/>
    <n v="180193.71890000001"/>
    <n v="156.96316977351918"/>
    <n v="3.2147266651360935"/>
    <n v="990.14339029660175"/>
    <n v="0.26258822969278811"/>
    <n v="101791.71890000001"/>
    <n v="0.26258822969278811"/>
  </r>
  <r>
    <s v="Jan-2024"/>
    <x v="3"/>
    <x v="0"/>
    <n v="2594"/>
    <n v="517874"/>
    <n v="30372"/>
    <n v="3.37"/>
    <n v="6.58"/>
    <n v="337"/>
    <n v="51.54"/>
    <n v="9.7799999999999994"/>
    <n v="12884"/>
    <n v="12"/>
    <n v="985.53"/>
    <n v="25.83"/>
    <n v="3"/>
    <n v="2454"/>
    <n v="14"/>
    <n v="17068.52"/>
    <n v="50648.0772"/>
    <n v="670.03019999999992"/>
    <n v="87.4178"/>
    <n v="434061.95480000001"/>
    <n v="167.33305890516576"/>
    <n v="17.051033846964309"/>
    <n v="525.47766176575044"/>
    <n v="0.64132126733529771"/>
    <n v="403689.95480000001"/>
    <n v="0.64132126733529771"/>
  </r>
  <r>
    <s v="Jan-2024"/>
    <x v="1"/>
    <x v="0"/>
    <n v="4837"/>
    <n v="312299"/>
    <n v="81253"/>
    <n v="8.3800000000000008"/>
    <n v="17.66"/>
    <n v="92"/>
    <n v="6.97"/>
    <n v="7.03"/>
    <n v="35135"/>
    <n v="2"/>
    <n v="1771.64"/>
    <n v="6.65"/>
    <n v="25"/>
    <n v="37527"/>
    <n v="66"/>
    <n v="85421.42"/>
    <n v="21954.619699999999"/>
    <n v="321.66050000000001"/>
    <n v="405.34060000000005"/>
    <n v="131533.95920000001"/>
    <n v="27.19329319826339"/>
    <n v="3.8435380847476401"/>
    <n v="176.27678309363074"/>
    <n v="0.52190650626482959"/>
    <n v="50280.959200000012"/>
    <n v="0.52190650626482959"/>
  </r>
  <r>
    <s v="Jan-2024"/>
    <x v="1"/>
    <x v="2"/>
    <n v="4385"/>
    <n v="741958"/>
    <n v="89388"/>
    <n v="2.16"/>
    <n v="16.25"/>
    <n v="486"/>
    <n v="45.32"/>
    <n v="17.63"/>
    <n v="81782"/>
    <n v="3"/>
    <n v="274.39999999999998"/>
    <n v="12.09"/>
    <n v="4"/>
    <n v="21545"/>
    <n v="0"/>
    <n v="71256.25"/>
    <n v="130807.19539999998"/>
    <n v="530.14649999999995"/>
    <n v="94.716000000000008"/>
    <n v="435942.69210000004"/>
    <n v="99.416805496009133"/>
    <n v="8.3004206381169734"/>
    <n v="2703.9285714285716"/>
    <n v="0.17973847576277902"/>
    <n v="346554.69210000004"/>
    <n v="0.17973847576277902"/>
  </r>
  <r>
    <s v="Jan-2024"/>
    <x v="2"/>
    <x v="0"/>
    <n v="499"/>
    <n v="256402"/>
    <n v="24710"/>
    <n v="9.85"/>
    <n v="7.53"/>
    <n v="221"/>
    <n v="23.83"/>
    <n v="15.55"/>
    <n v="51259"/>
    <n v="0"/>
    <n v="1286.9000000000001"/>
    <n v="16.29"/>
    <n v="20"/>
    <n v="14890"/>
    <n v="6"/>
    <n v="3757.4700000000003"/>
    <n v="39870.510999999999"/>
    <n v="81.287099999999995"/>
    <n v="49.151499999999999"/>
    <n v="146494.58040000001"/>
    <n v="293.57631342685374"/>
    <n v="10.376446782679077"/>
    <n v="199.24003419069081"/>
    <n v="1.1092148267174202"/>
    <n v="121784.58040000001"/>
    <n v="1.1092148267174202"/>
  </r>
  <r>
    <s v="Jan-2024"/>
    <x v="2"/>
    <x v="2"/>
    <n v="1482"/>
    <n v="899710"/>
    <n v="141039"/>
    <n v="3.96"/>
    <n v="19.78"/>
    <n v="51"/>
    <n v="50.76"/>
    <n v="6.36"/>
    <n v="84667"/>
    <n v="12"/>
    <n v="175.23"/>
    <n v="19.66"/>
    <n v="39"/>
    <n v="7055"/>
    <n v="18"/>
    <n v="29313.960000000003"/>
    <n v="57221.556000000004"/>
    <n v="291.3612"/>
    <n v="58.687199999999997"/>
    <n v="721102.43559999997"/>
    <n v="486.57384318488528"/>
    <n v="6.3791575379859475"/>
    <n v="5134.4518632654226"/>
    <n v="9.932900601304865E-3"/>
    <n v="580063.43559999997"/>
    <n v="9.932900601304865E-3"/>
  </r>
  <r>
    <s v="Jan-2024"/>
    <x v="1"/>
    <x v="2"/>
    <n v="919"/>
    <n v="162782"/>
    <n v="10722"/>
    <n v="3.8"/>
    <n v="9.09"/>
    <n v="458"/>
    <n v="28.83"/>
    <n v="8.8800000000000008"/>
    <n v="73508"/>
    <n v="12"/>
    <n v="1441.28"/>
    <n v="21.42"/>
    <n v="40"/>
    <n v="35722"/>
    <n v="35"/>
    <n v="8353.7099999999991"/>
    <n v="14455.0416"/>
    <n v="196.84980000000002"/>
    <n v="34.921999999999997"/>
    <n v="30511.476599999995"/>
    <n v="33.200736235038079"/>
    <n v="15.182055586644283"/>
    <n v="112.94266207815275"/>
    <n v="4.0551549925667461"/>
    <n v="19789.476599999995"/>
    <n v="4.0551549925667461"/>
  </r>
  <r>
    <s v="Jan-2024"/>
    <x v="1"/>
    <x v="1"/>
    <n v="4319"/>
    <n v="422013"/>
    <n v="148369"/>
    <n v="2.39"/>
    <n v="9.61"/>
    <n v="411"/>
    <n v="57.01"/>
    <n v="12.45"/>
    <n v="18595"/>
    <n v="14"/>
    <n v="929.07"/>
    <n v="12.24"/>
    <n v="38"/>
    <n v="34729"/>
    <n v="57"/>
    <n v="41505.589999999997"/>
    <n v="52540.618499999997"/>
    <n v="528.64560000000006"/>
    <n v="103.22410000000001"/>
    <n v="274010.92180000001"/>
    <n v="63.443140032414917"/>
    <n v="2.8443475389063755"/>
    <n v="454.23165100584453"/>
    <n v="0.90482466179951804"/>
    <n v="125641.92180000001"/>
    <n v="0.90482466179951804"/>
  </r>
  <r>
    <s v="Jan-2024"/>
    <x v="3"/>
    <x v="0"/>
    <n v="867"/>
    <n v="525595"/>
    <n v="60841"/>
    <n v="7.77"/>
    <n v="4.68"/>
    <n v="303"/>
    <n v="22.34"/>
    <n v="16.59"/>
    <n v="75271"/>
    <n v="8"/>
    <n v="513.87"/>
    <n v="26.32"/>
    <n v="33"/>
    <n v="28796"/>
    <n v="50"/>
    <n v="4057.56"/>
    <n v="87196.210500000001"/>
    <n v="228.1944"/>
    <n v="67.365899999999996"/>
    <n v="329978.6692"/>
    <n v="380.59823437139562"/>
    <n v="8.6388290790749664"/>
    <n v="1022.817054897153"/>
    <n v="0.29624066058467069"/>
    <n v="269137.6692"/>
    <n v="0.29624066058467069"/>
  </r>
  <r>
    <s v="Jan-2024"/>
    <x v="2"/>
    <x v="3"/>
    <n v="2239"/>
    <n v="890230"/>
    <n v="112096"/>
    <n v="0.65"/>
    <n v="13.12"/>
    <n v="480"/>
    <n v="55.55"/>
    <n v="7.3"/>
    <n v="42531"/>
    <n v="0"/>
    <n v="516.54"/>
    <n v="27.33"/>
    <n v="19"/>
    <n v="21514"/>
    <n v="43"/>
    <n v="29375.679999999997"/>
    <n v="64986.789999999994"/>
    <n v="611.91869999999994"/>
    <n v="14.553500000000001"/>
    <n v="731196.05780000007"/>
    <n v="326.57260285841897"/>
    <n v="7.94167499286326"/>
    <n v="1723.4483292678206"/>
    <n v="0.27851139593138852"/>
    <n v="619100.05780000007"/>
    <n v="0.27851139593138852"/>
  </r>
  <r>
    <s v="Jan-2024"/>
    <x v="3"/>
    <x v="0"/>
    <n v="1649"/>
    <n v="553650"/>
    <n v="90744"/>
    <n v="4.97"/>
    <n v="17.73"/>
    <n v="216"/>
    <n v="59.92"/>
    <n v="10.6"/>
    <n v="73300"/>
    <n v="9"/>
    <n v="1310.43"/>
    <n v="3.18"/>
    <n v="3"/>
    <n v="3076"/>
    <n v="20"/>
    <n v="29236.77"/>
    <n v="58686.9"/>
    <n v="52.438200000000002"/>
    <n v="81.955299999999994"/>
    <n v="389215.93650000001"/>
    <n v="236.03149575500305"/>
    <n v="6.1012298333774133"/>
    <n v="422.49490625214622"/>
    <n v="0.51124876727174207"/>
    <n v="298471.93650000001"/>
    <n v="0.51124876727174207"/>
  </r>
  <r>
    <s v="Jan-2024"/>
    <x v="3"/>
    <x v="1"/>
    <n v="2745"/>
    <n v="865948"/>
    <n v="14171"/>
    <n v="5.82"/>
    <n v="6.08"/>
    <n v="449"/>
    <n v="49.67"/>
    <n v="16.98"/>
    <n v="45771"/>
    <n v="2"/>
    <n v="1950.32"/>
    <n v="28.51"/>
    <n v="43"/>
    <n v="39964"/>
    <n v="20"/>
    <n v="16689.599999999999"/>
    <n v="147037.97039999999"/>
    <n v="782.59950000000003"/>
    <n v="159.75900000000001"/>
    <n v="615543.07110000006"/>
    <n v="224.24155595628417"/>
    <n v="61.107049608355091"/>
    <n v="444.00303539931912"/>
    <n v="1.0112543478361287"/>
    <n v="601372.07110000006"/>
    <n v="1.0112543478361287"/>
  </r>
  <r>
    <s v="Jan-2024"/>
    <x v="3"/>
    <x v="3"/>
    <n v="3816"/>
    <n v="761886"/>
    <n v="105755"/>
    <n v="7.03"/>
    <n v="12.2"/>
    <n v="287"/>
    <n v="25.33"/>
    <n v="15.61"/>
    <n v="93135"/>
    <n v="10"/>
    <n v="508.38"/>
    <n v="28.75"/>
    <n v="10"/>
    <n v="17292"/>
    <n v="79"/>
    <n v="46555.199999999997"/>
    <n v="118930.40459999999"/>
    <n v="1097.0999999999999"/>
    <n v="268.26479999999998"/>
    <n v="484608.0306"/>
    <n v="126.99371871069182"/>
    <n v="7.2042551179613259"/>
    <n v="1498.6545497462528"/>
    <n v="0.19150510706326143"/>
    <n v="378853.0306"/>
    <n v="0.19150510706326143"/>
  </r>
  <r>
    <s v="Jan-2024"/>
    <x v="0"/>
    <x v="1"/>
    <n v="2393"/>
    <n v="963120"/>
    <n v="111082"/>
    <n v="8.1"/>
    <n v="2.4300000000000002"/>
    <n v="384"/>
    <n v="5.64"/>
    <n v="6.59"/>
    <n v="33892"/>
    <n v="5"/>
    <n v="165.64"/>
    <n v="4.83"/>
    <n v="4"/>
    <n v="44083"/>
    <n v="9"/>
    <n v="5814.9900000000007"/>
    <n v="63469.608"/>
    <n v="115.5819"/>
    <n v="193.833"/>
    <n v="815550.98710000003"/>
    <n v="340.80693150856666"/>
    <n v="8.6703516321276179"/>
    <n v="5814.537551316108"/>
    <n v="6.6041365561923734E-2"/>
    <n v="704468.98710000003"/>
    <n v="6.6041365561923734E-2"/>
  </r>
  <r>
    <s v="Jan-2024"/>
    <x v="3"/>
    <x v="2"/>
    <n v="2109"/>
    <n v="633098"/>
    <n v="58521"/>
    <n v="9.08"/>
    <n v="15.54"/>
    <n v="300"/>
    <n v="24.77"/>
    <n v="10.85"/>
    <n v="18385"/>
    <n v="6"/>
    <n v="1140.72"/>
    <n v="0.61"/>
    <n v="8"/>
    <n v="25855"/>
    <n v="10"/>
    <n v="32773.86"/>
    <n v="68691.133000000002"/>
    <n v="12.864899999999999"/>
    <n v="191.49720000000002"/>
    <n v="487188.64490000001"/>
    <n v="231.00457321005217"/>
    <n v="10.818304540250509"/>
    <n v="554.99859737709517"/>
    <n v="0.54054190662425095"/>
    <n v="428667.64490000001"/>
    <n v="0.54054190662425095"/>
  </r>
  <r>
    <s v="Jan-2024"/>
    <x v="1"/>
    <x v="2"/>
    <n v="771"/>
    <n v="515453"/>
    <n v="71641"/>
    <n v="7.49"/>
    <n v="9.94"/>
    <n v="317"/>
    <n v="52.26"/>
    <n v="7.62"/>
    <n v="26382"/>
    <n v="2"/>
    <n v="1347.36"/>
    <n v="8.5"/>
    <n v="18"/>
    <n v="32668"/>
    <n v="56"/>
    <n v="7663.74"/>
    <n v="39277.518600000003"/>
    <n v="65.535000000000011"/>
    <n v="57.747900000000008"/>
    <n v="409338.45850000001"/>
    <n v="530.91888261997406"/>
    <n v="7.1949442358426037"/>
    <n v="382.56516446977798"/>
    <n v="0.82861700290812146"/>
    <n v="337697.45850000001"/>
    <n v="0.82861700290812146"/>
  </r>
  <r>
    <s v="Jan-2024"/>
    <x v="1"/>
    <x v="2"/>
    <n v="3142"/>
    <n v="314803"/>
    <n v="20417"/>
    <n v="4.33"/>
    <n v="11.06"/>
    <n v="207"/>
    <n v="19.64"/>
    <n v="14.66"/>
    <n v="22419"/>
    <n v="5"/>
    <n v="995.88"/>
    <n v="6.64"/>
    <n v="16"/>
    <n v="18443"/>
    <n v="34"/>
    <n v="34750.520000000004"/>
    <n v="46150.1198"/>
    <n v="208.62880000000001"/>
    <n v="136.04859999999999"/>
    <n v="192695.68280000001"/>
    <n v="61.328988796944621"/>
    <n v="15.418670715580154"/>
    <n v="316.10535405872196"/>
    <n v="0.65484496653462632"/>
    <n v="172278.68280000001"/>
    <n v="0.65484496653462632"/>
  </r>
  <r>
    <s v="Jan-2024"/>
    <x v="1"/>
    <x v="1"/>
    <n v="4819"/>
    <n v="813760"/>
    <n v="89700"/>
    <n v="4.3600000000000003"/>
    <n v="9.4700000000000006"/>
    <n v="70"/>
    <n v="42.66"/>
    <n v="7.5"/>
    <n v="42249"/>
    <n v="0"/>
    <n v="1081.5999999999999"/>
    <n v="12.75"/>
    <n v="6"/>
    <n v="49218"/>
    <n v="6"/>
    <n v="45635.93"/>
    <n v="61032"/>
    <n v="614.42250000000001"/>
    <n v="210.10839999999999"/>
    <n v="614800.53909999994"/>
    <n v="127.57844762398837"/>
    <n v="9.0720178372352294"/>
    <n v="752.36686390532554"/>
    <n v="9.3039716869838765E-2"/>
    <n v="525100.53909999994"/>
    <n v="9.3039716869838765E-2"/>
  </r>
  <r>
    <s v="Jan-2024"/>
    <x v="0"/>
    <x v="1"/>
    <n v="3593"/>
    <n v="818613"/>
    <n v="113946"/>
    <n v="7.96"/>
    <n v="16.18"/>
    <n v="74"/>
    <n v="20.14"/>
    <n v="10.06"/>
    <n v="13444"/>
    <n v="14"/>
    <n v="1057.3399999999999"/>
    <n v="2.73"/>
    <n v="16"/>
    <n v="5889"/>
    <n v="18"/>
    <n v="58134.74"/>
    <n v="82352.467800000013"/>
    <n v="98.08890000000001"/>
    <n v="286.00280000000004"/>
    <n v="658408.70050000004"/>
    <n v="183.24762051210689"/>
    <n v="7.1842188405033962"/>
    <n v="774.21926721773514"/>
    <n v="9.5580158145546185E-2"/>
    <n v="544462.70050000004"/>
    <n v="9.5580158145546185E-2"/>
  </r>
  <r>
    <s v="Jan-2024"/>
    <x v="0"/>
    <x v="2"/>
    <n v="4195"/>
    <n v="753814"/>
    <n v="149941"/>
    <n v="7.64"/>
    <n v="17.899999999999999"/>
    <n v="344"/>
    <n v="57.52"/>
    <n v="19.72"/>
    <n v="39710"/>
    <n v="5"/>
    <n v="913.89"/>
    <n v="12.36"/>
    <n v="30"/>
    <n v="17720"/>
    <n v="52"/>
    <n v="75090.5"/>
    <n v="148652.1208"/>
    <n v="518.50199999999995"/>
    <n v="320.49799999999999"/>
    <n v="471802.37919999997"/>
    <n v="112.46779003575685"/>
    <n v="5.0274041122841648"/>
    <n v="824.84106402302245"/>
    <n v="0.41705004152217923"/>
    <n v="321861.37919999997"/>
    <n v="0.41705004152217923"/>
  </r>
  <r>
    <s v="Jan-2024"/>
    <x v="2"/>
    <x v="1"/>
    <n v="4954"/>
    <n v="323146"/>
    <n v="118943"/>
    <n v="4.08"/>
    <n v="2.13"/>
    <n v="215"/>
    <n v="59.23"/>
    <n v="10.25"/>
    <n v="80391"/>
    <n v="10"/>
    <n v="602.88"/>
    <n v="16.77"/>
    <n v="33"/>
    <n v="38890"/>
    <n v="61"/>
    <n v="10552.019999999999"/>
    <n v="33122.464999999997"/>
    <n v="830.78579999999999"/>
    <n v="202.12320000000003"/>
    <n v="159157.606"/>
    <n v="32.12709043197416"/>
    <n v="2.7168139360870334"/>
    <n v="536.00384819532906"/>
    <n v="0.40111652318147217"/>
    <n v="40214.606"/>
    <n v="0.40111652318147217"/>
  </r>
  <r>
    <s v="Jan-2024"/>
    <x v="1"/>
    <x v="1"/>
    <n v="4026"/>
    <n v="888574"/>
    <n v="15775"/>
    <n v="2.75"/>
    <n v="6.65"/>
    <n v="11"/>
    <n v="46.53"/>
    <n v="8.83"/>
    <n v="32222"/>
    <n v="10"/>
    <n v="1467.33"/>
    <n v="4.08"/>
    <n v="0"/>
    <n v="2408"/>
    <n v="31"/>
    <n v="26772.9"/>
    <n v="78461.084199999998"/>
    <n v="164.26080000000002"/>
    <n v="110.715"/>
    <n v="748435.04"/>
    <n v="185.90040735221064"/>
    <n v="56.327987321711568"/>
    <n v="605.57202537943067"/>
    <n v="1.8164643574986438E-2"/>
    <n v="732660.04"/>
    <n v="1.8164643574986438E-2"/>
  </r>
  <r>
    <s v="Jan-2024"/>
    <x v="3"/>
    <x v="2"/>
    <n v="3188"/>
    <n v="187888"/>
    <n v="43402"/>
    <n v="7.72"/>
    <n v="10.130000000000001"/>
    <n v="349"/>
    <n v="62.01"/>
    <n v="11.48"/>
    <n v="82809"/>
    <n v="11"/>
    <n v="1253.94"/>
    <n v="5.29"/>
    <n v="2"/>
    <n v="12939"/>
    <n v="56"/>
    <n v="32294.440000000002"/>
    <n v="21569.542399999998"/>
    <n v="168.64520000000002"/>
    <n v="246.11359999999996"/>
    <n v="37861.258800000011"/>
    <n v="11.876179046424093"/>
    <n v="4.3290170959863596"/>
    <n v="149.83811027640874"/>
    <n v="2.3291804692157032"/>
    <n v="-5540.7411999999895"/>
    <n v="2.3291804692157032"/>
  </r>
  <r>
    <s v="Jan-2024"/>
    <x v="1"/>
    <x v="2"/>
    <n v="4427"/>
    <n v="358877"/>
    <n v="80715"/>
    <n v="9.3800000000000008"/>
    <n v="16.34"/>
    <n v="248"/>
    <n v="11.94"/>
    <n v="7.14"/>
    <n v="30984"/>
    <n v="8"/>
    <n v="375.5"/>
    <n v="17.559999999999999"/>
    <n v="9"/>
    <n v="17878"/>
    <n v="58"/>
    <n v="72337.179999999993"/>
    <n v="25623.817799999997"/>
    <n v="777.38119999999992"/>
    <n v="415.25260000000003"/>
    <n v="210861.36840000001"/>
    <n v="47.630758617573981"/>
    <n v="4.4462243696958437"/>
    <n v="955.73102529960056"/>
    <n v="0.25948723378762084"/>
    <n v="130146.36840000001"/>
    <n v="0.25948723378762084"/>
  </r>
  <r>
    <s v="Jan-2024"/>
    <x v="3"/>
    <x v="2"/>
    <n v="3997"/>
    <n v="964634"/>
    <n v="116435"/>
    <n v="4.07"/>
    <n v="15.62"/>
    <n v="67"/>
    <n v="47.22"/>
    <n v="10.84"/>
    <n v="41941"/>
    <n v="9"/>
    <n v="1093.05"/>
    <n v="9.4700000000000006"/>
    <n v="30"/>
    <n v="7560"/>
    <n v="30"/>
    <n v="62433.14"/>
    <n v="104566.3256"/>
    <n v="378.51590000000004"/>
    <n v="162.67789999999999"/>
    <n v="747592.3406"/>
    <n v="187.03836392294221"/>
    <n v="8.2847425602267357"/>
    <n v="882.51589588765387"/>
    <n v="7.5919312402424124E-2"/>
    <n v="631157.3406"/>
    <n v="7.5919312402424124E-2"/>
  </r>
  <r>
    <s v="Jan-2024"/>
    <x v="1"/>
    <x v="2"/>
    <n v="3732"/>
    <n v="124813"/>
    <n v="83077"/>
    <n v="9.26"/>
    <n v="10.83"/>
    <n v="326"/>
    <n v="50.28"/>
    <n v="15.85"/>
    <n v="19569"/>
    <n v="1"/>
    <n v="732.63"/>
    <n v="8.68"/>
    <n v="37"/>
    <n v="23705"/>
    <n v="44"/>
    <n v="40417.56"/>
    <n v="19782.860499999999"/>
    <n v="323.93760000000003"/>
    <n v="345.58320000000003"/>
    <n v="20669.058700000009"/>
    <n v="5.5383329849946437"/>
    <n v="1.5023773126135995"/>
    <n v="170.36293900058692"/>
    <n v="1.913561728345605"/>
    <n v="-62407.941299999991"/>
    <n v="1.913561728345605"/>
  </r>
  <r>
    <s v="Jan-2024"/>
    <x v="3"/>
    <x v="1"/>
    <n v="1927"/>
    <n v="671424"/>
    <n v="144784"/>
    <n v="7.11"/>
    <n v="5.05"/>
    <n v="139"/>
    <n v="52.15"/>
    <n v="13.66"/>
    <n v="54437"/>
    <n v="7"/>
    <n v="388.61"/>
    <n v="19.920000000000002"/>
    <n v="23"/>
    <n v="46924"/>
    <n v="79"/>
    <n v="9731.35"/>
    <n v="91716.518400000001"/>
    <n v="383.85840000000002"/>
    <n v="137.00969999999998"/>
    <n v="468094.2635"/>
    <n v="242.91347353399067"/>
    <n v="4.6374184992816883"/>
    <n v="1727.7579063842927"/>
    <n v="8.0451086049947579E-2"/>
    <n v="323310.2635"/>
    <n v="8.0451086049947579E-2"/>
  </r>
  <r>
    <s v="Jan-2024"/>
    <x v="2"/>
    <x v="3"/>
    <n v="477"/>
    <n v="377231"/>
    <n v="73368"/>
    <n v="6.69"/>
    <n v="4.0199999999999996"/>
    <n v="96"/>
    <n v="58.42"/>
    <n v="13.19"/>
    <n v="19731"/>
    <n v="7"/>
    <n v="210.68"/>
    <n v="20.75"/>
    <n v="44"/>
    <n v="39680"/>
    <n v="32"/>
    <n v="1917.5399999999997"/>
    <n v="49756.768899999995"/>
    <n v="98.977499999999992"/>
    <n v="31.911300000000001"/>
    <n v="266014.80229999998"/>
    <n v="557.68302368972741"/>
    <n v="5.1416285028895432"/>
    <n v="1790.540155686349"/>
    <n v="5.3615105863515991E-2"/>
    <n v="192646.80229999998"/>
    <n v="5.3615105863515991E-2"/>
  </r>
  <r>
    <s v="Jan-2024"/>
    <x v="3"/>
    <x v="0"/>
    <n v="4385"/>
    <n v="510244"/>
    <n v="37920"/>
    <n v="5.79"/>
    <n v="16.07"/>
    <n v="128"/>
    <n v="47.08"/>
    <n v="6.22"/>
    <n v="66324"/>
    <n v="4"/>
    <n v="1805.94"/>
    <n v="14.87"/>
    <n v="41"/>
    <n v="48403"/>
    <n v="6"/>
    <n v="70466.95"/>
    <n v="31737.176799999997"/>
    <n v="652.04949999999997"/>
    <n v="253.89150000000001"/>
    <n v="292406.93220000004"/>
    <n v="66.683450900798178"/>
    <n v="13.455801687763714"/>
    <n v="282.53651837824071"/>
    <n v="0.45303878144573967"/>
    <n v="254486.93220000004"/>
    <n v="0.45303878144573967"/>
  </r>
  <r>
    <s v="Jan-2024"/>
    <x v="0"/>
    <x v="3"/>
    <n v="469"/>
    <n v="932430"/>
    <n v="147228"/>
    <n v="8.64"/>
    <n v="9.8699999999999992"/>
    <n v="217"/>
    <n v="13.34"/>
    <n v="7.9"/>
    <n v="54097"/>
    <n v="5"/>
    <n v="1967.91"/>
    <n v="9.4"/>
    <n v="34"/>
    <n v="37365"/>
    <n v="-2"/>
    <n v="4629.03"/>
    <n v="73661.97"/>
    <n v="44.085999999999999"/>
    <n v="40.521599999999999"/>
    <n v="762592.39240000001"/>
    <n v="1625.99657228145"/>
    <n v="6.3332382427255682"/>
    <n v="473.81740018598407"/>
    <n v="0.45798233647566039"/>
    <n v="615364.39240000001"/>
    <n v="0.45798233647566039"/>
  </r>
  <r>
    <s v="Jan-2024"/>
    <x v="1"/>
    <x v="1"/>
    <n v="2296"/>
    <n v="624100"/>
    <n v="147180"/>
    <n v="8.43"/>
    <n v="13.3"/>
    <n v="343"/>
    <n v="47.26"/>
    <n v="19.260000000000002"/>
    <n v="81720"/>
    <n v="13"/>
    <n v="1328.54"/>
    <n v="22.61"/>
    <n v="3"/>
    <n v="11524"/>
    <n v="2"/>
    <n v="30536.800000000003"/>
    <n v="120201.66000000002"/>
    <n v="519.12559999999996"/>
    <n v="193.55279999999999"/>
    <n v="379404.86159999995"/>
    <n v="165.24601986062714"/>
    <n v="4.2403859220002715"/>
    <n v="469.76380086410649"/>
    <n v="0.73015417401057514"/>
    <n v="232224.86159999995"/>
    <n v="0.73015417401057514"/>
  </r>
  <r>
    <s v="Jan-2024"/>
    <x v="1"/>
    <x v="1"/>
    <n v="2937"/>
    <n v="541862"/>
    <n v="89040"/>
    <n v="6.2"/>
    <n v="5.26"/>
    <n v="52"/>
    <n v="36.06"/>
    <n v="6.1"/>
    <n v="18706"/>
    <n v="13"/>
    <n v="1361.34"/>
    <n v="17.98"/>
    <n v="22"/>
    <n v="37741"/>
    <n v="-14"/>
    <n v="15448.619999999999"/>
    <n v="33053.582000000002"/>
    <n v="528.07260000000008"/>
    <n v="182.09399999999999"/>
    <n v="436202.63140000001"/>
    <n v="148.51979278175008"/>
    <n v="6.0856019766397127"/>
    <n v="398.03575888462842"/>
    <n v="0.13064152865489737"/>
    <n v="347162.63140000001"/>
    <n v="0.13064152865489737"/>
  </r>
  <r>
    <s v="Jan-2024"/>
    <x v="2"/>
    <x v="3"/>
    <n v="2561"/>
    <n v="805111"/>
    <n v="67021"/>
    <n v="3.83"/>
    <n v="18.02"/>
    <n v="114"/>
    <n v="49.36"/>
    <n v="19.7"/>
    <n v="97008"/>
    <n v="3"/>
    <n v="656.92"/>
    <n v="12.96"/>
    <n v="2"/>
    <n v="35383"/>
    <n v="73"/>
    <n v="46149.22"/>
    <n v="158606.867"/>
    <n v="331.90560000000005"/>
    <n v="98.086300000000008"/>
    <n v="467533.92110000004"/>
    <n v="182.55912577118315"/>
    <n v="12.012816878291879"/>
    <n v="1225.5845460634478"/>
    <n v="9.3016838671934665E-2"/>
    <n v="400512.92110000004"/>
    <n v="9.3016838671934665E-2"/>
  </r>
  <r>
    <s v="Jan-2024"/>
    <x v="1"/>
    <x v="1"/>
    <n v="3343"/>
    <n v="273563"/>
    <n v="47291"/>
    <n v="9.17"/>
    <n v="13.74"/>
    <n v="10"/>
    <n v="48.05"/>
    <n v="13.94"/>
    <n v="34629"/>
    <n v="7"/>
    <n v="732.46"/>
    <n v="1.62"/>
    <n v="41"/>
    <n v="48318"/>
    <n v="56"/>
    <n v="45932.82"/>
    <n v="38134.682199999996"/>
    <n v="54.156600000000012"/>
    <n v="306.55310000000003"/>
    <n v="106187.78810000001"/>
    <n v="31.76422019144481"/>
    <n v="5.7846736165443744"/>
    <n v="373.48524151489499"/>
    <n v="2.6774819694183792E-2"/>
    <n v="58896.788100000005"/>
    <n v="2.6774819694183792E-2"/>
  </r>
  <r>
    <s v="Jan-2024"/>
    <x v="1"/>
    <x v="3"/>
    <n v="785"/>
    <n v="160155"/>
    <n v="46520"/>
    <n v="4.83"/>
    <n v="14.16"/>
    <n v="279"/>
    <n v="22.43"/>
    <n v="5.1100000000000003"/>
    <n v="88540"/>
    <n v="9"/>
    <n v="655.35"/>
    <n v="15.14"/>
    <n v="42"/>
    <n v="44262"/>
    <n v="66"/>
    <n v="11115.6"/>
    <n v="8183.9205000000011"/>
    <n v="118.849"/>
    <n v="37.915500000000002"/>
    <n v="7896.7149999999965"/>
    <n v="10.059509554140122"/>
    <n v="3.442712811693895"/>
    <n v="244.38086518654154"/>
    <n v="1.1416605788142737"/>
    <n v="-38623.285000000003"/>
    <n v="1.1416605788142737"/>
  </r>
  <r>
    <s v="Jan-2024"/>
    <x v="1"/>
    <x v="0"/>
    <n v="138"/>
    <n v="863081"/>
    <n v="148184"/>
    <n v="8.0500000000000007"/>
    <n v="15.84"/>
    <n v="19"/>
    <n v="43.85"/>
    <n v="19.53"/>
    <n v="38015"/>
    <n v="10"/>
    <n v="1482.5"/>
    <n v="18.29"/>
    <n v="31"/>
    <n v="14861"/>
    <n v="8"/>
    <n v="2185.92"/>
    <n v="168559.7193"/>
    <n v="25.240199999999998"/>
    <n v="11.109"/>
    <n v="639423.01150000002"/>
    <n v="4633.5000833333334"/>
    <n v="5.8243872482859151"/>
    <n v="582.17942664418217"/>
    <n v="3.2635986657104023E-2"/>
    <n v="491239.01150000002"/>
    <n v="3.2635986657104023E-2"/>
  </r>
  <r>
    <s v="Jan-2024"/>
    <x v="2"/>
    <x v="3"/>
    <n v="3968"/>
    <n v="320914"/>
    <n v="93791"/>
    <n v="9.18"/>
    <n v="7.67"/>
    <n v="65"/>
    <n v="54.4"/>
    <n v="18.68"/>
    <n v="89506"/>
    <n v="4"/>
    <n v="994.2"/>
    <n v="11.96"/>
    <n v="20"/>
    <n v="5427"/>
    <n v="26"/>
    <n v="30434.560000000001"/>
    <n v="59946.735199999996"/>
    <n v="474.57280000000003"/>
    <n v="364.26239999999996"/>
    <n v="134760.86960000001"/>
    <n v="33.961912701612903"/>
    <n v="3.4215862929278931"/>
    <n v="322.78615972641319"/>
    <n v="0.20137170706170501"/>
    <n v="40969.869600000005"/>
    <n v="0.20137170706170501"/>
  </r>
  <r>
    <s v="Jan-2024"/>
    <x v="1"/>
    <x v="0"/>
    <n v="4658"/>
    <n v="329713"/>
    <n v="136060"/>
    <n v="9.1"/>
    <n v="6.58"/>
    <n v="24"/>
    <n v="27.26"/>
    <n v="17.41"/>
    <n v="18847"/>
    <n v="6"/>
    <n v="1632.5"/>
    <n v="16.690000000000001"/>
    <n v="39"/>
    <n v="1641"/>
    <n v="24"/>
    <n v="30649.64"/>
    <n v="57403.033300000003"/>
    <n v="777.42020000000014"/>
    <n v="423.87799999999999"/>
    <n v="219971.02850000001"/>
    <n v="47.224351331043373"/>
    <n v="2.4232911950610023"/>
    <n v="201.96814701378256"/>
    <n v="0.11883061935683457"/>
    <n v="83911.028500000015"/>
    <n v="0.11883061935683457"/>
  </r>
  <r>
    <s v="Jan-2024"/>
    <x v="2"/>
    <x v="2"/>
    <n v="382"/>
    <n v="847622"/>
    <n v="44194"/>
    <n v="6.65"/>
    <n v="10.51"/>
    <n v="71"/>
    <n v="40.520000000000003"/>
    <n v="19.52"/>
    <n v="55989"/>
    <n v="9"/>
    <n v="909.43"/>
    <n v="12.34"/>
    <n v="22"/>
    <n v="22730"/>
    <n v="23"/>
    <n v="4014.8199999999997"/>
    <n v="165455.81439999997"/>
    <n v="47.138799999999996"/>
    <n v="25.403000000000002"/>
    <n v="599359.82380000001"/>
    <n v="1569.0047743455498"/>
    <n v="19.179571887586551"/>
    <n v="932.0365503667133"/>
    <n v="7.6177270056699789E-2"/>
    <n v="555165.82380000001"/>
    <n v="7.6177270056699789E-2"/>
  </r>
  <r>
    <s v="Jun-2024"/>
    <x v="1"/>
    <x v="2"/>
    <n v="2868"/>
    <n v="306695"/>
    <n v="47604"/>
    <n v="5.26"/>
    <n v="15.63"/>
    <n v="305"/>
    <n v="8.6199999999999992"/>
    <n v="17.29"/>
    <n v="3190"/>
    <n v="0"/>
    <n v="1158.03"/>
    <n v="8.14"/>
    <n v="44"/>
    <n v="29133"/>
    <n v="52"/>
    <n v="44826.840000000004"/>
    <n v="53027.565499999997"/>
    <n v="233.45519999999999"/>
    <n v="150.85679999999999"/>
    <n v="176133.28250000003"/>
    <n v="61.413278417015356"/>
    <n v="6.4426308713553482"/>
    <n v="264.84201618265502"/>
    <n v="1.1516299581016971"/>
    <n v="128529.28250000003"/>
    <n v="1.1516299581016971"/>
  </r>
  <r>
    <s v="Jun-2024"/>
    <x v="2"/>
    <x v="3"/>
    <n v="2113"/>
    <n v="396130"/>
    <n v="88375"/>
    <n v="8.58"/>
    <n v="9.92"/>
    <n v="186"/>
    <n v="10.24"/>
    <n v="9.11"/>
    <n v="98695"/>
    <n v="3"/>
    <n v="1486.39"/>
    <n v="29.39"/>
    <n v="7"/>
    <n v="26551"/>
    <n v="20"/>
    <n v="20960.96"/>
    <n v="36087.442999999999"/>
    <n v="621.01070000000004"/>
    <n v="181.2954"/>
    <n v="213033.29089999999"/>
    <n v="100.8202985802177"/>
    <n v="4.4823762376237628"/>
    <n v="266.50475312670295"/>
    <n v="0.69792376240123188"/>
    <n v="124658.29089999999"/>
    <n v="0.69792376240123188"/>
  </r>
  <r>
    <s v="Jun-2024"/>
    <x v="0"/>
    <x v="3"/>
    <n v="4533"/>
    <n v="918374"/>
    <n v="101055"/>
    <n v="9.83"/>
    <n v="15.13"/>
    <n v="352"/>
    <n v="14.57"/>
    <n v="5.4"/>
    <n v="17459"/>
    <n v="2"/>
    <n v="294.29000000000002"/>
    <n v="8.0500000000000007"/>
    <n v="22"/>
    <n v="26298"/>
    <n v="-6"/>
    <n v="68584.290000000008"/>
    <n v="49592.196000000004"/>
    <n v="364.90649999999999"/>
    <n v="445.59390000000002"/>
    <n v="755630.01359999995"/>
    <n v="166.69534824619456"/>
    <n v="9.0878630448765527"/>
    <n v="3120.6429032586902"/>
    <n v="0.11279726995755543"/>
    <n v="654575.01359999995"/>
    <n v="0.11279726995755543"/>
  </r>
  <r>
    <s v="Jun-2024"/>
    <x v="0"/>
    <x v="1"/>
    <n v="2143"/>
    <n v="630735"/>
    <n v="101038"/>
    <n v="2.3199999999999998"/>
    <n v="4.0999999999999996"/>
    <n v="37"/>
    <n v="25"/>
    <n v="10.29"/>
    <n v="87421"/>
    <n v="11"/>
    <n v="823.62"/>
    <n v="26.11"/>
    <n v="15"/>
    <n v="31279"/>
    <n v="-15"/>
    <n v="8786.2999999999993"/>
    <n v="64902.631499999996"/>
    <n v="559.53729999999996"/>
    <n v="49.717599999999997"/>
    <n v="437736.81359999999"/>
    <n v="204.26356210919272"/>
    <n v="6.242552307052792"/>
    <n v="765.80826109127997"/>
    <n v="4.8314965873147993E-2"/>
    <n v="336698.81359999999"/>
    <n v="4.8314965873147993E-2"/>
  </r>
  <r>
    <s v="Jun-2024"/>
    <x v="0"/>
    <x v="0"/>
    <n v="691"/>
    <n v="492882"/>
    <n v="9648"/>
    <n v="6.94"/>
    <n v="5.92"/>
    <n v="399"/>
    <n v="17.7"/>
    <n v="13.68"/>
    <n v="90365"/>
    <n v="1"/>
    <n v="1610.19"/>
    <n v="14.42"/>
    <n v="17"/>
    <n v="20703"/>
    <n v="10"/>
    <n v="4090.72"/>
    <n v="67426.257599999997"/>
    <n v="99.642200000000003"/>
    <n v="47.955400000000004"/>
    <n v="310149.42479999998"/>
    <n v="448.8414251808972"/>
    <n v="51.086442786069654"/>
    <n v="306.1017643880536"/>
    <n v="1.3034880762535455"/>
    <n v="300501.42479999998"/>
    <n v="1.3034880762535455"/>
  </r>
  <r>
    <s v="Jun-2024"/>
    <x v="2"/>
    <x v="2"/>
    <n v="2820"/>
    <n v="525584"/>
    <n v="135576"/>
    <n v="1.19"/>
    <n v="2.27"/>
    <n v="438"/>
    <n v="15.8"/>
    <n v="14.27"/>
    <n v="85468"/>
    <n v="3"/>
    <n v="207.75"/>
    <n v="16.55"/>
    <n v="0"/>
    <n v="19704"/>
    <n v="61"/>
    <n v="6401.4"/>
    <n v="75000.83679999999"/>
    <n v="466.71000000000004"/>
    <n v="33.558"/>
    <n v="338509.4952"/>
    <n v="120.03882808510639"/>
    <n v="3.8766743376408805"/>
    <n v="2529.886883273165"/>
    <n v="0.17313027032786385"/>
    <n v="202933.4952"/>
    <n v="0.17313027032786385"/>
  </r>
  <r>
    <s v="Jun-2024"/>
    <x v="0"/>
    <x v="0"/>
    <n v="813"/>
    <n v="350931"/>
    <n v="38623"/>
    <n v="2.4500000000000002"/>
    <n v="12.47"/>
    <n v="84"/>
    <n v="64.569999999999993"/>
    <n v="16.72"/>
    <n v="38931"/>
    <n v="14"/>
    <n v="1938.7"/>
    <n v="18.95"/>
    <n v="28"/>
    <n v="19030"/>
    <n v="19"/>
    <n v="10138.11"/>
    <n v="58675.663199999995"/>
    <n v="154.0635"/>
    <n v="19.918500000000002"/>
    <n v="223982.24479999999"/>
    <n v="275.50091611316111"/>
    <n v="9.0860627087486723"/>
    <n v="181.01356579150976"/>
    <n v="0.46405361737777517"/>
    <n v="185359.24479999999"/>
    <n v="0.46405361737777517"/>
  </r>
  <r>
    <s v="Jun-2024"/>
    <x v="0"/>
    <x v="0"/>
    <n v="3141"/>
    <n v="206570"/>
    <n v="83279"/>
    <n v="4.78"/>
    <n v="3.66"/>
    <n v="390"/>
    <n v="64.75"/>
    <n v="7.64"/>
    <n v="20982"/>
    <n v="12"/>
    <n v="275.82"/>
    <n v="25"/>
    <n v="4"/>
    <n v="49681"/>
    <n v="51"/>
    <n v="11496.060000000001"/>
    <n v="15781.947999999999"/>
    <n v="785.25"/>
    <n v="150.13980000000001"/>
    <n v="107693.60219999999"/>
    <n v="34.286406303724924"/>
    <n v="2.4804572581323021"/>
    <n v="748.93046189543907"/>
    <n v="0.52074260541220896"/>
    <n v="24414.602199999994"/>
    <n v="0.52074260541220896"/>
  </r>
  <r>
    <s v="Jun-2024"/>
    <x v="2"/>
    <x v="3"/>
    <n v="815"/>
    <n v="601120"/>
    <n v="15651"/>
    <n v="7.53"/>
    <n v="6.43"/>
    <n v="409"/>
    <n v="60.15"/>
    <n v="15.25"/>
    <n v="44194"/>
    <n v="0"/>
    <n v="646.73"/>
    <n v="21.89"/>
    <n v="32"/>
    <n v="6067"/>
    <n v="63"/>
    <n v="5240.45"/>
    <n v="91670.8"/>
    <n v="178.40350000000001"/>
    <n v="61.369500000000002"/>
    <n v="453707.97700000001"/>
    <n v="556.6969042944786"/>
    <n v="38.407769471599259"/>
    <n v="929.47597915668052"/>
    <n v="0.44003288860793188"/>
    <n v="438056.97700000001"/>
    <n v="0.44003288860793188"/>
  </r>
  <r>
    <s v="Jun-2024"/>
    <x v="2"/>
    <x v="1"/>
    <n v="350"/>
    <n v="139464"/>
    <n v="76425"/>
    <n v="2.14"/>
    <n v="4.5999999999999996"/>
    <n v="34"/>
    <n v="57.33"/>
    <n v="19.760000000000002"/>
    <n v="36495"/>
    <n v="4"/>
    <n v="1055.25"/>
    <n v="29.28"/>
    <n v="6"/>
    <n v="14412"/>
    <n v="78"/>
    <n v="1609.9999999999998"/>
    <n v="27558.086400000004"/>
    <n v="102.48"/>
    <n v="7.4900000000000011"/>
    <n v="59278.943599999999"/>
    <n v="169.36841028571428"/>
    <n v="1.8248478900883218"/>
    <n v="132.16204690831557"/>
    <n v="0.25725993804852865"/>
    <n v="-17146.056400000001"/>
    <n v="0.25725993804852865"/>
  </r>
  <r>
    <s v="Jun-2024"/>
    <x v="0"/>
    <x v="0"/>
    <n v="2530"/>
    <n v="720739"/>
    <n v="91120"/>
    <n v="9.2899999999999991"/>
    <n v="4.08"/>
    <n v="25"/>
    <n v="59.93"/>
    <n v="9.3800000000000008"/>
    <n v="13703"/>
    <n v="11"/>
    <n v="1098.27"/>
    <n v="15.97"/>
    <n v="31"/>
    <n v="48805"/>
    <n v="15"/>
    <n v="10322.4"/>
    <n v="67605.318200000009"/>
    <n v="404.041"/>
    <n v="235.03699999999998"/>
    <n v="579664.20380000002"/>
    <n v="229.11628608695653"/>
    <n v="7.9097783143107989"/>
    <n v="656.2493740154971"/>
    <n v="3.809527443360218E-2"/>
    <n v="488544.20380000002"/>
    <n v="3.809527443360218E-2"/>
  </r>
  <r>
    <s v="Jun-2024"/>
    <x v="0"/>
    <x v="0"/>
    <n v="2154"/>
    <n v="167322"/>
    <n v="119889"/>
    <n v="1.1499999999999999"/>
    <n v="2.4900000000000002"/>
    <n v="191"/>
    <n v="30.68"/>
    <n v="9.42"/>
    <n v="53080"/>
    <n v="4"/>
    <n v="645.38"/>
    <n v="27.16"/>
    <n v="47"/>
    <n v="45415"/>
    <n v="44"/>
    <n v="5363.46"/>
    <n v="15761.732400000001"/>
    <n v="585.02639999999997"/>
    <n v="24.771000000000001"/>
    <n v="47092.010200000004"/>
    <n v="21.862585979572891"/>
    <n v="1.3956409678953032"/>
    <n v="259.26121044965754"/>
    <n v="0.73670874122948571"/>
    <n v="-72796.989799999996"/>
    <n v="0.73670874122948571"/>
  </r>
  <r>
    <s v="Jun-2024"/>
    <x v="1"/>
    <x v="2"/>
    <n v="999"/>
    <n v="795182"/>
    <n v="75194"/>
    <n v="4.8499999999999996"/>
    <n v="19.809999999999999"/>
    <n v="51"/>
    <n v="48.79"/>
    <n v="8.7799999999999994"/>
    <n v="63321"/>
    <n v="2"/>
    <n v="1457.29"/>
    <n v="13.22"/>
    <n v="28"/>
    <n v="45427"/>
    <n v="73"/>
    <n v="19790.189999999999"/>
    <n v="69816.979599999991"/>
    <n v="132.06780000000001"/>
    <n v="48.451499999999996"/>
    <n v="596646.31110000005"/>
    <n v="597.24355465465476"/>
    <n v="10.575072479187169"/>
    <n v="545.65803649239342"/>
    <n v="9.3465131252971012E-2"/>
    <n v="521452.31110000005"/>
    <n v="9.3465131252971012E-2"/>
  </r>
  <r>
    <s v="Jun-2024"/>
    <x v="0"/>
    <x v="2"/>
    <n v="4209"/>
    <n v="573886"/>
    <n v="104932"/>
    <n v="4.78"/>
    <n v="18.13"/>
    <n v="448"/>
    <n v="40.47"/>
    <n v="7.53"/>
    <n v="47098"/>
    <n v="3"/>
    <n v="1556.86"/>
    <n v="18.13"/>
    <n v="22"/>
    <n v="20748"/>
    <n v="53"/>
    <n v="76309.17"/>
    <n v="43213.615800000007"/>
    <n v="763.09169999999995"/>
    <n v="201.1902"/>
    <n v="385552.93229999999"/>
    <n v="91.602027156094081"/>
    <n v="5.4691228605191933"/>
    <n v="368.61760209652766"/>
    <n v="1.2153516203566561"/>
    <n v="280620.93229999999"/>
    <n v="1.2153516203566561"/>
  </r>
  <r>
    <s v="Jun-2024"/>
    <x v="3"/>
    <x v="1"/>
    <n v="3695"/>
    <n v="284627"/>
    <n v="27785"/>
    <n v="6.04"/>
    <n v="4.8499999999999996"/>
    <n v="43"/>
    <n v="23.97"/>
    <n v="11.79"/>
    <n v="51990"/>
    <n v="11"/>
    <n v="1899.68"/>
    <n v="14.84"/>
    <n v="9"/>
    <n v="14919"/>
    <n v="-14"/>
    <n v="17920.75"/>
    <n v="33557.523300000001"/>
    <n v="548.33799999999997"/>
    <n v="223.178"/>
    <n v="165468.2107"/>
    <n v="44.781653775372121"/>
    <n v="10.243908583768221"/>
    <n v="149.82891855470393"/>
    <n v="0.28699399565044781"/>
    <n v="137683.2107"/>
    <n v="0.28699399565044781"/>
  </r>
  <r>
    <s v="Jun-2024"/>
    <x v="3"/>
    <x v="1"/>
    <n v="3056"/>
    <n v="681827"/>
    <n v="99475"/>
    <n v="5.49"/>
    <n v="2.93"/>
    <n v="354"/>
    <n v="53.66"/>
    <n v="19.190000000000001"/>
    <n v="68921"/>
    <n v="7"/>
    <n v="514.65"/>
    <n v="22.27"/>
    <n v="15"/>
    <n v="48498"/>
    <n v="-8"/>
    <n v="8954.08"/>
    <n v="130842.60130000001"/>
    <n v="680.57119999999998"/>
    <n v="167.77440000000001"/>
    <n v="423762.9731"/>
    <n v="138.66589433900523"/>
    <n v="6.8542548378989698"/>
    <n v="1324.8362965121928"/>
    <n v="0.2672028241768073"/>
    <n v="324287.9731"/>
    <n v="0.2672028241768073"/>
  </r>
  <r>
    <s v="Jun-2024"/>
    <x v="2"/>
    <x v="2"/>
    <n v="2269"/>
    <n v="771909"/>
    <n v="79964"/>
    <n v="2.15"/>
    <n v="17.02"/>
    <n v="143"/>
    <n v="67.87"/>
    <n v="7.82"/>
    <n v="7213"/>
    <n v="13"/>
    <n v="989.62"/>
    <n v="9.16"/>
    <n v="44"/>
    <n v="49307"/>
    <n v="36"/>
    <n v="38618.379999999997"/>
    <n v="60363.283800000005"/>
    <n v="207.84039999999999"/>
    <n v="48.783499999999997"/>
    <n v="616150.71230000001"/>
    <n v="271.55165813133539"/>
    <n v="9.6532064428993039"/>
    <n v="780.00545663992239"/>
    <n v="0.18333205079873405"/>
    <n v="536186.71230000001"/>
    <n v="0.18333205079873405"/>
  </r>
  <r>
    <s v="Jun-2024"/>
    <x v="3"/>
    <x v="0"/>
    <n v="1055"/>
    <n v="244718"/>
    <n v="144839"/>
    <n v="6.87"/>
    <n v="7.75"/>
    <n v="78"/>
    <n v="35.770000000000003"/>
    <n v="16.98"/>
    <n v="20607"/>
    <n v="5"/>
    <n v="450.62"/>
    <n v="9.11"/>
    <n v="8"/>
    <n v="9031"/>
    <n v="-16"/>
    <n v="8176.25"/>
    <n v="41553.116399999999"/>
    <n v="96.110500000000002"/>
    <n v="72.478499999999997"/>
    <n v="165182.04459999999"/>
    <n v="156.57065838862559"/>
    <n v="1.6895863683124019"/>
    <n v="543.06954862189866"/>
    <n v="0.1436280126512966"/>
    <n v="20343.044599999994"/>
    <n v="0.1436280126512966"/>
  </r>
  <r>
    <s v="Jun-2024"/>
    <x v="1"/>
    <x v="2"/>
    <n v="3911"/>
    <n v="118926"/>
    <n v="96575"/>
    <n v="8.27"/>
    <n v="9.99"/>
    <n v="88"/>
    <n v="10.73"/>
    <n v="10.74"/>
    <n v="15187"/>
    <n v="0"/>
    <n v="271.36"/>
    <n v="16.03"/>
    <n v="45"/>
    <n v="36713"/>
    <n v="44"/>
    <n v="39070.89"/>
    <n v="12772.652399999999"/>
    <n v="626.93330000000003"/>
    <n v="323.43969999999996"/>
    <n v="14232.084600000002"/>
    <n v="3.6389886474047564"/>
    <n v="1.231436707222366"/>
    <n v="438.25913915094338"/>
    <n v="0.20079444360358542"/>
    <n v="-82342.915399999998"/>
    <n v="0.20079444360358542"/>
  </r>
  <r>
    <s v="Jun-2024"/>
    <x v="2"/>
    <x v="2"/>
    <n v="4490"/>
    <n v="374683"/>
    <n v="125906"/>
    <n v="1.23"/>
    <n v="7.18"/>
    <n v="269"/>
    <n v="50.93"/>
    <n v="19.04"/>
    <n v="51514"/>
    <n v="0"/>
    <n v="1388.78"/>
    <n v="21.36"/>
    <n v="40"/>
    <n v="28066"/>
    <n v="30"/>
    <n v="32238.199999999997"/>
    <n v="71339.643199999991"/>
    <n v="959.06399999999996"/>
    <n v="55.227000000000004"/>
    <n v="190510.86580000003"/>
    <n v="42.430036926503348"/>
    <n v="2.9758947151049195"/>
    <n v="269.79291176428234"/>
    <n v="0.99706103559542325"/>
    <n v="64604.865800000029"/>
    <n v="0.99706103559542325"/>
  </r>
  <r>
    <s v="Jun-2024"/>
    <x v="0"/>
    <x v="2"/>
    <n v="1369"/>
    <n v="820915"/>
    <n v="120598"/>
    <n v="6.17"/>
    <n v="5.96"/>
    <n v="104"/>
    <n v="7.7"/>
    <n v="8.7899999999999991"/>
    <n v="57225"/>
    <n v="13"/>
    <n v="976.37"/>
    <n v="3.8"/>
    <n v="45"/>
    <n v="35986"/>
    <n v="42"/>
    <n v="8159.24"/>
    <n v="72158.428499999995"/>
    <n v="52.021999999999998"/>
    <n v="84.467299999999994"/>
    <n v="647249.84220000007"/>
    <n v="472.79024265887512"/>
    <n v="6.8070366009386554"/>
    <n v="840.78269508485516"/>
    <n v="0.1236942679814597"/>
    <n v="526651.84220000007"/>
    <n v="0.1236942679814597"/>
  </r>
  <r>
    <s v="Jun-2024"/>
    <x v="1"/>
    <x v="0"/>
    <n v="1039"/>
    <n v="231360"/>
    <n v="115659"/>
    <n v="9.8800000000000008"/>
    <n v="7.7"/>
    <n v="494"/>
    <n v="52.2"/>
    <n v="17.350000000000001"/>
    <n v="48340"/>
    <n v="13"/>
    <n v="919.18"/>
    <n v="8.9499999999999993"/>
    <n v="12"/>
    <n v="29214"/>
    <n v="-9"/>
    <n v="8000.3"/>
    <n v="40140.960000000006"/>
    <n v="92.990499999999997"/>
    <n v="102.65320000000001"/>
    <n v="105469.09629999999"/>
    <n v="101.51019855630413"/>
    <n v="2.0003631364614947"/>
    <n v="251.70260449531105"/>
    <n v="1.9626336445366528"/>
    <n v="-10189.90370000001"/>
    <n v="1.9626336445366528"/>
  </r>
  <r>
    <s v="Jun-2024"/>
    <x v="1"/>
    <x v="2"/>
    <n v="1625"/>
    <n v="503008"/>
    <n v="55098"/>
    <n v="8.67"/>
    <n v="13.84"/>
    <n v="82"/>
    <n v="68.040000000000006"/>
    <n v="17.3"/>
    <n v="86799"/>
    <n v="5"/>
    <n v="507.88"/>
    <n v="2.0699999999999998"/>
    <n v="41"/>
    <n v="38739"/>
    <n v="51"/>
    <n v="22490"/>
    <n v="87020.384000000005"/>
    <n v="33.637500000000003"/>
    <n v="140.88749999999999"/>
    <n v="267785.09100000001"/>
    <n v="164.79082523076923"/>
    <n v="9.1293331881375011"/>
    <n v="990.4071827990864"/>
    <n v="8.2794229912844325E-2"/>
    <n v="212687.09100000001"/>
    <n v="8.2794229912844325E-2"/>
  </r>
  <r>
    <s v="Jun-2024"/>
    <x v="1"/>
    <x v="2"/>
    <n v="2378"/>
    <n v="178046"/>
    <n v="5340"/>
    <n v="6.56"/>
    <n v="15.83"/>
    <n v="321"/>
    <n v="17.48"/>
    <n v="19.48"/>
    <n v="42495"/>
    <n v="14"/>
    <n v="570.94000000000005"/>
    <n v="28.08"/>
    <n v="13"/>
    <n v="10114"/>
    <n v="16"/>
    <n v="37643.74"/>
    <n v="34683.360800000002"/>
    <n v="667.74239999999998"/>
    <n v="155.99679999999998"/>
    <n v="52286.16"/>
    <n v="21.987451640033644"/>
    <n v="33.341947565543073"/>
    <n v="311.84712929554769"/>
    <n v="1.0293505049256935"/>
    <n v="46946.16"/>
    <n v="1.0293505049256935"/>
  </r>
  <r>
    <s v="Jun-2024"/>
    <x v="3"/>
    <x v="3"/>
    <n v="3914"/>
    <n v="735614"/>
    <n v="136430"/>
    <n v="5.58"/>
    <n v="6.49"/>
    <n v="112"/>
    <n v="44.16"/>
    <n v="16.93"/>
    <n v="10635"/>
    <n v="11"/>
    <n v="1332.64"/>
    <n v="26.2"/>
    <n v="41"/>
    <n v="13312"/>
    <n v="-13"/>
    <n v="25401.86"/>
    <n v="124539.45020000001"/>
    <n v="1025.4680000000001"/>
    <n v="218.40120000000002"/>
    <n v="560481.82059999998"/>
    <n v="143.19923878385282"/>
    <n v="5.3918786190720516"/>
    <n v="551.99753872013446"/>
    <n v="0.2028994554209137"/>
    <n v="424051.82059999998"/>
    <n v="0.2028994554209137"/>
  </r>
  <r>
    <s v="Jun-2024"/>
    <x v="2"/>
    <x v="0"/>
    <n v="2213"/>
    <n v="577759"/>
    <n v="42772"/>
    <n v="6.19"/>
    <n v="12.07"/>
    <n v="166"/>
    <n v="57.34"/>
    <n v="6.5"/>
    <n v="76928"/>
    <n v="12"/>
    <n v="1181.24"/>
    <n v="20.32"/>
    <n v="43"/>
    <n v="26009"/>
    <n v="-3"/>
    <n v="26710.91"/>
    <n v="37554.334999999999"/>
    <n v="449.6816"/>
    <n v="136.9847"/>
    <n v="409970.08869999996"/>
    <n v="185.255349615906"/>
    <n v="13.507878986252688"/>
    <n v="489.11228878128071"/>
    <n v="0.33939036864851951"/>
    <n v="367198.08869999996"/>
    <n v="0.33939036864851951"/>
  </r>
  <r>
    <s v="Jun-2024"/>
    <x v="3"/>
    <x v="3"/>
    <n v="1352"/>
    <n v="288404"/>
    <n v="63478"/>
    <n v="2.41"/>
    <n v="16.91"/>
    <n v="215"/>
    <n v="17.079999999999998"/>
    <n v="9.08"/>
    <n v="12336"/>
    <n v="13"/>
    <n v="623.64"/>
    <n v="8.69"/>
    <n v="37"/>
    <n v="20310"/>
    <n v="36"/>
    <n v="22862.32"/>
    <n v="26187.083200000001"/>
    <n v="117.48879999999998"/>
    <n v="32.583199999999998"/>
    <n v="206558.52480000001"/>
    <n v="152.77997396449706"/>
    <n v="4.5433693563124233"/>
    <n v="462.45269706882175"/>
    <n v="0.46491241452961818"/>
    <n v="143080.52480000001"/>
    <n v="0.46491241452961818"/>
  </r>
  <r>
    <s v="Jun-2024"/>
    <x v="3"/>
    <x v="0"/>
    <n v="4496"/>
    <n v="215937"/>
    <n v="25219"/>
    <n v="2.5"/>
    <n v="5.8"/>
    <n v="98"/>
    <n v="22.99"/>
    <n v="19.72"/>
    <n v="45591"/>
    <n v="9"/>
    <n v="645.57000000000005"/>
    <n v="28.11"/>
    <n v="3"/>
    <n v="29767"/>
    <n v="45"/>
    <n v="26076.799999999999"/>
    <n v="42582.776399999995"/>
    <n v="1263.8256000000001"/>
    <n v="112.4"/>
    <n v="70543.198000000033"/>
    <n v="15.690213078291823"/>
    <n v="8.5624727388080419"/>
    <n v="334.49045029973507"/>
    <n v="0.29298295336139712"/>
    <n v="45324.198000000033"/>
    <n v="0.29298295336139712"/>
  </r>
  <r>
    <s v="Jun-2024"/>
    <x v="0"/>
    <x v="2"/>
    <n v="729"/>
    <n v="551597"/>
    <n v="137379"/>
    <n v="9.2799999999999994"/>
    <n v="8.8800000000000008"/>
    <n v="192"/>
    <n v="37.65"/>
    <n v="17.309999999999999"/>
    <n v="98537"/>
    <n v="8"/>
    <n v="898.71"/>
    <n v="1.76"/>
    <n v="30"/>
    <n v="44049"/>
    <n v="37"/>
    <n v="6473.52"/>
    <n v="95481.440699999992"/>
    <n v="12.830400000000001"/>
    <n v="67.651199999999989"/>
    <n v="306975.5577"/>
    <n v="421.09129999999999"/>
    <n v="4.0151478755850603"/>
    <n v="613.76528579853345"/>
    <n v="0.31282316618835854"/>
    <n v="169596.5577"/>
    <n v="0.31282316618835854"/>
  </r>
  <r>
    <s v="Jun-2024"/>
    <x v="3"/>
    <x v="2"/>
    <n v="1380"/>
    <n v="795466"/>
    <n v="137212"/>
    <n v="7.35"/>
    <n v="10.27"/>
    <n v="368"/>
    <n v="64.83"/>
    <n v="18.93"/>
    <n v="82886"/>
    <n v="13"/>
    <n v="831.35"/>
    <n v="16.73"/>
    <n v="7"/>
    <n v="41843"/>
    <n v="60"/>
    <n v="14172.599999999999"/>
    <n v="150581.7138"/>
    <n v="230.874"/>
    <n v="101.42999999999999"/>
    <n v="505650.38219999999"/>
    <n v="366.41332043478258"/>
    <n v="5.7973500859983096"/>
    <n v="956.83647080050514"/>
    <n v="0.38460072460670852"/>
    <n v="368438.38219999999"/>
    <n v="0.38460072460670852"/>
  </r>
  <r>
    <s v="Jun-2024"/>
    <x v="1"/>
    <x v="0"/>
    <n v="1407"/>
    <n v="73284"/>
    <n v="139702"/>
    <n v="8.16"/>
    <n v="5.57"/>
    <n v="384"/>
    <n v="53.14"/>
    <n v="11.69"/>
    <n v="68936"/>
    <n v="5"/>
    <n v="1697.75"/>
    <n v="16.88"/>
    <n v="22"/>
    <n v="38997"/>
    <n v="48"/>
    <n v="7836.9900000000007"/>
    <n v="8566.8995999999988"/>
    <n v="237.50159999999997"/>
    <n v="114.81120000000001"/>
    <n v="-51405.202399999995"/>
    <n v="-36.535325088841503"/>
    <n v="0.52457373552275555"/>
    <n v="43.165365925489617"/>
    <n v="8.89602095955461"/>
    <n v="-191107.20240000001"/>
    <n v="8.89602095955461"/>
  </r>
  <r>
    <s v="Jun-2024"/>
    <x v="1"/>
    <x v="1"/>
    <n v="1755"/>
    <n v="637100"/>
    <n v="137279"/>
    <n v="1.23"/>
    <n v="4.3499999999999996"/>
    <n v="383"/>
    <n v="36.43"/>
    <n v="10.42"/>
    <n v="76428"/>
    <n v="0"/>
    <n v="1098.5899999999999"/>
    <n v="26.93"/>
    <n v="49"/>
    <n v="48606"/>
    <n v="10"/>
    <n v="7634.2499999999991"/>
    <n v="66385.820000000007"/>
    <n v="472.62149999999997"/>
    <n v="21.586500000000001"/>
    <n v="437551.72200000001"/>
    <n v="249.31722051282051"/>
    <n v="4.6409137595699272"/>
    <n v="579.92517681755714"/>
    <n v="0.66043002668340911"/>
    <n v="300272.72200000001"/>
    <n v="0.66043002668340911"/>
  </r>
  <r>
    <s v="Jun-2024"/>
    <x v="1"/>
    <x v="3"/>
    <n v="1842"/>
    <n v="707456"/>
    <n v="18893"/>
    <n v="8.19"/>
    <n v="15.04"/>
    <n v="476"/>
    <n v="59.44"/>
    <n v="17.239999999999998"/>
    <n v="37207"/>
    <n v="8"/>
    <n v="173.62"/>
    <n v="3.77"/>
    <n v="28"/>
    <n v="28609"/>
    <n v="66"/>
    <n v="27703.679999999997"/>
    <n v="121965.41439999999"/>
    <n v="69.443399999999997"/>
    <n v="150.85980000000001"/>
    <n v="491750.60239999997"/>
    <n v="266.96558219326818"/>
    <n v="37.445403059334147"/>
    <n v="4074.737933417809"/>
    <n v="0.11681732856884386"/>
    <n v="472857.60239999997"/>
    <n v="0.11681732856884386"/>
  </r>
  <r>
    <s v="Jun-2024"/>
    <x v="1"/>
    <x v="2"/>
    <n v="2039"/>
    <n v="945331"/>
    <n v="43635"/>
    <n v="2.7"/>
    <n v="4.87"/>
    <n v="391"/>
    <n v="9.0299999999999994"/>
    <n v="11.16"/>
    <n v="95359"/>
    <n v="6"/>
    <n v="963.01"/>
    <n v="23.91"/>
    <n v="25"/>
    <n v="19161"/>
    <n v="35"/>
    <n v="9929.93"/>
    <n v="105498.9396"/>
    <n v="487.5249"/>
    <n v="55.053000000000004"/>
    <n v="714839.55249999999"/>
    <n v="350.58339995095633"/>
    <n v="21.664512432680187"/>
    <n v="981.64193518239688"/>
    <n v="0.39831224195546322"/>
    <n v="671204.55249999999"/>
    <n v="0.39831224195546322"/>
  </r>
  <r>
    <s v="Jun-2024"/>
    <x v="0"/>
    <x v="2"/>
    <n v="1108"/>
    <n v="880051"/>
    <n v="109946"/>
    <n v="0.63"/>
    <n v="5.85"/>
    <n v="192"/>
    <n v="7.59"/>
    <n v="12.59"/>
    <n v="25596"/>
    <n v="5"/>
    <n v="1743.06"/>
    <n v="9.99"/>
    <n v="11"/>
    <n v="25824"/>
    <n v="5"/>
    <n v="6481.7999999999993"/>
    <n v="110798.42090000001"/>
    <n v="110.6892"/>
    <n v="6.9804000000000004"/>
    <n v="711233.10950000002"/>
    <n v="641.90713853790612"/>
    <n v="8.0043930656867914"/>
    <n v="504.88852936789328"/>
    <n v="0.3802819609318096"/>
    <n v="601287.10950000002"/>
    <n v="0.3802819609318096"/>
  </r>
  <r>
    <s v="Jun-2024"/>
    <x v="2"/>
    <x v="2"/>
    <n v="2840"/>
    <n v="555659"/>
    <n v="27190"/>
    <n v="4.16"/>
    <n v="19.04"/>
    <n v="109"/>
    <n v="25.51"/>
    <n v="11.1"/>
    <n v="15764"/>
    <n v="14"/>
    <n v="1387.19"/>
    <n v="23.93"/>
    <n v="47"/>
    <n v="37355"/>
    <n v="26"/>
    <n v="54073.599999999999"/>
    <n v="61678.148999999998"/>
    <n v="679.61199999999997"/>
    <n v="118.14399999999999"/>
    <n v="385990.495"/>
    <n v="135.91214612676058"/>
    <n v="20.436152997425523"/>
    <n v="400.56445043577304"/>
    <n v="0.2721160099989382"/>
    <n v="358800.495"/>
    <n v="0.2721160099989382"/>
  </r>
  <r>
    <s v="Jun-2024"/>
    <x v="1"/>
    <x v="2"/>
    <n v="4412"/>
    <n v="117155"/>
    <n v="105167"/>
    <n v="5.55"/>
    <n v="8.5500000000000007"/>
    <n v="482"/>
    <n v="67.81"/>
    <n v="13.8"/>
    <n v="44645"/>
    <n v="0"/>
    <n v="1180.1099999999999"/>
    <n v="12.39"/>
    <n v="15"/>
    <n v="38634"/>
    <n v="11"/>
    <n v="37722.600000000006"/>
    <n v="16167.390000000001"/>
    <n v="546.6468000000001"/>
    <n v="244.86600000000001"/>
    <n v="-20805.502800000017"/>
    <n v="-4.7156624660018167"/>
    <n v="1.1139901299837403"/>
    <n v="99.274643889128981"/>
    <n v="4.8552176176859714"/>
    <n v="-125972.50280000002"/>
    <n v="4.8552176176859714"/>
  </r>
  <r>
    <s v="Jun-2024"/>
    <x v="2"/>
    <x v="0"/>
    <n v="4023"/>
    <n v="524013"/>
    <n v="116431"/>
    <n v="4.43"/>
    <n v="12.19"/>
    <n v="81"/>
    <n v="23.54"/>
    <n v="15.77"/>
    <n v="16956"/>
    <n v="8"/>
    <n v="1871.33"/>
    <n v="23.81"/>
    <n v="13"/>
    <n v="29080"/>
    <n v="41"/>
    <n v="49040.369999999995"/>
    <n v="82636.850100000011"/>
    <n v="957.8762999999999"/>
    <n v="178.21889999999999"/>
    <n v="345163.68469999998"/>
    <n v="85.79758506089982"/>
    <n v="4.5006312751758548"/>
    <n v="280.02169579924441"/>
    <n v="0.28926330071963863"/>
    <n v="228732.68469999998"/>
    <n v="0.28926330071963863"/>
  </r>
  <r>
    <s v="Jun-2024"/>
    <x v="2"/>
    <x v="0"/>
    <n v="991"/>
    <n v="929005"/>
    <n v="73026"/>
    <n v="6.53"/>
    <n v="5.5"/>
    <n v="92"/>
    <n v="54.26"/>
    <n v="17.2"/>
    <n v="69586"/>
    <n v="4"/>
    <n v="358.79"/>
    <n v="0.66"/>
    <n v="42"/>
    <n v="47996"/>
    <n v="2"/>
    <n v="5450.5"/>
    <n v="159788.85999999999"/>
    <n v="6.5405999999999995"/>
    <n v="64.712299999999999"/>
    <n v="646112.38709999993"/>
    <n v="651.98020898082734"/>
    <n v="12.721564922082546"/>
    <n v="2589.2722762618801"/>
    <n v="3.5531218884720751E-2"/>
    <n v="573086.38709999993"/>
    <n v="3.5531218884720751E-2"/>
  </r>
  <r>
    <s v="Jun-2024"/>
    <x v="2"/>
    <x v="0"/>
    <n v="4570"/>
    <n v="714917"/>
    <n v="126668"/>
    <n v="6.03"/>
    <n v="3.68"/>
    <n v="51"/>
    <n v="23.32"/>
    <n v="13.83"/>
    <n v="16709"/>
    <n v="6"/>
    <n v="1277.52"/>
    <n v="24.51"/>
    <n v="11"/>
    <n v="47947"/>
    <n v="-4"/>
    <n v="16817.600000000002"/>
    <n v="98873.021099999998"/>
    <n v="1120.107"/>
    <n v="275.57099999999997"/>
    <n v="533174.70090000005"/>
    <n v="116.6684247045952"/>
    <n v="5.6440221681877034"/>
    <n v="559.613156741186"/>
    <n v="9.1134383431922872E-2"/>
    <n v="406506.70090000005"/>
    <n v="9.1134383431922872E-2"/>
  </r>
  <r>
    <s v="Jun-2024"/>
    <x v="2"/>
    <x v="3"/>
    <n v="4712"/>
    <n v="536799"/>
    <n v="123325"/>
    <n v="3.04"/>
    <n v="3.58"/>
    <n v="164"/>
    <n v="44.67"/>
    <n v="8.8699999999999992"/>
    <n v="20080"/>
    <n v="2"/>
    <n v="833.36"/>
    <n v="10.27"/>
    <n v="37"/>
    <n v="43460"/>
    <n v="37"/>
    <n v="16868.96"/>
    <n v="47614.071299999996"/>
    <n v="483.92239999999998"/>
    <n v="143.2448"/>
    <n v="408148.8015"/>
    <n v="86.619015598471989"/>
    <n v="4.3527184269207382"/>
    <n v="644.13818757799754"/>
    <n v="0.25460375298761734"/>
    <n v="284823.8015"/>
    <n v="0.25460375298761734"/>
  </r>
  <r>
    <s v="Jun-2024"/>
    <x v="2"/>
    <x v="2"/>
    <n v="803"/>
    <n v="803158"/>
    <n v="125356"/>
    <n v="5.37"/>
    <n v="9.34"/>
    <n v="491"/>
    <n v="63.45"/>
    <n v="10.029999999999999"/>
    <n v="63888"/>
    <n v="10"/>
    <n v="1243.19"/>
    <n v="2.13"/>
    <n v="19"/>
    <n v="35617"/>
    <n v="10"/>
    <n v="7500.0199999999995"/>
    <n v="80556.747400000007"/>
    <n v="17.103899999999999"/>
    <n v="43.121099999999998"/>
    <n v="615536.00760000001"/>
    <n v="766.54546400996264"/>
    <n v="6.407016816107725"/>
    <n v="646.04605892904544"/>
    <n v="0.76000773197801674"/>
    <n v="490180.00760000001"/>
    <n v="0.76000773197801674"/>
  </r>
  <r>
    <s v="Jun-2024"/>
    <x v="0"/>
    <x v="2"/>
    <n v="4689"/>
    <n v="639716"/>
    <n v="26281"/>
    <n v="8.91"/>
    <n v="7.61"/>
    <n v="63"/>
    <n v="35.82"/>
    <n v="8.31"/>
    <n v="23704"/>
    <n v="12"/>
    <n v="1009.98"/>
    <n v="6.45"/>
    <n v="33"/>
    <n v="1763"/>
    <n v="68"/>
    <n v="35683.29"/>
    <n v="53160.399600000004"/>
    <n v="302.44049999999999"/>
    <n v="417.78989999999999"/>
    <n v="524685.07999999996"/>
    <n v="111.89701002345915"/>
    <n v="24.341387314029145"/>
    <n v="633.39472068753832"/>
    <n v="9.9464043419267303E-2"/>
    <n v="498404.07999999996"/>
    <n v="9.9464043419267303E-2"/>
  </r>
  <r>
    <s v="Jun-2024"/>
    <x v="3"/>
    <x v="1"/>
    <n v="554"/>
    <n v="864660"/>
    <n v="15207"/>
    <n v="3.21"/>
    <n v="11.63"/>
    <n v="68"/>
    <n v="54.99"/>
    <n v="13.79"/>
    <n v="32694"/>
    <n v="3"/>
    <n v="1075.56"/>
    <n v="11.87"/>
    <n v="24"/>
    <n v="48857"/>
    <n v="3"/>
    <n v="6443.02"/>
    <n v="119236.614"/>
    <n v="65.759799999999998"/>
    <n v="17.783399999999997"/>
    <n v="657345.82279999997"/>
    <n v="1186.5448064981949"/>
    <n v="56.859341092917738"/>
    <n v="803.91609952024999"/>
    <n v="8.4585941294844202E-2"/>
    <n v="642138.82279999997"/>
    <n v="8.4585941294844202E-2"/>
  </r>
  <r>
    <s v="Jun-2024"/>
    <x v="2"/>
    <x v="2"/>
    <n v="4906"/>
    <n v="601216"/>
    <n v="94833"/>
    <n v="0.63"/>
    <n v="11.08"/>
    <n v="200"/>
    <n v="58.08"/>
    <n v="15.76"/>
    <n v="8419"/>
    <n v="13"/>
    <n v="829.26"/>
    <n v="3.93"/>
    <n v="37"/>
    <n v="47229"/>
    <n v="47"/>
    <n v="54358.48"/>
    <n v="94751.641599999988"/>
    <n v="192.8058"/>
    <n v="30.907800000000002"/>
    <n v="396234.16480000003"/>
    <n v="80.765219078679181"/>
    <n v="6.3397340588191877"/>
    <n v="725.00301473602974"/>
    <n v="0.2758609218650202"/>
    <n v="301401.16480000003"/>
    <n v="0.2758609218650202"/>
  </r>
  <r>
    <s v="Jun-2024"/>
    <x v="2"/>
    <x v="2"/>
    <n v="1016"/>
    <n v="500930"/>
    <n v="121185"/>
    <n v="6.65"/>
    <n v="5.04"/>
    <n v="321"/>
    <n v="10.64"/>
    <n v="15.1"/>
    <n v="33837"/>
    <n v="12"/>
    <n v="423.99"/>
    <n v="6.18"/>
    <n v="42"/>
    <n v="47170"/>
    <n v="13"/>
    <n v="5120.6400000000003"/>
    <n v="75640.429999999993"/>
    <n v="62.788799999999995"/>
    <n v="67.564000000000007"/>
    <n v="339031.5772"/>
    <n v="333.69249724409451"/>
    <n v="4.1335973924165534"/>
    <n v="1181.4665440222645"/>
    <n v="0.27169622502146012"/>
    <n v="217846.5772"/>
    <n v="0.27169622502146012"/>
  </r>
  <r>
    <s v="Jun-2024"/>
    <x v="1"/>
    <x v="3"/>
    <n v="2975"/>
    <n v="112292"/>
    <n v="105859"/>
    <n v="3.17"/>
    <n v="15.71"/>
    <n v="44"/>
    <n v="64.36"/>
    <n v="18.39"/>
    <n v="48877"/>
    <n v="10"/>
    <n v="165.46"/>
    <n v="1.95"/>
    <n v="48"/>
    <n v="8433"/>
    <n v="29"/>
    <n v="46737.25"/>
    <n v="20650.498800000001"/>
    <n v="58.012500000000003"/>
    <n v="94.30749999999999"/>
    <n v="-12558.068799999994"/>
    <n v="-4.2211995966386535"/>
    <n v="1.0607695141650686"/>
    <n v="678.66553849873083"/>
    <n v="6.4833113667937162E-2"/>
    <n v="-118417.06879999999"/>
    <n v="6.4833113667937162E-2"/>
  </r>
  <r>
    <s v="Jun-2024"/>
    <x v="2"/>
    <x v="0"/>
    <n v="3115"/>
    <n v="318448"/>
    <n v="33454"/>
    <n v="8.56"/>
    <n v="10.039999999999999"/>
    <n v="16"/>
    <n v="66.19"/>
    <n v="15.99"/>
    <n v="54615"/>
    <n v="4"/>
    <n v="1392.79"/>
    <n v="22.33"/>
    <n v="28"/>
    <n v="29190"/>
    <n v="5"/>
    <n v="31274.6"/>
    <n v="50919.835200000001"/>
    <n v="695.57949999999994"/>
    <n v="266.64400000000001"/>
    <n v="151486.34129999997"/>
    <n v="48.631249213483137"/>
    <n v="9.5189812877383879"/>
    <n v="228.64035497095759"/>
    <n v="6.9978897653620059E-2"/>
    <n v="118032.34129999997"/>
    <n v="6.9978897653620059E-2"/>
  </r>
  <r>
    <s v="Jun-2024"/>
    <x v="0"/>
    <x v="1"/>
    <n v="3089"/>
    <n v="991763"/>
    <n v="127258"/>
    <n v="4.78"/>
    <n v="11.01"/>
    <n v="228"/>
    <n v="65.98"/>
    <n v="8.58"/>
    <n v="47456"/>
    <n v="8"/>
    <n v="372.29"/>
    <n v="12.95"/>
    <n v="40"/>
    <n v="5643"/>
    <n v="63"/>
    <n v="34009.89"/>
    <n v="85093.265400000004"/>
    <n v="400.02550000000002"/>
    <n v="147.6542"/>
    <n v="819013.16489999997"/>
    <n v="265.13860955001616"/>
    <n v="7.7933253705071586"/>
    <n v="2663.9528324693115"/>
    <n v="8.5587100950529515E-2"/>
    <n v="691755.16489999997"/>
    <n v="8.5587100950529515E-2"/>
  </r>
  <r>
    <s v="Jun-2024"/>
    <x v="2"/>
    <x v="3"/>
    <n v="4860"/>
    <n v="256487"/>
    <n v="125263"/>
    <n v="7.43"/>
    <n v="11.42"/>
    <n v="340"/>
    <n v="53.01"/>
    <n v="10.08"/>
    <n v="94937"/>
    <n v="13"/>
    <n v="1704"/>
    <n v="16.63"/>
    <n v="44"/>
    <n v="32346"/>
    <n v="62"/>
    <n v="55501.2"/>
    <n v="25853.889599999999"/>
    <n v="808.21799999999996"/>
    <n v="361.09799999999996"/>
    <n v="46679.594400000002"/>
    <n v="9.6048548148148161"/>
    <n v="2.047587875110767"/>
    <n v="150.52053990610329"/>
    <n v="2.2588279327997127"/>
    <n v="-78583.405599999998"/>
    <n v="2.2588279327997127"/>
  </r>
  <r>
    <s v="Jun-2024"/>
    <x v="1"/>
    <x v="0"/>
    <n v="2490"/>
    <n v="356773"/>
    <n v="51101"/>
    <n v="8.4"/>
    <n v="11.21"/>
    <n v="196"/>
    <n v="29.52"/>
    <n v="14.34"/>
    <n v="30255"/>
    <n v="8"/>
    <n v="1385.84"/>
    <n v="24.9"/>
    <n v="30"/>
    <n v="2607"/>
    <n v="7"/>
    <n v="27912.9"/>
    <n v="51161.248200000002"/>
    <n v="620.01"/>
    <n v="209.16000000000003"/>
    <n v="244007.68180000002"/>
    <n v="97.995052931726917"/>
    <n v="6.9817224711845167"/>
    <n v="257.44169601108354"/>
    <n v="0.76133743304566204"/>
    <n v="192906.68180000002"/>
    <n v="0.76133743304566204"/>
  </r>
  <r>
    <s v="Jun-2024"/>
    <x v="1"/>
    <x v="1"/>
    <n v="2645"/>
    <n v="95232"/>
    <n v="126534"/>
    <n v="8.5"/>
    <n v="3.1"/>
    <n v="392"/>
    <n v="57.12"/>
    <n v="9.6300000000000008"/>
    <n v="21182"/>
    <n v="10"/>
    <n v="476.86"/>
    <n v="1.48"/>
    <n v="13"/>
    <n v="45477"/>
    <n v="7"/>
    <n v="8199.5"/>
    <n v="9170.8416000000016"/>
    <n v="39.146000000000001"/>
    <n v="224.82500000000002"/>
    <n v="10938.687399999995"/>
    <n v="4.135609603024573"/>
    <n v="0.75261984921048886"/>
    <n v="199.70641278362621"/>
    <n v="1.9628813844086024"/>
    <n v="-115595.3126"/>
    <n v="1.9628813844086024"/>
  </r>
  <r>
    <s v="Jun-2024"/>
    <x v="2"/>
    <x v="0"/>
    <n v="2511"/>
    <n v="398688"/>
    <n v="89227"/>
    <n v="4.05"/>
    <n v="7.18"/>
    <n v="218"/>
    <n v="33.24"/>
    <n v="10.53"/>
    <n v="39373"/>
    <n v="7"/>
    <n v="1223.42"/>
    <n v="25.57"/>
    <n v="43"/>
    <n v="3016"/>
    <n v="45"/>
    <n v="18028.98"/>
    <n v="41981.846399999995"/>
    <n v="642.06269999999995"/>
    <n v="101.69550000000001"/>
    <n v="295544.4154"/>
    <n v="117.69988665870171"/>
    <n v="4.4682439171999508"/>
    <n v="325.87991041506592"/>
    <n v="0.66895808251063493"/>
    <n v="206317.4154"/>
    <n v="0.66895808251063493"/>
  </r>
  <r>
    <s v="Jun-2024"/>
    <x v="3"/>
    <x v="2"/>
    <n v="1104"/>
    <n v="510385"/>
    <n v="76126"/>
    <n v="6.5"/>
    <n v="3.68"/>
    <n v="236"/>
    <n v="61.52"/>
    <n v="16.55"/>
    <n v="43019"/>
    <n v="4"/>
    <n v="1822.46"/>
    <n v="16.45"/>
    <n v="31"/>
    <n v="4574"/>
    <n v="40"/>
    <n v="4062.7200000000003"/>
    <n v="84468.717499999999"/>
    <n v="181.60799999999998"/>
    <n v="71.760000000000005"/>
    <n v="374007.19449999998"/>
    <n v="338.77463269927534"/>
    <n v="6.7044767884822534"/>
    <n v="280.05278579502431"/>
    <n v="0.84269827679104992"/>
    <n v="297881.19449999998"/>
    <n v="0.84269827679104992"/>
  </r>
  <r>
    <s v="Jun-2024"/>
    <x v="3"/>
    <x v="0"/>
    <n v="120"/>
    <n v="833301"/>
    <n v="61071"/>
    <n v="1.41"/>
    <n v="19.350000000000001"/>
    <n v="441"/>
    <n v="16.739999999999998"/>
    <n v="17.16"/>
    <n v="62619"/>
    <n v="4"/>
    <n v="742.34"/>
    <n v="5.92"/>
    <n v="49"/>
    <n v="47309"/>
    <n v="25"/>
    <n v="2322"/>
    <n v="142994.4516"/>
    <n v="7.1040000000000001"/>
    <n v="1.6919999999999999"/>
    <n v="578047.7524"/>
    <n v="4817.0646033333333"/>
    <n v="13.644790489757822"/>
    <n v="1122.5328016811702"/>
    <n v="0.39286157102895597"/>
    <n v="516976.7524"/>
    <n v="0.39286157102895597"/>
  </r>
  <r>
    <s v="Jun-2024"/>
    <x v="1"/>
    <x v="0"/>
    <n v="506"/>
    <n v="362813"/>
    <n v="79763"/>
    <n v="1.48"/>
    <n v="4.43"/>
    <n v="398"/>
    <n v="66.599999999999994"/>
    <n v="11.01"/>
    <n v="16043"/>
    <n v="8"/>
    <n v="1389.97"/>
    <n v="9.52"/>
    <n v="16"/>
    <n v="8274"/>
    <n v="48"/>
    <n v="2241.58"/>
    <n v="39945.711300000003"/>
    <n v="48.171199999999999"/>
    <n v="7.4888000000000003"/>
    <n v="296253.04869999998"/>
    <n v="585.48033339920948"/>
    <n v="4.5486378395998148"/>
    <n v="261.02218033482734"/>
    <n v="1.524774635969494"/>
    <n v="216490.04869999998"/>
    <n v="1.524774635969494"/>
  </r>
  <r>
    <s v="Jun-2024"/>
    <x v="1"/>
    <x v="1"/>
    <n v="1938"/>
    <n v="753305"/>
    <n v="12016"/>
    <n v="4.55"/>
    <n v="18.989999999999998"/>
    <n v="12"/>
    <n v="54.15"/>
    <n v="16.579999999999998"/>
    <n v="19239"/>
    <n v="6"/>
    <n v="772.43"/>
    <n v="1.55"/>
    <n v="28"/>
    <n v="21175"/>
    <n v="22"/>
    <n v="36802.619999999995"/>
    <n v="124897.96899999998"/>
    <n v="30.039000000000001"/>
    <n v="88.179000000000002"/>
    <n v="551072.19299999997"/>
    <n v="284.35097678018576"/>
    <n v="62.691827563248999"/>
    <n v="975.24047486503639"/>
    <n v="1.2304657476055515E-2"/>
    <n v="539056.19299999997"/>
    <n v="1.2304657476055515E-2"/>
  </r>
  <r>
    <s v="Jun-2024"/>
    <x v="0"/>
    <x v="2"/>
    <n v="4519"/>
    <n v="573375"/>
    <n v="94081"/>
    <n v="7.71"/>
    <n v="4.58"/>
    <n v="125"/>
    <n v="19.84"/>
    <n v="19.05"/>
    <n v="1875"/>
    <n v="0"/>
    <n v="884.8"/>
    <n v="13.6"/>
    <n v="11"/>
    <n v="5473"/>
    <n v="50"/>
    <n v="20697.02"/>
    <n v="109227.9375"/>
    <n v="614.58400000000006"/>
    <n v="348.41489999999999"/>
    <n v="435139.04359999998"/>
    <n v="96.29100323080327"/>
    <n v="6.0944824140899865"/>
    <n v="648.02780289330929"/>
    <n v="0.19289295836058423"/>
    <n v="341058.04359999998"/>
    <n v="0.19289295836058423"/>
  </r>
  <r>
    <s v="Jun-2024"/>
    <x v="2"/>
    <x v="3"/>
    <n v="4116"/>
    <n v="271095"/>
    <n v="138296"/>
    <n v="5.65"/>
    <n v="5.3"/>
    <n v="59"/>
    <n v="50.57"/>
    <n v="19.41"/>
    <n v="75930"/>
    <n v="7"/>
    <n v="964.8"/>
    <n v="6.81"/>
    <n v="5"/>
    <n v="6079"/>
    <n v="33"/>
    <n v="21814.799999999999"/>
    <n v="52619.539499999999"/>
    <n v="280.2996"/>
    <n v="232.554"/>
    <n v="114138.8069"/>
    <n v="27.730516739552964"/>
    <n v="1.9602519234106555"/>
    <n v="280.98569651741298"/>
    <n v="0.20997510097936145"/>
    <n v="-24157.193100000004"/>
    <n v="0.20997510097936145"/>
  </r>
  <r>
    <s v="Jun-2024"/>
    <x v="2"/>
    <x v="2"/>
    <n v="2237"/>
    <n v="80651"/>
    <n v="134714"/>
    <n v="3.42"/>
    <n v="9.4"/>
    <n v="344"/>
    <n v="37.799999999999997"/>
    <n v="7.15"/>
    <n v="41708"/>
    <n v="6"/>
    <n v="1538.74"/>
    <n v="12.7"/>
    <n v="47"/>
    <n v="22804"/>
    <n v="-4"/>
    <n v="21027.8"/>
    <n v="5766.5465000000004"/>
    <n v="284.09899999999999"/>
    <n v="76.505400000000009"/>
    <n v="-11015.950899999996"/>
    <n v="-4.9244304425569947"/>
    <n v="0.59868313612542123"/>
    <n v="52.413663126974015"/>
    <n v="6.563174170190079"/>
    <n v="-145729.9509"/>
    <n v="6.563174170190079"/>
  </r>
  <r>
    <s v="Jun-2024"/>
    <x v="1"/>
    <x v="0"/>
    <n v="4545"/>
    <n v="98777"/>
    <n v="67368"/>
    <n v="7.27"/>
    <n v="2.5"/>
    <n v="79"/>
    <n v="49.96"/>
    <n v="13.5"/>
    <n v="43397"/>
    <n v="2"/>
    <n v="1265.96"/>
    <n v="5.12"/>
    <n v="19"/>
    <n v="20675"/>
    <n v="27"/>
    <n v="11362.5"/>
    <n v="13334.895"/>
    <n v="232.70400000000001"/>
    <n v="330.42149999999998"/>
    <n v="9444.4795000000013"/>
    <n v="2.077993289328933"/>
    <n v="1.4662302576891106"/>
    <n v="78.025372049669812"/>
    <n v="1.0124911669720684"/>
    <n v="-57923.520499999999"/>
    <n v="1.0124911669720684"/>
  </r>
  <r>
    <s v="Jun-2024"/>
    <x v="0"/>
    <x v="0"/>
    <n v="135"/>
    <n v="813935"/>
    <n v="90716"/>
    <n v="7.38"/>
    <n v="15.04"/>
    <n v="88"/>
    <n v="64.150000000000006"/>
    <n v="12.48"/>
    <n v="18482"/>
    <n v="6"/>
    <n v="254.22"/>
    <n v="17.850000000000001"/>
    <n v="16"/>
    <n v="14429"/>
    <n v="14"/>
    <n v="2030.3999999999999"/>
    <n v="101579.088"/>
    <n v="24.097500000000004"/>
    <n v="9.963000000000001"/>
    <n v="677380.45149999997"/>
    <n v="5017.6329740740739"/>
    <n v="8.9723422549495133"/>
    <n v="3201.6953819526393"/>
    <n v="2.7485438026378029E-2"/>
    <n v="586664.45149999997"/>
    <n v="2.7485438026378029E-2"/>
  </r>
  <r>
    <s v="Jun-2024"/>
    <x v="3"/>
    <x v="0"/>
    <n v="109"/>
    <n v="670756"/>
    <n v="110426"/>
    <n v="2.64"/>
    <n v="16.399999999999999"/>
    <n v="231"/>
    <n v="9.4700000000000006"/>
    <n v="12.78"/>
    <n v="63755"/>
    <n v="14"/>
    <n v="422.79"/>
    <n v="27.95"/>
    <n v="22"/>
    <n v="27118"/>
    <n v="40"/>
    <n v="1787.6"/>
    <n v="85722.616800000003"/>
    <n v="30.465499999999995"/>
    <n v="2.8776000000000002"/>
    <n v="492339.44010000001"/>
    <n v="4516.8755972477065"/>
    <n v="6.0742578740514013"/>
    <n v="1586.4992076444569"/>
    <n v="0.14560360250225121"/>
    <n v="381913.44010000001"/>
    <n v="0.14560360250225121"/>
  </r>
  <r>
    <s v="Jun-2024"/>
    <x v="0"/>
    <x v="3"/>
    <n v="2731"/>
    <n v="982443"/>
    <n v="130737"/>
    <n v="4.9000000000000004"/>
    <n v="17.329999999999998"/>
    <n v="278"/>
    <n v="62.05"/>
    <n v="8.8000000000000007"/>
    <n v="5574"/>
    <n v="9"/>
    <n v="1541.96"/>
    <n v="13.63"/>
    <n v="27"/>
    <n v="17997"/>
    <n v="75"/>
    <n v="47328.229999999996"/>
    <n v="86454.984000000011"/>
    <n v="372.2353"/>
    <n v="133.81900000000002"/>
    <n v="824582.7317"/>
    <n v="301.93435800073235"/>
    <n v="7.5146515523531976"/>
    <n v="637.13909569638645"/>
    <n v="0.43632544585283828"/>
    <n v="693845.7317"/>
    <n v="0.43632544585283828"/>
  </r>
  <r>
    <s v="Jun-2024"/>
    <x v="0"/>
    <x v="2"/>
    <n v="1172"/>
    <n v="164586"/>
    <n v="22508"/>
    <n v="6.72"/>
    <n v="15.08"/>
    <n v="43"/>
    <n v="58.72"/>
    <n v="17.27"/>
    <n v="1587"/>
    <n v="6"/>
    <n v="1475.2"/>
    <n v="0.11"/>
    <n v="3"/>
    <n v="1868"/>
    <n v="16"/>
    <n v="17673.759999999998"/>
    <n v="28424.002199999999"/>
    <n v="1.2892000000000001"/>
    <n v="78.758399999999995"/>
    <n v="114953.19020000001"/>
    <n v="98.082926791808887"/>
    <n v="7.3123333925715297"/>
    <n v="111.56860086767895"/>
    <n v="0.38541309710424948"/>
    <n v="92445.190200000012"/>
    <n v="0.38541309710424948"/>
  </r>
  <r>
    <s v="Jun-2024"/>
    <x v="2"/>
    <x v="0"/>
    <n v="1684"/>
    <n v="727623"/>
    <n v="7257"/>
    <n v="1.93"/>
    <n v="3.47"/>
    <n v="486"/>
    <n v="13.39"/>
    <n v="17.8"/>
    <n v="56572"/>
    <n v="12"/>
    <n v="1339.18"/>
    <n v="23.26"/>
    <n v="6"/>
    <n v="24996"/>
    <n v="27"/>
    <n v="5843.4800000000005"/>
    <n v="129516.89400000001"/>
    <n v="391.69840000000005"/>
    <n v="32.501199999999997"/>
    <n v="510270.4264"/>
    <n v="303.01094204275535"/>
    <n v="100.26498553121124"/>
    <n v="543.33472722113527"/>
    <n v="0.8944762328843372"/>
    <n v="503013.4264"/>
    <n v="0.8944762328843372"/>
  </r>
  <r>
    <s v="Jun-2024"/>
    <x v="1"/>
    <x v="0"/>
    <n v="1200"/>
    <n v="260097"/>
    <n v="23135"/>
    <n v="6.83"/>
    <n v="7.73"/>
    <n v="65"/>
    <n v="68.94"/>
    <n v="15.7"/>
    <n v="90715"/>
    <n v="14"/>
    <n v="1130.27"/>
    <n v="17.63"/>
    <n v="9"/>
    <n v="2753"/>
    <n v="0"/>
    <n v="9276"/>
    <n v="40835.228999999999"/>
    <n v="211.55999999999997"/>
    <n v="81.96"/>
    <n v="116224.25099999999"/>
    <n v="96.853542499999989"/>
    <n v="11.242576183272099"/>
    <n v="230.11935201323578"/>
    <n v="0.28246211990142139"/>
    <n v="93089.250999999989"/>
    <n v="0.28246211990142139"/>
  </r>
  <r>
    <s v="Jun-2024"/>
    <x v="0"/>
    <x v="3"/>
    <n v="540"/>
    <n v="678138"/>
    <n v="95887"/>
    <n v="1.4"/>
    <n v="18.100000000000001"/>
    <n v="103"/>
    <n v="8.26"/>
    <n v="18.11"/>
    <n v="70793"/>
    <n v="11"/>
    <n v="1287.57"/>
    <n v="1.92"/>
    <n v="0"/>
    <n v="30531"/>
    <n v="73"/>
    <n v="9774"/>
    <n v="122810.79179999999"/>
    <n v="10.367999999999999"/>
    <n v="7.56"/>
    <n v="444211.28020000004"/>
    <n v="822.61348185185193"/>
    <n v="7.0722621418961902"/>
    <n v="526.68049115776228"/>
    <n v="0.19556448687435302"/>
    <n v="348324.28020000004"/>
    <n v="0.19556448687435302"/>
  </r>
  <r>
    <s v="Jun-2024"/>
    <x v="0"/>
    <x v="2"/>
    <n v="1677"/>
    <n v="635289"/>
    <n v="52591"/>
    <n v="9.08"/>
    <n v="7.81"/>
    <n v="31"/>
    <n v="6.42"/>
    <n v="7.41"/>
    <n v="20369"/>
    <n v="1"/>
    <n v="716.54"/>
    <n v="19.22"/>
    <n v="17"/>
    <n v="14880"/>
    <n v="39"/>
    <n v="13097.369999999999"/>
    <n v="47074.914899999996"/>
    <n v="322.31939999999997"/>
    <n v="152.27160000000001"/>
    <n v="539393.12410000002"/>
    <n v="321.64169594514016"/>
    <n v="12.079804529292085"/>
    <n v="886.60646998074083"/>
    <n v="3.4964779808874386E-2"/>
    <n v="486802.12410000002"/>
    <n v="3.4964779808874386E-2"/>
  </r>
  <r>
    <s v="Jun-2024"/>
    <x v="2"/>
    <x v="0"/>
    <n v="2449"/>
    <n v="727160"/>
    <n v="65948"/>
    <n v="0.55000000000000004"/>
    <n v="16.670000000000002"/>
    <n v="315"/>
    <n v="44.38"/>
    <n v="12.59"/>
    <n v="74327"/>
    <n v="0"/>
    <n v="624.82000000000005"/>
    <n v="19.62"/>
    <n v="8"/>
    <n v="22683"/>
    <n v="-8"/>
    <n v="40824.83"/>
    <n v="91549.444000000003"/>
    <n v="480.49380000000002"/>
    <n v="13.469500000000002"/>
    <n v="497281.76269999996"/>
    <n v="203.05502764393628"/>
    <n v="11.026263116394736"/>
    <n v="1163.7911718574949"/>
    <n v="0.27066711590296499"/>
    <n v="431333.76269999996"/>
    <n v="0.27066711590296499"/>
  </r>
  <r>
    <s v="Jun-2024"/>
    <x v="3"/>
    <x v="0"/>
    <n v="1341"/>
    <n v="369972"/>
    <n v="9213"/>
    <n v="5.93"/>
    <n v="16.82"/>
    <n v="137"/>
    <n v="6.76"/>
    <n v="19.04"/>
    <n v="88147"/>
    <n v="7"/>
    <n v="1881.59"/>
    <n v="5.39"/>
    <n v="25"/>
    <n v="38532"/>
    <n v="55"/>
    <n v="22555.62"/>
    <n v="70442.668799999999"/>
    <n v="72.279899999999998"/>
    <n v="79.521299999999997"/>
    <n v="150142.91000000003"/>
    <n v="111.96339299030576"/>
    <n v="40.15760338651905"/>
    <n v="196.62732051084456"/>
    <n v="0.69674956483193318"/>
    <n v="140929.91000000003"/>
    <n v="0.69674956483193318"/>
  </r>
  <r>
    <s v="Jun-2024"/>
    <x v="2"/>
    <x v="1"/>
    <n v="1290"/>
    <n v="318854"/>
    <n v="62134"/>
    <n v="9.6300000000000008"/>
    <n v="16.62"/>
    <n v="282"/>
    <n v="54.52"/>
    <n v="13.04"/>
    <n v="63620"/>
    <n v="13"/>
    <n v="1425.64"/>
    <n v="25.76"/>
    <n v="27"/>
    <n v="22066"/>
    <n v="75"/>
    <n v="21439.800000000003"/>
    <n v="41578.561599999994"/>
    <n v="332.30399999999997"/>
    <n v="124.22700000000002"/>
    <n v="169693.10740000001"/>
    <n v="131.54504449612404"/>
    <n v="5.1317153249428653"/>
    <n v="223.65674363794506"/>
    <n v="1.2608607074084064"/>
    <n v="107559.10740000001"/>
    <n v="1.2608607074084064"/>
  </r>
  <r>
    <s v="Jun-2024"/>
    <x v="0"/>
    <x v="0"/>
    <n v="172"/>
    <n v="269055"/>
    <n v="23199"/>
    <n v="0.63"/>
    <n v="6.06"/>
    <n v="141"/>
    <n v="36"/>
    <n v="12.08"/>
    <n v="86784"/>
    <n v="5"/>
    <n v="1538.96"/>
    <n v="3.45"/>
    <n v="7"/>
    <n v="27598"/>
    <n v="76"/>
    <n v="1042.32"/>
    <n v="32501.844000000001"/>
    <n v="5.9340000000000002"/>
    <n v="1.0836000000000001"/>
    <n v="121121.81839999999"/>
    <n v="704.19661860465112"/>
    <n v="11.597698176645546"/>
    <n v="174.82910536986017"/>
    <n v="0.80650186764787868"/>
    <n v="97922.818399999989"/>
    <n v="0.80650186764787868"/>
  </r>
  <r>
    <s v="Jun-2024"/>
    <x v="1"/>
    <x v="3"/>
    <n v="2014"/>
    <n v="350135"/>
    <n v="41609"/>
    <n v="1.26"/>
    <n v="9.02"/>
    <n v="94"/>
    <n v="30.3"/>
    <n v="12.35"/>
    <n v="35282"/>
    <n v="3"/>
    <n v="1342.73"/>
    <n v="20.84"/>
    <n v="9"/>
    <n v="15639"/>
    <n v="5"/>
    <n v="18166.28"/>
    <n v="43241.672500000001"/>
    <n v="419.7176"/>
    <n v="25.3764"/>
    <n v="237360.9535"/>
    <n v="117.85548833167826"/>
    <n v="8.4148862025042668"/>
    <n v="260.76351909914877"/>
    <n v="0.36047987204935239"/>
    <n v="195751.9535"/>
    <n v="0.36047987204935239"/>
  </r>
  <r>
    <s v="Jun-2024"/>
    <x v="2"/>
    <x v="0"/>
    <n v="1835"/>
    <n v="640082"/>
    <n v="148022"/>
    <n v="4.4400000000000004"/>
    <n v="7.76"/>
    <n v="457"/>
    <n v="14.28"/>
    <n v="6.6"/>
    <n v="66400"/>
    <n v="13"/>
    <n v="977.45"/>
    <n v="24.11"/>
    <n v="22"/>
    <n v="45406"/>
    <n v="44"/>
    <n v="14239.6"/>
    <n v="42245.412000000004"/>
    <n v="442.41849999999994"/>
    <n v="81.474000000000004"/>
    <n v="471267.0955"/>
    <n v="256.82130544959125"/>
    <n v="4.3242355866019917"/>
    <n v="654.84884137296024"/>
    <n v="0.69787097590621205"/>
    <n v="323245.0955"/>
    <n v="0.69787097590621205"/>
  </r>
  <r>
    <s v="Jun-2024"/>
    <x v="3"/>
    <x v="3"/>
    <n v="3161"/>
    <n v="707258"/>
    <n v="60243"/>
    <n v="1.1599999999999999"/>
    <n v="10.8"/>
    <n v="114"/>
    <n v="23.14"/>
    <n v="9.58"/>
    <n v="44484"/>
    <n v="2"/>
    <n v="563.02"/>
    <n v="13.1"/>
    <n v="34"/>
    <n v="16977"/>
    <n v="69"/>
    <n v="34138.800000000003"/>
    <n v="67755.316399999996"/>
    <n v="414.09100000000001"/>
    <n v="36.6676"/>
    <n v="543452.125"/>
    <n v="171.92411420436571"/>
    <n v="11.740085985093703"/>
    <n v="1256.1862811267806"/>
    <n v="9.0750871676248263E-2"/>
    <n v="483209.125"/>
    <n v="9.0750871676248263E-2"/>
  </r>
  <r>
    <s v="Jun-2024"/>
    <x v="2"/>
    <x v="3"/>
    <n v="1332"/>
    <n v="663375"/>
    <n v="86029"/>
    <n v="8.75"/>
    <n v="4.1500000000000004"/>
    <n v="331"/>
    <n v="33.57"/>
    <n v="13.28"/>
    <n v="29377"/>
    <n v="7"/>
    <n v="1534.24"/>
    <n v="5.13"/>
    <n v="39"/>
    <n v="10597"/>
    <n v="14"/>
    <n v="5527.8"/>
    <n v="88096.2"/>
    <n v="68.331599999999995"/>
    <n v="116.55"/>
    <n v="529592.11840000004"/>
    <n v="397.59168048048053"/>
    <n v="7.7110625486754465"/>
    <n v="432.38020127229117"/>
    <n v="0.76552996419822872"/>
    <n v="443563.11840000004"/>
    <n v="0.76552996419822872"/>
  </r>
  <r>
    <s v="Jun-2024"/>
    <x v="2"/>
    <x v="3"/>
    <n v="3474"/>
    <n v="961093"/>
    <n v="51607"/>
    <n v="9.43"/>
    <n v="7.54"/>
    <n v="166"/>
    <n v="64.12"/>
    <n v="15.64"/>
    <n v="4944"/>
    <n v="14"/>
    <n v="1648.76"/>
    <n v="27.96"/>
    <n v="26"/>
    <n v="27119"/>
    <n v="34"/>
    <n v="26193.96"/>
    <n v="150314.94520000002"/>
    <n v="971.33040000000005"/>
    <n v="327.59819999999996"/>
    <n v="751222.16619999998"/>
    <n v="216.24126833621185"/>
    <n v="18.623306915728488"/>
    <n v="582.91867827943429"/>
    <n v="0.28477385643220787"/>
    <n v="699615.16619999998"/>
    <n v="0.28477385643220787"/>
  </r>
  <r>
    <s v="Jun-2024"/>
    <x v="0"/>
    <x v="2"/>
    <n v="3183"/>
    <n v="206222"/>
    <n v="111984"/>
    <n v="1.02"/>
    <n v="7"/>
    <n v="106"/>
    <n v="21.75"/>
    <n v="17.79"/>
    <n v="22958"/>
    <n v="9"/>
    <n v="1511.51"/>
    <n v="14.06"/>
    <n v="11"/>
    <n v="18881"/>
    <n v="-16"/>
    <n v="22281"/>
    <n v="36686.893799999998"/>
    <n v="447.52980000000002"/>
    <n v="32.4666"/>
    <n v="104935.10980000001"/>
    <n v="32.967360917373547"/>
    <n v="1.8415309329904272"/>
    <n v="136.43442650065165"/>
    <n v="0.77693000746768048"/>
    <n v="-7048.8901999999944"/>
    <n v="0.77693000746768048"/>
  </r>
  <r>
    <s v="Jun-2024"/>
    <x v="1"/>
    <x v="0"/>
    <n v="4852"/>
    <n v="81852"/>
    <n v="7204"/>
    <n v="6.62"/>
    <n v="15.89"/>
    <n v="10"/>
    <n v="34.25"/>
    <n v="7.97"/>
    <n v="39465"/>
    <n v="13"/>
    <n v="707.28"/>
    <n v="28.16"/>
    <n v="22"/>
    <n v="2379"/>
    <n v="68"/>
    <n v="77098.28"/>
    <n v="6523.6043999999993"/>
    <n v="1366.3232"/>
    <n v="321.20239999999995"/>
    <n v="-45301.409999999989"/>
    <n v="-9.3366467436108795"/>
    <n v="11.362021099389228"/>
    <n v="115.7278588394978"/>
    <n v="8.6409617358158622E-2"/>
    <n v="-52505.409999999989"/>
    <n v="8.6409617358158622E-2"/>
  </r>
  <r>
    <s v="Jun-2024"/>
    <x v="2"/>
    <x v="2"/>
    <n v="4825"/>
    <n v="83691"/>
    <n v="54067"/>
    <n v="2.44"/>
    <n v="7.32"/>
    <n v="180"/>
    <n v="31.37"/>
    <n v="7.68"/>
    <n v="53632"/>
    <n v="10"/>
    <n v="442.82"/>
    <n v="12.73"/>
    <n v="44"/>
    <n v="35314"/>
    <n v="58"/>
    <n v="35319"/>
    <n v="6427.4687999999996"/>
    <n v="614.22249999999997"/>
    <n v="117.72999999999999"/>
    <n v="-47733.421300000016"/>
    <n v="-9.8929370569948212"/>
    <n v="1.5479127748904138"/>
    <n v="188.99552865724223"/>
    <n v="0.95240348424561772"/>
    <n v="-101800.42130000002"/>
    <n v="0.95240348424561772"/>
  </r>
  <r>
    <s v="Jun-2024"/>
    <x v="0"/>
    <x v="3"/>
    <n v="4137"/>
    <n v="451220"/>
    <n v="87152"/>
    <n v="0.74"/>
    <n v="4.7699999999999996"/>
    <n v="448"/>
    <n v="40.35"/>
    <n v="18.850000000000001"/>
    <n v="25318"/>
    <n v="13"/>
    <n v="1781.18"/>
    <n v="17.89"/>
    <n v="12"/>
    <n v="18769"/>
    <n v="-1"/>
    <n v="19733.489999999998"/>
    <n v="85054.97"/>
    <n v="740.10929999999996"/>
    <n v="30.613800000000001"/>
    <n v="301573.81689999998"/>
    <n v="72.896740850858109"/>
    <n v="5.1773912245272626"/>
    <n v="253.32644651298577"/>
    <n v="1.768469128141483"/>
    <n v="214421.81689999998"/>
    <n v="1.768469128141483"/>
  </r>
  <r>
    <s v="Jun-2024"/>
    <x v="0"/>
    <x v="0"/>
    <n v="4995"/>
    <n v="289968"/>
    <n v="82240"/>
    <n v="4.82"/>
    <n v="4.4400000000000004"/>
    <n v="79"/>
    <n v="69.37"/>
    <n v="15.54"/>
    <n v="18522"/>
    <n v="5"/>
    <n v="1285.6099999999999"/>
    <n v="5.57"/>
    <n v="20"/>
    <n v="37048"/>
    <n v="26"/>
    <n v="22177.800000000003"/>
    <n v="45061.027199999997"/>
    <n v="278.22149999999999"/>
    <n v="240.75899999999999"/>
    <n v="166640.1923"/>
    <n v="33.361399859859858"/>
    <n v="3.5258754863813229"/>
    <n v="225.54896119351903"/>
    <n v="0.35025654554985375"/>
    <n v="84400.192299999995"/>
    <n v="0.35025654554985375"/>
  </r>
  <r>
    <s v="Jun-2024"/>
    <x v="1"/>
    <x v="1"/>
    <n v="1623"/>
    <n v="571121"/>
    <n v="111956"/>
    <n v="9.56"/>
    <n v="19.940000000000001"/>
    <n v="96"/>
    <n v="16.079999999999998"/>
    <n v="15.08"/>
    <n v="3632"/>
    <n v="12"/>
    <n v="1369.93"/>
    <n v="9.58"/>
    <n v="9"/>
    <n v="2620"/>
    <n v="33"/>
    <n v="32362.620000000003"/>
    <n v="86125.046799999996"/>
    <n v="155.48339999999999"/>
    <n v="155.15880000000001"/>
    <n v="446070.69099999999"/>
    <n v="274.84330930375847"/>
    <n v="5.1012987244989105"/>
    <n v="416.89794369055352"/>
    <n v="0.23027218400303964"/>
    <n v="334114.69099999999"/>
    <n v="0.23027218400303964"/>
  </r>
  <r>
    <s v="Jun-2024"/>
    <x v="0"/>
    <x v="2"/>
    <n v="2885"/>
    <n v="205289"/>
    <n v="123452"/>
    <n v="8.8800000000000008"/>
    <n v="14.61"/>
    <n v="379"/>
    <n v="29.99"/>
    <n v="5.78"/>
    <n v="95872"/>
    <n v="8"/>
    <n v="1305.7"/>
    <n v="7.57"/>
    <n v="23"/>
    <n v="37303"/>
    <n v="-15"/>
    <n v="42149.85"/>
    <n v="11865.7042"/>
    <n v="218.39450000000002"/>
    <n v="256.18799999999999"/>
    <n v="17623.863299999997"/>
    <n v="6.1087914384748689"/>
    <n v="1.6629054207303244"/>
    <n v="157.22524316458603"/>
    <n v="2.4105543891781833"/>
    <n v="-105828.1367"/>
    <n v="2.4105543891781833"/>
  </r>
  <r>
    <s v="Jun-2024"/>
    <x v="3"/>
    <x v="0"/>
    <n v="2656"/>
    <n v="311501"/>
    <n v="131311"/>
    <n v="6.05"/>
    <n v="15.87"/>
    <n v="371"/>
    <n v="27.55"/>
    <n v="6.7"/>
    <n v="88648"/>
    <n v="14"/>
    <n v="672.7"/>
    <n v="28.68"/>
    <n v="39"/>
    <n v="20589"/>
    <n v="-7"/>
    <n v="42150.720000000001"/>
    <n v="20870.567000000003"/>
    <n v="761.74080000000004"/>
    <n v="160.68799999999999"/>
    <n v="138320.28419999999"/>
    <n v="52.078420256024096"/>
    <n v="2.3722384263313812"/>
    <n v="463.0607997621525"/>
    <n v="0.80119068638623958"/>
    <n v="7009.2841999999946"/>
    <n v="0.80119068638623958"/>
  </r>
  <r>
    <s v="Jun-2024"/>
    <x v="2"/>
    <x v="1"/>
    <n v="1789"/>
    <n v="145665"/>
    <n v="85360"/>
    <n v="2.69"/>
    <n v="19.399999999999999"/>
    <n v="122"/>
    <n v="19.579999999999998"/>
    <n v="10.64"/>
    <n v="30869"/>
    <n v="14"/>
    <n v="197.62"/>
    <n v="0.68"/>
    <n v="27"/>
    <n v="9599"/>
    <n v="26"/>
    <n v="34706.6"/>
    <n v="15498.756000000001"/>
    <n v="12.1652"/>
    <n v="48.124099999999999"/>
    <n v="54931.354699999996"/>
    <n v="30.705061319172721"/>
    <n v="1.7064784442361762"/>
    <n v="737.09644772796275"/>
    <n v="0.1655142965022483"/>
    <n v="-30428.645300000004"/>
    <n v="0.1655142965022483"/>
  </r>
  <r>
    <s v="Jun-2024"/>
    <x v="3"/>
    <x v="3"/>
    <n v="3367"/>
    <n v="706005"/>
    <n v="41081"/>
    <n v="9.1999999999999993"/>
    <n v="13.31"/>
    <n v="238"/>
    <n v="37.79"/>
    <n v="16.34"/>
    <n v="49297"/>
    <n v="3"/>
    <n v="780.94"/>
    <n v="13.32"/>
    <n v="30"/>
    <n v="16911"/>
    <n v="76"/>
    <n v="44814.770000000004"/>
    <n v="115361.21699999999"/>
    <n v="448.48440000000005"/>
    <n v="309.76400000000001"/>
    <n v="478862.76459999999"/>
    <n v="142.22238330858332"/>
    <n v="17.185681945424893"/>
    <n v="904.04512510564189"/>
    <n v="0.2632611950340295"/>
    <n v="437781.76459999999"/>
    <n v="0.2632611950340295"/>
  </r>
  <r>
    <s v="Jun-2024"/>
    <x v="2"/>
    <x v="0"/>
    <n v="505"/>
    <n v="172232"/>
    <n v="129932"/>
    <n v="6.17"/>
    <n v="8.66"/>
    <n v="435"/>
    <n v="38.22"/>
    <n v="6.53"/>
    <n v="19622"/>
    <n v="14"/>
    <n v="992.68"/>
    <n v="27.29"/>
    <n v="22"/>
    <n v="39255"/>
    <n v="39"/>
    <n v="4373.3"/>
    <n v="11246.749599999999"/>
    <n v="137.81449999999998"/>
    <n v="31.1585"/>
    <n v="97565.977400000003"/>
    <n v="193.19995524752477"/>
    <n v="1.3255549056429516"/>
    <n v="173.50203489543458"/>
    <n v="2.507175205536718"/>
    <n v="-32366.022599999997"/>
    <n v="2.507175205536718"/>
  </r>
  <r>
    <s v="Jun-2024"/>
    <x v="0"/>
    <x v="3"/>
    <n v="4287"/>
    <n v="187488"/>
    <n v="43870"/>
    <n v="6.49"/>
    <n v="14.57"/>
    <n v="207"/>
    <n v="31.72"/>
    <n v="17.55"/>
    <n v="18976"/>
    <n v="10"/>
    <n v="1826"/>
    <n v="13.44"/>
    <n v="9"/>
    <n v="9253"/>
    <n v="41"/>
    <n v="62461.590000000004"/>
    <n v="32904.144"/>
    <n v="576.17279999999994"/>
    <n v="278.22629999999998"/>
    <n v="63038.866900000008"/>
    <n v="14.704657546069514"/>
    <n v="4.2737178025985871"/>
    <n v="102.67688937568455"/>
    <n v="2.0160330261136714"/>
    <n v="19168.866900000008"/>
    <n v="2.0160330261136714"/>
  </r>
  <r>
    <s v="Jun-2024"/>
    <x v="2"/>
    <x v="2"/>
    <n v="3301"/>
    <n v="706449"/>
    <n v="55081"/>
    <n v="9.8699999999999992"/>
    <n v="5.0999999999999996"/>
    <n v="393"/>
    <n v="53.07"/>
    <n v="17.04"/>
    <n v="79464"/>
    <n v="4"/>
    <n v="520.87"/>
    <n v="8.1"/>
    <n v="27"/>
    <n v="11402"/>
    <n v="24"/>
    <n v="16835.099999999999"/>
    <n v="120378.9096"/>
    <n v="267.38100000000003"/>
    <n v="325.80869999999999"/>
    <n v="477775.80070000002"/>
    <n v="144.73668606482886"/>
    <n v="12.825638604963599"/>
    <n v="1356.2865974235415"/>
    <n v="0.28976176624214911"/>
    <n v="422694.80070000002"/>
    <n v="0.28976176624214911"/>
  </r>
  <r>
    <s v="Jun-2024"/>
    <x v="0"/>
    <x v="3"/>
    <n v="4617"/>
    <n v="975683"/>
    <n v="73323"/>
    <n v="0.93"/>
    <n v="19.920000000000002"/>
    <n v="256"/>
    <n v="20.71"/>
    <n v="6.85"/>
    <n v="87459"/>
    <n v="2"/>
    <n v="909.47"/>
    <n v="20.62"/>
    <n v="48"/>
    <n v="24211"/>
    <n v="35"/>
    <n v="91970.640000000014"/>
    <n v="66834.285499999998"/>
    <n v="952.0254000000001"/>
    <n v="42.938100000000006"/>
    <n v="704213.11100000003"/>
    <n v="152.52612324019927"/>
    <n v="13.306643208815787"/>
    <n v="1072.8039407567044"/>
    <n v="0.23862701307699327"/>
    <n v="630890.11100000003"/>
    <n v="0.23862701307699327"/>
  </r>
  <r>
    <s v="Jun-2024"/>
    <x v="3"/>
    <x v="0"/>
    <n v="1864"/>
    <n v="100939"/>
    <n v="33482"/>
    <n v="6.73"/>
    <n v="2.23"/>
    <n v="119"/>
    <n v="28.38"/>
    <n v="7.27"/>
    <n v="63171"/>
    <n v="7"/>
    <n v="735.29"/>
    <n v="6.99"/>
    <n v="44"/>
    <n v="26350"/>
    <n v="79"/>
    <n v="4156.72"/>
    <n v="7338.2653"/>
    <n v="130.2936"/>
    <n v="125.4472"/>
    <n v="-332.72609999999986"/>
    <n v="-0.17850112660944198"/>
    <n v="3.0147243294904724"/>
    <n v="137.27780875572904"/>
    <n v="0.86685532846570701"/>
    <n v="-33814.7261"/>
    <n v="0.86685532846570701"/>
  </r>
  <r>
    <s v="Jun-2024"/>
    <x v="0"/>
    <x v="2"/>
    <n v="4705"/>
    <n v="191521"/>
    <n v="113125"/>
    <n v="6.75"/>
    <n v="8.33"/>
    <n v="460"/>
    <n v="8.9600000000000009"/>
    <n v="7.86"/>
    <n v="66354"/>
    <n v="8"/>
    <n v="789.78"/>
    <n v="2.93"/>
    <n v="41"/>
    <n v="32510"/>
    <n v="-17"/>
    <n v="39192.65"/>
    <n v="15053.5506"/>
    <n v="137.85650000000001"/>
    <n v="317.58750000000003"/>
    <n v="37955.3554"/>
    <n v="8.0670255897980869"/>
    <n v="1.6930033149171271"/>
    <n v="242.49917698599612"/>
    <n v="1.8969136543773266"/>
    <n v="-75169.6446"/>
    <n v="1.8969136543773266"/>
  </r>
  <r>
    <s v="Jun-2024"/>
    <x v="3"/>
    <x v="1"/>
    <n v="4937"/>
    <n v="923093"/>
    <n v="8696"/>
    <n v="1.67"/>
    <n v="4.0999999999999996"/>
    <n v="412"/>
    <n v="31.6"/>
    <n v="14.42"/>
    <n v="71196"/>
    <n v="0"/>
    <n v="1702.53"/>
    <n v="29.88"/>
    <n v="24"/>
    <n v="31383"/>
    <n v="67"/>
    <n v="20241.699999999997"/>
    <n v="133110.01060000001"/>
    <n v="1475.1756"/>
    <n v="82.447900000000004"/>
    <n v="665604.66590000002"/>
    <n v="134.81966090743367"/>
    <n v="106.15144894204232"/>
    <n v="542.18897758042442"/>
    <n v="0.75988265537708555"/>
    <n v="656908.66590000002"/>
    <n v="0.75988265537708555"/>
  </r>
  <r>
    <s v="Jun-2024"/>
    <x v="0"/>
    <x v="1"/>
    <n v="4895"/>
    <n v="124567"/>
    <n v="35099"/>
    <n v="9.36"/>
    <n v="5.93"/>
    <n v="330"/>
    <n v="44.63"/>
    <n v="18"/>
    <n v="81238"/>
    <n v="2"/>
    <n v="1792.46"/>
    <n v="12.28"/>
    <n v="28"/>
    <n v="2922"/>
    <n v="23"/>
    <n v="29027.35"/>
    <n v="22422.059999999998"/>
    <n v="601.10599999999999"/>
    <n v="458.17199999999997"/>
    <n v="-12101.687999999995"/>
    <n v="-2.4722549540347281"/>
    <n v="3.5490184905552864"/>
    <n v="69.494995704227705"/>
    <n v="4.7485433541788762"/>
    <n v="-47200.687999999995"/>
    <n v="4.7485433541788762"/>
  </r>
  <r>
    <s v="Jun-2024"/>
    <x v="3"/>
    <x v="2"/>
    <n v="116"/>
    <n v="565693"/>
    <n v="12812"/>
    <n v="7.43"/>
    <n v="13.26"/>
    <n v="282"/>
    <n v="25.98"/>
    <n v="14.95"/>
    <n v="94826"/>
    <n v="9"/>
    <n v="647.87"/>
    <n v="6.83"/>
    <n v="25"/>
    <n v="41622"/>
    <n v="31"/>
    <n v="1538.16"/>
    <n v="84571.103499999997"/>
    <n v="7.9227999999999996"/>
    <n v="8.6187999999999985"/>
    <n v="343119.1949"/>
    <n v="2957.9240939655174"/>
    <n v="44.15337183890103"/>
    <n v="873.15819531696172"/>
    <n v="0.32296553077375889"/>
    <n v="330307.1949"/>
    <n v="0.32296553077375889"/>
  </r>
  <r>
    <s v="Jun-2024"/>
    <x v="3"/>
    <x v="3"/>
    <n v="875"/>
    <n v="260294"/>
    <n v="50095"/>
    <n v="3.02"/>
    <n v="11.96"/>
    <n v="25"/>
    <n v="47.02"/>
    <n v="5.98"/>
    <n v="6458"/>
    <n v="8"/>
    <n v="374.34"/>
    <n v="5.32"/>
    <n v="12"/>
    <n v="12217"/>
    <n v="62"/>
    <n v="10465"/>
    <n v="15565.581200000002"/>
    <n v="46.550000000000004"/>
    <n v="26.425000000000001"/>
    <n v="215515.44380000001"/>
    <n v="246.30336434285715"/>
    <n v="5.1960075855873837"/>
    <n v="695.34113372869592"/>
    <n v="3.5953575572237544E-2"/>
    <n v="165420.44380000001"/>
    <n v="3.5953575572237544E-2"/>
  </r>
  <r>
    <s v="Jun-2024"/>
    <x v="0"/>
    <x v="3"/>
    <n v="4126"/>
    <n v="931272"/>
    <n v="20523"/>
    <n v="5.77"/>
    <n v="11.37"/>
    <n v="336"/>
    <n v="34.79"/>
    <n v="13.24"/>
    <n v="35524"/>
    <n v="0"/>
    <n v="360.46"/>
    <n v="7.57"/>
    <n v="4"/>
    <n v="49351"/>
    <n v="27"/>
    <n v="46912.619999999995"/>
    <n v="123300.41279999999"/>
    <n v="312.33820000000003"/>
    <n v="238.07019999999997"/>
    <n v="675633.5588"/>
    <n v="163.75025661657779"/>
    <n v="45.376991667884809"/>
    <n v="2583.5654441546912"/>
    <n v="0.13005283096667783"/>
    <n v="655110.5588"/>
    <n v="0.13005283096667783"/>
  </r>
  <r>
    <s v="Jun-2024"/>
    <x v="3"/>
    <x v="1"/>
    <n v="3606"/>
    <n v="617760"/>
    <n v="39148"/>
    <n v="7.84"/>
    <n v="7.95"/>
    <n v="159"/>
    <n v="15.62"/>
    <n v="8.11"/>
    <n v="3203"/>
    <n v="12"/>
    <n v="462.34"/>
    <n v="4.32"/>
    <n v="26"/>
    <n v="31105"/>
    <n v="45"/>
    <n v="28667.7"/>
    <n v="50100.335999999996"/>
    <n v="155.7792"/>
    <n v="282.71039999999999"/>
    <n v="504245.47440000001"/>
    <n v="139.83512878535774"/>
    <n v="15.780116481046285"/>
    <n v="1336.1595362720077"/>
    <n v="0.11899776612276612"/>
    <n v="465097.47440000001"/>
    <n v="0.11899776612276612"/>
  </r>
  <r>
    <s v="Jun-2024"/>
    <x v="2"/>
    <x v="3"/>
    <n v="1768"/>
    <n v="127175"/>
    <n v="43578"/>
    <n v="5.37"/>
    <n v="18.86"/>
    <n v="138"/>
    <n v="39.33"/>
    <n v="19.5"/>
    <n v="25368"/>
    <n v="7"/>
    <n v="773.82"/>
    <n v="18.190000000000001"/>
    <n v="45"/>
    <n v="19226"/>
    <n v="49"/>
    <n v="33344.479999999996"/>
    <n v="24799.125"/>
    <n v="321.5992"/>
    <n v="94.941599999999994"/>
    <n v="24020.854200000002"/>
    <n v="13.586455995475115"/>
    <n v="2.9183303501766948"/>
    <n v="164.34700576361428"/>
    <n v="0.83968673088264201"/>
    <n v="-19557.145799999998"/>
    <n v="0.83968673088264201"/>
  </r>
  <r>
    <s v="Jun-2024"/>
    <x v="1"/>
    <x v="0"/>
    <n v="4631"/>
    <n v="541450"/>
    <n v="98526"/>
    <n v="7.75"/>
    <n v="14.43"/>
    <n v="399"/>
    <n v="9.89"/>
    <n v="18.22"/>
    <n v="47965"/>
    <n v="7"/>
    <n v="822.5"/>
    <n v="12.84"/>
    <n v="13"/>
    <n v="8543"/>
    <n v="50"/>
    <n v="66825.33"/>
    <n v="98652.19"/>
    <n v="594.6203999999999"/>
    <n v="358.90249999999997"/>
    <n v="318510.9571"/>
    <n v="68.778008443100845"/>
    <n v="5.4955037249051015"/>
    <n v="658.29787234042556"/>
    <n v="0.60610859728506783"/>
    <n v="219984.9571"/>
    <n v="0.60610859728506783"/>
  </r>
  <r>
    <s v="Jun-2024"/>
    <x v="0"/>
    <x v="3"/>
    <n v="2589"/>
    <n v="213834"/>
    <n v="35106"/>
    <n v="4.95"/>
    <n v="7.15"/>
    <n v="419"/>
    <n v="21.9"/>
    <n v="16.739999999999998"/>
    <n v="32449"/>
    <n v="6"/>
    <n v="410.61"/>
    <n v="18.170000000000002"/>
    <n v="45"/>
    <n v="14775"/>
    <n v="18"/>
    <n v="18511.350000000002"/>
    <n v="35795.811600000001"/>
    <n v="470.42130000000009"/>
    <n v="128.15550000000002"/>
    <n v="111704.2616"/>
    <n v="43.14571711085361"/>
    <n v="6.0910955392240647"/>
    <n v="520.77153503324325"/>
    <n v="0.80457546508038946"/>
    <n v="76598.261599999998"/>
    <n v="0.80457546508038946"/>
  </r>
  <r>
    <s v="Jun-2024"/>
    <x v="3"/>
    <x v="1"/>
    <n v="1673"/>
    <n v="393912"/>
    <n v="131479"/>
    <n v="8.6"/>
    <n v="15.79"/>
    <n v="36"/>
    <n v="51.17"/>
    <n v="11.65"/>
    <n v="30720"/>
    <n v="14"/>
    <n v="1907.89"/>
    <n v="27.84"/>
    <n v="34"/>
    <n v="34431"/>
    <n v="47"/>
    <n v="26416.67"/>
    <n v="45890.748"/>
    <n v="465.76319999999998"/>
    <n v="143.87799999999999"/>
    <n v="255843.94079999998"/>
    <n v="152.92524853556483"/>
    <n v="2.9960069668920513"/>
    <n v="206.4647332917516"/>
    <n v="0.17436391884481814"/>
    <n v="124364.94079999998"/>
    <n v="0.17436391884481814"/>
  </r>
  <r>
    <s v="Jun-2024"/>
    <x v="3"/>
    <x v="2"/>
    <n v="459"/>
    <n v="167886"/>
    <n v="62615"/>
    <n v="3.69"/>
    <n v="2.75"/>
    <n v="64"/>
    <n v="69.849999999999994"/>
    <n v="12.86"/>
    <n v="88116"/>
    <n v="6"/>
    <n v="1388.29"/>
    <n v="22.32"/>
    <n v="12"/>
    <n v="46968"/>
    <n v="74"/>
    <n v="1262.25"/>
    <n v="21590.139599999999"/>
    <n v="102.44880000000001"/>
    <n v="16.937100000000001"/>
    <n v="9830.2245000000112"/>
    <n v="21.416611111111134"/>
    <n v="2.6812425137746545"/>
    <n v="120.930065044047"/>
    <n v="0.52923150232896132"/>
    <n v="-52784.775499999989"/>
    <n v="0.52923150232896132"/>
  </r>
  <r>
    <s v="Jun-2024"/>
    <x v="0"/>
    <x v="0"/>
    <n v="4412"/>
    <n v="902746"/>
    <n v="32128"/>
    <n v="5.9"/>
    <n v="12.58"/>
    <n v="345"/>
    <n v="9.24"/>
    <n v="12.64"/>
    <n v="90410"/>
    <n v="1"/>
    <n v="658.56"/>
    <n v="15.76"/>
    <n v="39"/>
    <n v="15662"/>
    <n v="22"/>
    <n v="55502.96"/>
    <n v="114107.09440000002"/>
    <n v="695.33119999999997"/>
    <n v="260.30799999999999"/>
    <n v="626108.3064"/>
    <n v="141.91031423390751"/>
    <n v="28.098418824701195"/>
    <n v="1370.7877793974733"/>
    <n v="0.25168009606245834"/>
    <n v="593980.3064"/>
    <n v="0.25168009606245834"/>
  </r>
  <r>
    <s v="Jun-2024"/>
    <x v="2"/>
    <x v="2"/>
    <n v="3847"/>
    <n v="755860"/>
    <n v="138872"/>
    <n v="9.31"/>
    <n v="13.65"/>
    <n v="422"/>
    <n v="68.86"/>
    <n v="11.13"/>
    <n v="96433"/>
    <n v="10"/>
    <n v="449.03"/>
    <n v="6.6"/>
    <n v="32"/>
    <n v="34097"/>
    <n v="29"/>
    <n v="52511.55"/>
    <n v="84127.218000000008"/>
    <n v="253.90200000000002"/>
    <n v="358.15570000000002"/>
    <n v="488079.17429999996"/>
    <n v="126.87267332986741"/>
    <n v="5.4428538510282847"/>
    <n v="1683.317373004031"/>
    <n v="0.2506954462466594"/>
    <n v="349207.17429999996"/>
    <n v="0.2506954462466594"/>
  </r>
  <r>
    <s v="Jun-2024"/>
    <x v="2"/>
    <x v="0"/>
    <n v="869"/>
    <n v="370787"/>
    <n v="82603"/>
    <n v="3.52"/>
    <n v="7.85"/>
    <n v="44"/>
    <n v="33.54"/>
    <n v="5.79"/>
    <n v="9569"/>
    <n v="14"/>
    <n v="1105.06"/>
    <n v="25.97"/>
    <n v="35"/>
    <n v="18156"/>
    <n v="22"/>
    <n v="6821.65"/>
    <n v="21468.567299999999"/>
    <n v="225.67929999999998"/>
    <n v="30.588800000000003"/>
    <n v="314515.51459999999"/>
    <n v="361.92809505178366"/>
    <n v="4.4887837003498658"/>
    <n v="335.53562702477694"/>
    <n v="0.13113361579559155"/>
    <n v="231912.51459999999"/>
    <n v="0.13113361579559155"/>
  </r>
  <r>
    <s v="Jun-2024"/>
    <x v="0"/>
    <x v="2"/>
    <n v="622"/>
    <n v="450584"/>
    <n v="143335"/>
    <n v="3.66"/>
    <n v="13.02"/>
    <n v="178"/>
    <n v="32.75"/>
    <n v="7.52"/>
    <n v="7612"/>
    <n v="8"/>
    <n v="540.36"/>
    <n v="22.3"/>
    <n v="11"/>
    <n v="8311"/>
    <n v="59"/>
    <n v="8098.44"/>
    <n v="33883.916799999992"/>
    <n v="138.70599999999999"/>
    <n v="22.7652"/>
    <n v="392517.17200000002"/>
    <n v="631.05654662379425"/>
    <n v="3.1435727491540795"/>
    <n v="833.85890887556445"/>
    <n v="0.21346536938728405"/>
    <n v="249182.17200000002"/>
    <n v="0.21346536938728405"/>
  </r>
  <r>
    <s v="Jun-2024"/>
    <x v="1"/>
    <x v="1"/>
    <n v="3459"/>
    <n v="187653"/>
    <n v="137610"/>
    <n v="3.73"/>
    <n v="10.27"/>
    <n v="70"/>
    <n v="51.5"/>
    <n v="15.65"/>
    <n v="46910"/>
    <n v="14"/>
    <n v="366.09"/>
    <n v="15.5"/>
    <n v="23"/>
    <n v="21138"/>
    <n v="41"/>
    <n v="35523.93"/>
    <n v="29367.694500000001"/>
    <n v="536.14499999999998"/>
    <n v="129.02070000000001"/>
    <n v="54048.209800000011"/>
    <n v="15.625385891876268"/>
    <n v="1.3636581643775889"/>
    <n v="512.58706875358519"/>
    <n v="0.13656216527313711"/>
    <n v="-83561.790199999989"/>
    <n v="0.13656216527313711"/>
  </r>
  <r>
    <s v="Jun-2024"/>
    <x v="0"/>
    <x v="1"/>
    <n v="4088"/>
    <n v="900478"/>
    <n v="5174"/>
    <n v="5.66"/>
    <n v="12.23"/>
    <n v="233"/>
    <n v="13.14"/>
    <n v="5.56"/>
    <n v="56733"/>
    <n v="12"/>
    <n v="992.36"/>
    <n v="3.12"/>
    <n v="5"/>
    <n v="21605"/>
    <n v="17"/>
    <n v="49996.240000000005"/>
    <n v="50066.576799999995"/>
    <n v="127.54560000000001"/>
    <n v="231.38080000000002"/>
    <n v="721718.25679999997"/>
    <n v="176.54556183953034"/>
    <n v="174.03904136064941"/>
    <n v="907.41061711475675"/>
    <n v="0.25677460193363971"/>
    <n v="716544.25679999997"/>
    <n v="0.25677460193363971"/>
  </r>
  <r>
    <s v="Jun-2024"/>
    <x v="1"/>
    <x v="2"/>
    <n v="4166"/>
    <n v="361822"/>
    <n v="97268"/>
    <n v="3.8"/>
    <n v="3.07"/>
    <n v="15"/>
    <n v="47.61"/>
    <n v="13.54"/>
    <n v="40088"/>
    <n v="8"/>
    <n v="1830.61"/>
    <n v="3.71"/>
    <n v="19"/>
    <n v="14054"/>
    <n v="63"/>
    <n v="12789.619999999999"/>
    <n v="48990.698799999998"/>
    <n v="154.55860000000001"/>
    <n v="158.30799999999999"/>
    <n v="245586.81460000001"/>
    <n v="58.950267546807495"/>
    <n v="3.7198461981329936"/>
    <n v="197.65105620530863"/>
    <n v="7.5891322252378227E-2"/>
    <n v="148318.81460000001"/>
    <n v="7.5891322252378227E-2"/>
  </r>
  <r>
    <s v="Jun-2024"/>
    <x v="0"/>
    <x v="3"/>
    <n v="3090"/>
    <n v="719927"/>
    <n v="90091"/>
    <n v="8.57"/>
    <n v="12.29"/>
    <n v="167"/>
    <n v="34.85"/>
    <n v="15.1"/>
    <n v="12818"/>
    <n v="5"/>
    <n v="1201.67"/>
    <n v="28.74"/>
    <n v="47"/>
    <n v="39622"/>
    <n v="72"/>
    <n v="37976.1"/>
    <n v="108708.977"/>
    <n v="888.06599999999992"/>
    <n v="264.81299999999999"/>
    <n v="519649.04399999999"/>
    <n v="168.17121165048545"/>
    <n v="7.9911089897992031"/>
    <n v="599.10541163547396"/>
    <n v="0.27874894260112482"/>
    <n v="429558.04399999999"/>
    <n v="0.27874894260112482"/>
  </r>
  <r>
    <s v="Jun-2024"/>
    <x v="3"/>
    <x v="3"/>
    <n v="4408"/>
    <n v="412455"/>
    <n v="146650"/>
    <n v="1.07"/>
    <n v="16.89"/>
    <n v="41"/>
    <n v="33.47"/>
    <n v="16.12"/>
    <n v="26708"/>
    <n v="1"/>
    <n v="1707.35"/>
    <n v="7.9"/>
    <n v="26"/>
    <n v="26475"/>
    <n v="39"/>
    <n v="74451.12"/>
    <n v="66487.745999999999"/>
    <n v="348.23200000000003"/>
    <n v="47.165600000000005"/>
    <n v="217937.73640000002"/>
    <n v="49.441410254083493"/>
    <n v="2.8125127855438117"/>
    <n v="241.57612674612704"/>
    <n v="0.16971875719775489"/>
    <n v="71287.736400000023"/>
    <n v="0.16971875719775489"/>
  </r>
  <r>
    <s v="Mar-2024"/>
    <x v="3"/>
    <x v="0"/>
    <n v="4065"/>
    <n v="534814"/>
    <n v="45197"/>
    <n v="9.6300000000000008"/>
    <n v="7.3"/>
    <n v="356"/>
    <n v="35.49"/>
    <n v="13.74"/>
    <n v="42372"/>
    <n v="10"/>
    <n v="707.69"/>
    <n v="24.79"/>
    <n v="25"/>
    <n v="8803"/>
    <n v="47"/>
    <n v="29674.5"/>
    <n v="73483.443599999999"/>
    <n v="1007.7135"/>
    <n v="391.45950000000005"/>
    <n v="379081.88339999999"/>
    <n v="93.255075867158666"/>
    <n v="11.832953514613802"/>
    <n v="755.71789908010567"/>
    <n v="0.47107525233071684"/>
    <n v="333884.88339999999"/>
    <n v="0.47107525233071684"/>
  </r>
  <r>
    <s v="Mar-2024"/>
    <x v="0"/>
    <x v="1"/>
    <n v="1116"/>
    <n v="632092"/>
    <n v="33933"/>
    <n v="8.85"/>
    <n v="10.32"/>
    <n v="254"/>
    <n v="62.44"/>
    <n v="5.86"/>
    <n v="57442"/>
    <n v="5"/>
    <n v="1205.08"/>
    <n v="10.6"/>
    <n v="39"/>
    <n v="8257"/>
    <n v="41"/>
    <n v="11517.12"/>
    <n v="37040.591200000003"/>
    <n v="118.29599999999999"/>
    <n v="98.765999999999991"/>
    <n v="517618.2268"/>
    <n v="463.81561541218639"/>
    <n v="18.627648601656205"/>
    <n v="524.5228532545558"/>
    <n v="0.4842496345468697"/>
    <n v="483685.2268"/>
    <n v="0.4842496345468697"/>
  </r>
  <r>
    <s v="Mar-2024"/>
    <x v="0"/>
    <x v="3"/>
    <n v="216"/>
    <n v="420965"/>
    <n v="140450"/>
    <n v="8.18"/>
    <n v="17.57"/>
    <n v="118"/>
    <n v="27.29"/>
    <n v="13.82"/>
    <n v="85990"/>
    <n v="7"/>
    <n v="249.12"/>
    <n v="19.27"/>
    <n v="13"/>
    <n v="37051"/>
    <n v="-20"/>
    <n v="3795.12"/>
    <n v="58177.362999999998"/>
    <n v="41.623199999999997"/>
    <n v="17.668800000000001"/>
    <n v="235892.22500000001"/>
    <n v="1092.0936342592593"/>
    <n v="2.9972588109647562"/>
    <n v="1689.808124598587"/>
    <n v="6.9830413454800275E-2"/>
    <n v="95442.225000000006"/>
    <n v="6.9830413454800275E-2"/>
  </r>
  <r>
    <s v="Mar-2024"/>
    <x v="1"/>
    <x v="3"/>
    <n v="2533"/>
    <n v="53754"/>
    <n v="45583"/>
    <n v="6.93"/>
    <n v="6.49"/>
    <n v="322"/>
    <n v="49.45"/>
    <n v="17.61"/>
    <n v="3650"/>
    <n v="9"/>
    <n v="409.92"/>
    <n v="7.37"/>
    <n v="43"/>
    <n v="16909"/>
    <n v="-4"/>
    <n v="16439.170000000002"/>
    <n v="9466.0794000000005"/>
    <n v="186.68209999999999"/>
    <n v="175.5369"/>
    <n v="6927.5316000000021"/>
    <n v="2.7349118041847618"/>
    <n v="1.179255424171292"/>
    <n v="131.13290398126463"/>
    <n v="2.4555240540238867"/>
    <n v="-38655.468399999998"/>
    <n v="2.4555240540238867"/>
  </r>
  <r>
    <s v="Mar-2024"/>
    <x v="1"/>
    <x v="1"/>
    <n v="3888"/>
    <n v="116912"/>
    <n v="116032"/>
    <n v="8.26"/>
    <n v="8.42"/>
    <n v="99"/>
    <n v="25.55"/>
    <n v="13.59"/>
    <n v="52772"/>
    <n v="8"/>
    <n v="1082.53"/>
    <n v="2.97"/>
    <n v="25"/>
    <n v="8896"/>
    <n v="32"/>
    <n v="32736.959999999999"/>
    <n v="15888.3408"/>
    <n v="115.4736"/>
    <n v="321.14879999999999"/>
    <n v="6182.0768000000098"/>
    <n v="1.5900403292181096"/>
    <n v="1.007584114726972"/>
    <n v="107.99885453520919"/>
    <n v="0.91667638907896531"/>
    <n v="-109849.92319999999"/>
    <n v="0.91667638907896531"/>
  </r>
  <r>
    <s v="Mar-2024"/>
    <x v="1"/>
    <x v="2"/>
    <n v="3862"/>
    <n v="827401"/>
    <n v="36337"/>
    <n v="6.25"/>
    <n v="13.38"/>
    <n v="306"/>
    <n v="53.2"/>
    <n v="19.440000000000001"/>
    <n v="67067"/>
    <n v="10"/>
    <n v="1792.34"/>
    <n v="20.8"/>
    <n v="19"/>
    <n v="14156"/>
    <n v="51"/>
    <n v="51673.560000000005"/>
    <n v="160846.75440000001"/>
    <n v="803.29600000000005"/>
    <n v="241.375"/>
    <n v="532613.01459999999"/>
    <n v="137.91118969445884"/>
    <n v="22.770206676390455"/>
    <n v="461.63172165995292"/>
    <n v="0.66286605890009798"/>
    <n v="496276.01459999999"/>
    <n v="0.66286605890009798"/>
  </r>
  <r>
    <s v="Mar-2024"/>
    <x v="0"/>
    <x v="3"/>
    <n v="1676"/>
    <n v="283103"/>
    <n v="141554"/>
    <n v="2.85"/>
    <n v="12.5"/>
    <n v="143"/>
    <n v="40.53"/>
    <n v="14.43"/>
    <n v="71017"/>
    <n v="12"/>
    <n v="225.08"/>
    <n v="24.04"/>
    <n v="47"/>
    <n v="1567"/>
    <n v="13"/>
    <n v="20950"/>
    <n v="40851.762899999994"/>
    <n v="402.91039999999998"/>
    <n v="47.765999999999998"/>
    <n v="148266.5607"/>
    <n v="88.464535023866347"/>
    <n v="1.9999646777908078"/>
    <n v="1257.7883419228717"/>
    <n v="0.11369162460305968"/>
    <n v="6712.5607000000018"/>
    <n v="0.11369162460305968"/>
  </r>
  <r>
    <s v="Mar-2024"/>
    <x v="1"/>
    <x v="2"/>
    <n v="1035"/>
    <n v="294839"/>
    <n v="40634"/>
    <n v="4.12"/>
    <n v="3.91"/>
    <n v="151"/>
    <n v="26.31"/>
    <n v="15.55"/>
    <n v="55823"/>
    <n v="13"/>
    <n v="1124.2"/>
    <n v="7.71"/>
    <n v="28"/>
    <n v="4909"/>
    <n v="-7"/>
    <n v="4046.8500000000004"/>
    <n v="45847.464500000002"/>
    <n v="79.798500000000004"/>
    <n v="42.642000000000003"/>
    <n v="184090.245"/>
    <n v="177.86497101449274"/>
    <n v="7.2559679086479303"/>
    <n v="262.26561110122753"/>
    <n v="0.57575219017836854"/>
    <n v="143456.245"/>
    <n v="0.57575219017836854"/>
  </r>
  <r>
    <s v="Mar-2024"/>
    <x v="2"/>
    <x v="2"/>
    <n v="4144"/>
    <n v="145081"/>
    <n v="27054"/>
    <n v="1.6"/>
    <n v="9.4"/>
    <n v="382"/>
    <n v="66.88"/>
    <n v="17.760000000000002"/>
    <n v="11767"/>
    <n v="14"/>
    <n v="1980.3"/>
    <n v="0.45"/>
    <n v="5"/>
    <n v="17740"/>
    <n v="23"/>
    <n v="38953.599999999999"/>
    <n v="25766.385600000001"/>
    <n v="18.648000000000003"/>
    <n v="66.304000000000002"/>
    <n v="50769.062399999995"/>
    <n v="12.251221621621621"/>
    <n v="5.3626450802099503"/>
    <n v="73.262132000201987"/>
    <n v="5.2141534728875598"/>
    <n v="23715.062399999995"/>
    <n v="5.2141534728875598"/>
  </r>
  <r>
    <s v="Mar-2024"/>
    <x v="0"/>
    <x v="2"/>
    <n v="1017"/>
    <n v="815418"/>
    <n v="27207"/>
    <n v="7.96"/>
    <n v="18.97"/>
    <n v="234"/>
    <n v="43.83"/>
    <n v="14.61"/>
    <n v="53413"/>
    <n v="7"/>
    <n v="1361.58"/>
    <n v="10"/>
    <n v="38"/>
    <n v="31328"/>
    <n v="37"/>
    <n v="19292.489999999998"/>
    <n v="119132.56980000001"/>
    <n v="101.7"/>
    <n v="80.95320000000001"/>
    <n v="592069.28700000001"/>
    <n v="582.17235693215343"/>
    <n v="29.970889844525306"/>
    <n v="598.87630546864671"/>
    <n v="0.39073177192556457"/>
    <n v="564862.28700000001"/>
    <n v="0.39073177192556457"/>
  </r>
  <r>
    <s v="Mar-2024"/>
    <x v="0"/>
    <x v="2"/>
    <n v="652"/>
    <n v="741211"/>
    <n v="39542"/>
    <n v="5.41"/>
    <n v="12.1"/>
    <n v="354"/>
    <n v="33.19"/>
    <n v="7.35"/>
    <n v="20595"/>
    <n v="3"/>
    <n v="242.09"/>
    <n v="28.52"/>
    <n v="43"/>
    <n v="34071"/>
    <n v="9"/>
    <n v="7889.2"/>
    <n v="54479.008499999996"/>
    <n v="185.9504"/>
    <n v="35.273200000000003"/>
    <n v="623955.56790000002"/>
    <n v="956.98706733128836"/>
    <n v="18.74490415254666"/>
    <n v="3061.7167169234581"/>
    <n v="0.11562140874865592"/>
    <n v="584413.56790000002"/>
    <n v="0.11562140874865592"/>
  </r>
  <r>
    <s v="Mar-2024"/>
    <x v="0"/>
    <x v="2"/>
    <n v="3071"/>
    <n v="479276"/>
    <n v="71677"/>
    <n v="7.52"/>
    <n v="13.77"/>
    <n v="488"/>
    <n v="14.95"/>
    <n v="15.24"/>
    <n v="99270"/>
    <n v="12"/>
    <n v="947.32"/>
    <n v="23.35"/>
    <n v="24"/>
    <n v="42552"/>
    <n v="53"/>
    <n v="42287.67"/>
    <n v="73041.662400000001"/>
    <n v="717.07850000000008"/>
    <n v="230.93919999999997"/>
    <n v="221176.64990000002"/>
    <n v="72.021051742103552"/>
    <n v="6.6866079774544138"/>
    <n v="505.92830300215343"/>
    <n v="0.96456355002128213"/>
    <n v="149499.64990000002"/>
    <n v="0.96456355002128213"/>
  </r>
  <r>
    <s v="Mar-2024"/>
    <x v="0"/>
    <x v="2"/>
    <n v="854"/>
    <n v="119122"/>
    <n v="88555"/>
    <n v="2.54"/>
    <n v="13.15"/>
    <n v="24"/>
    <n v="52.33"/>
    <n v="14.43"/>
    <n v="66425"/>
    <n v="6"/>
    <n v="473.36"/>
    <n v="18.260000000000002"/>
    <n v="1"/>
    <n v="10797"/>
    <n v="64"/>
    <n v="11230.1"/>
    <n v="17189.304599999999"/>
    <n v="155.94040000000001"/>
    <n v="21.691599999999998"/>
    <n v="13302.963400000008"/>
    <n v="15.577240515222492"/>
    <n v="1.3451753147761278"/>
    <n v="251.65201960452933"/>
    <n v="9.5369788955860374E-2"/>
    <n v="-75252.036599999992"/>
    <n v="9.5369788955860374E-2"/>
  </r>
  <r>
    <s v="Mar-2024"/>
    <x v="2"/>
    <x v="2"/>
    <n v="4640"/>
    <n v="623156"/>
    <n v="106665"/>
    <n v="5.23"/>
    <n v="18.71"/>
    <n v="200"/>
    <n v="52.53"/>
    <n v="5.59"/>
    <n v="84981"/>
    <n v="9"/>
    <n v="1188.1300000000001"/>
    <n v="11.21"/>
    <n v="17"/>
    <n v="7406"/>
    <n v="-2"/>
    <n v="86814.400000000009"/>
    <n v="34834.420399999995"/>
    <n v="520.14400000000001"/>
    <n v="242.67200000000003"/>
    <n v="408357.36359999998"/>
    <n v="88.008052499999991"/>
    <n v="5.8421787840435009"/>
    <n v="524.48469443579404"/>
    <n v="0.38132666619594452"/>
    <n v="301692.36359999998"/>
    <n v="0.38132666619594452"/>
  </r>
  <r>
    <s v="Mar-2024"/>
    <x v="2"/>
    <x v="1"/>
    <n v="452"/>
    <n v="693407"/>
    <n v="73803"/>
    <n v="7.56"/>
    <n v="17.21"/>
    <n v="177"/>
    <n v="55.03"/>
    <n v="11.83"/>
    <n v="71997"/>
    <n v="2"/>
    <n v="1421.76"/>
    <n v="20.440000000000001"/>
    <n v="4"/>
    <n v="14965"/>
    <n v="8"/>
    <n v="7778.92"/>
    <n v="82030.0481"/>
    <n v="92.388800000000018"/>
    <n v="34.171199999999999"/>
    <n v="516509.4719"/>
    <n v="1142.7200705752211"/>
    <n v="9.3953768816985761"/>
    <n v="487.7103027233851"/>
    <n v="0.3629203627883768"/>
    <n v="442706.4719"/>
    <n v="0.3629203627883768"/>
  </r>
  <r>
    <s v="Mar-2024"/>
    <x v="2"/>
    <x v="2"/>
    <n v="3988"/>
    <n v="931718"/>
    <n v="26312"/>
    <n v="8.9600000000000009"/>
    <n v="6.3"/>
    <n v="118"/>
    <n v="42.28"/>
    <n v="13.54"/>
    <n v="88887"/>
    <n v="2"/>
    <n v="325.27"/>
    <n v="11.89"/>
    <n v="41"/>
    <n v="27926"/>
    <n v="-3"/>
    <n v="25124.399999999998"/>
    <n v="126154.61719999999"/>
    <n v="474.17320000000001"/>
    <n v="357.32480000000004"/>
    <n v="662794.48479999998"/>
    <n v="166.19721283851555"/>
    <n v="35.410383095165706"/>
    <n v="2864.44492267962"/>
    <n v="4.1194717715016774E-2"/>
    <n v="636482.48479999998"/>
    <n v="4.1194717715016774E-2"/>
  </r>
  <r>
    <s v="Mar-2024"/>
    <x v="1"/>
    <x v="1"/>
    <n v="4803"/>
    <n v="421602"/>
    <n v="84239"/>
    <n v="2.44"/>
    <n v="18.190000000000001"/>
    <n v="270"/>
    <n v="27.1"/>
    <n v="16.71"/>
    <n v="74554"/>
    <n v="9"/>
    <n v="1419.14"/>
    <n v="9.6300000000000008"/>
    <n v="43"/>
    <n v="4188"/>
    <n v="79"/>
    <n v="87366.57"/>
    <n v="70449.694199999998"/>
    <n v="462.52890000000008"/>
    <n v="117.19319999999999"/>
    <n v="184464.01369999998"/>
    <n v="38.405999104726206"/>
    <n v="5.0048314913519869"/>
    <n v="297.08274025113798"/>
    <n v="0.90883771898615295"/>
    <n v="100225.01369999998"/>
    <n v="0.90883771898615295"/>
  </r>
  <r>
    <s v="Mar-2024"/>
    <x v="1"/>
    <x v="2"/>
    <n v="2725"/>
    <n v="711357"/>
    <n v="100040"/>
    <n v="0.98"/>
    <n v="15.5"/>
    <n v="155"/>
    <n v="55.49"/>
    <n v="14.46"/>
    <n v="3985"/>
    <n v="13"/>
    <n v="1427.64"/>
    <n v="24.71"/>
    <n v="7"/>
    <n v="32813"/>
    <n v="-5"/>
    <n v="42237.5"/>
    <n v="102862.2222"/>
    <n v="673.34750000000008"/>
    <n v="26.704999999999998"/>
    <n v="528759.22530000005"/>
    <n v="194.0400826788991"/>
    <n v="7.1107257097161138"/>
    <n v="498.27477515339996"/>
    <n v="0.31107334292064326"/>
    <n v="428719.22530000005"/>
    <n v="0.31107334292064326"/>
  </r>
  <r>
    <s v="Mar-2024"/>
    <x v="1"/>
    <x v="0"/>
    <n v="2482"/>
    <n v="367650"/>
    <n v="10744"/>
    <n v="9.16"/>
    <n v="11.57"/>
    <n v="120"/>
    <n v="60.09"/>
    <n v="11.45"/>
    <n v="43052"/>
    <n v="12"/>
    <n v="1208.95"/>
    <n v="3.09"/>
    <n v="36"/>
    <n v="7765"/>
    <n v="65"/>
    <n v="28716.74"/>
    <n v="42095.924999999996"/>
    <n v="76.693799999999996"/>
    <n v="227.35120000000001"/>
    <n v="245716.29"/>
    <n v="98.999311039484297"/>
    <n v="34.219099032017873"/>
    <n v="304.10686959758465"/>
    <n v="0.39459812321501431"/>
    <n v="234972.29"/>
    <n v="0.39459812321501431"/>
  </r>
  <r>
    <s v="Mar-2024"/>
    <x v="2"/>
    <x v="0"/>
    <n v="3079"/>
    <n v="493031"/>
    <n v="47359"/>
    <n v="3.88"/>
    <n v="7.01"/>
    <n v="102"/>
    <n v="32.97"/>
    <n v="9.66"/>
    <n v="47322"/>
    <n v="14"/>
    <n v="822.68"/>
    <n v="23.85"/>
    <n v="27"/>
    <n v="11807"/>
    <n v="11"/>
    <n v="21583.79"/>
    <n v="47626.794600000001"/>
    <n v="734.34150000000011"/>
    <n v="119.46520000000001"/>
    <n v="363837.60869999998"/>
    <n v="118.16745979214031"/>
    <n v="10.410502755548048"/>
    <n v="599.29863373365106"/>
    <n v="0.17019895300701171"/>
    <n v="316478.60869999998"/>
    <n v="0.17019895300701171"/>
  </r>
  <r>
    <s v="Mar-2024"/>
    <x v="1"/>
    <x v="1"/>
    <n v="4109"/>
    <n v="202889"/>
    <n v="12597"/>
    <n v="9.16"/>
    <n v="12.01"/>
    <n v="435"/>
    <n v="39.799999999999997"/>
    <n v="19.11"/>
    <n v="18608"/>
    <n v="7"/>
    <n v="1945.74"/>
    <n v="11.55"/>
    <n v="29"/>
    <n v="43120"/>
    <n v="58"/>
    <n v="49349.09"/>
    <n v="38772.087899999999"/>
    <n v="474.58950000000004"/>
    <n v="376.38440000000003"/>
    <n v="52188.848200000008"/>
    <n v="12.701106887320519"/>
    <n v="16.106136381678176"/>
    <n v="104.27343838334001"/>
    <n v="4.171723947577247"/>
    <n v="39591.848200000008"/>
    <n v="4.171723947577247"/>
  </r>
  <r>
    <s v="Mar-2024"/>
    <x v="3"/>
    <x v="0"/>
    <n v="4832"/>
    <n v="819727"/>
    <n v="138241"/>
    <n v="6.15"/>
    <n v="11.33"/>
    <n v="114"/>
    <n v="25.93"/>
    <n v="6.01"/>
    <n v="73994"/>
    <n v="10"/>
    <n v="620.16999999999996"/>
    <n v="12.62"/>
    <n v="45"/>
    <n v="14786"/>
    <n v="55"/>
    <n v="54746.559999999998"/>
    <n v="49265.592700000001"/>
    <n v="609.7983999999999"/>
    <n v="297.16800000000001"/>
    <n v="626027.88089999999"/>
    <n v="129.55875018625827"/>
    <n v="5.9296952423665914"/>
    <n v="1321.777899608172"/>
    <n v="8.6247470194345185E-2"/>
    <n v="487786.88089999999"/>
    <n v="8.6247470194345185E-2"/>
  </r>
  <r>
    <s v="Mar-2024"/>
    <x v="2"/>
    <x v="1"/>
    <n v="4989"/>
    <n v="711616"/>
    <n v="66516"/>
    <n v="3.19"/>
    <n v="7.63"/>
    <n v="18"/>
    <n v="51.75"/>
    <n v="15.79"/>
    <n v="62435"/>
    <n v="3"/>
    <n v="308.93"/>
    <n v="13.09"/>
    <n v="27"/>
    <n v="9559"/>
    <n v="71"/>
    <n v="38066.07"/>
    <n v="112364.16639999999"/>
    <n v="653.06009999999992"/>
    <n v="159.14909999999998"/>
    <n v="488379.55440000002"/>
    <n v="97.891271677690924"/>
    <n v="10.69841842564195"/>
    <n v="2303.4862266532873"/>
    <n v="7.8142425128158999E-3"/>
    <n v="421863.55440000002"/>
    <n v="7.8142425128158999E-3"/>
  </r>
  <r>
    <s v="Mar-2024"/>
    <x v="1"/>
    <x v="0"/>
    <n v="474"/>
    <n v="339530"/>
    <n v="7352"/>
    <n v="4.5599999999999996"/>
    <n v="7.67"/>
    <n v="173"/>
    <n v="39.61"/>
    <n v="11.08"/>
    <n v="75956"/>
    <n v="0"/>
    <n v="336.15"/>
    <n v="7.08"/>
    <n v="49"/>
    <n v="45187"/>
    <n v="26"/>
    <n v="3635.58"/>
    <n v="37619.923999999999"/>
    <n v="33.559200000000004"/>
    <n v="21.614399999999996"/>
    <n v="177076.3224"/>
    <n v="373.57873924050637"/>
    <n v="46.181991294885748"/>
    <n v="1010.0550349546335"/>
    <n v="0.17127779577651459"/>
    <n v="169724.3224"/>
    <n v="0.17127779577651459"/>
  </r>
  <r>
    <s v="Mar-2024"/>
    <x v="3"/>
    <x v="1"/>
    <n v="4748"/>
    <n v="595909"/>
    <n v="91836"/>
    <n v="8.7200000000000006"/>
    <n v="9.99"/>
    <n v="46"/>
    <n v="29.68"/>
    <n v="18.64"/>
    <n v="43310"/>
    <n v="0"/>
    <n v="679.51"/>
    <n v="0.2"/>
    <n v="10"/>
    <n v="28579"/>
    <n v="-7"/>
    <n v="47432.520000000004"/>
    <n v="111077.4376"/>
    <n v="9.4960000000000004"/>
    <n v="414.0256"/>
    <n v="365086.52079999994"/>
    <n v="76.892696040438068"/>
    <n v="6.4888387995992858"/>
    <n v="876.96869803240577"/>
    <n v="5.2453411510817921E-2"/>
    <n v="273250.52079999994"/>
    <n v="5.2453411510817921E-2"/>
  </r>
  <r>
    <s v="Mar-2024"/>
    <x v="0"/>
    <x v="2"/>
    <n v="2465"/>
    <n v="652272"/>
    <n v="141570"/>
    <n v="9.19"/>
    <n v="18.079999999999998"/>
    <n v="83"/>
    <n v="45.12"/>
    <n v="9.0399999999999991"/>
    <n v="69893"/>
    <n v="2"/>
    <n v="1001.19"/>
    <n v="4.59"/>
    <n v="46"/>
    <n v="26274"/>
    <n v="-19"/>
    <n v="44567.199999999997"/>
    <n v="58965.388799999993"/>
    <n v="113.14349999999999"/>
    <n v="226.53349999999998"/>
    <n v="452232.73420000001"/>
    <n v="183.46155545638945"/>
    <n v="4.6074168255986434"/>
    <n v="651.49671890450361"/>
    <n v="0.1273989531974391"/>
    <n v="310662.73420000001"/>
    <n v="0.1273989531974391"/>
  </r>
  <r>
    <s v="Mar-2024"/>
    <x v="2"/>
    <x v="1"/>
    <n v="4456"/>
    <n v="694600"/>
    <n v="31762"/>
    <n v="6.11"/>
    <n v="14.83"/>
    <n v="483"/>
    <n v="10.52"/>
    <n v="17.239999999999998"/>
    <n v="77475"/>
    <n v="14"/>
    <n v="1354.03"/>
    <n v="17.32"/>
    <n v="5"/>
    <n v="36725"/>
    <n v="62"/>
    <n v="66082.48"/>
    <n v="119749.04"/>
    <n v="771.77919999999995"/>
    <n v="272.26159999999999"/>
    <n v="393524.43920000002"/>
    <n v="88.313384021543996"/>
    <n v="21.868899943328504"/>
    <n v="512.98715685767672"/>
    <n v="0.94154403973509937"/>
    <n v="361762.43920000002"/>
    <n v="0.94154403973509937"/>
  </r>
  <r>
    <s v="Mar-2024"/>
    <x v="3"/>
    <x v="3"/>
    <n v="3878"/>
    <n v="143808"/>
    <n v="82988"/>
    <n v="4.38"/>
    <n v="4.38"/>
    <n v="245"/>
    <n v="64.97"/>
    <n v="19.79"/>
    <n v="35454"/>
    <n v="7"/>
    <n v="1274.3599999999999"/>
    <n v="3.81"/>
    <n v="26"/>
    <n v="5263"/>
    <n v="71"/>
    <n v="16985.64"/>
    <n v="28459.603199999998"/>
    <n v="147.7518"/>
    <n v="169.85640000000001"/>
    <n v="57328.148600000015"/>
    <n v="14.782916090768442"/>
    <n v="1.7328770424639708"/>
    <n v="112.84723312093915"/>
    <n v="2.1710767133956383"/>
    <n v="-25659.851399999985"/>
    <n v="2.1710767133956383"/>
  </r>
  <r>
    <s v="Mar-2024"/>
    <x v="0"/>
    <x v="2"/>
    <n v="3532"/>
    <n v="103072"/>
    <n v="123418"/>
    <n v="7.59"/>
    <n v="5.44"/>
    <n v="131"/>
    <n v="26.86"/>
    <n v="13.71"/>
    <n v="67808"/>
    <n v="14"/>
    <n v="1840.56"/>
    <n v="0.48"/>
    <n v="40"/>
    <n v="11190"/>
    <n v="9"/>
    <n v="19214.080000000002"/>
    <n v="14131.171200000001"/>
    <n v="16.953599999999998"/>
    <n v="268.0788"/>
    <n v="-9556.2835999999952"/>
    <n v="-2.7056295583238943"/>
    <n v="0.83514560274838356"/>
    <n v="56.00034772025905"/>
    <n v="2.339271189071717"/>
    <n v="-132974.2836"/>
    <n v="2.339271189071717"/>
  </r>
  <r>
    <s v="Mar-2024"/>
    <x v="1"/>
    <x v="0"/>
    <n v="2460"/>
    <n v="658108"/>
    <n v="31421"/>
    <n v="8.35"/>
    <n v="9.76"/>
    <n v="229"/>
    <n v="5.78"/>
    <n v="12.45"/>
    <n v="53015"/>
    <n v="8"/>
    <n v="840.87"/>
    <n v="11.38"/>
    <n v="13"/>
    <n v="28690"/>
    <n v="13"/>
    <n v="24009.599999999999"/>
    <n v="81934.445999999996"/>
    <n v="279.94800000000004"/>
    <n v="205.40999999999997"/>
    <n v="469973.59600000002"/>
    <n v="191.04617723577238"/>
    <n v="20.944845803761815"/>
    <n v="782.65130162807566"/>
    <n v="0.29259518194582046"/>
    <n v="438552.59600000002"/>
    <n v="0.29259518194582046"/>
  </r>
  <r>
    <s v="Mar-2024"/>
    <x v="0"/>
    <x v="3"/>
    <n v="2834"/>
    <n v="966781"/>
    <n v="31086"/>
    <n v="4.71"/>
    <n v="9.56"/>
    <n v="195"/>
    <n v="68.209999999999994"/>
    <n v="7.61"/>
    <n v="37310"/>
    <n v="2"/>
    <n v="768.16"/>
    <n v="22"/>
    <n v="1"/>
    <n v="14036"/>
    <n v="30"/>
    <n v="27093.040000000001"/>
    <n v="73572.034100000004"/>
    <n v="623.48"/>
    <n v="133.48140000000001"/>
    <n v="814012.9645"/>
    <n v="287.23110956245591"/>
    <n v="31.100205880460656"/>
    <n v="1258.5672255780046"/>
    <n v="0.15493808835713568"/>
    <n v="782926.9645"/>
    <n v="0.15493808835713568"/>
  </r>
  <r>
    <s v="Mar-2024"/>
    <x v="3"/>
    <x v="3"/>
    <n v="3668"/>
    <n v="931220"/>
    <n v="96088"/>
    <n v="7.55"/>
    <n v="15.97"/>
    <n v="84"/>
    <n v="20.38"/>
    <n v="6.06"/>
    <n v="35256"/>
    <n v="3"/>
    <n v="1760.97"/>
    <n v="2.93"/>
    <n v="19"/>
    <n v="37978"/>
    <n v="69"/>
    <n v="58577.96"/>
    <n v="56431.931999999993"/>
    <n v="107.47240000000001"/>
    <n v="276.93399999999997"/>
    <n v="742591.70160000003"/>
    <n v="202.45139083969465"/>
    <n v="9.6913246190991593"/>
    <n v="528.81082585166132"/>
    <n v="0.15884697493610531"/>
    <n v="646503.70160000003"/>
    <n v="0.15884697493610531"/>
  </r>
  <r>
    <s v="Mar-2024"/>
    <x v="1"/>
    <x v="0"/>
    <n v="2481"/>
    <n v="338345"/>
    <n v="83518"/>
    <n v="9.08"/>
    <n v="3.38"/>
    <n v="327"/>
    <n v="12.75"/>
    <n v="14.45"/>
    <n v="56862"/>
    <n v="8"/>
    <n v="896.75"/>
    <n v="2.91"/>
    <n v="1"/>
    <n v="41148"/>
    <n v="6"/>
    <n v="8385.7799999999988"/>
    <n v="48890.852499999994"/>
    <n v="72.197100000000006"/>
    <n v="225.27480000000003"/>
    <n v="182760.89560000002"/>
    <n v="73.66420620717453"/>
    <n v="4.0511626236260447"/>
    <n v="377.30136604404794"/>
    <n v="0.86668119818528433"/>
    <n v="99242.895600000018"/>
    <n v="0.86668119818528433"/>
  </r>
  <r>
    <s v="Mar-2024"/>
    <x v="2"/>
    <x v="0"/>
    <n v="2944"/>
    <n v="579393"/>
    <n v="84063"/>
    <n v="8.0500000000000007"/>
    <n v="6.76"/>
    <n v="333"/>
    <n v="7.93"/>
    <n v="18.100000000000001"/>
    <n v="96330"/>
    <n v="12"/>
    <n v="1643.83"/>
    <n v="4.58"/>
    <n v="39"/>
    <n v="9888"/>
    <n v="-5"/>
    <n v="19901.439999999999"/>
    <n v="104870.13300000002"/>
    <n v="134.83520000000001"/>
    <n v="236.99200000000002"/>
    <n v="348031.59979999997"/>
    <n v="118.21725536684781"/>
    <n v="6.8923664394561222"/>
    <n v="352.46527925637082"/>
    <n v="0.94477390993677857"/>
    <n v="263968.59979999997"/>
    <n v="0.94477390993677857"/>
  </r>
  <r>
    <s v="Mar-2024"/>
    <x v="1"/>
    <x v="3"/>
    <n v="375"/>
    <n v="591357"/>
    <n v="23354"/>
    <n v="7.36"/>
    <n v="15.16"/>
    <n v="367"/>
    <n v="26.61"/>
    <n v="17.96"/>
    <n v="23332"/>
    <n v="1"/>
    <n v="543.77"/>
    <n v="27.4"/>
    <n v="43"/>
    <n v="43864"/>
    <n v="-12"/>
    <n v="5685"/>
    <n v="106207.7172"/>
    <n v="102.74999999999999"/>
    <n v="27.599999999999998"/>
    <n v="412137.93280000001"/>
    <n v="1099.0344874666666"/>
    <n v="25.321443864006167"/>
    <n v="1087.5131029663278"/>
    <n v="0.33746719832520794"/>
    <n v="388783.93280000001"/>
    <n v="0.33746719832520794"/>
  </r>
  <r>
    <s v="Mar-2024"/>
    <x v="0"/>
    <x v="2"/>
    <n v="1308"/>
    <n v="636712"/>
    <n v="13016"/>
    <n v="3.32"/>
    <n v="2.11"/>
    <n v="120"/>
    <n v="61.23"/>
    <n v="12.77"/>
    <n v="6372"/>
    <n v="14"/>
    <n v="917.75"/>
    <n v="7.55"/>
    <n v="42"/>
    <n v="3128"/>
    <n v="36"/>
    <n v="2759.8799999999997"/>
    <n v="81308.122400000007"/>
    <n v="98.753999999999991"/>
    <n v="43.425600000000003"/>
    <n v="543001.81799999997"/>
    <n v="415.13900458715597"/>
    <n v="48.917639827904118"/>
    <n v="693.77499318986656"/>
    <n v="0.17296674163515058"/>
    <n v="529985.81799999997"/>
    <n v="0.17296674163515058"/>
  </r>
  <r>
    <s v="Mar-2024"/>
    <x v="3"/>
    <x v="1"/>
    <n v="3349"/>
    <n v="357747"/>
    <n v="7384"/>
    <n v="5.64"/>
    <n v="3.11"/>
    <n v="241"/>
    <n v="44.05"/>
    <n v="5.1100000000000003"/>
    <n v="85501"/>
    <n v="0"/>
    <n v="754.84"/>
    <n v="29.43"/>
    <n v="48"/>
    <n v="42886"/>
    <n v="33"/>
    <n v="10415.39"/>
    <n v="18280.871700000003"/>
    <n v="985.61070000000007"/>
    <n v="188.8836"/>
    <n v="199489.24400000001"/>
    <n v="59.566809196775161"/>
    <n v="48.448943661971832"/>
    <n v="473.93752318372105"/>
    <n v="0.50850584351510986"/>
    <n v="192105.24400000001"/>
    <n v="0.50850584351510986"/>
  </r>
  <r>
    <s v="Mar-2024"/>
    <x v="3"/>
    <x v="0"/>
    <n v="2133"/>
    <n v="415446"/>
    <n v="29045"/>
    <n v="1.62"/>
    <n v="9.39"/>
    <n v="282"/>
    <n v="25.67"/>
    <n v="8.16"/>
    <n v="81258"/>
    <n v="2"/>
    <n v="1668.07"/>
    <n v="0.42"/>
    <n v="12"/>
    <n v="28956"/>
    <n v="59"/>
    <n v="20028.870000000003"/>
    <n v="33900.393600000003"/>
    <n v="8.9585999999999988"/>
    <n v="34.554600000000008"/>
    <n v="251259.22320000001"/>
    <n v="117.79616652601969"/>
    <n v="14.30352900671372"/>
    <n v="249.05789325388025"/>
    <n v="1.1322668650077266"/>
    <n v="222214.22320000001"/>
    <n v="1.1322668650077266"/>
  </r>
  <r>
    <s v="Mar-2024"/>
    <x v="3"/>
    <x v="0"/>
    <n v="1899"/>
    <n v="198087"/>
    <n v="141917"/>
    <n v="2.82"/>
    <n v="6.67"/>
    <n v="16"/>
    <n v="64.33"/>
    <n v="11.23"/>
    <n v="17733"/>
    <n v="14"/>
    <n v="254.31"/>
    <n v="20.88"/>
    <n v="5"/>
    <n v="47639"/>
    <n v="9"/>
    <n v="12666.33"/>
    <n v="22245.170100000003"/>
    <n v="396.51119999999997"/>
    <n v="53.5518"/>
    <n v="97353.436900000001"/>
    <n v="51.265632912058976"/>
    <n v="1.3957947250857896"/>
    <n v="778.91942904329358"/>
    <n v="2.0541277317542295E-2"/>
    <n v="-44563.563099999999"/>
    <n v="2.0541277317542295E-2"/>
  </r>
  <r>
    <s v="Mar-2024"/>
    <x v="3"/>
    <x v="2"/>
    <n v="4281"/>
    <n v="805678"/>
    <n v="82949"/>
    <n v="7.62"/>
    <n v="5.48"/>
    <n v="43"/>
    <n v="21.23"/>
    <n v="15.04"/>
    <n v="58971"/>
    <n v="4"/>
    <n v="1186.6500000000001"/>
    <n v="2.09"/>
    <n v="39"/>
    <n v="32746"/>
    <n v="57"/>
    <n v="23459.88"/>
    <n v="121173.97119999999"/>
    <n v="89.472899999999996"/>
    <n v="326.2122"/>
    <n v="568911.46369999996"/>
    <n v="132.8921896052324"/>
    <n v="9.7129320425803805"/>
    <n v="678.95167066953184"/>
    <n v="6.333293201502338E-2"/>
    <n v="485962.46369999996"/>
    <n v="6.333293201502338E-2"/>
  </r>
  <r>
    <s v="Mar-2024"/>
    <x v="1"/>
    <x v="3"/>
    <n v="2574"/>
    <n v="476188"/>
    <n v="148016"/>
    <n v="4.4400000000000004"/>
    <n v="7.17"/>
    <n v="15"/>
    <n v="41.35"/>
    <n v="8.06"/>
    <n v="65480"/>
    <n v="13"/>
    <n v="1283.47"/>
    <n v="22.27"/>
    <n v="39"/>
    <n v="26957"/>
    <n v="-6"/>
    <n v="18455.579999999998"/>
    <n v="38380.752800000002"/>
    <n v="573.22980000000007"/>
    <n v="114.2856"/>
    <n v="326227.15179999999"/>
    <n v="126.73937521367522"/>
    <n v="3.2171386877094368"/>
    <n v="371.01607361293992"/>
    <n v="4.0429515233479214E-2"/>
    <n v="178211.15179999999"/>
    <n v="4.0429515233479214E-2"/>
  </r>
  <r>
    <s v="Mar-2024"/>
    <x v="2"/>
    <x v="3"/>
    <n v="4149"/>
    <n v="825723"/>
    <n v="86442"/>
    <n v="8.7799999999999994"/>
    <n v="7.98"/>
    <n v="411"/>
    <n v="11.47"/>
    <n v="10.38"/>
    <n v="41152"/>
    <n v="4"/>
    <n v="1163.0899999999999"/>
    <n v="12.67"/>
    <n v="33"/>
    <n v="22292"/>
    <n v="11"/>
    <n v="33109.020000000004"/>
    <n v="85710.047399999996"/>
    <n v="525.67830000000004"/>
    <n v="364.28219999999993"/>
    <n v="642569.97210000001"/>
    <n v="154.87345676066522"/>
    <n v="9.552335670160339"/>
    <n v="709.93904169066889"/>
    <n v="0.57892294389280663"/>
    <n v="556127.97210000001"/>
    <n v="0.57892294389280663"/>
  </r>
  <r>
    <s v="Mar-2024"/>
    <x v="2"/>
    <x v="0"/>
    <n v="402"/>
    <n v="146044"/>
    <n v="63653"/>
    <n v="4.41"/>
    <n v="17.670000000000002"/>
    <n v="143"/>
    <n v="67.64"/>
    <n v="12.2"/>
    <n v="85765"/>
    <n v="8"/>
    <n v="629.98"/>
    <n v="0.79"/>
    <n v="14"/>
    <n v="48046"/>
    <n v="64"/>
    <n v="7103.3400000000011"/>
    <n v="17817.367999999999"/>
    <n v="3.1758000000000002"/>
    <n v="17.728200000000001"/>
    <n v="-12708.611999999994"/>
    <n v="-31.61346268656715"/>
    <n v="2.2943773270702086"/>
    <n v="231.82323248357091"/>
    <n v="0.61684930568869656"/>
    <n v="-76361.611999999994"/>
    <n v="0.61684930568869656"/>
  </r>
  <r>
    <s v="Mar-2024"/>
    <x v="2"/>
    <x v="3"/>
    <n v="4052"/>
    <n v="317491"/>
    <n v="61622"/>
    <n v="7.66"/>
    <n v="15.66"/>
    <n v="294"/>
    <n v="29.5"/>
    <n v="12.29"/>
    <n v="48137"/>
    <n v="9"/>
    <n v="306.60000000000002"/>
    <n v="10.07"/>
    <n v="35"/>
    <n v="15817"/>
    <n v="19"/>
    <n v="63454.32"/>
    <n v="39019.643899999995"/>
    <n v="408.03640000000001"/>
    <n v="310.38319999999999"/>
    <n v="150344.6165"/>
    <n v="37.103804664363281"/>
    <n v="5.1522345915419816"/>
    <n v="1035.521852576647"/>
    <n v="0.2839148196326825"/>
    <n v="88722.616500000004"/>
    <n v="0.2839148196326825"/>
  </r>
  <r>
    <s v="Mar-2024"/>
    <x v="3"/>
    <x v="2"/>
    <n v="1427"/>
    <n v="983396"/>
    <n v="16590"/>
    <n v="7.12"/>
    <n v="7.34"/>
    <n v="340"/>
    <n v="42.81"/>
    <n v="12.39"/>
    <n v="32450"/>
    <n v="10"/>
    <n v="799.3"/>
    <n v="0.54"/>
    <n v="21"/>
    <n v="9507"/>
    <n v="7"/>
    <n v="10474.18"/>
    <n v="121842.76440000001"/>
    <n v="7.7058"/>
    <n v="101.6024"/>
    <n v="809012.74739999999"/>
    <n v="566.93254898388227"/>
    <n v="59.276431585292343"/>
    <n v="1230.3215313399226"/>
    <n v="0.2763505241021928"/>
    <n v="792422.74739999999"/>
    <n v="0.2763505241021928"/>
  </r>
  <r>
    <s v="Mar-2024"/>
    <x v="2"/>
    <x v="0"/>
    <n v="3332"/>
    <n v="960734"/>
    <n v="83471"/>
    <n v="7.77"/>
    <n v="5.08"/>
    <n v="396"/>
    <n v="13.53"/>
    <n v="13"/>
    <n v="61293"/>
    <n v="3"/>
    <n v="458.63"/>
    <n v="23.14"/>
    <n v="15"/>
    <n v="35721"/>
    <n v="12"/>
    <n v="16926.560000000001"/>
    <n v="124895.42"/>
    <n v="771.02480000000003"/>
    <n v="258.89639999999997"/>
    <n v="720868.09880000004"/>
    <n v="216.34696842737097"/>
    <n v="11.509793820608355"/>
    <n v="2094.7910080020933"/>
    <n v="0.1890403379083076"/>
    <n v="637397.09880000004"/>
    <n v="0.1890403379083076"/>
  </r>
  <r>
    <s v="Mar-2024"/>
    <x v="1"/>
    <x v="3"/>
    <n v="3653"/>
    <n v="685775"/>
    <n v="13605"/>
    <n v="7.45"/>
    <n v="17.75"/>
    <n v="324"/>
    <n v="26.2"/>
    <n v="15.66"/>
    <n v="93955"/>
    <n v="14"/>
    <n v="1089.6099999999999"/>
    <n v="10.130000000000001"/>
    <n v="49"/>
    <n v="40941"/>
    <n v="24"/>
    <n v="64840.75"/>
    <n v="107392.36499999999"/>
    <n v="370.0489"/>
    <n v="272.14850000000001"/>
    <n v="378003.6876"/>
    <n v="103.47760405146455"/>
    <n v="50.406100698272695"/>
    <n v="629.37656592725841"/>
    <n v="0.51479514417994232"/>
    <n v="364398.6876"/>
    <n v="0.51479514417994232"/>
  </r>
  <r>
    <s v="Mar-2024"/>
    <x v="0"/>
    <x v="0"/>
    <n v="1488"/>
    <n v="463860"/>
    <n v="24810"/>
    <n v="4.92"/>
    <n v="11.82"/>
    <n v="285"/>
    <n v="69"/>
    <n v="6.26"/>
    <n v="87700"/>
    <n v="13"/>
    <n v="1510.71"/>
    <n v="14.3"/>
    <n v="14"/>
    <n v="11518"/>
    <n v="-9"/>
    <n v="17588.16"/>
    <n v="29037.636000000002"/>
    <n v="212.78400000000002"/>
    <n v="73.209599999999995"/>
    <n v="317730.21039999998"/>
    <n v="213.52836720430108"/>
    <n v="18.696493349455864"/>
    <n v="307.04767956788527"/>
    <n v="0.92819460613116034"/>
    <n v="292920.21039999998"/>
    <n v="0.92819460613116034"/>
  </r>
  <r>
    <s v="Mar-2024"/>
    <x v="0"/>
    <x v="3"/>
    <n v="3812"/>
    <n v="461961"/>
    <n v="46869"/>
    <n v="8.8000000000000007"/>
    <n v="3.9"/>
    <n v="121"/>
    <n v="18.59"/>
    <n v="19.77"/>
    <n v="79332"/>
    <n v="3"/>
    <n v="1378.01"/>
    <n v="8.1199999999999992"/>
    <n v="30"/>
    <n v="44020"/>
    <n v="72"/>
    <n v="14866.8"/>
    <n v="91329.689699999988"/>
    <n v="309.53440000000001"/>
    <n v="335.45600000000002"/>
    <n v="231767.51990000001"/>
    <n v="60.799454328436518"/>
    <n v="9.8564296229917421"/>
    <n v="335.2377704080522"/>
    <n v="0.36093784973190379"/>
    <n v="184898.51990000001"/>
    <n v="0.36093784973190379"/>
  </r>
  <r>
    <s v="Mar-2024"/>
    <x v="3"/>
    <x v="0"/>
    <n v="1467"/>
    <n v="301924"/>
    <n v="37955"/>
    <n v="2.4300000000000002"/>
    <n v="2.82"/>
    <n v="233"/>
    <n v="13.47"/>
    <n v="15"/>
    <n v="96856"/>
    <n v="0"/>
    <n v="359.77"/>
    <n v="0.88"/>
    <n v="8"/>
    <n v="33360"/>
    <n v="11"/>
    <n v="4136.9399999999996"/>
    <n v="45288.6"/>
    <n v="12.909600000000001"/>
    <n v="35.648100000000007"/>
    <n v="122233.90230000002"/>
    <n v="83.322360122699394"/>
    <n v="7.9547885654064023"/>
    <n v="839.21394224087612"/>
    <n v="0.27764076390084924"/>
    <n v="84278.902300000016"/>
    <n v="0.27764076390084924"/>
  </r>
  <r>
    <s v="Mar-2024"/>
    <x v="0"/>
    <x v="3"/>
    <n v="3826"/>
    <n v="477737"/>
    <n v="76312"/>
    <n v="8.3000000000000007"/>
    <n v="19.82"/>
    <n v="118"/>
    <n v="6.37"/>
    <n v="7.62"/>
    <n v="92320"/>
    <n v="9"/>
    <n v="252.04"/>
    <n v="22.4"/>
    <n v="20"/>
    <n v="45835"/>
    <n v="58"/>
    <n v="75831.320000000007"/>
    <n v="36403.559399999998"/>
    <n v="857.02399999999989"/>
    <n v="317.55799999999999"/>
    <n v="226172.53859999997"/>
    <n v="59.114620648196542"/>
    <n v="6.2603129258832162"/>
    <n v="1895.4808760514204"/>
    <n v="6.2253331854137318E-2"/>
    <n v="149860.53859999997"/>
    <n v="6.2253331854137318E-2"/>
  </r>
  <r>
    <s v="Mar-2024"/>
    <x v="1"/>
    <x v="1"/>
    <n v="4086"/>
    <n v="400040"/>
    <n v="15350"/>
    <n v="0.65"/>
    <n v="8.33"/>
    <n v="205"/>
    <n v="39.99"/>
    <n v="14.22"/>
    <n v="70799"/>
    <n v="11"/>
    <n v="1530.68"/>
    <n v="13.24"/>
    <n v="22"/>
    <n v="29924"/>
    <n v="7"/>
    <n v="34036.379999999997"/>
    <n v="56885.687999999995"/>
    <n v="540.9864"/>
    <n v="26.559000000000001"/>
    <n v="207827.38660000003"/>
    <n v="50.86328600097896"/>
    <n v="26.061237785016285"/>
    <n v="261.34789766639665"/>
    <n v="0.78439506049395058"/>
    <n v="192477.38660000003"/>
    <n v="0.78439506049395058"/>
  </r>
  <r>
    <s v="Mar-2024"/>
    <x v="3"/>
    <x v="2"/>
    <n v="4500"/>
    <n v="355035"/>
    <n v="128853"/>
    <n v="0.9"/>
    <n v="13.48"/>
    <n v="396"/>
    <n v="58.92"/>
    <n v="9.9600000000000009"/>
    <n v="99667"/>
    <n v="13"/>
    <n v="1224.47"/>
    <n v="3.78"/>
    <n v="28"/>
    <n v="45052"/>
    <n v="73"/>
    <n v="60660"/>
    <n v="35361.486000000004"/>
    <n v="170.1"/>
    <n v="40.500000000000007"/>
    <n v="114083.91399999999"/>
    <n v="25.351980888888885"/>
    <n v="2.7553491187632417"/>
    <n v="289.94993752398995"/>
    <n v="1.3657530102665936"/>
    <n v="-14769.08600000001"/>
    <n v="1.3657530102665936"/>
  </r>
  <r>
    <s v="Mar-2024"/>
    <x v="1"/>
    <x v="3"/>
    <n v="3948"/>
    <n v="141006"/>
    <n v="116668"/>
    <n v="5.38"/>
    <n v="13.61"/>
    <n v="473"/>
    <n v="22.91"/>
    <n v="9.2200000000000006"/>
    <n v="7233"/>
    <n v="11"/>
    <n v="1138.93"/>
    <n v="23.57"/>
    <n v="43"/>
    <n v="6056"/>
    <n v="54"/>
    <n v="53732.28"/>
    <n v="13000.753200000001"/>
    <n v="930.54359999999997"/>
    <n v="212.4024"/>
    <n v="59841.020799999984"/>
    <n v="15.157300101317119"/>
    <n v="1.2086090444680633"/>
    <n v="123.80567725847945"/>
    <n v="3.8205033119158052"/>
    <n v="-56826.979200000016"/>
    <n v="3.8205033119158052"/>
  </r>
  <r>
    <s v="Mar-2024"/>
    <x v="0"/>
    <x v="3"/>
    <n v="3464"/>
    <n v="188593"/>
    <n v="5159"/>
    <n v="4.0599999999999996"/>
    <n v="10.86"/>
    <n v="426"/>
    <n v="23.38"/>
    <n v="17.38"/>
    <n v="78200"/>
    <n v="2"/>
    <n v="367.48"/>
    <n v="29.04"/>
    <n v="24"/>
    <n v="12588"/>
    <n v="6"/>
    <n v="37619.040000000001"/>
    <n v="32777.463399999993"/>
    <n v="1005.9456"/>
    <n v="140.63839999999999"/>
    <n v="26261.912600000011"/>
    <n v="7.5813835450346447"/>
    <n v="36.556115526264783"/>
    <n v="513.20616087950361"/>
    <n v="0.83007577163521451"/>
    <n v="21102.912600000011"/>
    <n v="0.83007577163521451"/>
  </r>
  <r>
    <s v="Mar-2024"/>
    <x v="1"/>
    <x v="3"/>
    <n v="142"/>
    <n v="227832"/>
    <n v="144316"/>
    <n v="9.33"/>
    <n v="16.25"/>
    <n v="174"/>
    <n v="51.65"/>
    <n v="14.24"/>
    <n v="26205"/>
    <n v="0"/>
    <n v="1995.23"/>
    <n v="14.04"/>
    <n v="30"/>
    <n v="37373"/>
    <n v="3"/>
    <n v="2307.5"/>
    <n v="32443.2768"/>
    <n v="19.936799999999998"/>
    <n v="13.2486"/>
    <n v="129470.03779999999"/>
    <n v="911.76082957746473"/>
    <n v="1.5787022921921339"/>
    <n v="114.18833918896568"/>
    <n v="1.5237983250816391"/>
    <n v="-14845.962200000009"/>
    <n v="1.5237983250816391"/>
  </r>
  <r>
    <s v="Mar-2024"/>
    <x v="0"/>
    <x v="1"/>
    <n v="1043"/>
    <n v="892150"/>
    <n v="19743"/>
    <n v="4.0999999999999996"/>
    <n v="12.84"/>
    <n v="498"/>
    <n v="68.48"/>
    <n v="5.67"/>
    <n v="25570"/>
    <n v="0"/>
    <n v="669.99"/>
    <n v="19.399999999999999"/>
    <n v="11"/>
    <n v="47052"/>
    <n v="17"/>
    <n v="13392.119999999999"/>
    <n v="50584.904999999999"/>
    <n v="202.34199999999998"/>
    <n v="42.762999999999991"/>
    <n v="755305.87"/>
    <n v="724.16670182166831"/>
    <n v="45.188167958263691"/>
    <n v="1331.5870386125166"/>
    <n v="0.37398982233929273"/>
    <n v="735562.87"/>
    <n v="0.37398982233929273"/>
  </r>
  <r>
    <s v="Mar-2024"/>
    <x v="1"/>
    <x v="0"/>
    <n v="4531"/>
    <n v="381328"/>
    <n v="51154"/>
    <n v="6.02"/>
    <n v="18.010000000000002"/>
    <n v="233"/>
    <n v="26.2"/>
    <n v="11.1"/>
    <n v="65936"/>
    <n v="2"/>
    <n v="1305.8699999999999"/>
    <n v="15.93"/>
    <n v="0"/>
    <n v="16748"/>
    <n v="53"/>
    <n v="81603.310000000012"/>
    <n v="42327.408000000003"/>
    <n v="721.78829999999994"/>
    <n v="272.76619999999997"/>
    <n v="173718.72749999998"/>
    <n v="38.340041381593466"/>
    <n v="7.4545099112483868"/>
    <n v="292.01069019121354"/>
    <n v="0.79791599358032972"/>
    <n v="122564.72749999998"/>
    <n v="0.79791599358032972"/>
  </r>
  <r>
    <s v="Mar-2024"/>
    <x v="1"/>
    <x v="0"/>
    <n v="3288"/>
    <n v="63140"/>
    <n v="94678"/>
    <n v="5.71"/>
    <n v="15.78"/>
    <n v="381"/>
    <n v="30.59"/>
    <n v="12.26"/>
    <n v="10416"/>
    <n v="8"/>
    <n v="540.74"/>
    <n v="4.76"/>
    <n v="3"/>
    <n v="40174"/>
    <n v="38"/>
    <n v="51884.639999999999"/>
    <n v="7740.9639999999999"/>
    <n v="156.50879999999998"/>
    <n v="187.7448"/>
    <n v="-47419.857600000003"/>
    <n v="-14.422097810218979"/>
    <n v="0.6668919918037981"/>
    <n v="116.76591337796353"/>
    <n v="3.2629385492556224"/>
    <n v="-142097.85759999999"/>
    <n v="3.2629385492556224"/>
  </r>
  <r>
    <s v="Mar-2024"/>
    <x v="2"/>
    <x v="2"/>
    <n v="814"/>
    <n v="438612"/>
    <n v="117056"/>
    <n v="5.45"/>
    <n v="2.1"/>
    <n v="184"/>
    <n v="44.53"/>
    <n v="18.46"/>
    <n v="3412"/>
    <n v="5"/>
    <n v="729.39"/>
    <n v="24.38"/>
    <n v="22"/>
    <n v="12826"/>
    <n v="-19"/>
    <n v="1709.4"/>
    <n v="80967.775200000004"/>
    <n v="198.45319999999998"/>
    <n v="44.363"/>
    <n v="339454.0086"/>
    <n v="417.01966658476658"/>
    <n v="3.7470270639693823"/>
    <n v="601.3408464607412"/>
    <n v="0.30598287324560203"/>
    <n v="222398.0086"/>
    <n v="0.30598287324560203"/>
  </r>
  <r>
    <s v="Mar-2024"/>
    <x v="3"/>
    <x v="3"/>
    <n v="3735"/>
    <n v="914690"/>
    <n v="111122"/>
    <n v="4.21"/>
    <n v="6.52"/>
    <n v="104"/>
    <n v="8.73"/>
    <n v="19.28"/>
    <n v="86907"/>
    <n v="8"/>
    <n v="1742.91"/>
    <n v="4.6900000000000004"/>
    <n v="36"/>
    <n v="18570"/>
    <n v="66"/>
    <n v="24352.199999999997"/>
    <n v="176352.23199999999"/>
    <n v="175.17150000000001"/>
    <n v="157.24349999999998"/>
    <n v="608176.15300000005"/>
    <n v="162.83163400267739"/>
    <n v="8.2314033224743977"/>
    <n v="524.80621489348266"/>
    <n v="0.19816838491729441"/>
    <n v="497054.15300000005"/>
    <n v="0.19816838491729441"/>
  </r>
  <r>
    <s v="Mar-2024"/>
    <x v="2"/>
    <x v="0"/>
    <n v="3710"/>
    <n v="119286"/>
    <n v="37402"/>
    <n v="2.95"/>
    <n v="5.82"/>
    <n v="389"/>
    <n v="62.48"/>
    <n v="7.25"/>
    <n v="69847"/>
    <n v="9"/>
    <n v="440.89"/>
    <n v="11.91"/>
    <n v="14"/>
    <n v="4536"/>
    <n v="47"/>
    <n v="21592.2"/>
    <n v="8648.2349999999988"/>
    <n v="441.86099999999999"/>
    <n v="109.44500000000001"/>
    <n v="14111.259000000005"/>
    <n v="3.8035738544474409"/>
    <n v="3.1892946901235226"/>
    <n v="270.55728186168886"/>
    <n v="1.4377731670103784"/>
    <n v="-23290.740999999995"/>
    <n v="1.4377731670103784"/>
  </r>
  <r>
    <s v="Mar-2024"/>
    <x v="0"/>
    <x v="2"/>
    <n v="3630"/>
    <n v="198066"/>
    <n v="97122"/>
    <n v="4.17"/>
    <n v="13.21"/>
    <n v="36"/>
    <n v="47.99"/>
    <n v="18.98"/>
    <n v="37909"/>
    <n v="7"/>
    <n v="752.33"/>
    <n v="19.89"/>
    <n v="8"/>
    <n v="26594"/>
    <n v="14"/>
    <n v="47952.3"/>
    <n v="37592.926800000001"/>
    <n v="722.00699999999995"/>
    <n v="151.37100000000001"/>
    <n v="47144.395199999999"/>
    <n v="12.987436694214876"/>
    <n v="2.0393525668746526"/>
    <n v="263.27010753259873"/>
    <n v="0.13674169216321833"/>
    <n v="-49977.604800000001"/>
    <n v="0.13674169216321833"/>
  </r>
  <r>
    <s v="Mar-2024"/>
    <x v="2"/>
    <x v="1"/>
    <n v="4057"/>
    <n v="330852"/>
    <n v="103538"/>
    <n v="5.8"/>
    <n v="13.4"/>
    <n v="199"/>
    <n v="42.83"/>
    <n v="15.27"/>
    <n v="47279"/>
    <n v="7"/>
    <n v="982.54"/>
    <n v="18.18"/>
    <n v="32"/>
    <n v="8140"/>
    <n v="-4"/>
    <n v="54363.8"/>
    <n v="50521.100400000003"/>
    <n v="737.56259999999997"/>
    <n v="235.30599999999998"/>
    <n v="169575.23099999997"/>
    <n v="41.798183633226515"/>
    <n v="3.1954644671521568"/>
    <n v="336.73132900441715"/>
    <n v="0.59097560238414759"/>
    <n v="66037.230999999971"/>
    <n v="0.59097560238414759"/>
  </r>
  <r>
    <s v="Mar-2024"/>
    <x v="0"/>
    <x v="3"/>
    <n v="1343"/>
    <n v="474149"/>
    <n v="59040"/>
    <n v="5.72"/>
    <n v="8.5299999999999994"/>
    <n v="361"/>
    <n v="50.32"/>
    <n v="18.09"/>
    <n v="59321"/>
    <n v="9"/>
    <n v="520.29"/>
    <n v="13.5"/>
    <n v="32"/>
    <n v="35980"/>
    <n v="3"/>
    <n v="11455.789999999999"/>
    <n v="85773.554100000008"/>
    <n v="181.30500000000001"/>
    <n v="76.819599999999994"/>
    <n v="281360.53130000003"/>
    <n v="209.50151250930753"/>
    <n v="8.0309789972899726"/>
    <n v="911.31676564992608"/>
    <n v="0.39613009834461316"/>
    <n v="222320.53130000003"/>
    <n v="0.39613009834461316"/>
  </r>
  <r>
    <s v="Mar-2024"/>
    <x v="3"/>
    <x v="0"/>
    <n v="1760"/>
    <n v="854565"/>
    <n v="71852"/>
    <n v="8.35"/>
    <n v="4.71"/>
    <n v="250"/>
    <n v="32.119999999999997"/>
    <n v="14.4"/>
    <n v="16934"/>
    <n v="0"/>
    <n v="1652.79"/>
    <n v="16.149999999999999"/>
    <n v="18"/>
    <n v="49704"/>
    <n v="34"/>
    <n v="8289.6"/>
    <n v="123057.36000000002"/>
    <n v="284.23999999999995"/>
    <n v="146.95999999999998"/>
    <n v="656148.84"/>
    <n v="372.8118409090909"/>
    <n v="11.893405889884763"/>
    <n v="517.04390757446504"/>
    <n v="0.48351793017500128"/>
    <n v="584296.84"/>
    <n v="0.48351793017500128"/>
  </r>
  <r>
    <s v="Mar-2024"/>
    <x v="2"/>
    <x v="2"/>
    <n v="1416"/>
    <n v="339768"/>
    <n v="71914"/>
    <n v="1.1000000000000001"/>
    <n v="19.899999999999999"/>
    <n v="88"/>
    <n v="8.5500000000000007"/>
    <n v="12.53"/>
    <n v="54412"/>
    <n v="3"/>
    <n v="1032.44"/>
    <n v="15.29"/>
    <n v="18"/>
    <n v="17042"/>
    <n v="6"/>
    <n v="28178.399999999998"/>
    <n v="42572.930399999997"/>
    <n v="216.50639999999999"/>
    <n v="15.576000000000002"/>
    <n v="197330.58720000001"/>
    <n v="139.3577593220339"/>
    <n v="4.7246433239702981"/>
    <n v="329.09224749137962"/>
    <n v="0.26740222740222741"/>
    <n v="125416.58720000001"/>
    <n v="0.26740222740222741"/>
  </r>
  <r>
    <s v="Mar-2024"/>
    <x v="1"/>
    <x v="1"/>
    <n v="4776"/>
    <n v="131816"/>
    <n v="43342"/>
    <n v="7.6"/>
    <n v="15.61"/>
    <n v="464"/>
    <n v="17.52"/>
    <n v="11.27"/>
    <n v="38174"/>
    <n v="7"/>
    <n v="663.24"/>
    <n v="1.44"/>
    <n v="47"/>
    <n v="36024"/>
    <n v="47"/>
    <n v="74553.36"/>
    <n v="14855.663199999999"/>
    <n v="68.7744"/>
    <n v="362.976"/>
    <n v="-32222.773599999986"/>
    <n v="-6.7468118927973171"/>
    <n v="3.0412994324212081"/>
    <n v="198.74555213798925"/>
    <n v="2.3346434423742188"/>
    <n v="-75564.773599999986"/>
    <n v="2.3346434423742188"/>
  </r>
  <r>
    <s v="Mar-2024"/>
    <x v="2"/>
    <x v="0"/>
    <n v="4868"/>
    <n v="927611"/>
    <n v="86423"/>
    <n v="4.4400000000000004"/>
    <n v="9.9600000000000009"/>
    <n v="418"/>
    <n v="19.79"/>
    <n v="8.94"/>
    <n v="35201"/>
    <n v="5"/>
    <n v="1574.08"/>
    <n v="17.149999999999999"/>
    <n v="18"/>
    <n v="6423"/>
    <n v="-17"/>
    <n v="48485.280000000006"/>
    <n v="82928.4234"/>
    <n v="834.86199999999997"/>
    <n v="216.13920000000002"/>
    <n v="753522.29539999994"/>
    <n v="154.79093989317994"/>
    <n v="10.733381160107841"/>
    <n v="589.30359321000208"/>
    <n v="0.70931181281808853"/>
    <n v="667099.29539999994"/>
    <n v="0.70931181281808853"/>
  </r>
  <r>
    <s v="Mar-2024"/>
    <x v="1"/>
    <x v="2"/>
    <n v="1443"/>
    <n v="570498"/>
    <n v="52377"/>
    <n v="8.2200000000000006"/>
    <n v="7.19"/>
    <n v="349"/>
    <n v="51.83"/>
    <n v="18"/>
    <n v="57134"/>
    <n v="14"/>
    <n v="323.27"/>
    <n v="28.84"/>
    <n v="29"/>
    <n v="4275"/>
    <n v="5"/>
    <n v="10375.17"/>
    <n v="102689.64"/>
    <n v="416.16120000000001"/>
    <n v="118.61460000000001"/>
    <n v="395489.4142"/>
    <n v="274.07443811503811"/>
    <n v="10.89214731657025"/>
    <n v="1764.7724812076594"/>
    <n v="0.19775920336267611"/>
    <n v="343112.4142"/>
    <n v="0.19775920336267611"/>
  </r>
  <r>
    <s v="Mar-2024"/>
    <x v="0"/>
    <x v="1"/>
    <n v="4108"/>
    <n v="230231"/>
    <n v="67261"/>
    <n v="9.3699999999999992"/>
    <n v="11.98"/>
    <n v="300"/>
    <n v="55.34"/>
    <n v="15.51"/>
    <n v="12881"/>
    <n v="14"/>
    <n v="1700.01"/>
    <n v="12.42"/>
    <n v="1"/>
    <n v="44809"/>
    <n v="51"/>
    <n v="49213.840000000004"/>
    <n v="35708.828099999999"/>
    <n v="510.21360000000004"/>
    <n v="384.91959999999995"/>
    <n v="86723.198700000008"/>
    <n v="21.110807862706917"/>
    <n v="3.4229494060451078"/>
    <n v="135.4292033576273"/>
    <n v="2.2151795370736349"/>
    <n v="19462.198700000008"/>
    <n v="2.2151795370736349"/>
  </r>
  <r>
    <s v="Mar-2024"/>
    <x v="3"/>
    <x v="2"/>
    <n v="2572"/>
    <n v="784417"/>
    <n v="144088"/>
    <n v="3.47"/>
    <n v="10.64"/>
    <n v="432"/>
    <n v="62.68"/>
    <n v="17.7"/>
    <n v="36737"/>
    <n v="14"/>
    <n v="807.29"/>
    <n v="13.25"/>
    <n v="47"/>
    <n v="5674"/>
    <n v="71"/>
    <n v="27366.080000000002"/>
    <n v="138841.80899999998"/>
    <n v="340.79"/>
    <n v="89.248400000000004"/>
    <n v="575368.07260000007"/>
    <n v="223.70453833592538"/>
    <n v="5.4440133807117874"/>
    <n v="971.66693505431761"/>
    <n v="0.44459678971771388"/>
    <n v="431280.07260000007"/>
    <n v="0.44459678971771388"/>
  </r>
  <r>
    <s v="Mar-2024"/>
    <x v="3"/>
    <x v="1"/>
    <n v="2528"/>
    <n v="578423"/>
    <n v="8866"/>
    <n v="6.56"/>
    <n v="17.47"/>
    <n v="174"/>
    <n v="31.32"/>
    <n v="7.53"/>
    <n v="77514"/>
    <n v="1"/>
    <n v="1856.27"/>
    <n v="15.61"/>
    <n v="38"/>
    <n v="45839"/>
    <n v="74"/>
    <n v="44164.159999999996"/>
    <n v="43555.251900000003"/>
    <n v="394.62079999999997"/>
    <n v="165.83679999999998"/>
    <n v="366790.13049999997"/>
    <n v="145.09103263449367"/>
    <n v="65.240581998646519"/>
    <n v="311.60499280815827"/>
    <n v="0.55839926835551146"/>
    <n v="357924.13049999997"/>
    <n v="0.55839926835551146"/>
  </r>
  <r>
    <s v="Mar-2024"/>
    <x v="0"/>
    <x v="0"/>
    <n v="3974"/>
    <n v="770391"/>
    <n v="98574"/>
    <n v="4.0999999999999996"/>
    <n v="12.31"/>
    <n v="274"/>
    <n v="38.18"/>
    <n v="10.35"/>
    <n v="95567"/>
    <n v="11"/>
    <n v="1820.64"/>
    <n v="26.2"/>
    <n v="38"/>
    <n v="42476"/>
    <n v="18"/>
    <n v="48919.94"/>
    <n v="79735.468500000003"/>
    <n v="1041.1880000000001"/>
    <n v="162.93399999999997"/>
    <n v="502488.46950000001"/>
    <n v="126.44400339708103"/>
    <n v="7.8153569906871994"/>
    <n v="423.14296071711044"/>
    <n v="0.64753529052130676"/>
    <n v="403914.46950000001"/>
    <n v="0.64753529052130676"/>
  </r>
  <r>
    <s v="Mar-2024"/>
    <x v="1"/>
    <x v="3"/>
    <n v="1594"/>
    <n v="966383"/>
    <n v="34336"/>
    <n v="6.38"/>
    <n v="16.47"/>
    <n v="109"/>
    <n v="25.57"/>
    <n v="19.48"/>
    <n v="42733"/>
    <n v="14"/>
    <n v="327.83"/>
    <n v="2.56"/>
    <n v="1"/>
    <n v="7569"/>
    <n v="30"/>
    <n v="26253.179999999997"/>
    <n v="188251.40840000001"/>
    <n v="40.806400000000004"/>
    <n v="101.6972"/>
    <n v="701433.90800000005"/>
    <n v="440.04636637390217"/>
    <n v="28.144891658900281"/>
    <n v="2947.817466369765"/>
    <n v="3.6976509313595127E-2"/>
    <n v="667097.90800000005"/>
    <n v="3.6976509313595127E-2"/>
  </r>
  <r>
    <s v="Mar-2024"/>
    <x v="1"/>
    <x v="2"/>
    <n v="4043"/>
    <n v="248137"/>
    <n v="103934"/>
    <n v="6.01"/>
    <n v="11.42"/>
    <n v="41"/>
    <n v="68.53"/>
    <n v="6.23"/>
    <n v="88697"/>
    <n v="6"/>
    <n v="387.15"/>
    <n v="8.42"/>
    <n v="34"/>
    <n v="17350"/>
    <n v="-8"/>
    <n v="46171.06"/>
    <n v="15458.935100000001"/>
    <n v="340.42059999999998"/>
    <n v="242.98429999999999"/>
    <n v="79876.600000000006"/>
    <n v="19.756764778629734"/>
    <n v="2.3874478034137048"/>
    <n v="640.9324551207543"/>
    <n v="6.3969299217770823E-2"/>
    <n v="-24057.399999999994"/>
    <n v="6.3969299217770823E-2"/>
  </r>
  <r>
    <s v="Mar-2024"/>
    <x v="2"/>
    <x v="1"/>
    <n v="385"/>
    <n v="856527"/>
    <n v="66215"/>
    <n v="1.08"/>
    <n v="12.77"/>
    <n v="115"/>
    <n v="44.21"/>
    <n v="19.649999999999999"/>
    <n v="66205"/>
    <n v="7"/>
    <n v="1534.49"/>
    <n v="22"/>
    <n v="44"/>
    <n v="16861"/>
    <n v="63"/>
    <n v="4916.45"/>
    <n v="168307.55549999999"/>
    <n v="84.7"/>
    <n v="4.1580000000000004"/>
    <n v="600148.13650000002"/>
    <n v="1558.8263285714286"/>
    <n v="12.935543305897456"/>
    <n v="558.18350070707527"/>
    <n v="0.20602543761025632"/>
    <n v="533933.13650000002"/>
    <n v="0.20602543761025632"/>
  </r>
  <r>
    <s v="Mar-2024"/>
    <x v="2"/>
    <x v="1"/>
    <n v="4237"/>
    <n v="618020"/>
    <n v="32076"/>
    <n v="1.69"/>
    <n v="10.4"/>
    <n v="259"/>
    <n v="61.42"/>
    <n v="6.63"/>
    <n v="93190"/>
    <n v="3"/>
    <n v="1859.8"/>
    <n v="26.63"/>
    <n v="0"/>
    <n v="12549"/>
    <n v="57"/>
    <n v="44064.800000000003"/>
    <n v="40974.725999999995"/>
    <n v="1128.3130999999998"/>
    <n v="71.6053"/>
    <n v="426041.55560000002"/>
    <n v="100.5526447014397"/>
    <n v="19.267365008105749"/>
    <n v="332.30454887622324"/>
    <n v="0.77940552085693027"/>
    <n v="393965.55560000002"/>
    <n v="0.77940552085693027"/>
  </r>
  <r>
    <s v="Mar-2024"/>
    <x v="2"/>
    <x v="1"/>
    <n v="4019"/>
    <n v="906047"/>
    <n v="43405"/>
    <n v="3.8"/>
    <n v="10.14"/>
    <n v="272"/>
    <n v="67.84"/>
    <n v="13.1"/>
    <n v="94937"/>
    <n v="13"/>
    <n v="1883.18"/>
    <n v="24.09"/>
    <n v="2"/>
    <n v="33535"/>
    <n v="19"/>
    <n v="40752.660000000003"/>
    <n v="118692.15700000001"/>
    <n v="968.1771"/>
    <n v="152.72200000000001"/>
    <n v="617009.28389999992"/>
    <n v="153.52308631500372"/>
    <n v="20.87425411818915"/>
    <n v="481.12607398124447"/>
    <n v="0.56534038521180474"/>
    <n v="573604.28389999992"/>
    <n v="0.56534038521180474"/>
  </r>
  <r>
    <s v="Mar-2024"/>
    <x v="1"/>
    <x v="2"/>
    <n v="3078"/>
    <n v="141353"/>
    <n v="144883"/>
    <n v="8.9700000000000006"/>
    <n v="13.1"/>
    <n v="202"/>
    <n v="63.21"/>
    <n v="5.49"/>
    <n v="8572"/>
    <n v="14"/>
    <n v="219.97"/>
    <n v="27.44"/>
    <n v="47"/>
    <n v="45420"/>
    <n v="52"/>
    <n v="40321.799999999996"/>
    <n v="7760.279700000001"/>
    <n v="844.60320000000013"/>
    <n v="276.09660000000002"/>
    <n v="38158.22050000001"/>
    <n v="12.397082683560757"/>
    <n v="0.97563551279308136"/>
    <n v="642.60126380870122"/>
    <n v="0.31434734317630331"/>
    <n v="-106724.77949999999"/>
    <n v="0.31434734317630331"/>
  </r>
  <r>
    <s v="Mar-2024"/>
    <x v="1"/>
    <x v="1"/>
    <n v="194"/>
    <n v="592387"/>
    <n v="33328"/>
    <n v="2.1"/>
    <n v="15.15"/>
    <n v="372"/>
    <n v="49.7"/>
    <n v="7.32"/>
    <n v="72379"/>
    <n v="3"/>
    <n v="347.93"/>
    <n v="20.39"/>
    <n v="43"/>
    <n v="32283"/>
    <n v="53"/>
    <n v="2939.1"/>
    <n v="43362.7284"/>
    <n v="39.556600000000003"/>
    <n v="4.0739999999999998"/>
    <n v="441379.54099999997"/>
    <n v="2275.1522731958762"/>
    <n v="17.774453912626019"/>
    <n v="1702.603972063346"/>
    <n v="0.2184888594786854"/>
    <n v="408051.54099999997"/>
    <n v="0.2184888594786854"/>
  </r>
  <r>
    <s v="Mar-2024"/>
    <x v="0"/>
    <x v="3"/>
    <n v="1233"/>
    <n v="421233"/>
    <n v="117911"/>
    <n v="5.01"/>
    <n v="4.4400000000000004"/>
    <n v="294"/>
    <n v="22.78"/>
    <n v="9.52"/>
    <n v="1105"/>
    <n v="1"/>
    <n v="1481"/>
    <n v="2.0099999999999998"/>
    <n v="46"/>
    <n v="1633"/>
    <n v="42"/>
    <n v="5474.52"/>
    <n v="40101.381600000001"/>
    <n v="24.783299999999997"/>
    <n v="61.773299999999999"/>
    <n v="372832.54180000001"/>
    <n v="302.3783793998378"/>
    <n v="3.5724656732620366"/>
    <n v="284.42471303173534"/>
    <n v="1.0336654535613305"/>
    <n v="254921.54180000001"/>
    <n v="1.0336654535613305"/>
  </r>
  <r>
    <s v="Mar-2024"/>
    <x v="0"/>
    <x v="0"/>
    <n v="2630"/>
    <n v="718590"/>
    <n v="30851"/>
    <n v="1.21"/>
    <n v="6.72"/>
    <n v="343"/>
    <n v="8.1999999999999993"/>
    <n v="8.82"/>
    <n v="97175"/>
    <n v="1"/>
    <n v="188.68"/>
    <n v="24.85"/>
    <n v="29"/>
    <n v="40255"/>
    <n v="79"/>
    <n v="17673.599999999999"/>
    <n v="63379.637999999999"/>
    <n v="653.55500000000006"/>
    <n v="31.823"/>
    <n v="499421.38400000002"/>
    <n v="189.89406235741447"/>
    <n v="23.292275777122299"/>
    <n v="3808.511765952936"/>
    <n v="9.0061425847840909E-2"/>
    <n v="468570.38400000002"/>
    <n v="9.0061425847840909E-2"/>
  </r>
  <r>
    <s v="Mar-2024"/>
    <x v="0"/>
    <x v="1"/>
    <n v="3064"/>
    <n v="155400"/>
    <n v="81221"/>
    <n v="2.08"/>
    <n v="7.35"/>
    <n v="341"/>
    <n v="36.92"/>
    <n v="5.84"/>
    <n v="77400"/>
    <n v="2"/>
    <n v="948.29"/>
    <n v="26.46"/>
    <n v="31"/>
    <n v="4098"/>
    <n v="77"/>
    <n v="22520.399999999998"/>
    <n v="9075.36"/>
    <n v="810.73440000000005"/>
    <n v="63.731199999999994"/>
    <n v="41431.774399999995"/>
    <n v="13.522119582245429"/>
    <n v="1.9132982849263123"/>
    <n v="163.87392042518638"/>
    <n v="2.0808680180180179"/>
    <n v="-39789.225600000005"/>
    <n v="2.0808680180180179"/>
  </r>
  <r>
    <s v="Mar-2024"/>
    <x v="0"/>
    <x v="0"/>
    <n v="945"/>
    <n v="461274"/>
    <n v="128765"/>
    <n v="8.35"/>
    <n v="8.5500000000000007"/>
    <n v="481"/>
    <n v="68.92"/>
    <n v="13.42"/>
    <n v="47078"/>
    <n v="11"/>
    <n v="855.12"/>
    <n v="11.63"/>
    <n v="19"/>
    <n v="45411"/>
    <n v="65"/>
    <n v="8079.7500000000009"/>
    <n v="61902.970799999996"/>
    <n v="109.90350000000001"/>
    <n v="78.907499999999985"/>
    <n v="298613.4682"/>
    <n v="315.99308804232805"/>
    <n v="3.5822933250495086"/>
    <n v="539.42604546730286"/>
    <n v="0.89168849750907264"/>
    <n v="169848.4682"/>
    <n v="0.89168849750907264"/>
  </r>
  <r>
    <s v="Mar-2024"/>
    <x v="3"/>
    <x v="0"/>
    <n v="3136"/>
    <n v="344746"/>
    <n v="133389"/>
    <n v="3.86"/>
    <n v="4.0999999999999996"/>
    <n v="431"/>
    <n v="49.28"/>
    <n v="7.97"/>
    <n v="15401"/>
    <n v="7"/>
    <n v="1496.02"/>
    <n v="8.06"/>
    <n v="16"/>
    <n v="36421"/>
    <n v="2"/>
    <n v="12857.599999999999"/>
    <n v="27476.256199999996"/>
    <n v="252.76160000000002"/>
    <n v="121.04959999999998"/>
    <n v="252216.33260000002"/>
    <n v="80.426126466836749"/>
    <n v="2.5845159645847859"/>
    <n v="230.44210638895203"/>
    <n v="1.8703179152187408"/>
    <n v="118827.33260000002"/>
    <n v="1.8703179152187408"/>
  </r>
  <r>
    <s v="Mar-2024"/>
    <x v="3"/>
    <x v="3"/>
    <n v="2053"/>
    <n v="715847"/>
    <n v="144271"/>
    <n v="1.44"/>
    <n v="12.05"/>
    <n v="464"/>
    <n v="59.71"/>
    <n v="9.4600000000000009"/>
    <n v="76693"/>
    <n v="9"/>
    <n v="531.48"/>
    <n v="26.55"/>
    <n v="42"/>
    <n v="16245"/>
    <n v="73"/>
    <n v="24738.65"/>
    <n v="67719.126199999999"/>
    <n v="545.07150000000001"/>
    <n v="29.563199999999998"/>
    <n v="529876.58909999998"/>
    <n v="258.09867954213348"/>
    <n v="4.9618218491588744"/>
    <n v="1346.8935801911643"/>
    <n v="0.3444964077519358"/>
    <n v="385605.58909999998"/>
    <n v="0.3444964077519358"/>
  </r>
  <r>
    <s v="Mar-2024"/>
    <x v="1"/>
    <x v="3"/>
    <n v="4076"/>
    <n v="603083"/>
    <n v="130681"/>
    <n v="3.38"/>
    <n v="11.04"/>
    <n v="108"/>
    <n v="9.7200000000000006"/>
    <n v="15.38"/>
    <n v="52186"/>
    <n v="7"/>
    <n v="1757.83"/>
    <n v="20.12"/>
    <n v="39"/>
    <n v="17447"/>
    <n v="49"/>
    <n v="44999.039999999994"/>
    <n v="92754.165400000013"/>
    <n v="820.09120000000007"/>
    <n v="137.7688"/>
    <n v="394738.93460000004"/>
    <n v="96.844684641805699"/>
    <n v="4.6149248934428115"/>
    <n v="343.0838021879249"/>
    <n v="0.31479189431637106"/>
    <n v="264057.93460000004"/>
    <n v="0.31479189431637106"/>
  </r>
  <r>
    <s v="Mar-2024"/>
    <x v="3"/>
    <x v="1"/>
    <n v="1503"/>
    <n v="629365"/>
    <n v="89289"/>
    <n v="2.31"/>
    <n v="7.86"/>
    <n v="107"/>
    <n v="19.13"/>
    <n v="19.22"/>
    <n v="4677"/>
    <n v="10"/>
    <n v="710.96"/>
    <n v="12.55"/>
    <n v="30"/>
    <n v="23705"/>
    <n v="65"/>
    <n v="11813.58"/>
    <n v="120963.95299999999"/>
    <n v="188.62649999999999"/>
    <n v="34.719299999999997"/>
    <n v="467982.12119999999"/>
    <n v="311.36535009980042"/>
    <n v="7.0486286104671345"/>
    <n v="885.23264318667714"/>
    <n v="0.12087218069006062"/>
    <n v="378693.12119999999"/>
    <n v="0.12087218069006062"/>
  </r>
  <r>
    <s v="Mar-2024"/>
    <x v="0"/>
    <x v="2"/>
    <n v="3392"/>
    <n v="677220"/>
    <n v="86050"/>
    <n v="5.7"/>
    <n v="12.86"/>
    <n v="40"/>
    <n v="30.41"/>
    <n v="10.06"/>
    <n v="80865"/>
    <n v="3"/>
    <n v="1611.98"/>
    <n v="25.84"/>
    <n v="36"/>
    <n v="43000"/>
    <n v="-8"/>
    <n v="43621.119999999995"/>
    <n v="68128.332000000009"/>
    <n v="876.4928000000001"/>
    <n v="193.34399999999999"/>
    <n v="440535.71120000002"/>
    <n v="129.87491485849057"/>
    <n v="7.8700755374782103"/>
    <n v="420.11687489919228"/>
    <n v="9.5211600366203006E-2"/>
    <n v="354485.71120000002"/>
    <n v="9.5211600366203006E-2"/>
  </r>
  <r>
    <s v="Mar-2024"/>
    <x v="3"/>
    <x v="0"/>
    <n v="3129"/>
    <n v="148696"/>
    <n v="97764"/>
    <n v="5.47"/>
    <n v="8.15"/>
    <n v="482"/>
    <n v="60.79"/>
    <n v="10.5"/>
    <n v="73263"/>
    <n v="5"/>
    <n v="167.02"/>
    <n v="29.79"/>
    <n v="32"/>
    <n v="18776"/>
    <n v="35"/>
    <n v="25501.350000000002"/>
    <n v="15613.08"/>
    <n v="932.12909999999999"/>
    <n v="171.15629999999999"/>
    <n v="14439.284600000014"/>
    <n v="4.6146643016938365"/>
    <n v="1.5209688637944438"/>
    <n v="890.28858819303071"/>
    <n v="0.54139748211115302"/>
    <n v="-83324.715399999986"/>
    <n v="0.54139748211115302"/>
  </r>
  <r>
    <s v="Mar-2024"/>
    <x v="1"/>
    <x v="3"/>
    <n v="1000"/>
    <n v="859178"/>
    <n v="24149"/>
    <n v="4.45"/>
    <n v="5.41"/>
    <n v="437"/>
    <n v="50.07"/>
    <n v="19.79"/>
    <n v="38409"/>
    <n v="6"/>
    <n v="1889.33"/>
    <n v="15.08"/>
    <n v="36"/>
    <n v="41910"/>
    <n v="25"/>
    <n v="5410"/>
    <n v="170031.32619999998"/>
    <n v="150.79999999999998"/>
    <n v="44.500000000000007"/>
    <n v="603222.37380000006"/>
    <n v="603.22237380000001"/>
    <n v="35.578201995941861"/>
    <n v="454.75274303589106"/>
    <n v="0.96096176810858747"/>
    <n v="579073.37380000006"/>
    <n v="0.96096176810858747"/>
  </r>
  <r>
    <s v="Mar-2024"/>
    <x v="0"/>
    <x v="1"/>
    <n v="3184"/>
    <n v="642278"/>
    <n v="135064"/>
    <n v="5.38"/>
    <n v="10.27"/>
    <n v="491"/>
    <n v="54.81"/>
    <n v="16.71"/>
    <n v="34470"/>
    <n v="2"/>
    <n v="1800.34"/>
    <n v="25.45"/>
    <n v="33"/>
    <n v="40028"/>
    <n v="35"/>
    <n v="32699.68"/>
    <n v="107324.6538"/>
    <n v="810.32799999999997"/>
    <n v="171.29920000000001"/>
    <n v="426774.03899999999"/>
    <n v="134.03707255025125"/>
    <n v="4.7553604217259968"/>
    <n v="356.7537242965218"/>
    <n v="1.3762995774415439"/>
    <n v="291710.03899999999"/>
    <n v="1.3762995774415439"/>
  </r>
  <r>
    <s v="Mar-2024"/>
    <x v="2"/>
    <x v="0"/>
    <n v="263"/>
    <n v="707957"/>
    <n v="68811"/>
    <n v="5.37"/>
    <n v="5.59"/>
    <n v="350"/>
    <n v="50.04"/>
    <n v="10.68"/>
    <n v="76675"/>
    <n v="14"/>
    <n v="232.82"/>
    <n v="20.6"/>
    <n v="13"/>
    <n v="27918"/>
    <n v="33"/>
    <n v="1470.17"/>
    <n v="75609.8076"/>
    <n v="54.178000000000004"/>
    <n v="14.123099999999999"/>
    <n v="526215.72129999998"/>
    <n v="2000.8202330798479"/>
    <n v="10.288427722311839"/>
    <n v="3040.7911691435443"/>
    <n v="0.1151016234036813"/>
    <n v="457404.72129999998"/>
    <n v="0.1151016234036813"/>
  </r>
  <r>
    <s v="Mar-2024"/>
    <x v="2"/>
    <x v="3"/>
    <n v="4898"/>
    <n v="176498"/>
    <n v="123474"/>
    <n v="3.15"/>
    <n v="10.39"/>
    <n v="394"/>
    <n v="15.16"/>
    <n v="18.8"/>
    <n v="39291"/>
    <n v="14"/>
    <n v="1671.9"/>
    <n v="24.27"/>
    <n v="16"/>
    <n v="12991"/>
    <n v="72"/>
    <n v="50890.22"/>
    <n v="33181.624000000003"/>
    <n v="1188.7446"/>
    <n v="154.28700000000001"/>
    <n v="38801.124399999972"/>
    <n v="7.9218302164148575"/>
    <n v="1.4294345368255665"/>
    <n v="105.56731861953466"/>
    <n v="3.7322156625004248"/>
    <n v="-84672.875600000028"/>
    <n v="3.7322156625004248"/>
  </r>
  <r>
    <s v="Mar-2024"/>
    <x v="0"/>
    <x v="2"/>
    <n v="2657"/>
    <n v="334154"/>
    <n v="48361"/>
    <n v="8.6199999999999992"/>
    <n v="17.59"/>
    <n v="25"/>
    <n v="35.840000000000003"/>
    <n v="16.350000000000001"/>
    <n v="62182"/>
    <n v="5"/>
    <n v="890.29"/>
    <n v="18.13"/>
    <n v="44"/>
    <n v="9108"/>
    <n v="39"/>
    <n v="46736.63"/>
    <n v="54634.179000000004"/>
    <n v="481.71409999999997"/>
    <n v="229.0334"/>
    <n v="160782.44349999999"/>
    <n v="60.512775122318402"/>
    <n v="6.9095758979342863"/>
    <n v="375.33163351267564"/>
    <n v="6.6607761690717457E-2"/>
    <n v="112421.44349999999"/>
    <n v="6.6607761690717457E-2"/>
  </r>
  <r>
    <s v="Mar-2024"/>
    <x v="3"/>
    <x v="1"/>
    <n v="693"/>
    <n v="296183"/>
    <n v="132626"/>
    <n v="6.24"/>
    <n v="10.61"/>
    <n v="177"/>
    <n v="42"/>
    <n v="15.8"/>
    <n v="75603"/>
    <n v="2"/>
    <n v="966.84"/>
    <n v="7.95"/>
    <n v="4"/>
    <n v="33210"/>
    <n v="31"/>
    <n v="7352.73"/>
    <n v="46796.913999999997"/>
    <n v="55.093499999999999"/>
    <n v="43.243200000000002"/>
    <n v="133122.01929999999"/>
    <n v="192.09526594516592"/>
    <n v="2.2332197306712107"/>
    <n v="306.34127673658514"/>
    <n v="0.57778697629506082"/>
    <n v="496.01929999998538"/>
    <n v="0.57778697629506082"/>
  </r>
  <r>
    <s v="Mar-2024"/>
    <x v="2"/>
    <x v="2"/>
    <n v="524"/>
    <n v="289017"/>
    <n v="79601"/>
    <n v="9.89"/>
    <n v="15.36"/>
    <n v="32"/>
    <n v="13.66"/>
    <n v="6.81"/>
    <n v="94049"/>
    <n v="1"/>
    <n v="1985.37"/>
    <n v="13.47"/>
    <n v="7"/>
    <n v="25346"/>
    <n v="7"/>
    <n v="8048.6399999999994"/>
    <n v="19682.057699999998"/>
    <n v="70.582800000000006"/>
    <n v="51.823599999999999"/>
    <n v="141768.8959"/>
    <n v="270.5513280534351"/>
    <n v="3.6308212208389343"/>
    <n v="145.57336919566632"/>
    <n v="0.2198204257881024"/>
    <n v="62167.895900000003"/>
    <n v="0.2198204257881024"/>
  </r>
  <r>
    <s v="Mar-2024"/>
    <x v="0"/>
    <x v="1"/>
    <n v="3731"/>
    <n v="991768"/>
    <n v="52857"/>
    <n v="2.9"/>
    <n v="12.76"/>
    <n v="437"/>
    <n v="61.4"/>
    <n v="7.35"/>
    <n v="8077"/>
    <n v="6"/>
    <n v="1622.73"/>
    <n v="6.11"/>
    <n v="47"/>
    <n v="14715"/>
    <n v="-5"/>
    <n v="47607.56"/>
    <n v="72894.947999999989"/>
    <n v="227.9641"/>
    <n v="108.199"/>
    <n v="848137.32890000008"/>
    <n v="227.3217177432324"/>
    <n v="18.763229089808352"/>
    <n v="611.17253024224613"/>
    <n v="0.71501904679320161"/>
    <n v="795280.32890000008"/>
    <n v="0.71501904679320161"/>
  </r>
  <r>
    <s v="Mar-2024"/>
    <x v="0"/>
    <x v="3"/>
    <n v="1220"/>
    <n v="502891"/>
    <n v="130555"/>
    <n v="5.44"/>
    <n v="8.93"/>
    <n v="190"/>
    <n v="51"/>
    <n v="19.62"/>
    <n v="36490"/>
    <n v="12"/>
    <n v="880.33"/>
    <n v="4.67"/>
    <n v="2"/>
    <n v="6681"/>
    <n v="-5"/>
    <n v="10894.6"/>
    <n v="98667.214200000002"/>
    <n v="56.973999999999997"/>
    <n v="66.368000000000009"/>
    <n v="350034.84379999997"/>
    <n v="286.9138063934426"/>
    <n v="3.8519474550955537"/>
    <n v="571.25282564492863"/>
    <n v="0.33260229353875886"/>
    <n v="219479.84379999997"/>
    <n v="0.33260229353875886"/>
  </r>
  <r>
    <s v="Mar-2024"/>
    <x v="2"/>
    <x v="0"/>
    <n v="2248"/>
    <n v="185565"/>
    <n v="127808"/>
    <n v="9.4700000000000006"/>
    <n v="18.52"/>
    <n v="443"/>
    <n v="33.28"/>
    <n v="17.66"/>
    <n v="94154"/>
    <n v="8"/>
    <n v="297.24"/>
    <n v="6.43"/>
    <n v="46"/>
    <n v="19672"/>
    <n v="-20"/>
    <n v="41632.959999999999"/>
    <n v="32770.779000000002"/>
    <n v="144.54639999999998"/>
    <n v="212.88560000000001"/>
    <n v="-3022.1710000000021"/>
    <n v="-1.3443821174377233"/>
    <n v="1.4519044191286929"/>
    <n v="624.29350020185711"/>
    <n v="0.70960213402311856"/>
    <n v="-130830.171"/>
    <n v="0.70960213402311856"/>
  </r>
  <r>
    <s v="Mar-2024"/>
    <x v="2"/>
    <x v="3"/>
    <n v="507"/>
    <n v="885869"/>
    <n v="117230"/>
    <n v="7.17"/>
    <n v="12.61"/>
    <n v="297"/>
    <n v="11.78"/>
    <n v="13.53"/>
    <n v="39267"/>
    <n v="9"/>
    <n v="1670.33"/>
    <n v="0.28000000000000003"/>
    <n v="11"/>
    <n v="5098"/>
    <n v="52"/>
    <n v="6393.2699999999995"/>
    <n v="119858.0757"/>
    <n v="1.4196000000000002"/>
    <n v="36.351900000000001"/>
    <n v="715214.88280000002"/>
    <n v="1410.680242209073"/>
    <n v="7.5566749125650432"/>
    <n v="530.35567821927407"/>
    <n v="0.5600015465040542"/>
    <n v="597984.88280000002"/>
    <n v="0.5600015465040542"/>
  </r>
  <r>
    <s v="Mar-2024"/>
    <x v="3"/>
    <x v="0"/>
    <n v="2646"/>
    <n v="175149"/>
    <n v="62649"/>
    <n v="6.64"/>
    <n v="2.85"/>
    <n v="106"/>
    <n v="8.2100000000000009"/>
    <n v="6.25"/>
    <n v="9969"/>
    <n v="10"/>
    <n v="1817.33"/>
    <n v="7.91"/>
    <n v="13"/>
    <n v="32740"/>
    <n v="17"/>
    <n v="7541.1"/>
    <n v="10946.8125"/>
    <n v="209.29860000000002"/>
    <n v="175.6944"/>
    <n v="113567.09450000001"/>
    <n v="42.920292705971278"/>
    <n v="2.7957190058899584"/>
    <n v="96.37710267260212"/>
    <n v="1.099846302291192"/>
    <n v="50918.094500000007"/>
    <n v="1.099846302291192"/>
  </r>
  <r>
    <s v="Mar-2024"/>
    <x v="2"/>
    <x v="3"/>
    <n v="872"/>
    <n v="320403"/>
    <n v="70458"/>
    <n v="7.85"/>
    <n v="14.1"/>
    <n v="470"/>
    <n v="30.03"/>
    <n v="11.64"/>
    <n v="91679"/>
    <n v="11"/>
    <n v="1306.1500000000001"/>
    <n v="28.89"/>
    <n v="49"/>
    <n v="33813"/>
    <n v="53"/>
    <n v="12295.199999999999"/>
    <n v="37294.909200000002"/>
    <n v="251.92079999999999"/>
    <n v="68.451999999999998"/>
    <n v="145000.51800000001"/>
    <n v="166.28499770642202"/>
    <n v="4.5474325129864601"/>
    <n v="245.30337250698616"/>
    <n v="1.9159948564776237"/>
    <n v="74542.518000000011"/>
    <n v="1.9159948564776237"/>
  </r>
  <r>
    <s v="Mar-2024"/>
    <x v="1"/>
    <x v="3"/>
    <n v="2667"/>
    <n v="326993"/>
    <n v="143286"/>
    <n v="3.15"/>
    <n v="7.96"/>
    <n v="53"/>
    <n v="59.27"/>
    <n v="10.74"/>
    <n v="28363"/>
    <n v="10"/>
    <n v="665.91"/>
    <n v="17.2"/>
    <n v="18"/>
    <n v="3057"/>
    <n v="18"/>
    <n v="21229.32"/>
    <n v="35119.048199999997"/>
    <n v="458.72399999999999"/>
    <n v="84.010500000000008"/>
    <n v="238681.89730000001"/>
    <n v="89.494524671916011"/>
    <n v="2.2821001353935486"/>
    <n v="491.04683816131313"/>
    <n v="0.10793267745792723"/>
    <n v="95395.897300000011"/>
    <n v="0.10793267745792723"/>
  </r>
  <r>
    <s v="Mar-2024"/>
    <x v="1"/>
    <x v="1"/>
    <n v="3794"/>
    <n v="418252"/>
    <n v="141213"/>
    <n v="9.32"/>
    <n v="9.4499999999999993"/>
    <n v="291"/>
    <n v="12.31"/>
    <n v="10.64"/>
    <n v="9972"/>
    <n v="11"/>
    <n v="267.04000000000002"/>
    <n v="24.85"/>
    <n v="11"/>
    <n v="38436"/>
    <n v="14"/>
    <n v="35853.299999999996"/>
    <n v="44502.012800000004"/>
    <n v="942.80900000000008"/>
    <n v="353.60079999999999"/>
    <n v="288192.27740000002"/>
    <n v="75.960009857670016"/>
    <n v="2.9618519541401995"/>
    <n v="1566.2522468544037"/>
    <n v="0.18579382764457794"/>
    <n v="146979.27740000002"/>
    <n v="0.18579382764457794"/>
  </r>
  <r>
    <s v="Mar-2024"/>
    <x v="2"/>
    <x v="1"/>
    <n v="1713"/>
    <n v="625919"/>
    <n v="57874"/>
    <n v="6.3"/>
    <n v="2.92"/>
    <n v="64"/>
    <n v="59.36"/>
    <n v="14.72"/>
    <n v="48506"/>
    <n v="13"/>
    <n v="1016.65"/>
    <n v="12.8"/>
    <n v="34"/>
    <n v="22509"/>
    <n v="-13"/>
    <n v="5001.96"/>
    <n v="92135.276799999992"/>
    <n v="219.26400000000001"/>
    <n v="107.919"/>
    <n v="457439.58020000003"/>
    <n v="267.04003514302394"/>
    <n v="10.815201990531154"/>
    <n v="615.6681257069788"/>
    <n v="0.10395210881919226"/>
    <n v="399565.58020000003"/>
    <n v="0.10395210881919226"/>
  </r>
  <r>
    <s v="Mar-2024"/>
    <x v="0"/>
    <x v="2"/>
    <n v="4978"/>
    <n v="801496"/>
    <n v="96118"/>
    <n v="0.89"/>
    <n v="5.51"/>
    <n v="160"/>
    <n v="65.36"/>
    <n v="11.91"/>
    <n v="32069"/>
    <n v="10"/>
    <n v="556.49"/>
    <n v="13.63"/>
    <n v="40"/>
    <n v="16203"/>
    <n v="64"/>
    <n v="27428.78"/>
    <n v="95458.173599999995"/>
    <n v="678.50139999999999"/>
    <n v="44.304200000000002"/>
    <n v="629614.24080000003"/>
    <n v="126.47935733226196"/>
    <n v="8.3386670550781332"/>
    <n v="1440.2702654135744"/>
    <n v="0.11109026121153442"/>
    <n v="533496.24080000003"/>
    <n v="0.11109026121153442"/>
  </r>
  <r>
    <s v="Mar-2024"/>
    <x v="2"/>
    <x v="0"/>
    <n v="4140"/>
    <n v="362023"/>
    <n v="106968"/>
    <n v="2.33"/>
    <n v="8.6999999999999993"/>
    <n v="41"/>
    <n v="9.2899999999999991"/>
    <n v="14.76"/>
    <n v="13934"/>
    <n v="10"/>
    <n v="988.53"/>
    <n v="2.4"/>
    <n v="2"/>
    <n v="31143"/>
    <n v="17"/>
    <n v="36018"/>
    <n v="53434.594800000006"/>
    <n v="99.36"/>
    <n v="96.462000000000003"/>
    <n v="227297.58319999999"/>
    <n v="54.902797874396136"/>
    <n v="3.3844046817739883"/>
    <n v="366.22358451437992"/>
    <n v="0.11195346704491152"/>
    <n v="120329.58319999999"/>
    <n v="0.11195346704491152"/>
  </r>
  <r>
    <s v="Mar-2024"/>
    <x v="1"/>
    <x v="0"/>
    <n v="4683"/>
    <n v="109871"/>
    <n v="18050"/>
    <n v="3.31"/>
    <n v="11.39"/>
    <n v="296"/>
    <n v="68.22"/>
    <n v="17.37"/>
    <n v="10095"/>
    <n v="9"/>
    <n v="1615.55"/>
    <n v="2.69"/>
    <n v="19"/>
    <n v="25509"/>
    <n v="26"/>
    <n v="53339.37"/>
    <n v="19084.592700000001"/>
    <n v="125.9727"/>
    <n v="155.00729999999999"/>
    <n v="1562.0573000000004"/>
    <n v="0.33355910740978012"/>
    <n v="6.0870360110803325"/>
    <n v="68.008418185757179"/>
    <n v="4.352402362770885"/>
    <n v="-16487.9427"/>
    <n v="4.352402362770885"/>
  </r>
  <r>
    <s v="Mar-2024"/>
    <x v="1"/>
    <x v="0"/>
    <n v="1667"/>
    <n v="551608"/>
    <n v="39998"/>
    <n v="4.6399999999999997"/>
    <n v="13.39"/>
    <n v="112"/>
    <n v="7.59"/>
    <n v="18.809999999999999"/>
    <n v="44135"/>
    <n v="10"/>
    <n v="343.29"/>
    <n v="3.03"/>
    <n v="10"/>
    <n v="29231"/>
    <n v="12"/>
    <n v="22321.13"/>
    <n v="103757.46479999999"/>
    <n v="50.510099999999994"/>
    <n v="77.348799999999997"/>
    <n v="352035.54629999999"/>
    <n v="211.17909196160767"/>
    <n v="13.790889544477224"/>
    <n v="1606.8280462582654"/>
    <n v="6.9702542385172081E-2"/>
    <n v="312037.54629999999"/>
    <n v="6.9702542385172081E-2"/>
  </r>
  <r>
    <s v="Mar-2024"/>
    <x v="2"/>
    <x v="0"/>
    <n v="2644"/>
    <n v="177795"/>
    <n v="110410"/>
    <n v="3.14"/>
    <n v="19.89"/>
    <n v="80"/>
    <n v="61.53"/>
    <n v="13.11"/>
    <n v="31385"/>
    <n v="5"/>
    <n v="1421.47"/>
    <n v="5.89"/>
    <n v="26"/>
    <n v="12587"/>
    <n v="58"/>
    <n v="52589.16"/>
    <n v="23308.924499999997"/>
    <n v="155.73159999999999"/>
    <n v="83.021600000000007"/>
    <n v="57686.162300000011"/>
    <n v="21.81776183812406"/>
    <n v="1.6103160945566524"/>
    <n v="125.07826405059551"/>
    <n v="0.63959953879467923"/>
    <n v="-52723.837699999989"/>
    <n v="0.63959953879467923"/>
  </r>
  <r>
    <s v="Mar-2024"/>
    <x v="3"/>
    <x v="2"/>
    <n v="4965"/>
    <n v="443409"/>
    <n v="108591"/>
    <n v="0.55000000000000004"/>
    <n v="3.24"/>
    <n v="50"/>
    <n v="59.84"/>
    <n v="5.59"/>
    <n v="84766"/>
    <n v="3"/>
    <n v="1071.06"/>
    <n v="7.64"/>
    <n v="24"/>
    <n v="6361"/>
    <n v="-15"/>
    <n v="16086.6"/>
    <n v="24786.563099999999"/>
    <n v="379.32599999999996"/>
    <n v="27.307500000000001"/>
    <n v="311002.2034"/>
    <n v="62.638913071500504"/>
    <n v="4.0832941956515736"/>
    <n v="413.99081283961686"/>
    <n v="0.12077562701704295"/>
    <n v="202411.2034"/>
    <n v="0.12077562701704295"/>
  </r>
  <r>
    <s v="May-2024"/>
    <x v="0"/>
    <x v="1"/>
    <n v="3444"/>
    <n v="618926"/>
    <n v="47070"/>
    <n v="1.63"/>
    <n v="5.19"/>
    <n v="349"/>
    <n v="18.27"/>
    <n v="16.350000000000001"/>
    <n v="60213"/>
    <n v="7"/>
    <n v="1768.77"/>
    <n v="12.18"/>
    <n v="15"/>
    <n v="25686"/>
    <n v="46"/>
    <n v="17874.36"/>
    <n v="101194.401"/>
    <n v="419.47919999999999"/>
    <n v="56.137199999999993"/>
    <n v="413482.6226"/>
    <n v="120.05883350754937"/>
    <n v="13.149054599532612"/>
    <n v="349.91887017531957"/>
    <n v="0.99737404794757367"/>
    <n v="366412.6226"/>
    <n v="0.99737404794757367"/>
  </r>
  <r>
    <s v="May-2024"/>
    <x v="0"/>
    <x v="0"/>
    <n v="1975"/>
    <n v="227558"/>
    <n v="7261"/>
    <n v="7.29"/>
    <n v="4.07"/>
    <n v="143"/>
    <n v="57.06"/>
    <n v="7.8"/>
    <n v="98971"/>
    <n v="8"/>
    <n v="324.93"/>
    <n v="6.83"/>
    <n v="4"/>
    <n v="33668"/>
    <n v="55"/>
    <n v="8038.2500000000009"/>
    <n v="17749.524000000001"/>
    <n v="134.89250000000001"/>
    <n v="143.97750000000002"/>
    <n v="68852.356"/>
    <n v="34.861952405063292"/>
    <n v="31.339760363586283"/>
    <n v="700.32930169574979"/>
    <n v="0.20418965714235493"/>
    <n v="61591.356"/>
    <n v="0.20418965714235493"/>
  </r>
  <r>
    <s v="May-2024"/>
    <x v="3"/>
    <x v="3"/>
    <n v="1863"/>
    <n v="594855"/>
    <n v="142788"/>
    <n v="9.5500000000000007"/>
    <n v="18.95"/>
    <n v="356"/>
    <n v="16.71"/>
    <n v="7.82"/>
    <n v="68906"/>
    <n v="1"/>
    <n v="1553.01"/>
    <n v="15.73"/>
    <n v="8"/>
    <n v="7574"/>
    <n v="62"/>
    <n v="35303.85"/>
    <n v="46517.661"/>
    <n v="293.04989999999998"/>
    <n v="177.91650000000001"/>
    <n v="436082.52260000003"/>
    <n v="234.07542812667742"/>
    <n v="4.1660013446508106"/>
    <n v="383.03359282940869"/>
    <n v="0.9294223970547445"/>
    <n v="293294.52260000003"/>
    <n v="0.9294223970547445"/>
  </r>
  <r>
    <s v="May-2024"/>
    <x v="2"/>
    <x v="3"/>
    <n v="683"/>
    <n v="601332"/>
    <n v="117082"/>
    <n v="6.44"/>
    <n v="14.91"/>
    <n v="296"/>
    <n v="6.65"/>
    <n v="5.26"/>
    <n v="45117"/>
    <n v="11"/>
    <n v="1301.72"/>
    <n v="3.28"/>
    <n v="41"/>
    <n v="25146"/>
    <n v="-5"/>
    <n v="10183.530000000001"/>
    <n v="31630.063200000001"/>
    <n v="22.402399999999997"/>
    <n v="43.985199999999999"/>
    <n v="489189.01919999998"/>
    <n v="716.23575285505126"/>
    <n v="5.1359901607420442"/>
    <n v="461.95187905233075"/>
    <n v="0.64075938084119921"/>
    <n v="372107.01919999998"/>
    <n v="0.64075938084119921"/>
  </r>
  <r>
    <s v="May-2024"/>
    <x v="2"/>
    <x v="0"/>
    <n v="4267"/>
    <n v="582994"/>
    <n v="100074"/>
    <n v="1.17"/>
    <n v="7.31"/>
    <n v="121"/>
    <n v="44.64"/>
    <n v="9.9"/>
    <n v="48113"/>
    <n v="8"/>
    <n v="674.49"/>
    <n v="25.65"/>
    <n v="28"/>
    <n v="14526"/>
    <n v="38"/>
    <n v="31191.769999999997"/>
    <n v="57716.406000000003"/>
    <n v="1094.4855"/>
    <n v="49.923899999999996"/>
    <n v="430302.41460000002"/>
    <n v="100.8442499648465"/>
    <n v="5.825629034514459"/>
    <n v="864.34787765571025"/>
    <n v="0.13998993128574222"/>
    <n v="330228.41460000002"/>
    <n v="0.13998993128574222"/>
  </r>
  <r>
    <s v="May-2024"/>
    <x v="3"/>
    <x v="3"/>
    <n v="4802"/>
    <n v="186998"/>
    <n v="59245"/>
    <n v="2.0499999999999998"/>
    <n v="17.54"/>
    <n v="255"/>
    <n v="64.2"/>
    <n v="13.71"/>
    <n v="18768"/>
    <n v="14"/>
    <n v="447.32"/>
    <n v="13.53"/>
    <n v="30"/>
    <n v="34092"/>
    <n v="-10"/>
    <n v="84227.08"/>
    <n v="25637.425800000001"/>
    <n v="649.7106"/>
    <n v="98.440999999999988"/>
    <n v="23525.342599999974"/>
    <n v="4.8990717617659252"/>
    <n v="3.1563507468984726"/>
    <n v="418.04077617812754"/>
    <n v="0.60998834212130604"/>
    <n v="-35719.657400000026"/>
    <n v="0.60998834212130604"/>
  </r>
  <r>
    <s v="May-2024"/>
    <x v="0"/>
    <x v="1"/>
    <n v="4297"/>
    <n v="938036"/>
    <n v="8828"/>
    <n v="4.41"/>
    <n v="14.28"/>
    <n v="434"/>
    <n v="65.19"/>
    <n v="6.89"/>
    <n v="61082"/>
    <n v="12"/>
    <n v="1332.86"/>
    <n v="4.16"/>
    <n v="16"/>
    <n v="15404"/>
    <n v="32"/>
    <n v="61361.159999999996"/>
    <n v="64630.680400000005"/>
    <n v="178.7552"/>
    <n v="189.49770000000001"/>
    <n v="735189.90669999993"/>
    <n v="171.09376464975563"/>
    <n v="106.25690983235161"/>
    <n v="703.77684077847641"/>
    <n v="0.61667275029956203"/>
    <n v="726361.90669999993"/>
    <n v="0.61667275029956203"/>
  </r>
  <r>
    <s v="May-2024"/>
    <x v="2"/>
    <x v="3"/>
    <n v="2049"/>
    <n v="434865"/>
    <n v="75028"/>
    <n v="7.92"/>
    <n v="12.09"/>
    <n v="364"/>
    <n v="52.97"/>
    <n v="9.2899999999999991"/>
    <n v="8071"/>
    <n v="9"/>
    <n v="222.69"/>
    <n v="14.43"/>
    <n v="43"/>
    <n v="41253"/>
    <n v="-12"/>
    <n v="24772.41"/>
    <n v="40398.958500000001"/>
    <n v="295.67069999999995"/>
    <n v="162.28079999999997"/>
    <n v="319911.67999999999"/>
    <n v="156.13063933626159"/>
    <n v="5.7960361465053047"/>
    <n v="1952.7818941128924"/>
    <n v="0.18640074505881135"/>
    <n v="244883.68"/>
    <n v="0.18640074505881135"/>
  </r>
  <r>
    <s v="May-2024"/>
    <x v="0"/>
    <x v="3"/>
    <n v="3274"/>
    <n v="642344"/>
    <n v="86554"/>
    <n v="6.21"/>
    <n v="3.49"/>
    <n v="161"/>
    <n v="62.26"/>
    <n v="9.7100000000000009"/>
    <n v="26149"/>
    <n v="9"/>
    <n v="969.06"/>
    <n v="13.47"/>
    <n v="49"/>
    <n v="20465"/>
    <n v="-1"/>
    <n v="11426.26"/>
    <n v="62371.602400000003"/>
    <n v="441.00780000000003"/>
    <n v="203.31540000000001"/>
    <n v="521287.81439999997"/>
    <n v="159.22046866218693"/>
    <n v="7.4213092404741552"/>
    <n v="662.85266134191897"/>
    <n v="0.24288957318819823"/>
    <n v="434733.81439999997"/>
    <n v="0.24288957318819823"/>
  </r>
  <r>
    <s v="May-2024"/>
    <x v="3"/>
    <x v="2"/>
    <n v="416"/>
    <n v="571608"/>
    <n v="71262"/>
    <n v="5.78"/>
    <n v="14.59"/>
    <n v="10"/>
    <n v="36.79"/>
    <n v="7.16"/>
    <n v="93286"/>
    <n v="14"/>
    <n v="1210.96"/>
    <n v="14.58"/>
    <n v="44"/>
    <n v="45308"/>
    <n v="63"/>
    <n v="6069.44"/>
    <n v="40927.132799999999"/>
    <n v="60.652800000000006"/>
    <n v="24.044800000000002"/>
    <n v="385932.72959999996"/>
    <n v="927.72290769230756"/>
    <n v="8.0212174791614039"/>
    <n v="472.02880359384289"/>
    <n v="2.1185147863570838E-2"/>
    <n v="314670.72959999996"/>
    <n v="2.1185147863570838E-2"/>
  </r>
  <r>
    <s v="May-2024"/>
    <x v="2"/>
    <x v="3"/>
    <n v="1539"/>
    <n v="716165"/>
    <n v="29995"/>
    <n v="6.25"/>
    <n v="15.47"/>
    <n v="491"/>
    <n v="27.22"/>
    <n v="8.49"/>
    <n v="28074"/>
    <n v="0"/>
    <n v="583.01"/>
    <n v="19.82"/>
    <n v="13"/>
    <n v="37930"/>
    <n v="-12"/>
    <n v="23808.33"/>
    <n v="60802.408500000005"/>
    <n v="305.02980000000002"/>
    <n v="96.1875"/>
    <n v="565149.0442"/>
    <n v="367.21835230669268"/>
    <n v="23.876146024337391"/>
    <n v="1228.3923088797792"/>
    <n v="0.39970943846739226"/>
    <n v="535154.0442"/>
    <n v="0.39970943846739226"/>
  </r>
  <r>
    <s v="May-2024"/>
    <x v="0"/>
    <x v="0"/>
    <n v="3561"/>
    <n v="841542"/>
    <n v="81917"/>
    <n v="1.37"/>
    <n v="12.34"/>
    <n v="412"/>
    <n v="34.270000000000003"/>
    <n v="18.73"/>
    <n v="58453"/>
    <n v="4"/>
    <n v="1890.18"/>
    <n v="17.54"/>
    <n v="23"/>
    <n v="33021"/>
    <n v="3"/>
    <n v="43942.74"/>
    <n v="157620.81659999999"/>
    <n v="624.59939999999995"/>
    <n v="48.785699999999999"/>
    <n v="547831.05830000003"/>
    <n v="153.84191471496771"/>
    <n v="10.273105704554609"/>
    <n v="445.21791575405513"/>
    <n v="0.92538953492517317"/>
    <n v="465914.05830000003"/>
    <n v="0.92538953492517317"/>
  </r>
  <r>
    <s v="May-2024"/>
    <x v="3"/>
    <x v="1"/>
    <n v="3738"/>
    <n v="164914"/>
    <n v="124006"/>
    <n v="1.61"/>
    <n v="8.4499999999999993"/>
    <n v="30"/>
    <n v="51.48"/>
    <n v="9.56"/>
    <n v="44223"/>
    <n v="11"/>
    <n v="1150.1300000000001"/>
    <n v="29.21"/>
    <n v="5"/>
    <n v="49023"/>
    <n v="15"/>
    <n v="31586.1"/>
    <n v="15765.778400000001"/>
    <n v="1091.8698000000002"/>
    <n v="60.181799999999996"/>
    <n v="23164.070000000007"/>
    <n v="6.1969154628143412"/>
    <n v="1.3298872635195071"/>
    <n v="143.38726926521349"/>
    <n v="0.20922359532847423"/>
    <n v="-100841.93"/>
    <n v="0.20922359532847423"/>
  </r>
  <r>
    <s v="May-2024"/>
    <x v="2"/>
    <x v="3"/>
    <n v="849"/>
    <n v="597993"/>
    <n v="55583"/>
    <n v="4.7699999999999996"/>
    <n v="18.43"/>
    <n v="131"/>
    <n v="67.209999999999994"/>
    <n v="6.4"/>
    <n v="91655"/>
    <n v="10"/>
    <n v="1721.76"/>
    <n v="19.899999999999999"/>
    <n v="23"/>
    <n v="9884"/>
    <n v="-7"/>
    <n v="15647.07"/>
    <n v="38271.552000000003"/>
    <n v="168.95099999999999"/>
    <n v="40.497299999999996"/>
    <n v="442325.92969999998"/>
    <n v="520.9963836277974"/>
    <n v="10.75855927171977"/>
    <n v="347.31495678840258"/>
    <n v="0.3771792646402215"/>
    <n v="386742.92969999998"/>
    <n v="0.3771792646402215"/>
  </r>
  <r>
    <s v="May-2024"/>
    <x v="1"/>
    <x v="3"/>
    <n v="4880"/>
    <n v="909877"/>
    <n v="12461"/>
    <n v="2.52"/>
    <n v="5.29"/>
    <n v="361"/>
    <n v="35.880000000000003"/>
    <n v="6.57"/>
    <n v="68274"/>
    <n v="3"/>
    <n v="840.43"/>
    <n v="8.41"/>
    <n v="11"/>
    <n v="42911"/>
    <n v="51"/>
    <n v="25815.200000000001"/>
    <n v="59778.918900000004"/>
    <n v="410.40800000000002"/>
    <n v="122.976"/>
    <n v="712564.49710000004"/>
    <n v="146.0173149795082"/>
    <n v="73.017976085386408"/>
    <n v="1082.6326999274181"/>
    <n v="0.3334464218790012"/>
    <n v="700103.49710000004"/>
    <n v="0.3334464218790012"/>
  </r>
  <r>
    <s v="May-2024"/>
    <x v="1"/>
    <x v="0"/>
    <n v="2435"/>
    <n v="130073"/>
    <n v="98547"/>
    <n v="0.98"/>
    <n v="5.68"/>
    <n v="19"/>
    <n v="13.02"/>
    <n v="7.96"/>
    <n v="1909"/>
    <n v="12"/>
    <n v="1321.55"/>
    <n v="18.87"/>
    <n v="12"/>
    <n v="9730"/>
    <n v="55"/>
    <n v="13830.8"/>
    <n v="10353.810800000001"/>
    <n v="459.48450000000003"/>
    <n v="23.863"/>
    <n v="93766.041700000002"/>
    <n v="38.507614661190964"/>
    <n v="1.3199082671212721"/>
    <n v="98.42457720101396"/>
    <n v="0.19304121531755244"/>
    <n v="-4780.9582999999984"/>
    <n v="0.19304121531755244"/>
  </r>
  <r>
    <s v="May-2024"/>
    <x v="0"/>
    <x v="0"/>
    <n v="3765"/>
    <n v="638717"/>
    <n v="84003"/>
    <n v="4.16"/>
    <n v="14.23"/>
    <n v="253"/>
    <n v="5.0599999999999996"/>
    <n v="7.5"/>
    <n v="80032"/>
    <n v="3"/>
    <n v="1267.72"/>
    <n v="19.649999999999999"/>
    <n v="29"/>
    <n v="28738"/>
    <n v="46"/>
    <n v="53575.950000000004"/>
    <n v="47903.775000000001"/>
    <n v="739.82249999999988"/>
    <n v="156.624"/>
    <n v="427570.8285"/>
    <n v="113.56462908366534"/>
    <n v="7.6035022558718142"/>
    <n v="503.83128766604614"/>
    <n v="0.50215222078009514"/>
    <n v="343567.8285"/>
    <n v="0.50215222078009514"/>
  </r>
  <r>
    <s v="May-2024"/>
    <x v="1"/>
    <x v="1"/>
    <n v="2089"/>
    <n v="154195"/>
    <n v="44758"/>
    <n v="9.39"/>
    <n v="3.38"/>
    <n v="283"/>
    <n v="7.55"/>
    <n v="18.86"/>
    <n v="12062"/>
    <n v="11"/>
    <n v="373.78"/>
    <n v="8.5"/>
    <n v="48"/>
    <n v="4925"/>
    <n v="69"/>
    <n v="7060.82"/>
    <n v="29081.177"/>
    <n v="177.56500000000003"/>
    <n v="196.15710000000001"/>
    <n v="100692.2809"/>
    <n v="48.201187601723312"/>
    <n v="3.4450824433620806"/>
    <n v="412.52876023329236"/>
    <n v="0.68601277603035105"/>
    <n v="55934.280899999998"/>
    <n v="0.68601277603035105"/>
  </r>
  <r>
    <s v="May-2024"/>
    <x v="0"/>
    <x v="0"/>
    <n v="258"/>
    <n v="318787"/>
    <n v="122961"/>
    <n v="1.3"/>
    <n v="11.22"/>
    <n v="146"/>
    <n v="27.21"/>
    <n v="17.489999999999998"/>
    <n v="81542"/>
    <n v="0"/>
    <n v="1955.36"/>
    <n v="28.91"/>
    <n v="17"/>
    <n v="29783"/>
    <n v="37"/>
    <n v="2894.76"/>
    <n v="55755.84629999999"/>
    <n v="74.587800000000001"/>
    <n v="3.3540000000000001"/>
    <n v="148733.45190000001"/>
    <n v="576.48624767441868"/>
    <n v="2.5925862671904101"/>
    <n v="163.03238278373291"/>
    <n v="0.89552760934417031"/>
    <n v="25772.451900000015"/>
    <n v="0.89552760934417031"/>
  </r>
  <r>
    <s v="May-2024"/>
    <x v="1"/>
    <x v="2"/>
    <n v="1812"/>
    <n v="471947"/>
    <n v="27852"/>
    <n v="7.16"/>
    <n v="9.89"/>
    <n v="256"/>
    <n v="60.55"/>
    <n v="6.61"/>
    <n v="61597"/>
    <n v="12"/>
    <n v="1805.81"/>
    <n v="27.63"/>
    <n v="23"/>
    <n v="22947"/>
    <n v="1"/>
    <n v="17920.68"/>
    <n v="31195.696700000004"/>
    <n v="500.65559999999999"/>
    <n v="129.73919999999998"/>
    <n v="337656.22849999997"/>
    <n v="186.34449696467991"/>
    <n v="16.944815453109292"/>
    <n v="261.34920063572582"/>
    <n v="0.97953236274412159"/>
    <n v="309804.22849999997"/>
    <n v="0.97953236274412159"/>
  </r>
  <r>
    <s v="May-2024"/>
    <x v="2"/>
    <x v="2"/>
    <n v="1897"/>
    <n v="92092"/>
    <n v="103746"/>
    <n v="0.65"/>
    <n v="5.91"/>
    <n v="22"/>
    <n v="15.76"/>
    <n v="16.43"/>
    <n v="61245"/>
    <n v="0"/>
    <n v="551.11"/>
    <n v="5.44"/>
    <n v="45"/>
    <n v="11204"/>
    <n v="59"/>
    <n v="11211.27"/>
    <n v="15130.7156"/>
    <n v="103.19680000000001"/>
    <n v="12.330500000000001"/>
    <n v="-6814.5129000000015"/>
    <n v="-3.5922577227200851"/>
    <n v="0.88766795828272893"/>
    <n v="167.10275625555695"/>
    <n v="0.13165551839464884"/>
    <n v="-110560.5129"/>
    <n v="0.13165551839464884"/>
  </r>
  <r>
    <s v="May-2024"/>
    <x v="0"/>
    <x v="0"/>
    <n v="1494"/>
    <n v="587716"/>
    <n v="119650"/>
    <n v="4.54"/>
    <n v="18.329999999999998"/>
    <n v="339"/>
    <n v="17.77"/>
    <n v="18.12"/>
    <n v="92118"/>
    <n v="13"/>
    <n v="1254.67"/>
    <n v="23.5"/>
    <n v="25"/>
    <n v="23658"/>
    <n v="25"/>
    <n v="27385.019999999997"/>
    <n v="106494.13920000001"/>
    <n v="351.09"/>
    <n v="67.827600000000004"/>
    <n v="337641.92320000002"/>
    <n v="225.99860990629185"/>
    <n v="4.9119598829920603"/>
    <n v="468.42277252185829"/>
    <n v="0.72370520795758497"/>
    <n v="217991.92320000002"/>
    <n v="0.72370520795758497"/>
  </r>
  <r>
    <s v="May-2024"/>
    <x v="1"/>
    <x v="3"/>
    <n v="3014"/>
    <n v="340998"/>
    <n v="30372"/>
    <n v="5.19"/>
    <n v="6.72"/>
    <n v="265"/>
    <n v="66.95"/>
    <n v="8.86"/>
    <n v="27937"/>
    <n v="7"/>
    <n v="486.35"/>
    <n v="20.57"/>
    <n v="2"/>
    <n v="40986"/>
    <n v="36"/>
    <n v="20254.079999999998"/>
    <n v="30212.4228"/>
    <n v="619.97979999999995"/>
    <n v="156.42660000000001"/>
    <n v="220832.09080000001"/>
    <n v="73.26877597876576"/>
    <n v="11.227380482022916"/>
    <n v="701.13704122545494"/>
    <n v="0.37795749535187889"/>
    <n v="190460.09080000001"/>
    <n v="0.37795749535187889"/>
  </r>
  <r>
    <s v="May-2024"/>
    <x v="0"/>
    <x v="0"/>
    <n v="4673"/>
    <n v="411278"/>
    <n v="76155"/>
    <n v="5.38"/>
    <n v="10.36"/>
    <n v="276"/>
    <n v="21.83"/>
    <n v="14.4"/>
    <n v="42933"/>
    <n v="11"/>
    <n v="1426.64"/>
    <n v="24.08"/>
    <n v="17"/>
    <n v="1615"/>
    <n v="65"/>
    <n v="48412.28"/>
    <n v="59224.032000000007"/>
    <n v="1125.2583999999999"/>
    <n v="251.4074"/>
    <n v="257717.02220000001"/>
    <n v="55.150229445752196"/>
    <n v="5.4005383756811769"/>
    <n v="288.28436045533562"/>
    <n v="0.95738804409669376"/>
    <n v="181562.02220000001"/>
    <n v="0.95738804409669376"/>
  </r>
  <r>
    <s v="May-2024"/>
    <x v="3"/>
    <x v="3"/>
    <n v="625"/>
    <n v="396874"/>
    <n v="32716"/>
    <n v="3.27"/>
    <n v="7.14"/>
    <n v="307"/>
    <n v="12.88"/>
    <n v="8.5299999999999994"/>
    <n v="86338"/>
    <n v="10"/>
    <n v="1017.98"/>
    <n v="19.14"/>
    <n v="11"/>
    <n v="45288"/>
    <n v="50"/>
    <n v="4462.5"/>
    <n v="33853.352199999994"/>
    <n v="119.62500000000001"/>
    <n v="20.4375"/>
    <n v="226792.08530000001"/>
    <n v="362.86733648000001"/>
    <n v="12.130883971145616"/>
    <n v="389.8642409477593"/>
    <n v="0.78745359988308627"/>
    <n v="194076.08530000001"/>
    <n v="0.78745359988308627"/>
  </r>
  <r>
    <s v="May-2024"/>
    <x v="0"/>
    <x v="2"/>
    <n v="101"/>
    <n v="468267"/>
    <n v="139308"/>
    <n v="7.82"/>
    <n v="3.64"/>
    <n v="406"/>
    <n v="24.68"/>
    <n v="14.78"/>
    <n v="43601"/>
    <n v="4"/>
    <n v="830.26"/>
    <n v="8.64"/>
    <n v="46"/>
    <n v="39745"/>
    <n v="25"/>
    <n v="367.64"/>
    <n v="69209.862599999993"/>
    <n v="8.7263999999999999"/>
    <n v="7.898200000000001"/>
    <n v="315326.87280000001"/>
    <n v="3122.0482455445544"/>
    <n v="3.3613791024205359"/>
    <n v="564.00043359911353"/>
    <n v="0.71985760260705967"/>
    <n v="176018.87280000001"/>
    <n v="0.71985760260705967"/>
  </r>
  <r>
    <s v="May-2024"/>
    <x v="0"/>
    <x v="0"/>
    <n v="2440"/>
    <n v="292634"/>
    <n v="138004"/>
    <n v="2.46"/>
    <n v="2.77"/>
    <n v="385"/>
    <n v="41.69"/>
    <n v="13.94"/>
    <n v="72178"/>
    <n v="14"/>
    <n v="722.82"/>
    <n v="21.92"/>
    <n v="4"/>
    <n v="43548"/>
    <n v="58"/>
    <n v="6758.8"/>
    <n v="40793.179599999996"/>
    <n v="534.84800000000007"/>
    <n v="60.024000000000001"/>
    <n v="128761.14840000001"/>
    <n v="52.770962459016395"/>
    <n v="2.1204747688472798"/>
    <n v="404.85044686090589"/>
    <n v="0.95096844522509349"/>
    <n v="-9242.8515999999945"/>
    <n v="0.95096844522509349"/>
  </r>
  <r>
    <s v="May-2024"/>
    <x v="3"/>
    <x v="0"/>
    <n v="3152"/>
    <n v="83787"/>
    <n v="13556"/>
    <n v="3.67"/>
    <n v="9.17"/>
    <n v="277"/>
    <n v="15.81"/>
    <n v="5.25"/>
    <n v="28754"/>
    <n v="10"/>
    <n v="1381.7"/>
    <n v="2.84"/>
    <n v="10"/>
    <n v="7984"/>
    <n v="0"/>
    <n v="28903.84"/>
    <n v="4398.8175000000001"/>
    <n v="89.516799999999989"/>
    <n v="115.67839999999998"/>
    <n v="13541.147300000011"/>
    <n v="4.2960492703045725"/>
    <n v="6.1808055473591033"/>
    <n v="60.640515307230224"/>
    <n v="4.5679031353312567"/>
    <n v="-14.852699999988545"/>
    <n v="4.5679031353312567"/>
  </r>
  <r>
    <s v="May-2024"/>
    <x v="0"/>
    <x v="1"/>
    <n v="4699"/>
    <n v="80447"/>
    <n v="135544"/>
    <n v="8.8000000000000007"/>
    <n v="3.94"/>
    <n v="255"/>
    <n v="43.46"/>
    <n v="14.94"/>
    <n v="13231"/>
    <n v="11"/>
    <n v="539.80999999999995"/>
    <n v="7.23"/>
    <n v="12"/>
    <n v="29457"/>
    <n v="69"/>
    <n v="18514.060000000001"/>
    <n v="12018.781800000001"/>
    <n v="339.73770000000002"/>
    <n v="413.51200000000006"/>
    <n v="6472.9084999999905"/>
    <n v="1.3775076612045096"/>
    <n v="0.59351206988136695"/>
    <n v="149.02836183101462"/>
    <n v="1.7110836948549977"/>
    <n v="-129071.09150000001"/>
    <n v="1.7110836948549977"/>
  </r>
  <r>
    <s v="May-2024"/>
    <x v="2"/>
    <x v="0"/>
    <n v="229"/>
    <n v="566494"/>
    <n v="5138"/>
    <n v="5.24"/>
    <n v="9.81"/>
    <n v="288"/>
    <n v="45.52"/>
    <n v="12.54"/>
    <n v="32624"/>
    <n v="14"/>
    <n v="385.7"/>
    <n v="10.94"/>
    <n v="44"/>
    <n v="19130"/>
    <n v="16"/>
    <n v="2246.4900000000002"/>
    <n v="71038.347599999994"/>
    <n v="25.052599999999998"/>
    <n v="11.999600000000001"/>
    <n v="441418.1102"/>
    <n v="1927.5900008733624"/>
    <n v="110.25574153367069"/>
    <n v="1468.742546020223"/>
    <n v="0.19608610152976025"/>
    <n v="436280.1102"/>
    <n v="0.19608610152976025"/>
  </r>
  <r>
    <s v="May-2024"/>
    <x v="2"/>
    <x v="3"/>
    <n v="2093"/>
    <n v="572220"/>
    <n v="40428"/>
    <n v="7.97"/>
    <n v="16.04"/>
    <n v="162"/>
    <n v="7.39"/>
    <n v="5.85"/>
    <n v="14429"/>
    <n v="10"/>
    <n v="1036.99"/>
    <n v="5.22"/>
    <n v="38"/>
    <n v="31540"/>
    <n v="67"/>
    <n v="33571.72"/>
    <n v="33474.869999999995"/>
    <n v="109.2546"/>
    <n v="166.81209999999999"/>
    <n v="458928.34330000001"/>
    <n v="219.26820033444815"/>
    <n v="14.154051647373107"/>
    <n v="551.80859989006649"/>
    <n v="0.2935800566215791"/>
    <n v="418500.34330000001"/>
    <n v="0.2935800566215791"/>
  </r>
  <r>
    <s v="May-2024"/>
    <x v="2"/>
    <x v="2"/>
    <n v="3292"/>
    <n v="133369"/>
    <n v="81021"/>
    <n v="0.57999999999999996"/>
    <n v="3.18"/>
    <n v="79"/>
    <n v="36.53"/>
    <n v="15.63"/>
    <n v="80907"/>
    <n v="7"/>
    <n v="1353.96"/>
    <n v="9.4"/>
    <n v="20"/>
    <n v="3010"/>
    <n v="27"/>
    <n v="10468.560000000001"/>
    <n v="20845.574700000001"/>
    <n v="309.44799999999998"/>
    <n v="19.093599999999999"/>
    <n v="17809.323699999994"/>
    <n v="5.4098796172539467"/>
    <n v="1.6461040964688167"/>
    <n v="98.502909982569648"/>
    <n v="0.80200676319084641"/>
    <n v="-63211.676300000006"/>
    <n v="0.80200676319084641"/>
  </r>
  <r>
    <s v="May-2024"/>
    <x v="1"/>
    <x v="0"/>
    <n v="1416"/>
    <n v="210381"/>
    <n v="108651"/>
    <n v="8.3699999999999992"/>
    <n v="16.940000000000001"/>
    <n v="393"/>
    <n v="8.43"/>
    <n v="7.16"/>
    <n v="25958"/>
    <n v="5"/>
    <n v="928.66"/>
    <n v="21.08"/>
    <n v="13"/>
    <n v="27365"/>
    <n v="61"/>
    <n v="23987.040000000001"/>
    <n v="15063.2796"/>
    <n v="298.49279999999999"/>
    <n v="118.5192"/>
    <n v="117590.6684"/>
    <n v="83.044257344632769"/>
    <n v="1.9363006322997487"/>
    <n v="226.54254517261433"/>
    <n v="1.7347734823962238"/>
    <n v="8939.668399999995"/>
    <n v="1.7347734823962238"/>
  </r>
  <r>
    <s v="May-2024"/>
    <x v="1"/>
    <x v="0"/>
    <n v="1329"/>
    <n v="617109"/>
    <n v="41593"/>
    <n v="3.31"/>
    <n v="9.56"/>
    <n v="279"/>
    <n v="34.19"/>
    <n v="7.44"/>
    <n v="75791"/>
    <n v="5"/>
    <n v="294.93"/>
    <n v="20.079999999999998"/>
    <n v="48"/>
    <n v="34405"/>
    <n v="7"/>
    <n v="12705.24"/>
    <n v="45912.909600000006"/>
    <n v="266.86319999999995"/>
    <n v="43.989899999999999"/>
    <n v="447983.99729999999"/>
    <n v="337.08351941309252"/>
    <n v="14.836847546462145"/>
    <n v="2092.3914149120128"/>
    <n v="0.13334025269441865"/>
    <n v="406390.99729999999"/>
    <n v="0.13334025269441865"/>
  </r>
  <r>
    <s v="May-2024"/>
    <x v="3"/>
    <x v="1"/>
    <n v="1339"/>
    <n v="480267"/>
    <n v="46862"/>
    <n v="4.58"/>
    <n v="7.65"/>
    <n v="39"/>
    <n v="28.84"/>
    <n v="7.16"/>
    <n v="87675"/>
    <n v="1"/>
    <n v="1690.85"/>
    <n v="29.36"/>
    <n v="30"/>
    <n v="9367"/>
    <n v="30"/>
    <n v="10243.35"/>
    <n v="34387.117200000001"/>
    <n v="393.13039999999995"/>
    <n v="61.3262"/>
    <n v="338140.07620000001"/>
    <n v="252.53179701269605"/>
    <n v="10.248538261277794"/>
    <n v="284.03879705473582"/>
    <n v="0.13730518649001491"/>
    <n v="291278.07620000001"/>
    <n v="0.13730518649001491"/>
  </r>
  <r>
    <s v="May-2024"/>
    <x v="0"/>
    <x v="1"/>
    <n v="4503"/>
    <n v="182503"/>
    <n v="85018"/>
    <n v="7.46"/>
    <n v="15.53"/>
    <n v="219"/>
    <n v="46"/>
    <n v="11.64"/>
    <n v="40473"/>
    <n v="10"/>
    <n v="1698.32"/>
    <n v="2.57"/>
    <n v="5"/>
    <n v="36285"/>
    <n v="63"/>
    <n v="69931.59"/>
    <n v="21243.349200000001"/>
    <n v="115.72709999999999"/>
    <n v="335.92379999999997"/>
    <n v="14118.409899999999"/>
    <n v="3.1353341994226067"/>
    <n v="2.1466395351572607"/>
    <n v="107.4609025389797"/>
    <n v="2.0379504994438449"/>
    <n v="-70899.590100000001"/>
    <n v="2.0379504994438449"/>
  </r>
  <r>
    <s v="May-2024"/>
    <x v="1"/>
    <x v="1"/>
    <n v="1618"/>
    <n v="569349"/>
    <n v="24337"/>
    <n v="3.69"/>
    <n v="3.62"/>
    <n v="19"/>
    <n v="40.520000000000003"/>
    <n v="18.010000000000002"/>
    <n v="53412"/>
    <n v="14"/>
    <n v="1085.75"/>
    <n v="3.24"/>
    <n v="49"/>
    <n v="23796"/>
    <n v="77"/>
    <n v="5857.16"/>
    <n v="102539.7549"/>
    <n v="52.423200000000008"/>
    <n v="59.7042"/>
    <n v="383631.95770000003"/>
    <n v="237.10256965389371"/>
    <n v="23.39437892920245"/>
    <n v="524.38314529127331"/>
    <n v="3.6233048622198338E-2"/>
    <n v="359294.95770000003"/>
    <n v="3.6233048622198338E-2"/>
  </r>
  <r>
    <s v="May-2024"/>
    <x v="1"/>
    <x v="2"/>
    <n v="1737"/>
    <n v="445755"/>
    <n v="53511"/>
    <n v="7.29"/>
    <n v="4"/>
    <n v="368"/>
    <n v="45.08"/>
    <n v="11.09"/>
    <n v="5622"/>
    <n v="6"/>
    <n v="981.76"/>
    <n v="6.03"/>
    <n v="21"/>
    <n v="27549"/>
    <n v="59"/>
    <n v="6948"/>
    <n v="49434.229500000001"/>
    <n v="104.7411"/>
    <n v="126.62730000000001"/>
    <n v="355970.40210000001"/>
    <n v="204.93402538860104"/>
    <n v="8.3301564164377417"/>
    <n v="454.03662809647977"/>
    <n v="0.81050729660912391"/>
    <n v="302459.40210000001"/>
    <n v="0.81050729660912391"/>
  </r>
  <r>
    <s v="May-2024"/>
    <x v="1"/>
    <x v="2"/>
    <n v="4214"/>
    <n v="545479"/>
    <n v="127115"/>
    <n v="8.8699999999999992"/>
    <n v="13.67"/>
    <n v="231"/>
    <n v="7.62"/>
    <n v="18.899999999999999"/>
    <n v="83797"/>
    <n v="12"/>
    <n v="498.97"/>
    <n v="5.36"/>
    <n v="4"/>
    <n v="40023"/>
    <n v="18"/>
    <n v="57605.38"/>
    <n v="103095.53099999999"/>
    <n v="225.87040000000002"/>
    <n v="373.78179999999992"/>
    <n v="260358.43680000002"/>
    <n v="61.784156810631238"/>
    <n v="4.2912244817684773"/>
    <n v="1093.2100126260095"/>
    <n v="0.21130432152291839"/>
    <n v="133243.43680000002"/>
    <n v="0.21130432152291839"/>
  </r>
  <r>
    <s v="May-2024"/>
    <x v="0"/>
    <x v="2"/>
    <n v="3668"/>
    <n v="711948"/>
    <n v="106084"/>
    <n v="2.23"/>
    <n v="15.82"/>
    <n v="246"/>
    <n v="65.8"/>
    <n v="19.82"/>
    <n v="34523"/>
    <n v="13"/>
    <n v="1845.79"/>
    <n v="25.93"/>
    <n v="0"/>
    <n v="4664"/>
    <n v="30"/>
    <n v="58027.76"/>
    <n v="141108.09360000002"/>
    <n v="951.11239999999987"/>
    <n v="81.796400000000006"/>
    <n v="472592.23759999999"/>
    <n v="128.84194045801527"/>
    <n v="6.7111722785716976"/>
    <n v="385.71451790290337"/>
    <n v="0.6377773938546073"/>
    <n v="366508.23759999999"/>
    <n v="0.6377773938546073"/>
  </r>
  <r>
    <s v="May-2024"/>
    <x v="3"/>
    <x v="1"/>
    <n v="1126"/>
    <n v="982856"/>
    <n v="129184"/>
    <n v="9.9"/>
    <n v="2.42"/>
    <n v="239"/>
    <n v="26.59"/>
    <n v="11.17"/>
    <n v="1102"/>
    <n v="4"/>
    <n v="1398.99"/>
    <n v="13.87"/>
    <n v="35"/>
    <n v="33899"/>
    <n v="53"/>
    <n v="2724.92"/>
    <n v="109785.01519999999"/>
    <n v="156.17619999999999"/>
    <n v="111.474"/>
    <n v="835077.41460000002"/>
    <n v="741.63180692717583"/>
    <n v="7.6081867723557099"/>
    <n v="702.54683736123923"/>
    <n v="0.34019084179167647"/>
    <n v="705893.41460000002"/>
    <n v="0.34019084179167647"/>
  </r>
  <r>
    <s v="May-2024"/>
    <x v="0"/>
    <x v="1"/>
    <n v="111"/>
    <n v="147852"/>
    <n v="137661"/>
    <n v="6.28"/>
    <n v="6.56"/>
    <n v="307"/>
    <n v="9.15"/>
    <n v="5.1100000000000003"/>
    <n v="41548"/>
    <n v="14"/>
    <n v="1491.09"/>
    <n v="5.39"/>
    <n v="42"/>
    <n v="16660"/>
    <n v="61"/>
    <n v="728.16"/>
    <n v="7555.2372000000014"/>
    <n v="5.9828999999999999"/>
    <n v="6.9708000000000006"/>
    <n v="81347.649099999995"/>
    <n v="732.86170360360359"/>
    <n v="1.0740296816091703"/>
    <n v="99.156992535661843"/>
    <n v="3.0961003571138703"/>
    <n v="-56313.350900000005"/>
    <n v="3.0961003571138703"/>
  </r>
  <r>
    <s v="May-2024"/>
    <x v="2"/>
    <x v="2"/>
    <n v="1114"/>
    <n v="259093"/>
    <n v="148309"/>
    <n v="0.96"/>
    <n v="4.7300000000000004"/>
    <n v="57"/>
    <n v="19.22"/>
    <n v="19.21"/>
    <n v="45532"/>
    <n v="2"/>
    <n v="497.62"/>
    <n v="8.4600000000000009"/>
    <n v="34"/>
    <n v="43703"/>
    <n v="54"/>
    <n v="5269.22"/>
    <n v="49771.765300000006"/>
    <n v="94.244400000000013"/>
    <n v="10.6944"/>
    <n v="114712.0759"/>
    <n v="102.9731381508079"/>
    <n v="1.7469809654167987"/>
    <n v="520.66436236485674"/>
    <n v="0.1094755165133755"/>
    <n v="-33596.924100000004"/>
    <n v="0.1094755165133755"/>
  </r>
  <r>
    <s v="May-2024"/>
    <x v="2"/>
    <x v="2"/>
    <n v="3954"/>
    <n v="588645"/>
    <n v="63608"/>
    <n v="6.94"/>
    <n v="8.81"/>
    <n v="108"/>
    <n v="53.25"/>
    <n v="6.31"/>
    <n v="24406"/>
    <n v="1"/>
    <n v="1818.54"/>
    <n v="7"/>
    <n v="15"/>
    <n v="35129"/>
    <n v="16"/>
    <n v="34834.740000000005"/>
    <n v="37143.499499999991"/>
    <n v="276.78000000000003"/>
    <n v="274.4076"/>
    <n v="456580.57290000003"/>
    <n v="115.47308368740516"/>
    <n v="9.2542604703810838"/>
    <n v="323.69098287637337"/>
    <n v="0.33365155569146088"/>
    <n v="392972.57290000003"/>
    <n v="0.33365155569146088"/>
  </r>
  <r>
    <s v="May-2024"/>
    <x v="2"/>
    <x v="2"/>
    <n v="4982"/>
    <n v="639921"/>
    <n v="67551"/>
    <n v="4.17"/>
    <n v="7.83"/>
    <n v="262"/>
    <n v="15.92"/>
    <n v="17.079999999999998"/>
    <n v="78025"/>
    <n v="0"/>
    <n v="1527.18"/>
    <n v="23.7"/>
    <n v="39"/>
    <n v="10481"/>
    <n v="13"/>
    <n v="39009.06"/>
    <n v="109298.50679999999"/>
    <n v="1180.7339999999999"/>
    <n v="207.74940000000001"/>
    <n v="401718.94980000006"/>
    <n v="80.634072621437184"/>
    <n v="9.4731536172669539"/>
    <n v="419.02133343810158"/>
    <n v="0.6252664938328325"/>
    <n v="334167.94980000006"/>
    <n v="0.6252664938328325"/>
  </r>
  <r>
    <s v="May-2024"/>
    <x v="0"/>
    <x v="3"/>
    <n v="472"/>
    <n v="670399"/>
    <n v="60103"/>
    <n v="3.8"/>
    <n v="13.74"/>
    <n v="424"/>
    <n v="31"/>
    <n v="9.34"/>
    <n v="26986"/>
    <n v="9"/>
    <n v="960.36"/>
    <n v="3.39"/>
    <n v="31"/>
    <n v="27415"/>
    <n v="10"/>
    <n v="6485.28"/>
    <n v="62615.266599999995"/>
    <n v="16.000799999999998"/>
    <n v="17.936"/>
    <n v="546863.51659999997"/>
    <n v="1158.6091453389829"/>
    <n v="11.154168677104304"/>
    <n v="698.07051522345785"/>
    <n v="0.60738849550789908"/>
    <n v="486760.51659999997"/>
    <n v="0.60738849550789908"/>
  </r>
  <r>
    <s v="May-2024"/>
    <x v="3"/>
    <x v="3"/>
    <n v="2736"/>
    <n v="563317"/>
    <n v="125779"/>
    <n v="7.7"/>
    <n v="12.69"/>
    <n v="215"/>
    <n v="31.7"/>
    <n v="5.67"/>
    <n v="26872"/>
    <n v="14"/>
    <n v="1817.18"/>
    <n v="17.27"/>
    <n v="16"/>
    <n v="26838"/>
    <n v="18"/>
    <n v="34719.839999999997"/>
    <n v="31940.073899999999"/>
    <n v="472.50719999999995"/>
    <n v="210.672"/>
    <n v="442263.9069"/>
    <n v="161.64616480263157"/>
    <n v="4.478625207705579"/>
    <n v="309.99515733168977"/>
    <n v="0.6935592215395594"/>
    <n v="316484.9069"/>
    <n v="0.6935592215395594"/>
  </r>
  <r>
    <s v="May-2024"/>
    <x v="1"/>
    <x v="1"/>
    <n v="3516"/>
    <n v="120202"/>
    <n v="37441"/>
    <n v="4.4400000000000004"/>
    <n v="4.2699999999999996"/>
    <n v="88"/>
    <n v="5.48"/>
    <n v="5.21"/>
    <n v="20800"/>
    <n v="14"/>
    <n v="1053.92"/>
    <n v="15.45"/>
    <n v="48"/>
    <n v="48109"/>
    <n v="-2"/>
    <n v="15013.319999999998"/>
    <n v="6262.5241999999998"/>
    <n v="543.22199999999998"/>
    <n v="156.1104"/>
    <n v="29317.823399999994"/>
    <n v="8.3384025597269602"/>
    <n v="3.2104377554018324"/>
    <n v="114.05229998481857"/>
    <n v="0.7715758473236719"/>
    <n v="-8123.1766000000061"/>
    <n v="0.7715758473236719"/>
  </r>
  <r>
    <s v="May-2024"/>
    <x v="1"/>
    <x v="2"/>
    <n v="3754"/>
    <n v="674446"/>
    <n v="132881"/>
    <n v="6.2"/>
    <n v="10.69"/>
    <n v="301"/>
    <n v="68.64"/>
    <n v="5.2"/>
    <n v="15438"/>
    <n v="10"/>
    <n v="231.12"/>
    <n v="14.75"/>
    <n v="32"/>
    <n v="9998"/>
    <n v="26"/>
    <n v="40130.259999999995"/>
    <n v="35071.192000000003"/>
    <n v="553.71499999999992"/>
    <n v="232.74799999999999"/>
    <n v="573022.08499999996"/>
    <n v="152.64307005860414"/>
    <n v="5.0755638503623546"/>
    <n v="2918.1637244721355"/>
    <n v="0.10314705699196082"/>
    <n v="440141.08499999996"/>
    <n v="0.10314705699196082"/>
  </r>
  <r>
    <s v="May-2024"/>
    <x v="2"/>
    <x v="0"/>
    <n v="2459"/>
    <n v="847232"/>
    <n v="76854"/>
    <n v="8.68"/>
    <n v="15.99"/>
    <n v="256"/>
    <n v="32.35"/>
    <n v="13.13"/>
    <n v="88921"/>
    <n v="9"/>
    <n v="754.25"/>
    <n v="29.27"/>
    <n v="37"/>
    <n v="14697"/>
    <n v="43"/>
    <n v="39319.410000000003"/>
    <n v="111241.5616"/>
    <n v="719.74930000000006"/>
    <n v="213.44120000000001"/>
    <n v="592119.83790000004"/>
    <n v="240.79700605937376"/>
    <n v="11.023915476097535"/>
    <n v="1123.2774279085183"/>
    <n v="0.2279045172986856"/>
    <n v="515265.83790000004"/>
    <n v="0.2279045172986856"/>
  </r>
  <r>
    <s v="May-2024"/>
    <x v="1"/>
    <x v="1"/>
    <n v="1575"/>
    <n v="376022"/>
    <n v="148252"/>
    <n v="7.58"/>
    <n v="10.87"/>
    <n v="396"/>
    <n v="51.62"/>
    <n v="6.08"/>
    <n v="32471"/>
    <n v="0"/>
    <n v="194.19"/>
    <n v="2.71"/>
    <n v="18"/>
    <n v="49807"/>
    <n v="73"/>
    <n v="17120.25"/>
    <n v="22862.137599999998"/>
    <n v="42.682499999999997"/>
    <n v="119.38500000000001"/>
    <n v="253599.54489999998"/>
    <n v="161.01558406349204"/>
    <n v="2.5363705042765021"/>
    <n v="1936.3612956382924"/>
    <n v="0.20450728946710564"/>
    <n v="105347.54489999998"/>
    <n v="0.20450728946710564"/>
  </r>
  <r>
    <s v="May-2024"/>
    <x v="2"/>
    <x v="2"/>
    <n v="1808"/>
    <n v="583571"/>
    <n v="125592"/>
    <n v="4.78"/>
    <n v="12.66"/>
    <n v="363"/>
    <n v="35.880000000000003"/>
    <n v="7.24"/>
    <n v="5435"/>
    <n v="13"/>
    <n v="454.73"/>
    <n v="23.64"/>
    <n v="26"/>
    <n v="29525"/>
    <n v="-4"/>
    <n v="22889.279999999999"/>
    <n v="42250.540400000005"/>
    <n v="427.41120000000001"/>
    <n v="86.42240000000001"/>
    <n v="482957.34600000002"/>
    <n v="267.12242588495576"/>
    <n v="4.6465618829224793"/>
    <n v="1283.3351659226353"/>
    <n v="0.28285673894007757"/>
    <n v="357365.34600000002"/>
    <n v="0.28285673894007757"/>
  </r>
  <r>
    <s v="May-2024"/>
    <x v="0"/>
    <x v="2"/>
    <n v="3038"/>
    <n v="735933"/>
    <n v="98635"/>
    <n v="9.61"/>
    <n v="4.99"/>
    <n v="481"/>
    <n v="30.09"/>
    <n v="14.72"/>
    <n v="8493"/>
    <n v="14"/>
    <n v="1424.92"/>
    <n v="21.12"/>
    <n v="5"/>
    <n v="21491"/>
    <n v="60"/>
    <n v="15159.62"/>
    <n v="108329.3376"/>
    <n v="641.62559999999996"/>
    <n v="291.95179999999999"/>
    <n v="581526.46500000008"/>
    <n v="191.41753291639239"/>
    <n v="7.4611750392862577"/>
    <n v="516.47320551329199"/>
    <n v="0.93131646494993425"/>
    <n v="482891.46500000008"/>
    <n v="0.93131646494993425"/>
  </r>
  <r>
    <s v="May-2024"/>
    <x v="2"/>
    <x v="0"/>
    <n v="582"/>
    <n v="325709"/>
    <n v="32364"/>
    <n v="2.56"/>
    <n v="18.64"/>
    <n v="424"/>
    <n v="24.36"/>
    <n v="17.84"/>
    <n v="61416"/>
    <n v="7"/>
    <n v="1431.68"/>
    <n v="17.12"/>
    <n v="49"/>
    <n v="29618"/>
    <n v="36"/>
    <n v="10848.48"/>
    <n v="58106.4856"/>
    <n v="99.638400000000004"/>
    <n v="14.8992"/>
    <n v="165605.49680000002"/>
    <n v="284.54552714776634"/>
    <n v="10.063929056976887"/>
    <n v="227.5012572641931"/>
    <n v="1.8637259639739769"/>
    <n v="133241.49680000002"/>
    <n v="1.8637259639739769"/>
  </r>
  <r>
    <s v="May-2024"/>
    <x v="1"/>
    <x v="0"/>
    <n v="3603"/>
    <n v="91971"/>
    <n v="57389"/>
    <n v="6.49"/>
    <n v="18.25"/>
    <n v="401"/>
    <n v="66.099999999999994"/>
    <n v="15.8"/>
    <n v="26370"/>
    <n v="8"/>
    <n v="1126.45"/>
    <n v="0.35"/>
    <n v="41"/>
    <n v="43485"/>
    <n v="25"/>
    <n v="65754.75"/>
    <n v="14531.418"/>
    <n v="12.610499999999998"/>
    <n v="233.8347"/>
    <n v="-58416.613200000022"/>
    <n v="-16.213325895087433"/>
    <n v="1.6025893463904233"/>
    <n v="81.64676638998624"/>
    <n v="4.9114008763632011"/>
    <n v="-115805.61320000002"/>
    <n v="4.9114008763632011"/>
  </r>
  <r>
    <s v="May-2024"/>
    <x v="2"/>
    <x v="2"/>
    <n v="749"/>
    <n v="207462"/>
    <n v="112692"/>
    <n v="5.38"/>
    <n v="18.64"/>
    <n v="366"/>
    <n v="62.92"/>
    <n v="8.51"/>
    <n v="65294"/>
    <n v="11"/>
    <n v="286.08999999999997"/>
    <n v="9.26"/>
    <n v="21"/>
    <n v="31810"/>
    <n v="-10"/>
    <n v="13961.36"/>
    <n v="17655.016199999998"/>
    <n v="69.357399999999998"/>
    <n v="40.296199999999999"/>
    <n v="78631.970199999996"/>
    <n v="104.98260373831775"/>
    <n v="1.8409647534873816"/>
    <n v="725.16341011569796"/>
    <n v="0.50471382711050694"/>
    <n v="-34060.029800000004"/>
    <n v="0.50471382711050694"/>
  </r>
  <r>
    <s v="May-2024"/>
    <x v="2"/>
    <x v="2"/>
    <n v="3702"/>
    <n v="912371"/>
    <n v="31672"/>
    <n v="4.93"/>
    <n v="18.100000000000001"/>
    <n v="131"/>
    <n v="32.840000000000003"/>
    <n v="17.22"/>
    <n v="87911"/>
    <n v="5"/>
    <n v="1247.02"/>
    <n v="12.49"/>
    <n v="2"/>
    <n v="17876"/>
    <n v="66"/>
    <n v="67006.200000000012"/>
    <n v="157110.2862"/>
    <n v="462.37979999999999"/>
    <n v="182.5086"/>
    <n v="581822.62540000002"/>
    <n v="157.16440448406269"/>
    <n v="28.806864107097752"/>
    <n v="731.6410322208144"/>
    <n v="0.17904955330671404"/>
    <n v="550150.62540000002"/>
    <n v="0.17904955330671404"/>
  </r>
  <r>
    <s v="May-2024"/>
    <x v="1"/>
    <x v="3"/>
    <n v="807"/>
    <n v="472355"/>
    <n v="29472"/>
    <n v="0.66"/>
    <n v="3.46"/>
    <n v="359"/>
    <n v="26.83"/>
    <n v="11.05"/>
    <n v="24124"/>
    <n v="6"/>
    <n v="207.46"/>
    <n v="4.25"/>
    <n v="49"/>
    <n v="49082"/>
    <n v="48"/>
    <n v="2792.22"/>
    <n v="52195.227500000001"/>
    <n v="34.297499999999999"/>
    <n v="5.3262"/>
    <n v="344121.92879999999"/>
    <n v="426.42122527881043"/>
    <n v="16.027246199782844"/>
    <n v="2276.8485491179022"/>
    <n v="0.15767407987636417"/>
    <n v="314649.92879999999"/>
    <n v="0.15767407987636417"/>
  </r>
  <r>
    <s v="May-2024"/>
    <x v="0"/>
    <x v="2"/>
    <n v="3813"/>
    <n v="258139"/>
    <n v="17828"/>
    <n v="7.21"/>
    <n v="19.579999999999998"/>
    <n v="90"/>
    <n v="65.25"/>
    <n v="12.38"/>
    <n v="2196"/>
    <n v="8"/>
    <n v="1559.76"/>
    <n v="11.46"/>
    <n v="39"/>
    <n v="49582"/>
    <n v="63"/>
    <n v="74658.539999999994"/>
    <n v="31957.608200000002"/>
    <n v="436.96980000000002"/>
    <n v="274.91730000000001"/>
    <n v="99032.964700000011"/>
    <n v="25.972453370049834"/>
    <n v="14.47941440430783"/>
    <n v="165.49917936092731"/>
    <n v="0.54380934302836847"/>
    <n v="81204.964700000011"/>
    <n v="0.54380934302836847"/>
  </r>
  <r>
    <s v="May-2024"/>
    <x v="1"/>
    <x v="0"/>
    <n v="4355"/>
    <n v="56530"/>
    <n v="107518"/>
    <n v="0.55000000000000004"/>
    <n v="18.04"/>
    <n v="78"/>
    <n v="23.12"/>
    <n v="12.3"/>
    <n v="11345"/>
    <n v="6"/>
    <n v="828.49"/>
    <n v="27.04"/>
    <n v="31"/>
    <n v="2214"/>
    <n v="40"/>
    <n v="78564.2"/>
    <n v="6953.1900000000005"/>
    <n v="1177.5919999999999"/>
    <n v="23.952500000000004"/>
    <n v="-43747.934500000003"/>
    <n v="-10.04544994259472"/>
    <n v="0.5257724288026191"/>
    <n v="68.232567683375777"/>
    <n v="1.1431491243587477"/>
    <n v="-151265.9345"/>
    <n v="1.1431491243587477"/>
  </r>
  <r>
    <s v="May-2024"/>
    <x v="2"/>
    <x v="0"/>
    <n v="1685"/>
    <n v="967786"/>
    <n v="81240"/>
    <n v="4.32"/>
    <n v="10.58"/>
    <n v="25"/>
    <n v="42.69"/>
    <n v="8.58"/>
    <n v="12055"/>
    <n v="4"/>
    <n v="283.89999999999998"/>
    <n v="29.87"/>
    <n v="45"/>
    <n v="26685"/>
    <n v="46"/>
    <n v="17827.3"/>
    <n v="83036.038799999995"/>
    <n v="503.30950000000001"/>
    <n v="72.792000000000002"/>
    <n v="827606.55969999998"/>
    <n v="491.16116302670622"/>
    <n v="11.912678483505662"/>
    <n v="3408.8974991194086"/>
    <n v="7.33374940327717E-3"/>
    <n v="746366.55969999998"/>
    <n v="7.33374940327717E-3"/>
  </r>
  <r>
    <s v="May-2024"/>
    <x v="3"/>
    <x v="0"/>
    <n v="441"/>
    <n v="421616"/>
    <n v="76354"/>
    <n v="6.92"/>
    <n v="14.5"/>
    <n v="210"/>
    <n v="8.57"/>
    <n v="9.61"/>
    <n v="35771"/>
    <n v="14"/>
    <n v="1973.22"/>
    <n v="0.46"/>
    <n v="23"/>
    <n v="26538"/>
    <n v="22"/>
    <n v="6394.5"/>
    <n v="40517.297599999998"/>
    <n v="2.0286"/>
    <n v="30.517199999999999"/>
    <n v="312362.65659999999"/>
    <n v="708.30534376417233"/>
    <n v="5.5218587107420696"/>
    <n v="213.66902828878685"/>
    <n v="0.98282845053318668"/>
    <n v="236008.65659999999"/>
    <n v="0.98282845053318668"/>
  </r>
  <r>
    <s v="May-2024"/>
    <x v="0"/>
    <x v="0"/>
    <n v="3719"/>
    <n v="642131"/>
    <n v="56955"/>
    <n v="5.19"/>
    <n v="16.05"/>
    <n v="287"/>
    <n v="66.41"/>
    <n v="11.87"/>
    <n v="50986"/>
    <n v="12"/>
    <n v="1125.79"/>
    <n v="0.09"/>
    <n v="8"/>
    <n v="33177"/>
    <n v="63"/>
    <n v="59689.950000000004"/>
    <n v="76220.949699999997"/>
    <n v="3.3470999999999997"/>
    <n v="193.01609999999999"/>
    <n v="421860.73709999997"/>
    <n v="113.43391694003763"/>
    <n v="11.274356948468089"/>
    <n v="570.38257579122217"/>
    <n v="0.50317105076689961"/>
    <n v="364905.73709999997"/>
    <n v="0.50317105076689961"/>
  </r>
  <r>
    <s v="May-2024"/>
    <x v="0"/>
    <x v="2"/>
    <n v="2434"/>
    <n v="323349"/>
    <n v="142227"/>
    <n v="4.88"/>
    <n v="15.81"/>
    <n v="448"/>
    <n v="42.11"/>
    <n v="8.09"/>
    <n v="40100"/>
    <n v="6"/>
    <n v="151.46"/>
    <n v="27.83"/>
    <n v="16"/>
    <n v="1590"/>
    <n v="-16"/>
    <n v="38481.54"/>
    <n v="26158.934099999999"/>
    <n v="677.38220000000001"/>
    <n v="118.77919999999999"/>
    <n v="216222.3645"/>
    <n v="88.834167830731303"/>
    <n v="2.2734712818241261"/>
    <n v="2134.8804965007262"/>
    <n v="0.20984781149779341"/>
    <n v="73995.364499999996"/>
    <n v="0.20984781149779341"/>
  </r>
  <r>
    <s v="May-2024"/>
    <x v="1"/>
    <x v="2"/>
    <n v="307"/>
    <n v="962008"/>
    <n v="121895"/>
    <n v="8.41"/>
    <n v="6.19"/>
    <n v="375"/>
    <n v="66.64"/>
    <n v="16.64"/>
    <n v="29990"/>
    <n v="7"/>
    <n v="1842.04"/>
    <n v="2.74"/>
    <n v="42"/>
    <n v="39749"/>
    <n v="15"/>
    <n v="1900.3300000000002"/>
    <n v="160078.1312"/>
    <n v="8.4117999999999995"/>
    <n v="25.818700000000003"/>
    <n v="730256.30830000003"/>
    <n v="2378.6850433224758"/>
    <n v="7.8921038598794047"/>
    <n v="522.25141690734188"/>
    <n v="0.71804496428304132"/>
    <n v="608361.30830000003"/>
    <n v="0.71804496428304132"/>
  </r>
  <r>
    <s v="May-2024"/>
    <x v="3"/>
    <x v="0"/>
    <n v="3819"/>
    <n v="889188"/>
    <n v="92265"/>
    <n v="1.1599999999999999"/>
    <n v="16.98"/>
    <n v="141"/>
    <n v="52.66"/>
    <n v="10.29"/>
    <n v="15775"/>
    <n v="5"/>
    <n v="1258.95"/>
    <n v="29.34"/>
    <n v="32"/>
    <n v="41128"/>
    <n v="34"/>
    <n v="64846.62"/>
    <n v="91497.445199999987"/>
    <n v="1120.4946"/>
    <n v="44.300399999999996"/>
    <n v="674776.1398"/>
    <n v="176.68922225713538"/>
    <n v="9.6373272638595342"/>
    <n v="706.2933396878351"/>
    <n v="0.19963376698740873"/>
    <n v="582511.1398"/>
    <n v="0.19963376698740873"/>
  </r>
  <r>
    <s v="May-2024"/>
    <x v="2"/>
    <x v="3"/>
    <n v="2662"/>
    <n v="427501"/>
    <n v="36131"/>
    <n v="5.77"/>
    <n v="19.559999999999999"/>
    <n v="269"/>
    <n v="69.7"/>
    <n v="15.84"/>
    <n v="76575"/>
    <n v="0"/>
    <n v="466.86"/>
    <n v="29.83"/>
    <n v="12"/>
    <n v="4770"/>
    <n v="32"/>
    <n v="52068.719999999994"/>
    <n v="67716.1584"/>
    <n v="794.07460000000003"/>
    <n v="153.59739999999999"/>
    <n v="225423.44959999999"/>
    <n v="84.681987077385415"/>
    <n v="11.831972544352496"/>
    <n v="915.69421239772089"/>
    <n v="0.29376619002060816"/>
    <n v="189292.44959999999"/>
    <n v="0.29376619002060816"/>
  </r>
  <r>
    <s v="May-2024"/>
    <x v="1"/>
    <x v="0"/>
    <n v="336"/>
    <n v="106481"/>
    <n v="38870"/>
    <n v="8.1999999999999993"/>
    <n v="3.2"/>
    <n v="91"/>
    <n v="39.979999999999997"/>
    <n v="18.59"/>
    <n v="34207"/>
    <n v="13"/>
    <n v="709.88"/>
    <n v="5.0999999999999996"/>
    <n v="37"/>
    <n v="48217"/>
    <n v="51"/>
    <n v="1075.2"/>
    <n v="19794.817900000002"/>
    <n v="17.135999999999999"/>
    <n v="27.551999999999996"/>
    <n v="3142.2940999999992"/>
    <n v="9.352065773809521"/>
    <n v="2.7394134293799848"/>
    <n v="149.99859131120752"/>
    <n v="0.60667236408373326"/>
    <n v="-35727.705900000001"/>
    <n v="0.60667236408373326"/>
  </r>
  <r>
    <s v="May-2024"/>
    <x v="3"/>
    <x v="1"/>
    <n v="4543"/>
    <n v="837715"/>
    <n v="108547"/>
    <n v="4.43"/>
    <n v="2.87"/>
    <n v="292"/>
    <n v="39.67"/>
    <n v="6.9"/>
    <n v="22553"/>
    <n v="1"/>
    <n v="1375.39"/>
    <n v="9.48"/>
    <n v="31"/>
    <n v="10088"/>
    <n v="70"/>
    <n v="13038.41"/>
    <n v="57802.335000000006"/>
    <n v="430.67640000000006"/>
    <n v="201.25489999999999"/>
    <n v="733601.32369999995"/>
    <n v="161.47949013867486"/>
    <n v="7.7175324974435036"/>
    <n v="609.07451704607411"/>
    <n v="0.47941588726476198"/>
    <n v="625054.32369999995"/>
    <n v="0.47941588726476198"/>
  </r>
  <r>
    <s v="May-2024"/>
    <x v="0"/>
    <x v="0"/>
    <n v="1640"/>
    <n v="444341"/>
    <n v="117217"/>
    <n v="0.9"/>
    <n v="18.79"/>
    <n v="68"/>
    <n v="16"/>
    <n v="12.4"/>
    <n v="55"/>
    <n v="1"/>
    <n v="1423.02"/>
    <n v="9.2799999999999994"/>
    <n v="49"/>
    <n v="39976"/>
    <n v="24"/>
    <n v="30815.599999999999"/>
    <n v="55098.284"/>
    <n v="152.19199999999998"/>
    <n v="14.760000000000002"/>
    <n v="318229.16399999999"/>
    <n v="194.0421731707317"/>
    <n v="3.790755607121834"/>
    <n v="312.25211170608986"/>
    <n v="0.21777274660677273"/>
    <n v="201012.16399999999"/>
    <n v="0.21777274660677273"/>
  </r>
  <r>
    <s v="May-2024"/>
    <x v="2"/>
    <x v="3"/>
    <n v="248"/>
    <n v="721514"/>
    <n v="54429"/>
    <n v="7.01"/>
    <n v="13.75"/>
    <n v="114"/>
    <n v="19.77"/>
    <n v="10.64"/>
    <n v="78199"/>
    <n v="5"/>
    <n v="634.76"/>
    <n v="0.01"/>
    <n v="4"/>
    <n v="14973"/>
    <n v="-8"/>
    <n v="3410"/>
    <n v="76769.089600000007"/>
    <n v="2.4800000000000003E-2"/>
    <n v="17.384799999999998"/>
    <n v="548145.50080000004"/>
    <n v="2210.2641161290326"/>
    <n v="13.256058351246578"/>
    <n v="1136.6721280483962"/>
    <n v="0.10029277325180108"/>
    <n v="493716.50080000004"/>
    <n v="0.10029277325180108"/>
  </r>
  <r>
    <s v="May-2024"/>
    <x v="0"/>
    <x v="0"/>
    <n v="1866"/>
    <n v="105426"/>
    <n v="143731"/>
    <n v="4.8099999999999996"/>
    <n v="11.81"/>
    <n v="197"/>
    <n v="38.49"/>
    <n v="9.0500000000000007"/>
    <n v="82227"/>
    <n v="6"/>
    <n v="513.41999999999996"/>
    <n v="8.64"/>
    <n v="31"/>
    <n v="18326"/>
    <n v="78"/>
    <n v="22037.46"/>
    <n v="9541.0530000000017"/>
    <n v="161.22240000000002"/>
    <n v="89.754599999999996"/>
    <n v="-26956.489999999991"/>
    <n v="-14.446136120042867"/>
    <n v="0.7334952098016434"/>
    <n v="205.34065677223327"/>
    <n v="0.95938136702521193"/>
    <n v="-170687.49"/>
    <n v="0.95938136702521193"/>
  </r>
  <r>
    <s v="May-2024"/>
    <x v="2"/>
    <x v="0"/>
    <n v="2931"/>
    <n v="545384"/>
    <n v="51473"/>
    <n v="9.15"/>
    <n v="3.34"/>
    <n v="473"/>
    <n v="29.11"/>
    <n v="19.84"/>
    <n v="15893"/>
    <n v="10"/>
    <n v="874.34"/>
    <n v="21.38"/>
    <n v="17"/>
    <n v="3786"/>
    <n v="24"/>
    <n v="9789.5399999999991"/>
    <n v="108204.1856"/>
    <n v="626.64779999999996"/>
    <n v="268.18649999999997"/>
    <n v="406816.44010000001"/>
    <n v="138.79783012623679"/>
    <n v="10.595535523478329"/>
    <n v="623.76649815861106"/>
    <n v="0.75829657635720893"/>
    <n v="355343.44010000001"/>
    <n v="0.75829657635720893"/>
  </r>
  <r>
    <s v="May-2024"/>
    <x v="2"/>
    <x v="1"/>
    <n v="4676"/>
    <n v="269780"/>
    <n v="79218"/>
    <n v="6.6"/>
    <n v="18.95"/>
    <n v="65"/>
    <n v="55.82"/>
    <n v="19.989999999999998"/>
    <n v="38452"/>
    <n v="8"/>
    <n v="340.45"/>
    <n v="13.72"/>
    <n v="20"/>
    <n v="25524"/>
    <n v="65"/>
    <n v="88610.2"/>
    <n v="53929.021999999997"/>
    <n v="641.54720000000009"/>
    <n v="308.61600000000004"/>
    <n v="62314.614799999981"/>
    <n v="13.326478785286566"/>
    <n v="3.4055391451437806"/>
    <n v="792.42179468350719"/>
    <n v="8.2027022017940543E-2"/>
    <n v="-16903.385200000019"/>
    <n v="8.2027022017940543E-2"/>
  </r>
  <r>
    <s v="May-2024"/>
    <x v="1"/>
    <x v="3"/>
    <n v="2917"/>
    <n v="147756"/>
    <n v="80451"/>
    <n v="6.14"/>
    <n v="19.55"/>
    <n v="27"/>
    <n v="27.23"/>
    <n v="9.5"/>
    <n v="24003"/>
    <n v="2"/>
    <n v="610.54999999999995"/>
    <n v="4.7"/>
    <n v="3"/>
    <n v="27171"/>
    <n v="6"/>
    <n v="57027.35"/>
    <n v="14036.82"/>
    <n v="137.09899999999999"/>
    <n v="179.10379999999998"/>
    <n v="25201.627200000003"/>
    <n v="8.6395705176551267"/>
    <n v="1.8365961889845994"/>
    <n v="242.00474981573993"/>
    <n v="0.11156805814992284"/>
    <n v="-55249.372799999997"/>
    <n v="0.11156805814992284"/>
  </r>
  <r>
    <s v="May-2024"/>
    <x v="1"/>
    <x v="2"/>
    <n v="4506"/>
    <n v="212002"/>
    <n v="147105"/>
    <n v="6.35"/>
    <n v="18.75"/>
    <n v="180"/>
    <n v="21.96"/>
    <n v="13.09"/>
    <n v="60107"/>
    <n v="1"/>
    <n v="1636.11"/>
    <n v="23.44"/>
    <n v="34"/>
    <n v="21553"/>
    <n v="-19"/>
    <n v="84487.5"/>
    <n v="27751.061799999996"/>
    <n v="1056.2064"/>
    <n v="286.13100000000003"/>
    <n v="16761.100800000015"/>
    <n v="3.7197294274300963"/>
    <n v="1.4411610754223174"/>
    <n v="129.57686219141746"/>
    <n v="1.3891368949349532"/>
    <n v="-130343.89919999999"/>
    <n v="1.3891368949349532"/>
  </r>
  <r>
    <s v="May-2024"/>
    <x v="2"/>
    <x v="1"/>
    <n v="2290"/>
    <n v="997594"/>
    <n v="10939"/>
    <n v="5.26"/>
    <n v="11.91"/>
    <n v="474"/>
    <n v="33.96"/>
    <n v="11.16"/>
    <n v="30408"/>
    <n v="7"/>
    <n v="207.03"/>
    <n v="0.54"/>
    <n v="5"/>
    <n v="48889"/>
    <n v="58"/>
    <n v="27273.9"/>
    <n v="111331.49040000001"/>
    <n v="12.366000000000001"/>
    <n v="120.45400000000001"/>
    <n v="779558.78960000002"/>
    <n v="340.41868541484718"/>
    <n v="91.19608739372886"/>
    <n v="4818.5963386948752"/>
    <n v="9.8368895562723907E-2"/>
    <n v="768619.78960000002"/>
    <n v="9.8368895562723907E-2"/>
  </r>
  <r>
    <s v="May-2024"/>
    <x v="1"/>
    <x v="0"/>
    <n v="1926"/>
    <n v="751397"/>
    <n v="44121"/>
    <n v="7.07"/>
    <n v="3.1"/>
    <n v="205"/>
    <n v="29.18"/>
    <n v="7.52"/>
    <n v="86912"/>
    <n v="11"/>
    <n v="1165.53"/>
    <n v="17.579999999999998"/>
    <n v="44"/>
    <n v="13906"/>
    <n v="60"/>
    <n v="5970.6"/>
    <n v="56505.054399999994"/>
    <n v="338.59079999999994"/>
    <n v="136.16819999999998"/>
    <n v="587628.58660000004"/>
    <n v="305.10310830737279"/>
    <n v="17.030371025135423"/>
    <n v="644.68267655058219"/>
    <n v="0.31798589826682827"/>
    <n v="543507.58660000004"/>
    <n v="0.31798589826682827"/>
  </r>
  <r>
    <s v="May-2024"/>
    <x v="0"/>
    <x v="0"/>
    <n v="3329"/>
    <n v="583634"/>
    <n v="36433"/>
    <n v="6.23"/>
    <n v="10.99"/>
    <n v="332"/>
    <n v="11.01"/>
    <n v="12.68"/>
    <n v="370"/>
    <n v="14"/>
    <n v="555.74"/>
    <n v="20.23"/>
    <n v="49"/>
    <n v="15988"/>
    <n v="-3"/>
    <n v="36585.71"/>
    <n v="74004.791199999992"/>
    <n v="673.45670000000007"/>
    <n v="207.39670000000001"/>
    <n v="455804.64540000004"/>
    <n v="136.91938882547313"/>
    <n v="16.019378036395576"/>
    <n v="1050.1925360780222"/>
    <n v="0.31613250770174456"/>
    <n v="419371.64540000004"/>
    <n v="0.31613250770174456"/>
  </r>
  <r>
    <s v="May-2024"/>
    <x v="2"/>
    <x v="2"/>
    <n v="4359"/>
    <n v="895474"/>
    <n v="59110"/>
    <n v="4.45"/>
    <n v="9.4700000000000006"/>
    <n v="379"/>
    <n v="39.200000000000003"/>
    <n v="17.54"/>
    <n v="32275"/>
    <n v="4"/>
    <n v="363.31"/>
    <n v="12.17"/>
    <n v="7"/>
    <n v="41498"/>
    <n v="42"/>
    <n v="41279.730000000003"/>
    <n v="157066.13959999999"/>
    <n v="530.49030000000005"/>
    <n v="193.97550000000001"/>
    <n v="622630.66460000002"/>
    <n v="142.83795930259234"/>
    <n v="15.149281001522585"/>
    <n v="2464.7656271503674"/>
    <n v="0.15376715571864732"/>
    <n v="563520.66460000002"/>
    <n v="0.15376715571864732"/>
  </r>
  <r>
    <s v="May-2024"/>
    <x v="1"/>
    <x v="0"/>
    <n v="337"/>
    <n v="226168"/>
    <n v="17867"/>
    <n v="1.02"/>
    <n v="5.56"/>
    <n v="414"/>
    <n v="52.87"/>
    <n v="8.73"/>
    <n v="59896"/>
    <n v="5"/>
    <n v="1730.95"/>
    <n v="17.809999999999999"/>
    <n v="1"/>
    <n v="7822"/>
    <n v="-4"/>
    <n v="1873.7199999999998"/>
    <n v="19744.466400000001"/>
    <n v="60.019699999999993"/>
    <n v="3.4374000000000002"/>
    <n v="136768.35649999999"/>
    <n v="405.84082047477744"/>
    <n v="12.658420551855375"/>
    <n v="130.66119760824981"/>
    <n v="3.1684999646280638"/>
    <n v="118901.35649999999"/>
    <n v="3.1684999646280638"/>
  </r>
  <r>
    <s v="May-2024"/>
    <x v="3"/>
    <x v="1"/>
    <n v="636"/>
    <n v="389119"/>
    <n v="10451"/>
    <n v="0.57999999999999996"/>
    <n v="14.16"/>
    <n v="444"/>
    <n v="17.5"/>
    <n v="5.79"/>
    <n v="60156"/>
    <n v="10"/>
    <n v="1104.5"/>
    <n v="16.260000000000002"/>
    <n v="37"/>
    <n v="9097"/>
    <n v="-8"/>
    <n v="9005.76"/>
    <n v="22529.990099999999"/>
    <n v="103.41360000000002"/>
    <n v="3.6887999999999996"/>
    <n v="288223.14750000002"/>
    <n v="453.18104952830191"/>
    <n v="37.232705004305807"/>
    <n v="352.3033046627433"/>
    <n v="1.2602777042498567"/>
    <n v="277772.14750000002"/>
    <n v="1.2602777042498567"/>
  </r>
  <r>
    <s v="May-2024"/>
    <x v="3"/>
    <x v="0"/>
    <n v="4323"/>
    <n v="485071"/>
    <n v="92178"/>
    <n v="1.98"/>
    <n v="2.69"/>
    <n v="193"/>
    <n v="25.12"/>
    <n v="14.39"/>
    <n v="57175"/>
    <n v="4"/>
    <n v="618.96"/>
    <n v="27.57"/>
    <n v="12"/>
    <n v="14136"/>
    <n v="2"/>
    <n v="11628.869999999999"/>
    <n v="69801.716899999999"/>
    <n v="1191.8511000000001"/>
    <n v="85.595399999999998"/>
    <n v="331051.96659999999"/>
    <n v="76.579219662271569"/>
    <n v="5.2623294061489725"/>
    <n v="783.68715264314324"/>
    <n v="0.24627174166256077"/>
    <n v="238873.96659999999"/>
    <n v="0.24627174166256077"/>
  </r>
  <r>
    <s v="May-2024"/>
    <x v="0"/>
    <x v="0"/>
    <n v="642"/>
    <n v="236987"/>
    <n v="128749"/>
    <n v="0.69"/>
    <n v="2.76"/>
    <n v="29"/>
    <n v="42.48"/>
    <n v="12.91"/>
    <n v="56866"/>
    <n v="13"/>
    <n v="805.68"/>
    <n v="11.8"/>
    <n v="25"/>
    <n v="5887"/>
    <n v="-1"/>
    <n v="1771.9199999999998"/>
    <n v="30595.021699999998"/>
    <n v="75.756"/>
    <n v="4.4298000000000002"/>
    <n v="141786.8725"/>
    <n v="220.85182632398752"/>
    <n v="1.8406900247768914"/>
    <n v="294.14531824049254"/>
    <n v="9.8590724385725789E-2"/>
    <n v="13037.872499999998"/>
    <n v="9.8590724385725789E-2"/>
  </r>
  <r>
    <s v="May-2024"/>
    <x v="1"/>
    <x v="2"/>
    <n v="2819"/>
    <n v="239139"/>
    <n v="39064"/>
    <n v="2.12"/>
    <n v="11.54"/>
    <n v="191"/>
    <n v="10.76"/>
    <n v="8.15"/>
    <n v="37563"/>
    <n v="10"/>
    <n v="1896.58"/>
    <n v="20.329999999999998"/>
    <n v="22"/>
    <n v="39575"/>
    <n v="13"/>
    <n v="32531.26"/>
    <n v="19489.8285"/>
    <n v="573.10269999999991"/>
    <n v="59.762799999999999"/>
    <n v="109347.046"/>
    <n v="38.789303299042217"/>
    <n v="6.1217233258242887"/>
    <n v="126.0895928460703"/>
    <n v="1.5147959136736373"/>
    <n v="70283.046000000002"/>
    <n v="1.5147959136736373"/>
  </r>
  <r>
    <s v="May-2024"/>
    <x v="0"/>
    <x v="2"/>
    <n v="2050"/>
    <n v="650517"/>
    <n v="116086"/>
    <n v="1.98"/>
    <n v="11.43"/>
    <n v="194"/>
    <n v="19.14"/>
    <n v="14.64"/>
    <n v="5190"/>
    <n v="12"/>
    <n v="1270.54"/>
    <n v="26.21"/>
    <n v="28"/>
    <n v="16683"/>
    <n v="45"/>
    <n v="23431.5"/>
    <n v="95235.688800000004"/>
    <n v="537.30499999999995"/>
    <n v="40.589999999999996"/>
    <n v="509398.91619999998"/>
    <n v="248.48727619512195"/>
    <n v="5.6037506676084972"/>
    <n v="512.00040927479654"/>
    <n v="0.37890594711590936"/>
    <n v="393312.91619999998"/>
    <n v="0.37890594711590936"/>
  </r>
  <r>
    <s v="May-2024"/>
    <x v="2"/>
    <x v="3"/>
    <n v="2230"/>
    <n v="88547"/>
    <n v="98783"/>
    <n v="7.92"/>
    <n v="10.46"/>
    <n v="325"/>
    <n v="66.959999999999994"/>
    <n v="19.059999999999999"/>
    <n v="4331"/>
    <n v="13"/>
    <n v="858.68"/>
    <n v="15.39"/>
    <n v="17"/>
    <n v="31482"/>
    <n v="-3"/>
    <n v="23325.800000000003"/>
    <n v="16877.058199999999"/>
    <n v="343.197"/>
    <n v="176.61599999999999"/>
    <n v="12011.328799999988"/>
    <n v="5.3862460986547029"/>
    <n v="0.89637893159754212"/>
    <n v="103.11990497041973"/>
    <n v="3.1516708640608937"/>
    <n v="-86771.671200000012"/>
    <n v="3.1516708640608937"/>
  </r>
  <r>
    <s v="May-2024"/>
    <x v="1"/>
    <x v="3"/>
    <n v="4344"/>
    <n v="236368"/>
    <n v="92893"/>
    <n v="3.46"/>
    <n v="5.61"/>
    <n v="71"/>
    <n v="17.940000000000001"/>
    <n v="7.34"/>
    <n v="44648"/>
    <n v="1"/>
    <n v="1201.3900000000001"/>
    <n v="25.42"/>
    <n v="9"/>
    <n v="49228"/>
    <n v="38"/>
    <n v="24369.84"/>
    <n v="17349.411199999999"/>
    <n v="1104.2448000000002"/>
    <n v="150.30240000000001"/>
    <n v="99518.2016"/>
    <n v="22.909346593001843"/>
    <n v="2.5445189626774893"/>
    <n v="196.74543653601245"/>
    <n v="0.36087241081703109"/>
    <n v="6625.2016000000003"/>
    <n v="0.36087241081703109"/>
  </r>
  <r>
    <s v="May-2024"/>
    <x v="1"/>
    <x v="1"/>
    <n v="3665"/>
    <n v="796111"/>
    <n v="27601"/>
    <n v="8.82"/>
    <n v="18.48"/>
    <n v="31"/>
    <n v="40.409999999999997"/>
    <n v="8.14"/>
    <n v="25761"/>
    <n v="9"/>
    <n v="1009.68"/>
    <n v="27.22"/>
    <n v="9"/>
    <n v="29204"/>
    <n v="19"/>
    <n v="67729.2"/>
    <n v="64803.435400000002"/>
    <n v="997.61299999999994"/>
    <n v="323.25299999999999"/>
    <n v="607292.49860000005"/>
    <n v="165.7005453206003"/>
    <n v="28.843556392884317"/>
    <n v="788.47852785040811"/>
    <n v="3.931622600366029E-2"/>
    <n v="579691.49860000005"/>
    <n v="3.931622600366029E-2"/>
  </r>
  <r>
    <s v="May-2024"/>
    <x v="3"/>
    <x v="3"/>
    <n v="982"/>
    <n v="306190"/>
    <n v="144227"/>
    <n v="4.7"/>
    <n v="8.48"/>
    <n v="468"/>
    <n v="13.17"/>
    <n v="6.09"/>
    <n v="3262"/>
    <n v="12"/>
    <n v="1668.36"/>
    <n v="22.21"/>
    <n v="49"/>
    <n v="10814"/>
    <n v="71"/>
    <n v="8327.36"/>
    <n v="18646.970999999998"/>
    <n v="218.10220000000001"/>
    <n v="46.154000000000003"/>
    <n v="264875.41279999999"/>
    <n v="269.73056293279024"/>
    <n v="2.1229728136895312"/>
    <n v="183.52753602340024"/>
    <n v="2.5500260622489299"/>
    <n v="120648.41279999999"/>
    <n v="2.5500260622489299"/>
  </r>
  <r>
    <s v="May-2024"/>
    <x v="1"/>
    <x v="3"/>
    <n v="2248"/>
    <n v="924392"/>
    <n v="68227"/>
    <n v="3.18"/>
    <n v="7.82"/>
    <n v="434"/>
    <n v="31.72"/>
    <n v="14.75"/>
    <n v="87858"/>
    <n v="12"/>
    <n v="369.15"/>
    <n v="15.62"/>
    <n v="2"/>
    <n v="12218"/>
    <n v="59"/>
    <n v="17579.36"/>
    <n v="136347.82"/>
    <n v="351.13760000000002"/>
    <n v="71.486400000000003"/>
    <n v="669966.196"/>
    <n v="298.02766725978648"/>
    <n v="13.548771014407786"/>
    <n v="2504.1094406067996"/>
    <n v="0.17331510874174591"/>
    <n v="601739.196"/>
    <n v="0.17331510874174591"/>
  </r>
  <r>
    <s v="May-2024"/>
    <x v="0"/>
    <x v="2"/>
    <n v="3402"/>
    <n v="360925"/>
    <n v="28816"/>
    <n v="1.7"/>
    <n v="2.19"/>
    <n v="131"/>
    <n v="9.42"/>
    <n v="11.01"/>
    <n v="60148"/>
    <n v="14"/>
    <n v="578"/>
    <n v="7.5"/>
    <n v="41"/>
    <n v="31614"/>
    <n v="7"/>
    <n v="7450.38"/>
    <n v="39737.842499999999"/>
    <n v="255.14999999999998"/>
    <n v="57.834000000000003"/>
    <n v="221661.7935"/>
    <n v="65.156317901234573"/>
    <n v="12.525159633536925"/>
    <n v="624.43771626297575"/>
    <n v="0.2097887372722865"/>
    <n v="192845.7935"/>
    <n v="0.2097887372722865"/>
  </r>
  <r>
    <s v="May-2024"/>
    <x v="3"/>
    <x v="2"/>
    <n v="2144"/>
    <n v="467168"/>
    <n v="133498"/>
    <n v="9.43"/>
    <n v="16.149999999999999"/>
    <n v="407"/>
    <n v="37.89"/>
    <n v="17.05"/>
    <n v="34457"/>
    <n v="8"/>
    <n v="252.36"/>
    <n v="12.54"/>
    <n v="41"/>
    <n v="7007"/>
    <n v="61"/>
    <n v="34625.599999999999"/>
    <n v="79652.144"/>
    <n v="268.85759999999999"/>
    <n v="202.17919999999998"/>
    <n v="310955.21919999999"/>
    <n v="145.03508358208956"/>
    <n v="3.4994381938306192"/>
    <n v="1851.1967031225233"/>
    <n v="0.21985778135488732"/>
    <n v="177457.21919999999"/>
    <n v="0.21985778135488732"/>
  </r>
  <r>
    <s v="May-2024"/>
    <x v="2"/>
    <x v="0"/>
    <n v="2808"/>
    <n v="385098"/>
    <n v="131310"/>
    <n v="7.14"/>
    <n v="4.29"/>
    <n v="66"/>
    <n v="26.41"/>
    <n v="6.82"/>
    <n v="95057"/>
    <n v="12"/>
    <n v="209.19"/>
    <n v="5.4"/>
    <n v="48"/>
    <n v="12785"/>
    <n v="63"/>
    <n v="12046.32"/>
    <n v="26263.6836"/>
    <n v="151.63200000000001"/>
    <n v="200.49119999999996"/>
    <n v="238593.8732"/>
    <n v="84.969328062678059"/>
    <n v="2.9327393191683804"/>
    <n v="1840.9006166642764"/>
    <n v="3.5852016889207423E-2"/>
    <n v="107283.8732"/>
    <n v="3.5852016889207423E-2"/>
  </r>
  <r>
    <s v="May-2024"/>
    <x v="0"/>
    <x v="3"/>
    <n v="4368"/>
    <n v="196295"/>
    <n v="141028"/>
    <n v="5.35"/>
    <n v="5.54"/>
    <n v="394"/>
    <n v="34.01"/>
    <n v="13.31"/>
    <n v="89152"/>
    <n v="4"/>
    <n v="866.04"/>
    <n v="25.87"/>
    <n v="13"/>
    <n v="5841"/>
    <n v="69"/>
    <n v="24198.720000000001"/>
    <n v="26126.8645"/>
    <n v="1130.0015999999998"/>
    <n v="233.68799999999999"/>
    <n v="49612.72589999999"/>
    <n v="11.358224793956042"/>
    <n v="1.3918867175312704"/>
    <n v="226.65812202669625"/>
    <n v="1.7383008227412822"/>
    <n v="-91415.27410000001"/>
    <n v="1.7383008227412822"/>
  </r>
  <r>
    <s v="May-2024"/>
    <x v="0"/>
    <x v="0"/>
    <n v="4378"/>
    <n v="514894"/>
    <n v="39681"/>
    <n v="8.6199999999999992"/>
    <n v="2.2599999999999998"/>
    <n v="286"/>
    <n v="41.94"/>
    <n v="13.16"/>
    <n v="57888"/>
    <n v="6"/>
    <n v="879.05"/>
    <n v="13.71"/>
    <n v="7"/>
    <n v="23733"/>
    <n v="57"/>
    <n v="9894.2799999999988"/>
    <n v="67760.050399999993"/>
    <n v="600.22379999999998"/>
    <n v="377.3836"/>
    <n v="354641.06219999999"/>
    <n v="81.005267747830061"/>
    <n v="12.975832262291776"/>
    <n v="585.73915021898642"/>
    <n v="0.48827195500433096"/>
    <n v="314960.06219999999"/>
    <n v="0.48827195500433096"/>
  </r>
  <r>
    <s v="May-2024"/>
    <x v="1"/>
    <x v="0"/>
    <n v="4824"/>
    <n v="586397"/>
    <n v="96328"/>
    <n v="2.0699999999999998"/>
    <n v="6.45"/>
    <n v="446"/>
    <n v="22.85"/>
    <n v="16.11"/>
    <n v="35169"/>
    <n v="9"/>
    <n v="735.71"/>
    <n v="18.2"/>
    <n v="0"/>
    <n v="3473"/>
    <n v="11"/>
    <n v="31114.799999999999"/>
    <n v="94468.556700000001"/>
    <n v="877.96799999999996"/>
    <n v="99.856799999999993"/>
    <n v="421193.81849999999"/>
    <n v="87.312151430348251"/>
    <n v="6.0875031143592722"/>
    <n v="797.04910902393601"/>
    <n v="0.55956401550485424"/>
    <n v="324865.81849999999"/>
    <n v="0.55956401550485424"/>
  </r>
  <r>
    <s v="May-2024"/>
    <x v="1"/>
    <x v="2"/>
    <n v="4939"/>
    <n v="728743"/>
    <n v="138943"/>
    <n v="5.98"/>
    <n v="2.38"/>
    <n v="35"/>
    <n v="46.06"/>
    <n v="6.29"/>
    <n v="46144"/>
    <n v="13"/>
    <n v="1057.6400000000001"/>
    <n v="16.09"/>
    <n v="23"/>
    <n v="49978"/>
    <n v="47"/>
    <n v="11754.82"/>
    <n v="45837.934699999998"/>
    <n v="794.68509999999992"/>
    <n v="295.35220000000004"/>
    <n v="573938.20799999998"/>
    <n v="116.20534683134237"/>
    <n v="5.2449061845504987"/>
    <n v="689.02745735789108"/>
    <n v="5.0796234063311761E-2"/>
    <n v="434995.20799999998"/>
    <n v="5.0796234063311761E-2"/>
  </r>
  <r>
    <s v="May-2024"/>
    <x v="0"/>
    <x v="3"/>
    <n v="1559"/>
    <n v="513001"/>
    <n v="54812"/>
    <n v="4.03"/>
    <n v="16.850000000000001"/>
    <n v="485"/>
    <n v="8.33"/>
    <n v="7.61"/>
    <n v="79360"/>
    <n v="6"/>
    <n v="1456.21"/>
    <n v="13.2"/>
    <n v="42"/>
    <n v="34362"/>
    <n v="-3"/>
    <n v="26269.15"/>
    <n v="39039.376100000001"/>
    <n v="205.78800000000001"/>
    <n v="62.827700000000007"/>
    <n v="333701.85820000002"/>
    <n v="214.04865824246312"/>
    <n v="9.3592826388382111"/>
    <n v="352.2850413058556"/>
    <n v="1.3767260687601"/>
    <n v="278889.85820000002"/>
    <n v="1.3767260687601"/>
  </r>
  <r>
    <s v="May-2024"/>
    <x v="2"/>
    <x v="0"/>
    <n v="2701"/>
    <n v="84518"/>
    <n v="71668"/>
    <n v="2.9"/>
    <n v="7.1"/>
    <n v="109"/>
    <n v="36.979999999999997"/>
    <n v="5.27"/>
    <n v="45647"/>
    <n v="6"/>
    <n v="626.74"/>
    <n v="21.56"/>
    <n v="36"/>
    <n v="25021"/>
    <n v="-6"/>
    <n v="19177.099999999999"/>
    <n v="4454.0985999999994"/>
    <n v="582.3356"/>
    <n v="78.328999999999994"/>
    <n v="-10441.863199999993"/>
    <n v="-3.8659249166975167"/>
    <n v="1.1792989897862365"/>
    <n v="134.85336822286754"/>
    <n v="0.80828533566814165"/>
    <n v="-82109.863199999993"/>
    <n v="0.80828533566814165"/>
  </r>
  <r>
    <s v="May-2024"/>
    <x v="1"/>
    <x v="1"/>
    <n v="2544"/>
    <n v="103909"/>
    <n v="104003"/>
    <n v="9.42"/>
    <n v="17.07"/>
    <n v="83"/>
    <n v="25.17"/>
    <n v="11"/>
    <n v="98843"/>
    <n v="2"/>
    <n v="1787.11"/>
    <n v="6.41"/>
    <n v="19"/>
    <n v="9212"/>
    <n v="32"/>
    <n v="43426.080000000002"/>
    <n v="11429.99"/>
    <n v="163.07040000000001"/>
    <n v="239.6448"/>
    <n v="-59404.785199999984"/>
    <n v="-23.350937578616346"/>
    <n v="0.99909617991788702"/>
    <n v="58.14359496617444"/>
    <n v="1.4275003127736769"/>
    <n v="-163407.78519999998"/>
    <n v="1.4275003127736769"/>
  </r>
  <r>
    <s v="May-2024"/>
    <x v="0"/>
    <x v="0"/>
    <n v="492"/>
    <n v="528082"/>
    <n v="138251"/>
    <n v="3.71"/>
    <n v="4.57"/>
    <n v="196"/>
    <n v="35.159999999999997"/>
    <n v="8.23"/>
    <n v="97648"/>
    <n v="7"/>
    <n v="231.67"/>
    <n v="11.14"/>
    <n v="47"/>
    <n v="44421"/>
    <n v="51"/>
    <n v="2248.44"/>
    <n v="43461.1486"/>
    <n v="54.808799999999998"/>
    <n v="18.2532"/>
    <n v="340230.34940000001"/>
    <n v="691.52510040650407"/>
    <n v="3.8197336728124931"/>
    <n v="2279.4578495273449"/>
    <n v="8.5985358334501077E-2"/>
    <n v="201979.34940000001"/>
    <n v="8.5985358334501077E-2"/>
  </r>
  <r>
    <s v="May-2024"/>
    <x v="0"/>
    <x v="2"/>
    <n v="671"/>
    <n v="464994"/>
    <n v="144347"/>
    <n v="0.74"/>
    <n v="6.39"/>
    <n v="400"/>
    <n v="65.3"/>
    <n v="17.77"/>
    <n v="2956"/>
    <n v="8"/>
    <n v="391.15"/>
    <n v="16.12"/>
    <n v="12"/>
    <n v="38958"/>
    <n v="64"/>
    <n v="4287.6899999999996"/>
    <n v="82629.433799999999"/>
    <n v="108.16520000000001"/>
    <n v="4.9653999999999998"/>
    <n v="336049.74560000002"/>
    <n v="500.81929299552911"/>
    <n v="3.2213624114113908"/>
    <n v="1188.7869103924327"/>
    <n v="0.33647745992421407"/>
    <n v="191702.74560000002"/>
    <n v="0.33647745992421407"/>
  </r>
  <r>
    <s v="May-2024"/>
    <x v="2"/>
    <x v="1"/>
    <n v="2949"/>
    <n v="326091"/>
    <n v="114850"/>
    <n v="2.7"/>
    <n v="2.46"/>
    <n v="87"/>
    <n v="42.53"/>
    <n v="18.93"/>
    <n v="94924"/>
    <n v="4"/>
    <n v="1409.08"/>
    <n v="21.21"/>
    <n v="8"/>
    <n v="25537"/>
    <n v="-9"/>
    <n v="7254.54"/>
    <n v="61729.026299999998"/>
    <n v="625.48290000000009"/>
    <n v="79.623000000000005"/>
    <n v="135941.3278"/>
    <n v="46.097432282129532"/>
    <n v="2.8392773182411841"/>
    <n v="231.42121100292391"/>
    <n v="0.3759378823702586"/>
    <n v="21091.327799999999"/>
    <n v="0.3759378823702586"/>
  </r>
  <r>
    <s v="May-2024"/>
    <x v="1"/>
    <x v="1"/>
    <n v="2347"/>
    <n v="166219"/>
    <n v="67433"/>
    <n v="2.4"/>
    <n v="19.899999999999999"/>
    <n v="105"/>
    <n v="39.369999999999997"/>
    <n v="13.86"/>
    <n v="6853"/>
    <n v="3"/>
    <n v="910.28"/>
    <n v="24.32"/>
    <n v="40"/>
    <n v="34741"/>
    <n v="1"/>
    <n v="46705.299999999996"/>
    <n v="23037.953399999999"/>
    <n v="570.79039999999998"/>
    <n v="56.328000000000003"/>
    <n v="54254.628200000021"/>
    <n v="23.116586365573081"/>
    <n v="2.4649503952070946"/>
    <n v="182.60205651008482"/>
    <n v="0.57502090615392942"/>
    <n v="-13178.371799999979"/>
    <n v="0.57502090615392942"/>
  </r>
  <r>
    <s v="May-2024"/>
    <x v="1"/>
    <x v="2"/>
    <n v="3676"/>
    <n v="608516"/>
    <n v="42044"/>
    <n v="7.97"/>
    <n v="18.25"/>
    <n v="494"/>
    <n v="13.67"/>
    <n v="13.44"/>
    <n v="17352"/>
    <n v="12"/>
    <n v="1728.69"/>
    <n v="4.3099999999999996"/>
    <n v="9"/>
    <n v="2218"/>
    <n v="-13"/>
    <n v="67087"/>
    <n v="81784.550399999993"/>
    <n v="158.43559999999999"/>
    <n v="292.97719999999998"/>
    <n v="439623.0368"/>
    <n v="119.59277388465723"/>
    <n v="14.473313671391875"/>
    <n v="352.00990345290364"/>
    <n v="1.4033696073726902"/>
    <n v="397579.0368"/>
    <n v="1.4033696073726902"/>
  </r>
  <r>
    <s v="May-2024"/>
    <x v="2"/>
    <x v="3"/>
    <n v="4282"/>
    <n v="785036"/>
    <n v="54976"/>
    <n v="6.1"/>
    <n v="11.45"/>
    <n v="149"/>
    <n v="49.96"/>
    <n v="16.43"/>
    <n v="72833"/>
    <n v="10"/>
    <n v="1747.46"/>
    <n v="21.3"/>
    <n v="27"/>
    <n v="37145"/>
    <n v="65"/>
    <n v="49028.899999999994"/>
    <n v="128981.4148"/>
    <n v="912.06600000000003"/>
    <n v="261.202"/>
    <n v="495874.41720000003"/>
    <n v="115.80439448855675"/>
    <n v="14.279612922002329"/>
    <n v="449.24404564339096"/>
    <n v="0.33166828018078154"/>
    <n v="440898.41720000003"/>
    <n v="0.33166828018078154"/>
  </r>
  <r>
    <s v="May-2024"/>
    <x v="0"/>
    <x v="3"/>
    <n v="3556"/>
    <n v="474871"/>
    <n v="8832"/>
    <n v="0.56000000000000005"/>
    <n v="10.119999999999999"/>
    <n v="335"/>
    <n v="56.68"/>
    <n v="15.7"/>
    <n v="93476"/>
    <n v="11"/>
    <n v="1579.17"/>
    <n v="16.010000000000002"/>
    <n v="5"/>
    <n v="44732"/>
    <n v="4"/>
    <n v="35986.719999999994"/>
    <n v="74554.747000000003"/>
    <n v="569.31560000000002"/>
    <n v="19.913600000000002"/>
    <n v="225532.30379999999"/>
    <n v="63.42303256467941"/>
    <n v="53.767096920289852"/>
    <n v="300.70923333143361"/>
    <n v="1.1140329689536737"/>
    <n v="216700.30379999999"/>
    <n v="1.1140329689536737"/>
  </r>
  <r>
    <s v="May-2024"/>
    <x v="2"/>
    <x v="3"/>
    <n v="2811"/>
    <n v="896143"/>
    <n v="90076"/>
    <n v="6.34"/>
    <n v="10.18"/>
    <n v="370"/>
    <n v="14.46"/>
    <n v="18.02"/>
    <n v="37941"/>
    <n v="5"/>
    <n v="1573.11"/>
    <n v="24.24"/>
    <n v="47"/>
    <n v="8619"/>
    <n v="52"/>
    <n v="28615.98"/>
    <n v="161484.96859999999"/>
    <n v="681.38639999999998"/>
    <n v="178.2174"/>
    <n v="658622.44760000007"/>
    <n v="234.30183123443618"/>
    <n v="9.9487432834495308"/>
    <n v="569.66327847385116"/>
    <n v="0.64950649617304379"/>
    <n v="568546.44760000007"/>
    <n v="0.64950649617304379"/>
  </r>
  <r>
    <s v="May-2024"/>
    <x v="0"/>
    <x v="2"/>
    <n v="2050"/>
    <n v="145028"/>
    <n v="100742"/>
    <n v="7.23"/>
    <n v="14.25"/>
    <n v="207"/>
    <n v="61.42"/>
    <n v="19.28"/>
    <n v="72918"/>
    <n v="3"/>
    <n v="1232.73"/>
    <n v="2.61"/>
    <n v="14"/>
    <n v="39278"/>
    <n v="32"/>
    <n v="29212.5"/>
    <n v="27961.398399999998"/>
    <n v="53.504999999999995"/>
    <n v="148.215"/>
    <n v="-24543.618399999978"/>
    <n v="-11.972496780487793"/>
    <n v="1.4395981814933196"/>
    <n v="117.64782231307748"/>
    <n v="1.7594885815152934"/>
    <n v="-125285.61839999998"/>
    <n v="1.7594885815152934"/>
  </r>
  <r>
    <s v="May-2024"/>
    <x v="0"/>
    <x v="0"/>
    <n v="662"/>
    <n v="803704"/>
    <n v="149228"/>
    <n v="2.65"/>
    <n v="18.7"/>
    <n v="288"/>
    <n v="21.74"/>
    <n v="15.87"/>
    <n v="35969"/>
    <n v="0"/>
    <n v="453.25"/>
    <n v="0.36"/>
    <n v="2"/>
    <n v="46197"/>
    <n v="19"/>
    <n v="12379.4"/>
    <n v="127547.82479999999"/>
    <n v="2.3832"/>
    <n v="17.542999999999999"/>
    <n v="581590.84899999993"/>
    <n v="878.53602567975815"/>
    <n v="5.3857453024901494"/>
    <n v="1773.2024269167127"/>
    <n v="0.16241800463852363"/>
    <n v="432362.84899999993"/>
    <n v="0.16241800463852363"/>
  </r>
  <r>
    <s v="May-2024"/>
    <x v="0"/>
    <x v="2"/>
    <n v="3391"/>
    <n v="926141"/>
    <n v="33884"/>
    <n v="9.9700000000000006"/>
    <n v="13.75"/>
    <n v="106"/>
    <n v="52.83"/>
    <n v="10.51"/>
    <n v="33351"/>
    <n v="11"/>
    <n v="1265.58"/>
    <n v="9.69"/>
    <n v="4"/>
    <n v="19413"/>
    <n v="30"/>
    <n v="46626.25"/>
    <n v="97337.419099999999"/>
    <n v="328.58789999999999"/>
    <n v="338.08270000000005"/>
    <n v="728746.66029999999"/>
    <n v="214.90612217634916"/>
    <n v="27.332693896824459"/>
    <n v="731.79174765720074"/>
    <n v="0.14484995265299774"/>
    <n v="694862.66029999999"/>
    <n v="0.14484995265299774"/>
  </r>
  <r>
    <s v="May-2024"/>
    <x v="0"/>
    <x v="3"/>
    <n v="1346"/>
    <n v="367013"/>
    <n v="7708"/>
    <n v="8.06"/>
    <n v="12.43"/>
    <n v="472"/>
    <n v="22.88"/>
    <n v="12.89"/>
    <n v="36145"/>
    <n v="8"/>
    <n v="255.7"/>
    <n v="7.12"/>
    <n v="9"/>
    <n v="31225"/>
    <n v="26"/>
    <n v="16730.78"/>
    <n v="47307.975700000003"/>
    <n v="95.8352"/>
    <n v="108.4876"/>
    <n v="235399.9215"/>
    <n v="174.88850037147103"/>
    <n v="47.614556305137519"/>
    <n v="1435.3265545561205"/>
    <n v="0.32884502728786175"/>
    <n v="227691.9215"/>
    <n v="0.32884502728786175"/>
  </r>
  <r>
    <s v="May-2024"/>
    <x v="1"/>
    <x v="0"/>
    <n v="1062"/>
    <n v="85292"/>
    <n v="107842"/>
    <n v="2.2999999999999998"/>
    <n v="4.07"/>
    <n v="78"/>
    <n v="6.6"/>
    <n v="19"/>
    <n v="46404"/>
    <n v="14"/>
    <n v="1775.93"/>
    <n v="24.18"/>
    <n v="47"/>
    <n v="6004"/>
    <n v="0"/>
    <n v="4322.34"/>
    <n v="16205.48"/>
    <n v="256.79159999999996"/>
    <n v="24.425999999999998"/>
    <n v="12074.962400000004"/>
    <n v="11.370021092278723"/>
    <n v="0.79089779492220103"/>
    <n v="48.026667717759146"/>
    <n v="1.6240976879425972"/>
    <n v="-95767.037599999996"/>
    <n v="1.6240976879425972"/>
  </r>
  <r>
    <s v="May-2024"/>
    <x v="0"/>
    <x v="1"/>
    <n v="1740"/>
    <n v="59885"/>
    <n v="74087"/>
    <n v="2.4"/>
    <n v="13.12"/>
    <n v="387"/>
    <n v="68.34"/>
    <n v="5.44"/>
    <n v="25738"/>
    <n v="6"/>
    <n v="1256.8699999999999"/>
    <n v="26.67"/>
    <n v="18"/>
    <n v="38170"/>
    <n v="27"/>
    <n v="22828.799999999999"/>
    <n v="3257.7440000000001"/>
    <n v="464.05799999999999"/>
    <n v="41.76"/>
    <n v="-30615.361999999994"/>
    <n v="-17.595035632183905"/>
    <n v="0.80830645052438355"/>
    <n v="47.646136831971489"/>
    <n v="8.1223793938381892"/>
    <n v="-104702.36199999999"/>
    <n v="8.1223793938381892"/>
  </r>
  <r>
    <s v="May-2024"/>
    <x v="2"/>
    <x v="3"/>
    <n v="751"/>
    <n v="522367"/>
    <n v="138682"/>
    <n v="3.98"/>
    <n v="17.190000000000001"/>
    <n v="163"/>
    <n v="64.27"/>
    <n v="12"/>
    <n v="2889"/>
    <n v="6"/>
    <n v="1825.82"/>
    <n v="11.66"/>
    <n v="12"/>
    <n v="27673"/>
    <n v="30"/>
    <n v="12909.69"/>
    <n v="62684.04"/>
    <n v="87.566599999999994"/>
    <n v="29.889800000000001"/>
    <n v="416093.81359999999"/>
    <n v="554.05301411451399"/>
    <n v="3.7666532066165761"/>
    <n v="286.09994413469019"/>
    <n v="0.56973097458300381"/>
    <n v="277411.81359999999"/>
    <n v="0.56973097458300381"/>
  </r>
  <r>
    <s v="May-2024"/>
    <x v="1"/>
    <x v="3"/>
    <n v="1816"/>
    <n v="451067"/>
    <n v="100102"/>
    <n v="1.33"/>
    <n v="15.14"/>
    <n v="352"/>
    <n v="58.72"/>
    <n v="13.07"/>
    <n v="85192"/>
    <n v="0"/>
    <n v="1551.32"/>
    <n v="6.44"/>
    <n v="42"/>
    <n v="10815"/>
    <n v="48"/>
    <n v="27494.240000000002"/>
    <n v="58954.456900000005"/>
    <n v="116.9504"/>
    <n v="24.152800000000003"/>
    <n v="268470.19990000001"/>
    <n v="147.83601316079296"/>
    <n v="4.5060738047191862"/>
    <n v="290.7633499213573"/>
    <n v="1.2106064952656701"/>
    <n v="168368.19990000001"/>
    <n v="1.2106064952656701"/>
  </r>
  <r>
    <s v="May-2024"/>
    <x v="3"/>
    <x v="0"/>
    <n v="4083"/>
    <n v="852720"/>
    <n v="127049"/>
    <n v="3.19"/>
    <n v="10.82"/>
    <n v="422"/>
    <n v="50.6"/>
    <n v="12.63"/>
    <n v="87154"/>
    <n v="7"/>
    <n v="1503.65"/>
    <n v="10.68"/>
    <n v="11"/>
    <n v="2848"/>
    <n v="20"/>
    <n v="44178.06"/>
    <n v="107698.53599999999"/>
    <n v="436.06439999999998"/>
    <n v="130.24769999999998"/>
    <n v="610275.0919"/>
    <n v="149.46732596130298"/>
    <n v="6.711741139245488"/>
    <n v="567.10005652911241"/>
    <n v="0.74413676236044668"/>
    <n v="483226.0919"/>
    <n v="0.74413676236044668"/>
  </r>
  <r>
    <s v="May-2024"/>
    <x v="1"/>
    <x v="2"/>
    <n v="1411"/>
    <n v="122692"/>
    <n v="25583"/>
    <n v="4.4800000000000004"/>
    <n v="13.35"/>
    <n v="43"/>
    <n v="34.86"/>
    <n v="8.65"/>
    <n v="77470"/>
    <n v="3"/>
    <n v="1461.98"/>
    <n v="8.52"/>
    <n v="10"/>
    <n v="35329"/>
    <n v="51"/>
    <n v="18836.849999999999"/>
    <n v="10612.858"/>
    <n v="120.21719999999999"/>
    <n v="63.212800000000009"/>
    <n v="-19740.138000000006"/>
    <n v="-13.990175761871019"/>
    <n v="4.7958409881561979"/>
    <n v="83.921804675850552"/>
    <n v="0.51238173638053019"/>
    <n v="-45323.138000000006"/>
    <n v="0.51238173638053019"/>
  </r>
  <r>
    <s v="May-2024"/>
    <x v="0"/>
    <x v="1"/>
    <n v="3459"/>
    <n v="510796"/>
    <n v="90774"/>
    <n v="3.28"/>
    <n v="15.31"/>
    <n v="106"/>
    <n v="8.58"/>
    <n v="16.170000000000002"/>
    <n v="88822"/>
    <n v="12"/>
    <n v="520.63"/>
    <n v="5.28"/>
    <n v="5"/>
    <n v="34541"/>
    <n v="-10"/>
    <n v="52957.29"/>
    <n v="82595.713199999998"/>
    <n v="182.6352"/>
    <n v="113.45519999999999"/>
    <n v="251583.90640000001"/>
    <n v="72.733132812951723"/>
    <n v="5.627117897195232"/>
    <n v="981.1113458694274"/>
    <n v="0.10804074425015074"/>
    <n v="160809.90640000001"/>
    <n v="0.10804074425015074"/>
  </r>
  <r>
    <s v="May-2024"/>
    <x v="0"/>
    <x v="3"/>
    <n v="621"/>
    <n v="921868"/>
    <n v="131374"/>
    <n v="3.29"/>
    <n v="2.2999999999999998"/>
    <n v="178"/>
    <n v="35.49"/>
    <n v="7.85"/>
    <n v="51644"/>
    <n v="0"/>
    <n v="1423.34"/>
    <n v="7.56"/>
    <n v="26"/>
    <n v="22563"/>
    <n v="67"/>
    <n v="1428.3"/>
    <n v="72366.638000000006"/>
    <n v="46.947600000000001"/>
    <n v="20.430899999999998"/>
    <n v="773798.68350000004"/>
    <n v="1246.0526304347827"/>
    <n v="7.0171266765113343"/>
    <n v="647.67940197001428"/>
    <n v="0.27482732885836147"/>
    <n v="642424.68350000004"/>
    <n v="0.27482732885836147"/>
  </r>
  <r>
    <s v="May-2024"/>
    <x v="3"/>
    <x v="3"/>
    <n v="1035"/>
    <n v="665458"/>
    <n v="18689"/>
    <n v="6.17"/>
    <n v="6.91"/>
    <n v="12"/>
    <n v="25.26"/>
    <n v="8.7100000000000009"/>
    <n v="27331"/>
    <n v="13"/>
    <n v="1596.7"/>
    <n v="29.46"/>
    <n v="41"/>
    <n v="35818"/>
    <n v="2"/>
    <n v="7151.85"/>
    <n v="57961.391800000005"/>
    <n v="304.911"/>
    <n v="63.859499999999997"/>
    <n v="536826.98769999994"/>
    <n v="518.67341806763284"/>
    <n v="35.606934560436621"/>
    <n v="416.77083985720549"/>
    <n v="2.8792801348845456E-2"/>
    <n v="518137.98769999994"/>
    <n v="2.8792801348845456E-2"/>
  </r>
  <r>
    <s v="May-2024"/>
    <x v="3"/>
    <x v="1"/>
    <n v="2260"/>
    <n v="383997"/>
    <n v="30675"/>
    <n v="6.94"/>
    <n v="13.13"/>
    <n v="189"/>
    <n v="25.52"/>
    <n v="12.77"/>
    <n v="20431"/>
    <n v="4"/>
    <n v="537.61"/>
    <n v="4.49"/>
    <n v="39"/>
    <n v="6506"/>
    <n v="8"/>
    <n v="29673.800000000003"/>
    <n v="49036.416900000004"/>
    <n v="101.474"/>
    <n v="156.84399999999999"/>
    <n v="278091.46510000003"/>
    <n v="123.04932084070798"/>
    <n v="12.518239608801956"/>
    <n v="714.26684771488624"/>
    <n v="0.26460698911710251"/>
    <n v="247416.46510000003"/>
    <n v="0.26460698911710251"/>
  </r>
  <r>
    <s v="May-2024"/>
    <x v="2"/>
    <x v="2"/>
    <n v="2808"/>
    <n v="813429"/>
    <n v="38919"/>
    <n v="5.64"/>
    <n v="9.36"/>
    <n v="135"/>
    <n v="58.38"/>
    <n v="8.6"/>
    <n v="23977"/>
    <n v="7"/>
    <n v="626.13"/>
    <n v="9.83"/>
    <n v="21"/>
    <n v="18743"/>
    <n v="65"/>
    <n v="26282.879999999997"/>
    <n v="69954.894"/>
    <n v="276.02640000000002"/>
    <n v="158.37119999999999"/>
    <n v="674036.8284"/>
    <n v="240.04160555555555"/>
    <n v="20.900562707161026"/>
    <n v="1299.1375592927986"/>
    <n v="0.10391509277392372"/>
    <n v="635117.8284"/>
    <n v="0.10391509277392372"/>
  </r>
  <r>
    <s v="May-2024"/>
    <x v="0"/>
    <x v="2"/>
    <n v="2681"/>
    <n v="557820"/>
    <n v="75305"/>
    <n v="4.76"/>
    <n v="5.58"/>
    <n v="213"/>
    <n v="58.33"/>
    <n v="19.03"/>
    <n v="8859"/>
    <n v="9"/>
    <n v="1292.79"/>
    <n v="3.82"/>
    <n v="36"/>
    <n v="41134"/>
    <n v="6"/>
    <n v="14959.98"/>
    <n v="106153.14600000001"/>
    <n v="102.41419999999999"/>
    <n v="127.61559999999999"/>
    <n v="386483.84419999999"/>
    <n v="144.15659985080194"/>
    <n v="7.4074762631963349"/>
    <n v="431.48539205903512"/>
    <n v="0.49364359470797031"/>
    <n v="311178.84419999999"/>
    <n v="0.49364359470797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602E2D-1B38-4F1F-AEAC-A71F94D400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 firstHeaderRow="0" firstDataRow="1" firstDataCol="1" rowPageCount="1" colPageCount="1"/>
  <pivotFields count="28">
    <pivotField axis="axisPage" showAll="0">
      <items count="7">
        <item x="0"/>
        <item x="1"/>
        <item x="2"/>
        <item x="3"/>
        <item x="4"/>
        <item x="5"/>
        <item t="default"/>
      </items>
    </pivotField>
    <pivotField axis="axisRow" showAll="0">
      <items count="5">
        <item x="3"/>
        <item x="2"/>
        <item x="1"/>
        <item x="0"/>
        <item t="default"/>
      </items>
    </pivotField>
    <pivotField showAll="0"/>
    <pivotField dataField="1" showAll="0"/>
    <pivotField showAll="0"/>
    <pivotField dataField="1" showAll="0"/>
    <pivotField showAll="0"/>
    <pivotField showAll="0"/>
    <pivotField dataField="1"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dataField="1" showAll="0"/>
    <pivotField dataField="1" showAll="0"/>
    <pivotField showAll="0"/>
    <pivotField dataField="1" showAll="0"/>
    <pivotField showAll="0"/>
    <pivotField showAll="0"/>
  </pivotFields>
  <rowFields count="1">
    <field x="1"/>
  </rowFields>
  <rowItems count="5">
    <i>
      <x/>
    </i>
    <i>
      <x v="1"/>
    </i>
    <i>
      <x v="2"/>
    </i>
    <i>
      <x v="3"/>
    </i>
    <i t="grand">
      <x/>
    </i>
  </rowItems>
  <colFields count="1">
    <field x="-2"/>
  </colFields>
  <colItems count="8">
    <i>
      <x/>
    </i>
    <i i="1">
      <x v="1"/>
    </i>
    <i i="2">
      <x v="2"/>
    </i>
    <i i="3">
      <x v="3"/>
    </i>
    <i i="4">
      <x v="4"/>
    </i>
    <i i="5">
      <x v="5"/>
    </i>
    <i i="6">
      <x v="6"/>
    </i>
    <i i="7">
      <x v="7"/>
    </i>
  </colItems>
  <pageFields count="1">
    <pageField fld="0" item="2" hier="-1"/>
  </pageFields>
  <dataFields count="8">
    <dataField name="Sum of Units_Sold" fld="3" baseField="0" baseItem="0"/>
    <dataField name="Sum of contribution marketing means profit before marketing" fld="22" baseField="0" baseItem="0"/>
    <dataField name="Average of profit per unit" fld="23" subtotal="average" baseField="1" baseItem="0"/>
    <dataField name="Sum of Marketing_Spend" fld="5" baseField="0" baseItem="0"/>
    <dataField name="Average of Stock_Out_Days" fld="12" subtotal="average" baseField="1" baseItem="0"/>
    <dataField name="Average of Net_Promoter_Score" fld="17" subtotal="average" baseField="1" baseItem="0"/>
    <dataField name="Sum of New_Customers" fld="8" baseField="0" baseItem="0"/>
    <dataField name="Sum of estemated customer"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9258AA-C261-4160-B490-07D8E3A3A30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K12" firstHeaderRow="1" firstDataRow="3" firstDataCol="1"/>
  <pivotFields count="28">
    <pivotField axis="axisRow" showAll="0">
      <items count="7">
        <item x="0"/>
        <item x="1"/>
        <item x="2"/>
        <item x="3"/>
        <item x="4"/>
        <item x="5"/>
        <item t="default"/>
      </items>
    </pivotField>
    <pivotField axis="axisCol" showAll="0">
      <items count="5">
        <item x="3"/>
        <item x="2"/>
        <item x="1"/>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7">
    <i>
      <x/>
    </i>
    <i>
      <x v="1"/>
    </i>
    <i>
      <x v="2"/>
    </i>
    <i>
      <x v="3"/>
    </i>
    <i>
      <x v="4"/>
    </i>
    <i>
      <x v="5"/>
    </i>
    <i t="grand">
      <x/>
    </i>
  </rowItems>
  <colFields count="2">
    <field x="1"/>
    <field x="-2"/>
  </colFields>
  <colItems count="10">
    <i>
      <x/>
      <x/>
    </i>
    <i r="1" i="1">
      <x v="1"/>
    </i>
    <i>
      <x v="1"/>
      <x/>
    </i>
    <i r="1" i="1">
      <x v="1"/>
    </i>
    <i>
      <x v="2"/>
      <x/>
    </i>
    <i r="1" i="1">
      <x v="1"/>
    </i>
    <i>
      <x v="3"/>
      <x/>
    </i>
    <i r="1" i="1">
      <x v="1"/>
    </i>
    <i t="grand">
      <x/>
    </i>
    <i t="grand" i="1">
      <x/>
    </i>
  </colItems>
  <dataFields count="2">
    <dataField name="Sum of Revenue" fld="4" baseField="0" baseItem="0"/>
    <dataField name="Sum of final profit" fld="27"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1"/>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1"/>
          </reference>
          <reference field="1" count="1" selected="0">
            <x v="3"/>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1"/>
          </reference>
          <reference field="1" count="1" selected="0">
            <x v="0"/>
          </reference>
        </references>
      </pivotArea>
    </chartFormat>
    <chartFormat chart="6" format="2" series="1">
      <pivotArea type="data" outline="0" fieldPosition="0">
        <references count="2">
          <reference field="4294967294" count="1" selected="0">
            <x v="0"/>
          </reference>
          <reference field="1" count="1" selected="0">
            <x v="1"/>
          </reference>
        </references>
      </pivotArea>
    </chartFormat>
    <chartFormat chart="6" format="3" series="1">
      <pivotArea type="data" outline="0" fieldPosition="0">
        <references count="2">
          <reference field="4294967294" count="1" selected="0">
            <x v="1"/>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2">
          <reference field="4294967294" count="1" selected="0">
            <x v="1"/>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3"/>
          </reference>
        </references>
      </pivotArea>
    </chartFormat>
    <chartFormat chart="6" format="7" series="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025D94-143D-42BB-AD53-663223EB602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0" firstDataRow="1" firstDataCol="1"/>
  <pivotFields count="29">
    <pivotField showAll="0"/>
    <pivotField axis="axisRow" showAll="0">
      <items count="5">
        <item x="3"/>
        <item x="2"/>
        <item x="1"/>
        <item x="0"/>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9" showAll="0"/>
  </pivotFields>
  <rowFields count="1">
    <field x="1"/>
  </rowFields>
  <rowItems count="5">
    <i>
      <x/>
    </i>
    <i>
      <x v="1"/>
    </i>
    <i>
      <x v="2"/>
    </i>
    <i>
      <x v="3"/>
    </i>
    <i t="grand">
      <x/>
    </i>
  </rowItems>
  <colFields count="1">
    <field x="-2"/>
  </colFields>
  <colItems count="3">
    <i>
      <x/>
    </i>
    <i i="1">
      <x v="1"/>
    </i>
    <i i="2">
      <x v="2"/>
    </i>
  </colItems>
  <dataFields count="3">
    <dataField name="Sum of Revenue" fld="4" baseField="0" baseItem="0"/>
    <dataField name="Sum of Marketing_Spend" fld="5" baseField="0" baseItem="0"/>
    <dataField name="Average of marketing roi" fld="24" subtotal="average" baseField="1"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07240B-C073-4391-8214-41F25CDA27A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4" firstHeaderRow="1" firstDataRow="1" firstDataCol="1"/>
  <pivotFields count="29">
    <pivotField showAll="0"/>
    <pivotField axis="axisRow" showAll="0">
      <items count="5">
        <item x="3"/>
        <item x="2"/>
        <item x="1"/>
        <item x="0"/>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Average of percent of new customer" fld="28" subtotal="average" baseField="1"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EE1C9A8-A858-4D20-ADC2-DF7C96A8A1A1}" sourceName="Channel">
  <pivotTables>
    <pivotTable tabId="4" name="PivotTable5"/>
  </pivotTables>
  <data>
    <tabular pivotCacheId="396824900">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A64B9B-968D-437B-A3BF-D747DCF784EE}" sourceName="Product">
  <pivotTables>
    <pivotTable tabId="4" name="PivotTable5"/>
  </pivotTables>
  <data>
    <tabular pivotCacheId="39682490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C5C847E8-BDB8-45E3-B869-6B6318DC407B}" cache="Slicer_Channel" caption="Channel" rowHeight="234950"/>
  <slicer name="Product" xr10:uid="{56A4A64A-4F8B-4231-976C-1E267592BEFD}"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3FB54B-99F5-4F14-B9A3-DF96F8F135CC}" name="Table1" displayName="Table1" ref="A1:AF751" totalsRowShown="0" headerRowDxfId="42" dataDxfId="40" headerRowBorderDxfId="41" tableBorderDxfId="39">
  <autoFilter ref="A1:AF751" xr:uid="{253FB54B-99F5-4F14-B9A3-DF96F8F135CC}"/>
  <sortState xmlns:xlrd2="http://schemas.microsoft.com/office/spreadsheetml/2017/richdata2" ref="A2:AF751">
    <sortCondition sortBy="cellColor" ref="AB1:AB751" dxfId="38"/>
  </sortState>
  <tableColumns count="32">
    <tableColumn id="1" xr3:uid="{CE237132-B210-4368-9451-4CBD83EA7555}" name="Month" dataDxfId="37"/>
    <tableColumn id="2" xr3:uid="{EFB654DE-BD6D-4ADD-AA94-BD68A2DD8390}" name="Channel" dataDxfId="36"/>
    <tableColumn id="3" xr3:uid="{D11DDF94-24B9-480F-9737-078953CAABFA}" name="Product" dataDxfId="35"/>
    <tableColumn id="4" xr3:uid="{41995643-CE9F-4EB8-94A1-CEF75872AF3B}" name="Units_Sold" dataDxfId="34"/>
    <tableColumn id="5" xr3:uid="{B59E9B4E-BADA-437B-A960-CFC648222533}" name="Revenue" dataDxfId="33"/>
    <tableColumn id="6" xr3:uid="{D3EC0E82-2246-4BE3-A3B5-08FC6AB69281}" name="Marketing_Spend" dataDxfId="32"/>
    <tableColumn id="7" xr3:uid="{8DFE7C94-8BA6-42B5-95F8-96E044A1095C}" name="Customer_Returns_Percent" dataDxfId="31"/>
    <tableColumn id="8" xr3:uid="{921671DB-E204-4E8E-A6DB-54035A1D8E6D}" name="Avg_Delivery_Cost_per_Unit" dataDxfId="30"/>
    <tableColumn id="9" xr3:uid="{0B63C61A-4F3E-40C3-BDEA-F1E863191F61}" name="New_Customers" dataDxfId="29"/>
    <tableColumn id="10" xr3:uid="{8847F79D-0245-4D81-8A6F-14D862996816}" name="Repeat_Purchase_Rate_Percent" dataDxfId="28"/>
    <tableColumn id="11" xr3:uid="{1366D3B0-4531-43DD-95F8-2A1287D76551}" name="Distributor_Margin_Percent" dataDxfId="27"/>
    <tableColumn id="12" xr3:uid="{14DD0D18-746B-47C5-9D52-9C9898EC7526}" name="Slotting_Fees" dataDxfId="26"/>
    <tableColumn id="13" xr3:uid="{5112BC39-37D9-446A-BF86-FF223E9619B0}" name="Stock_Out_Days" dataDxfId="25"/>
    <tableColumn id="14" xr3:uid="{7EF2A2E2-1F97-48A7-AF1C-792BE79BA2C4}" name="Average_Order_Value" dataDxfId="24"/>
    <tableColumn id="15" xr3:uid="{E3E6DD0A-55CD-4B50-BA82-718B8B0DC249}" name="Discount_Percent" dataDxfId="23"/>
    <tableColumn id="16" xr3:uid="{4FBDEB79-72AB-47CB-ADF5-24EBDFA19917}" name="Customer_Complaints" dataDxfId="22"/>
    <tableColumn id="17" xr3:uid="{1ACC70B9-FF0D-4DA7-B668-170B195A0D97}" name="Warehouse_Holding_Cost" dataDxfId="21"/>
    <tableColumn id="18" xr3:uid="{128BC93D-F804-4F4C-84BF-D1B5707D5E8A}" name="Net_Promoter_Score" dataDxfId="20"/>
    <tableColumn id="19" xr3:uid="{7BE0E8D8-3F36-4D52-8721-3D2D85F7BFF5}" name="total delivary cost" dataDxfId="19">
      <calculatedColumnFormula>H2*D2</calculatedColumnFormula>
    </tableColumn>
    <tableColumn id="20" xr3:uid="{FE4CA79D-E1BF-437C-A673-D3EB988598F2}" name="distrubation margain" dataDxfId="18">
      <calculatedColumnFormula>K2/100*E2</calculatedColumnFormula>
    </tableColumn>
    <tableColumn id="21" xr3:uid="{948F1219-4370-4BCC-BBD3-748380D99557}" name="discount amount" dataDxfId="17">
      <calculatedColumnFormula>O2/100*D2</calculatedColumnFormula>
    </tableColumn>
    <tableColumn id="22" xr3:uid="{788E842E-7581-463C-AACA-CFA633AE8404}" name="returan amount" dataDxfId="16">
      <calculatedColumnFormula>G2/100*D2</calculatedColumnFormula>
    </tableColumn>
    <tableColumn id="23" xr3:uid="{8FE63B8F-1A6D-40FB-B5A8-636F86B3152A}" name="contribution marketing means profit before marketing" dataDxfId="15">
      <calculatedColumnFormula>E2 - (S2+T2+U2+V2+L2+Q2)</calculatedColumnFormula>
    </tableColumn>
    <tableColumn id="24" xr3:uid="{BA8B2449-F115-4746-95A0-5D1BB1E9C65C}" name="profit per unit" dataDxfId="14">
      <calculatedColumnFormula>IF(D2=0,NA(),W2/D2)</calculatedColumnFormula>
    </tableColumn>
    <tableColumn id="25" xr3:uid="{6980B6CF-6F08-425C-B3B2-69ADE11C2443}" name="marketing roi" dataDxfId="13" dataCellStyle="Percent">
      <calculatedColumnFormula>IF(F2=0,NA(),E2/F2)</calculatedColumnFormula>
    </tableColumn>
    <tableColumn id="26" xr3:uid="{CFAB53EB-0BAF-4F6E-A437-02BCE2B1D507}" name="estemated customer" dataDxfId="12">
      <calculatedColumnFormula>IF(N2=0,NA(),E2/N2)</calculatedColumnFormula>
    </tableColumn>
    <tableColumn id="27" xr3:uid="{C89DE09D-C561-4D71-80E3-C95B457F38A8}" name="new customer" dataDxfId="11">
      <calculatedColumnFormula>IF(Z2=0,NA(),I2/Z2)</calculatedColumnFormula>
    </tableColumn>
    <tableColumn id="28" xr3:uid="{E908C057-422F-41A9-B48B-A74D085969AE}" name="final profit" dataDxfId="10">
      <calculatedColumnFormula>W2-F2</calculatedColumnFormula>
    </tableColumn>
    <tableColumn id="29" xr3:uid="{1DCAA8CB-6413-4156-8C4D-19F3D149FAAC}" name="percent of new customer" dataDxfId="9" dataCellStyle="Percent">
      <calculatedColumnFormula>IF(Z2=0,NA(),I2/Z2)</calculatedColumnFormula>
    </tableColumn>
    <tableColumn id="30" xr3:uid="{6C50B6F7-37E2-4F51-B5AF-53253D93041B}" name="customer id" dataDxfId="8">
      <calculatedColumnFormula xml:space="preserve"> "CUST" &amp; ROW()</calculatedColumnFormula>
    </tableColumn>
    <tableColumn id="31" xr3:uid="{C97B743E-C945-452F-A32D-39193AD72B1C}" name="Column1" dataDxfId="7"/>
    <tableColumn id="32" xr3:uid="{AA2DDA44-C071-4F76-BD94-37B864128E8D}" name="Column2" dataDxfId="6"/>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4923F7-D682-4C74-A783-EEF4E083F5ED}" name="Table13" displayName="Table13" ref="A1:AK751" totalsRowShown="0" headerRowDxfId="83" dataDxfId="81" headerRowBorderDxfId="82" tableBorderDxfId="80">
  <autoFilter ref="A1:AK751" xr:uid="{6A4923F7-D682-4C74-A783-EEF4E083F5ED}"/>
  <sortState xmlns:xlrd2="http://schemas.microsoft.com/office/spreadsheetml/2017/richdata2" ref="A2:AF751">
    <sortCondition descending="1" ref="AB1:AB751"/>
  </sortState>
  <tableColumns count="37">
    <tableColumn id="1" xr3:uid="{22C0D2C5-9E05-4DFE-AB2B-3651D3A95836}" name="Month" dataDxfId="79"/>
    <tableColumn id="2" xr3:uid="{DC44C010-25A2-4461-A17C-759C4540DC26}" name="Channel" dataDxfId="78"/>
    <tableColumn id="3" xr3:uid="{5BED3666-9AF3-41C9-AA39-AE846F611643}" name="Product" dataDxfId="77"/>
    <tableColumn id="4" xr3:uid="{D8AED9BA-60FC-4C0B-A3F7-3D36CFF55CA2}" name="Units_Sold" dataDxfId="76"/>
    <tableColumn id="5" xr3:uid="{C35D01EA-0F75-4F89-A382-7449B28EB7AD}" name="Revenue" dataDxfId="75"/>
    <tableColumn id="6" xr3:uid="{E79B0DFB-EBD6-4D6A-896B-B1E1C2966899}" name="Marketing_Spend" dataDxfId="74"/>
    <tableColumn id="7" xr3:uid="{29602083-C802-4515-A9C1-3B8682AB295D}" name="Customer_Returns_Percent" dataDxfId="73"/>
    <tableColumn id="8" xr3:uid="{A4144B2B-731E-4EE6-A79A-6554F3D2B70C}" name="Avg_Delivery_Cost_per_Unit" dataDxfId="72"/>
    <tableColumn id="9" xr3:uid="{9E2FB63F-DA13-4744-BFA0-BCAF5A61FCF5}" name="New_Customers" dataDxfId="71"/>
    <tableColumn id="10" xr3:uid="{6D5862F8-2DB4-48A6-AFCB-363B2C56A42F}" name="Repeat_Purchase_Rate_Percent" dataDxfId="70"/>
    <tableColumn id="11" xr3:uid="{8899C628-82B2-40C1-82C2-D484FD10F798}" name="Distributor_Margin_Percent" dataDxfId="69"/>
    <tableColumn id="12" xr3:uid="{966D1C77-7A4F-4535-BFF1-D6DA392959DA}" name="Slotting_Fees" dataDxfId="68"/>
    <tableColumn id="13" xr3:uid="{745BC95D-25E3-4F98-A6DA-FD490DD60541}" name="Stock_Out_Days" dataDxfId="67"/>
    <tableColumn id="14" xr3:uid="{CAFD5935-C503-4012-AB32-9739D076093C}" name="Average_Order_Value" dataDxfId="66"/>
    <tableColumn id="15" xr3:uid="{654F391A-A67E-46B8-91C4-09A00D615220}" name="Discount_Percent" dataDxfId="65"/>
    <tableColumn id="16" xr3:uid="{E5F8961E-6FDF-472E-8810-6F603B60D983}" name="Customer_Complaints" dataDxfId="64"/>
    <tableColumn id="17" xr3:uid="{7D6881D8-5768-4FF4-AE29-734666CBDD5C}" name="Warehouse_Holding_Cost" dataDxfId="63"/>
    <tableColumn id="18" xr3:uid="{EC68438C-3D2C-4624-8135-FF49B12EB44C}" name="Net_Promoter_Score" dataDxfId="62"/>
    <tableColumn id="19" xr3:uid="{6731BA87-12A5-4B39-8E8F-D1090D6A3619}" name="total delivary cost" dataDxfId="61">
      <calculatedColumnFormula>H2*D2</calculatedColumnFormula>
    </tableColumn>
    <tableColumn id="20" xr3:uid="{023EC178-6D60-4245-860D-AEB4AD4265B8}" name="distrubation margain" dataDxfId="60">
      <calculatedColumnFormula>K2/100*E2</calculatedColumnFormula>
    </tableColumn>
    <tableColumn id="21" xr3:uid="{59942913-6D9E-4677-A855-DA5C83BED8B2}" name="discount amount" dataDxfId="59">
      <calculatedColumnFormula>O2/100*D2</calculatedColumnFormula>
    </tableColumn>
    <tableColumn id="22" xr3:uid="{4FA8C99F-D368-4416-BA9B-585BDA905074}" name="returan amount" dataDxfId="58">
      <calculatedColumnFormula>G2/100*D2</calculatedColumnFormula>
    </tableColumn>
    <tableColumn id="23" xr3:uid="{D65953A0-2465-44C3-B93F-5160398BDC83}" name="contribution marketing means profit before marketing" dataDxfId="57">
      <calculatedColumnFormula>E2 - (S2+T2+U2+V2+L2+Q2)</calculatedColumnFormula>
    </tableColumn>
    <tableColumn id="24" xr3:uid="{75B3EC6D-5C41-4422-8277-53A769081526}" name="profit per unit" dataDxfId="56">
      <calculatedColumnFormula>IF(D2=0,NA(),W2/D2)</calculatedColumnFormula>
    </tableColumn>
    <tableColumn id="25" xr3:uid="{1B522A5F-EBA9-48E4-8A0F-378771F406C6}" name="marketing roi" dataDxfId="55" dataCellStyle="Percent">
      <calculatedColumnFormula>IF(F2=0,NA(),E2/F2)</calculatedColumnFormula>
    </tableColumn>
    <tableColumn id="26" xr3:uid="{5B200D8A-FE9A-48C6-8593-765AAE99D898}" name="estemated customer" dataDxfId="54">
      <calculatedColumnFormula>IF(N2=0,NA(),E2/N2)</calculatedColumnFormula>
    </tableColumn>
    <tableColumn id="27" xr3:uid="{829F9E67-E4B2-42E7-AADB-2848C82184EE}" name="new customer" dataDxfId="53">
      <calculatedColumnFormula>IF(Z2=0,NA(),I2/Z2)</calculatedColumnFormula>
    </tableColumn>
    <tableColumn id="28" xr3:uid="{3EDC0556-0A1A-406E-80E0-6B79F79D105D}" name="final profit" dataDxfId="52">
      <calculatedColumnFormula>W2-F2</calculatedColumnFormula>
    </tableColumn>
    <tableColumn id="29" xr3:uid="{5C76CF09-FE35-4A06-B145-2DFCA4972FB1}" name="percent of new customer" dataDxfId="51" dataCellStyle="Percent">
      <calculatedColumnFormula>IF(Z2=0,NA(),I2/Z2)</calculatedColumnFormula>
    </tableColumn>
    <tableColumn id="30" xr3:uid="{91060AE9-0366-42A9-95F5-373C4C5E8975}" name="customer id" dataDxfId="50">
      <calculatedColumnFormula xml:space="preserve"> "CUST" &amp; ROW()</calculatedColumnFormula>
    </tableColumn>
    <tableColumn id="31" xr3:uid="{9B7DB0F2-6EDE-4988-9A8F-6DB140267556}" name="sum of profit" dataDxfId="49">
      <calculatedColumnFormula>SUM(AB2:AB751)</calculatedColumnFormula>
    </tableColumn>
    <tableColumn id="32" xr3:uid="{4E9CA38F-7169-4706-9B5A-F1AF649599A2}" name="Cumm" dataDxfId="48"/>
    <tableColumn id="33" xr3:uid="{9C044B28-E565-4313-97E7-F7EB9BE92166}" name="cumm %" dataDxfId="47">
      <calculatedColumnFormula>AF2/$AE$2</calculatedColumnFormula>
    </tableColumn>
    <tableColumn id="34" xr3:uid="{383D6C3C-7943-4DFC-838C-969699F63F3C}" name="top 75 %" dataDxfId="46">
      <calculatedColumnFormula>IF(AG2&lt;=0.75,"Yes","No")</calculatedColumnFormula>
    </tableColumn>
    <tableColumn id="35" xr3:uid="{E0C539B4-2124-43C8-A356-7619A04A1B6B}" name="high profit less stock out days" dataDxfId="45">
      <calculatedColumnFormula>IF(AND(AB2&gt;=$AM$1, M2&lt;$AM$2),"Yes","No")</calculatedColumnFormula>
    </tableColumn>
    <tableColumn id="36" xr3:uid="{57449815-20B7-49E9-B6E7-373BAAD7A92E}" name="high profit less stocks out days high roi" dataDxfId="44">
      <calculatedColumnFormula>IF(AND(AB2&gt;=$AM$1, M2&lt;$AM$2, Y2&gt;=$AM$5),"Yes","No")</calculatedColumnFormula>
    </tableColumn>
    <tableColumn id="37" xr3:uid="{5EBA12CC-10E2-4495-8937-5AD8EE9BD03D}" name="roi score" dataDxfId="43">
      <calculatedColumnFormula>IF(Y2&gt;$AM$5,"High",IF(Y2&lt;$AM$5,"Low","Medium"))</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138921-CC34-4676-BB06-C971045BAF9F}">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51"/>
  <sheetViews>
    <sheetView workbookViewId="0">
      <selection activeCell="AD2" sqref="AD2"/>
    </sheetView>
  </sheetViews>
  <sheetFormatPr defaultRowHeight="14.4" x14ac:dyDescent="0.3"/>
  <cols>
    <col min="1" max="1" width="9.33203125" bestFit="1" customWidth="1"/>
    <col min="2" max="2" width="12.77734375" bestFit="1" customWidth="1"/>
    <col min="3" max="3" width="12.33203125" bestFit="1" customWidth="1"/>
    <col min="4" max="4" width="12.6640625" customWidth="1"/>
    <col min="5" max="5" width="10.6640625" customWidth="1"/>
    <col min="6" max="6" width="18.77734375" customWidth="1"/>
    <col min="7" max="7" width="27.77734375" customWidth="1"/>
    <col min="8" max="8" width="28.33203125" customWidth="1"/>
    <col min="9" max="9" width="17.88671875" customWidth="1"/>
    <col min="10" max="10" width="31.77734375" customWidth="1"/>
    <col min="11" max="11" width="27.88671875" customWidth="1"/>
    <col min="12" max="12" width="15" customWidth="1"/>
    <col min="13" max="13" width="17.6640625" customWidth="1"/>
    <col min="14" max="14" width="22.44140625" customWidth="1"/>
    <col min="15" max="15" width="19" customWidth="1"/>
    <col min="16" max="16" width="23.33203125" customWidth="1"/>
    <col min="17" max="17" width="26.21875" customWidth="1"/>
    <col min="18" max="18" width="21.77734375" customWidth="1"/>
    <col min="29" max="29" width="12" bestFit="1" customWidth="1"/>
    <col min="31" max="31" width="13.33203125" bestFit="1" customWidth="1"/>
    <col min="32" max="32" width="12.109375" bestFit="1" customWidth="1"/>
  </cols>
  <sheetData>
    <row r="1" spans="1:32"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53</v>
      </c>
      <c r="T1" s="4" t="s">
        <v>54</v>
      </c>
      <c r="U1" s="4" t="s">
        <v>55</v>
      </c>
      <c r="V1" s="4" t="s">
        <v>56</v>
      </c>
      <c r="W1" s="4" t="s">
        <v>57</v>
      </c>
      <c r="X1" s="4" t="s">
        <v>58</v>
      </c>
      <c r="Y1" s="4" t="s">
        <v>59</v>
      </c>
      <c r="Z1" s="4" t="s">
        <v>60</v>
      </c>
      <c r="AA1" s="4" t="s">
        <v>61</v>
      </c>
      <c r="AB1" s="4" t="s">
        <v>62</v>
      </c>
      <c r="AC1" s="4" t="s">
        <v>76</v>
      </c>
      <c r="AD1" s="4" t="s">
        <v>81</v>
      </c>
      <c r="AE1" s="4" t="s">
        <v>437</v>
      </c>
      <c r="AF1" s="4" t="s">
        <v>439</v>
      </c>
    </row>
    <row r="2" spans="1:32" x14ac:dyDescent="0.3">
      <c r="A2" s="1" t="s">
        <v>18</v>
      </c>
      <c r="B2" s="1" t="s">
        <v>24</v>
      </c>
      <c r="C2" s="1" t="s">
        <v>28</v>
      </c>
      <c r="D2" s="1">
        <v>2353</v>
      </c>
      <c r="E2" s="1">
        <v>229761</v>
      </c>
      <c r="F2" s="1">
        <v>67824</v>
      </c>
      <c r="G2" s="1">
        <v>5.08</v>
      </c>
      <c r="H2" s="1">
        <v>6.91</v>
      </c>
      <c r="I2" s="1">
        <v>441</v>
      </c>
      <c r="J2" s="1">
        <v>58.56</v>
      </c>
      <c r="K2" s="1">
        <v>6.37</v>
      </c>
      <c r="L2" s="1">
        <v>20842</v>
      </c>
      <c r="M2" s="1">
        <v>1</v>
      </c>
      <c r="N2" s="1">
        <v>945.83</v>
      </c>
      <c r="O2" s="1">
        <v>6.9</v>
      </c>
      <c r="P2" s="1">
        <v>5</v>
      </c>
      <c r="Q2" s="1">
        <v>3526</v>
      </c>
      <c r="R2" s="1">
        <v>23</v>
      </c>
      <c r="S2" s="1">
        <f t="shared" ref="S2:S65" si="0">H2*D2</f>
        <v>16259.23</v>
      </c>
      <c r="T2" s="1">
        <f t="shared" ref="T2:T65" si="1">K2/100*E2</f>
        <v>14635.775700000002</v>
      </c>
      <c r="U2" s="1">
        <f t="shared" ref="U2:U65" si="2">O2/100*D2</f>
        <v>162.35700000000003</v>
      </c>
      <c r="V2" s="1">
        <f t="shared" ref="V2:V65" si="3">G2/100*D2</f>
        <v>119.5324</v>
      </c>
      <c r="W2">
        <f t="shared" ref="W2:W65" si="4">E2 - (S2+T2+U2+V2+L2+Q2)</f>
        <v>174216.10490000001</v>
      </c>
      <c r="X2">
        <f t="shared" ref="X2:X65" si="5">IF(D2=0,NA(),W2/D2)</f>
        <v>74.039993582660429</v>
      </c>
      <c r="Y2" s="9">
        <f t="shared" ref="Y2:Y65" si="6">IF(F2=0,NA(),E2/F2)</f>
        <v>3.3876061571125264</v>
      </c>
      <c r="Z2">
        <f t="shared" ref="Z2:Z65" si="7">IF(N2=0,NA(),E2/N2)</f>
        <v>242.91997504837019</v>
      </c>
      <c r="AA2">
        <f t="shared" ref="AA2:AA65" si="8">IF(Z2=0,NA(),I2/Z2)</f>
        <v>1.8154126679462574</v>
      </c>
      <c r="AB2" s="1">
        <f t="shared" ref="AB2:AB65" si="9">W2-F2</f>
        <v>106392.10490000001</v>
      </c>
      <c r="AC2" s="7">
        <f t="shared" ref="AC2:AC65" si="10">IF(Z2=0,NA(),I2/Z2)</f>
        <v>1.8154126679462574</v>
      </c>
      <c r="AD2" s="1" t="str">
        <f t="shared" ref="AD2:AD65" si="11" xml:space="preserve"> "CUST" &amp; ROW()</f>
        <v>CUST2</v>
      </c>
      <c r="AE2" s="1"/>
      <c r="AF2" s="1"/>
    </row>
    <row r="3" spans="1:32" x14ac:dyDescent="0.3">
      <c r="A3" s="1" t="s">
        <v>18</v>
      </c>
      <c r="B3" s="1" t="s">
        <v>24</v>
      </c>
      <c r="C3" s="1" t="s">
        <v>28</v>
      </c>
      <c r="D3" s="1">
        <v>494</v>
      </c>
      <c r="E3" s="1">
        <v>117260</v>
      </c>
      <c r="F3" s="1">
        <v>90371</v>
      </c>
      <c r="G3" s="1">
        <v>3.51</v>
      </c>
      <c r="H3" s="1">
        <v>17.41</v>
      </c>
      <c r="I3" s="1">
        <v>30</v>
      </c>
      <c r="J3" s="1">
        <v>49.85</v>
      </c>
      <c r="K3" s="1">
        <v>5.74</v>
      </c>
      <c r="L3" s="1">
        <v>91244</v>
      </c>
      <c r="M3" s="1">
        <v>4</v>
      </c>
      <c r="N3" s="1">
        <v>534.47</v>
      </c>
      <c r="O3" s="1">
        <v>23.83</v>
      </c>
      <c r="P3" s="1">
        <v>29</v>
      </c>
      <c r="Q3" s="1">
        <v>12802</v>
      </c>
      <c r="R3" s="1">
        <v>-12</v>
      </c>
      <c r="S3" s="1">
        <f t="shared" si="0"/>
        <v>8600.5400000000009</v>
      </c>
      <c r="T3" s="1">
        <f t="shared" si="1"/>
        <v>6730.7240000000002</v>
      </c>
      <c r="U3" s="1">
        <f t="shared" si="2"/>
        <v>117.72019999999999</v>
      </c>
      <c r="V3" s="1">
        <f t="shared" si="3"/>
        <v>17.339400000000001</v>
      </c>
      <c r="W3" s="1">
        <f t="shared" si="4"/>
        <v>-2252.3236000000034</v>
      </c>
      <c r="X3" s="1">
        <f t="shared" si="5"/>
        <v>-4.5593595141700476</v>
      </c>
      <c r="Y3" s="10">
        <f t="shared" si="6"/>
        <v>1.2975401400891879</v>
      </c>
      <c r="Z3" s="1">
        <f t="shared" si="7"/>
        <v>219.39491458828371</v>
      </c>
      <c r="AA3" s="1">
        <f t="shared" si="8"/>
        <v>0.1367397236909432</v>
      </c>
      <c r="AB3" s="1">
        <f t="shared" si="9"/>
        <v>-92623.323600000003</v>
      </c>
      <c r="AC3" s="8">
        <f t="shared" si="10"/>
        <v>0.1367397236909432</v>
      </c>
      <c r="AD3" s="1" t="str">
        <f t="shared" si="11"/>
        <v>CUST3</v>
      </c>
      <c r="AE3" s="1"/>
      <c r="AF3" s="1"/>
    </row>
    <row r="4" spans="1:32" x14ac:dyDescent="0.3">
      <c r="A4" s="1" t="s">
        <v>18</v>
      </c>
      <c r="B4" s="1" t="s">
        <v>26</v>
      </c>
      <c r="C4" s="1" t="s">
        <v>29</v>
      </c>
      <c r="D4" s="1">
        <v>3666</v>
      </c>
      <c r="E4" s="1">
        <v>79725</v>
      </c>
      <c r="F4" s="1">
        <v>91716</v>
      </c>
      <c r="G4" s="1">
        <v>2.85</v>
      </c>
      <c r="H4" s="1">
        <v>12.87</v>
      </c>
      <c r="I4" s="1">
        <v>110</v>
      </c>
      <c r="J4" s="1">
        <v>10.83</v>
      </c>
      <c r="K4" s="1">
        <v>14.38</v>
      </c>
      <c r="L4" s="1">
        <v>47085</v>
      </c>
      <c r="M4" s="1">
        <v>9</v>
      </c>
      <c r="N4" s="1">
        <v>1061.6500000000001</v>
      </c>
      <c r="O4" s="1">
        <v>21.15</v>
      </c>
      <c r="P4" s="1">
        <v>34</v>
      </c>
      <c r="Q4" s="1">
        <v>23191</v>
      </c>
      <c r="R4" s="1">
        <v>54</v>
      </c>
      <c r="S4" s="1">
        <f t="shared" si="0"/>
        <v>47181.42</v>
      </c>
      <c r="T4" s="1">
        <f t="shared" si="1"/>
        <v>11464.455000000002</v>
      </c>
      <c r="U4" s="1">
        <f t="shared" si="2"/>
        <v>775.35899999999992</v>
      </c>
      <c r="V4" s="1">
        <f t="shared" si="3"/>
        <v>104.48100000000001</v>
      </c>
      <c r="W4" s="1">
        <f t="shared" si="4"/>
        <v>-50076.714999999997</v>
      </c>
      <c r="X4" s="1">
        <f t="shared" si="5"/>
        <v>-13.659769503546098</v>
      </c>
      <c r="Y4" s="10">
        <f t="shared" si="6"/>
        <v>0.86925945309433472</v>
      </c>
      <c r="Z4" s="1">
        <f t="shared" si="7"/>
        <v>75.09537041397823</v>
      </c>
      <c r="AA4" s="1">
        <f t="shared" si="8"/>
        <v>1.464804013797429</v>
      </c>
      <c r="AB4" s="1">
        <f t="shared" si="9"/>
        <v>-141792.715</v>
      </c>
      <c r="AC4" s="8">
        <f t="shared" si="10"/>
        <v>1.464804013797429</v>
      </c>
      <c r="AD4" s="1" t="str">
        <f t="shared" si="11"/>
        <v>CUST4</v>
      </c>
      <c r="AE4" s="1"/>
      <c r="AF4" s="1"/>
    </row>
    <row r="5" spans="1:32" x14ac:dyDescent="0.3">
      <c r="A5" s="1" t="s">
        <v>18</v>
      </c>
      <c r="B5" s="1" t="s">
        <v>26</v>
      </c>
      <c r="C5" s="1" t="s">
        <v>31</v>
      </c>
      <c r="D5" s="1">
        <v>1667</v>
      </c>
      <c r="E5" s="1">
        <v>311486</v>
      </c>
      <c r="F5" s="1">
        <v>63557</v>
      </c>
      <c r="G5" s="1">
        <v>0.69</v>
      </c>
      <c r="H5" s="1">
        <v>5.12</v>
      </c>
      <c r="I5" s="1">
        <v>101</v>
      </c>
      <c r="J5" s="1">
        <v>36.450000000000003</v>
      </c>
      <c r="K5" s="1">
        <v>15.13</v>
      </c>
      <c r="L5" s="1">
        <v>81099</v>
      </c>
      <c r="M5" s="1">
        <v>13</v>
      </c>
      <c r="N5" s="1">
        <v>443.26</v>
      </c>
      <c r="O5" s="1">
        <v>21.23</v>
      </c>
      <c r="P5" s="1">
        <v>31</v>
      </c>
      <c r="Q5" s="1">
        <v>10721</v>
      </c>
      <c r="R5" s="1">
        <v>34</v>
      </c>
      <c r="S5" s="1">
        <f t="shared" si="0"/>
        <v>8535.0400000000009</v>
      </c>
      <c r="T5" s="1">
        <f t="shared" si="1"/>
        <v>47127.831800000007</v>
      </c>
      <c r="U5" s="1">
        <f t="shared" si="2"/>
        <v>353.90410000000003</v>
      </c>
      <c r="V5" s="1">
        <f t="shared" si="3"/>
        <v>11.5023</v>
      </c>
      <c r="W5" s="1">
        <f t="shared" si="4"/>
        <v>163637.7218</v>
      </c>
      <c r="X5" s="1">
        <f t="shared" si="5"/>
        <v>98.163000479904014</v>
      </c>
      <c r="Y5" s="10">
        <f t="shared" si="6"/>
        <v>4.9008921125918468</v>
      </c>
      <c r="Z5" s="1">
        <f t="shared" si="7"/>
        <v>702.71623877633897</v>
      </c>
      <c r="AA5" s="1">
        <f t="shared" si="8"/>
        <v>0.14372800061640009</v>
      </c>
      <c r="AB5" s="1">
        <f t="shared" si="9"/>
        <v>100080.7218</v>
      </c>
      <c r="AC5" s="8">
        <f t="shared" si="10"/>
        <v>0.14372800061640009</v>
      </c>
      <c r="AD5" s="1" t="str">
        <f t="shared" si="11"/>
        <v>CUST5</v>
      </c>
      <c r="AE5" s="1"/>
      <c r="AF5" s="1"/>
    </row>
    <row r="6" spans="1:32" x14ac:dyDescent="0.3">
      <c r="A6" s="1" t="s">
        <v>18</v>
      </c>
      <c r="B6" s="1" t="s">
        <v>27</v>
      </c>
      <c r="C6" s="1" t="s">
        <v>31</v>
      </c>
      <c r="D6" s="1">
        <v>3596</v>
      </c>
      <c r="E6" s="1">
        <v>735166</v>
      </c>
      <c r="F6" s="1">
        <v>121656</v>
      </c>
      <c r="G6" s="1">
        <v>9.3800000000000008</v>
      </c>
      <c r="H6" s="1">
        <v>19.100000000000001</v>
      </c>
      <c r="I6" s="1">
        <v>459</v>
      </c>
      <c r="J6" s="1">
        <v>15.51</v>
      </c>
      <c r="K6" s="1">
        <v>6.95</v>
      </c>
      <c r="L6" s="1">
        <v>6895</v>
      </c>
      <c r="M6" s="1">
        <v>0</v>
      </c>
      <c r="N6" s="1">
        <v>388.72</v>
      </c>
      <c r="O6" s="1">
        <v>3.82</v>
      </c>
      <c r="P6" s="1">
        <v>31</v>
      </c>
      <c r="Q6" s="1">
        <v>5486</v>
      </c>
      <c r="R6" s="1">
        <v>-1</v>
      </c>
      <c r="S6" s="1">
        <f t="shared" si="0"/>
        <v>68683.600000000006</v>
      </c>
      <c r="T6" s="1">
        <f t="shared" si="1"/>
        <v>51094.037000000004</v>
      </c>
      <c r="U6" s="1">
        <f t="shared" si="2"/>
        <v>137.3672</v>
      </c>
      <c r="V6" s="1">
        <f t="shared" si="3"/>
        <v>337.30480000000006</v>
      </c>
      <c r="W6" s="1">
        <f t="shared" si="4"/>
        <v>602532.69099999999</v>
      </c>
      <c r="X6" s="1">
        <f t="shared" si="5"/>
        <v>167.55636568409344</v>
      </c>
      <c r="Y6" s="10">
        <f t="shared" si="6"/>
        <v>6.0429900703623334</v>
      </c>
      <c r="Z6" s="1">
        <f t="shared" si="7"/>
        <v>1891.248199217946</v>
      </c>
      <c r="AA6" s="1">
        <f t="shared" si="8"/>
        <v>0.24269686030093884</v>
      </c>
      <c r="AB6" s="1">
        <f t="shared" si="9"/>
        <v>480876.69099999999</v>
      </c>
      <c r="AC6" s="8">
        <f t="shared" si="10"/>
        <v>0.24269686030093884</v>
      </c>
      <c r="AD6" s="1" t="str">
        <f t="shared" si="11"/>
        <v>CUST6</v>
      </c>
      <c r="AE6" s="1"/>
      <c r="AF6" s="1"/>
    </row>
    <row r="7" spans="1:32" x14ac:dyDescent="0.3">
      <c r="A7" s="1" t="s">
        <v>18</v>
      </c>
      <c r="B7" s="1" t="s">
        <v>25</v>
      </c>
      <c r="C7" s="1" t="s">
        <v>29</v>
      </c>
      <c r="D7" s="1">
        <v>3036</v>
      </c>
      <c r="E7" s="1">
        <v>105147</v>
      </c>
      <c r="F7" s="1">
        <v>141535</v>
      </c>
      <c r="G7" s="1">
        <v>1.3</v>
      </c>
      <c r="H7" s="1">
        <v>8.39</v>
      </c>
      <c r="I7" s="1">
        <v>258</v>
      </c>
      <c r="J7" s="1">
        <v>41.01</v>
      </c>
      <c r="K7" s="1">
        <v>6.58</v>
      </c>
      <c r="L7" s="1">
        <v>21360</v>
      </c>
      <c r="M7" s="1">
        <v>2</v>
      </c>
      <c r="N7" s="1">
        <v>1691.04</v>
      </c>
      <c r="O7" s="1">
        <v>10.09</v>
      </c>
      <c r="P7" s="1">
        <v>19</v>
      </c>
      <c r="Q7" s="1">
        <v>3019</v>
      </c>
      <c r="R7" s="1">
        <v>-2</v>
      </c>
      <c r="S7" s="1">
        <f t="shared" si="0"/>
        <v>25472.04</v>
      </c>
      <c r="T7" s="1">
        <f t="shared" si="1"/>
        <v>6918.6725999999999</v>
      </c>
      <c r="U7" s="1">
        <f t="shared" si="2"/>
        <v>306.33240000000001</v>
      </c>
      <c r="V7" s="1">
        <f t="shared" si="3"/>
        <v>39.468000000000004</v>
      </c>
      <c r="W7" s="1">
        <f t="shared" si="4"/>
        <v>48031.487000000001</v>
      </c>
      <c r="X7" s="1">
        <f t="shared" si="5"/>
        <v>15.820647891963109</v>
      </c>
      <c r="Y7" s="10">
        <f t="shared" si="6"/>
        <v>0.74290458190553577</v>
      </c>
      <c r="Z7" s="1">
        <f t="shared" si="7"/>
        <v>62.178895827419815</v>
      </c>
      <c r="AA7" s="1">
        <f t="shared" si="8"/>
        <v>4.1493178122057692</v>
      </c>
      <c r="AB7" s="1">
        <f t="shared" si="9"/>
        <v>-93503.513000000006</v>
      </c>
      <c r="AC7" s="8">
        <f t="shared" si="10"/>
        <v>4.1493178122057692</v>
      </c>
      <c r="AD7" s="1" t="str">
        <f t="shared" si="11"/>
        <v>CUST7</v>
      </c>
      <c r="AE7" s="1"/>
      <c r="AF7" s="1"/>
    </row>
    <row r="8" spans="1:32" x14ac:dyDescent="0.3">
      <c r="A8" s="1" t="s">
        <v>18</v>
      </c>
      <c r="B8" s="1" t="s">
        <v>27</v>
      </c>
      <c r="C8" s="1" t="s">
        <v>29</v>
      </c>
      <c r="D8" s="1">
        <v>3217</v>
      </c>
      <c r="E8" s="1">
        <v>665684</v>
      </c>
      <c r="F8" s="1">
        <v>75448</v>
      </c>
      <c r="G8" s="1">
        <v>3.67</v>
      </c>
      <c r="H8" s="1">
        <v>2.81</v>
      </c>
      <c r="I8" s="1">
        <v>47</v>
      </c>
      <c r="J8" s="1">
        <v>39.75</v>
      </c>
      <c r="K8" s="1">
        <v>17.190000000000001</v>
      </c>
      <c r="L8" s="1">
        <v>54847</v>
      </c>
      <c r="M8" s="1">
        <v>12</v>
      </c>
      <c r="N8" s="1">
        <v>700.51</v>
      </c>
      <c r="O8" s="1">
        <v>7.03</v>
      </c>
      <c r="P8" s="1">
        <v>46</v>
      </c>
      <c r="Q8" s="1">
        <v>16919</v>
      </c>
      <c r="R8" s="1">
        <v>50</v>
      </c>
      <c r="S8" s="1">
        <f t="shared" si="0"/>
        <v>9039.77</v>
      </c>
      <c r="T8" s="1">
        <f t="shared" si="1"/>
        <v>114431.07960000001</v>
      </c>
      <c r="U8" s="1">
        <f t="shared" si="2"/>
        <v>226.1551</v>
      </c>
      <c r="V8" s="1">
        <f t="shared" si="3"/>
        <v>118.06389999999999</v>
      </c>
      <c r="W8" s="1">
        <f t="shared" si="4"/>
        <v>470102.9314</v>
      </c>
      <c r="X8" s="1">
        <f t="shared" si="5"/>
        <v>146.13084594342556</v>
      </c>
      <c r="Y8" s="10">
        <f t="shared" si="6"/>
        <v>8.8230834482027358</v>
      </c>
      <c r="Z8" s="1">
        <f t="shared" si="7"/>
        <v>950.28479250831538</v>
      </c>
      <c r="AA8" s="1">
        <f t="shared" si="8"/>
        <v>4.9458857355742361E-2</v>
      </c>
      <c r="AB8" s="1">
        <f t="shared" si="9"/>
        <v>394654.9314</v>
      </c>
      <c r="AC8" s="8">
        <f t="shared" si="10"/>
        <v>4.9458857355742361E-2</v>
      </c>
      <c r="AD8" s="1" t="str">
        <f t="shared" si="11"/>
        <v>CUST8</v>
      </c>
      <c r="AE8" s="1"/>
      <c r="AF8" s="1"/>
    </row>
    <row r="9" spans="1:32" x14ac:dyDescent="0.3">
      <c r="A9" s="1" t="s">
        <v>18</v>
      </c>
      <c r="B9" s="1" t="s">
        <v>27</v>
      </c>
      <c r="C9" s="1" t="s">
        <v>30</v>
      </c>
      <c r="D9" s="1">
        <v>4437</v>
      </c>
      <c r="E9" s="1">
        <v>506162</v>
      </c>
      <c r="F9" s="1">
        <v>119598</v>
      </c>
      <c r="G9" s="1">
        <v>9.83</v>
      </c>
      <c r="H9" s="1">
        <v>17.71</v>
      </c>
      <c r="I9" s="1">
        <v>331</v>
      </c>
      <c r="J9" s="1">
        <v>29.19</v>
      </c>
      <c r="K9" s="1">
        <v>17.52</v>
      </c>
      <c r="L9" s="1">
        <v>38032</v>
      </c>
      <c r="M9" s="1">
        <v>1</v>
      </c>
      <c r="N9" s="1">
        <v>711.07</v>
      </c>
      <c r="O9" s="1">
        <v>28.46</v>
      </c>
      <c r="P9" s="1">
        <v>18</v>
      </c>
      <c r="Q9" s="1">
        <v>9015</v>
      </c>
      <c r="R9" s="1">
        <v>79</v>
      </c>
      <c r="S9" s="1">
        <f t="shared" si="0"/>
        <v>78579.27</v>
      </c>
      <c r="T9" s="1">
        <f t="shared" si="1"/>
        <v>88679.582399999999</v>
      </c>
      <c r="U9" s="1">
        <f t="shared" si="2"/>
        <v>1262.7702000000002</v>
      </c>
      <c r="V9" s="1">
        <f t="shared" si="3"/>
        <v>436.15710000000001</v>
      </c>
      <c r="W9" s="1">
        <f t="shared" si="4"/>
        <v>290157.22029999999</v>
      </c>
      <c r="X9" s="1">
        <f t="shared" si="5"/>
        <v>65.394911043497856</v>
      </c>
      <c r="Y9" s="10">
        <f t="shared" si="6"/>
        <v>4.2321945183029817</v>
      </c>
      <c r="Z9" s="1">
        <f t="shared" si="7"/>
        <v>711.83146525658515</v>
      </c>
      <c r="AA9" s="1">
        <f t="shared" si="8"/>
        <v>0.46499770824360581</v>
      </c>
      <c r="AB9" s="1">
        <f t="shared" si="9"/>
        <v>170559.22029999999</v>
      </c>
      <c r="AC9" s="8">
        <f t="shared" si="10"/>
        <v>0.46499770824360581</v>
      </c>
      <c r="AD9" s="1" t="str">
        <f t="shared" si="11"/>
        <v>CUST9</v>
      </c>
      <c r="AE9" s="1"/>
      <c r="AF9" s="1"/>
    </row>
    <row r="10" spans="1:32" x14ac:dyDescent="0.3">
      <c r="A10" s="1" t="s">
        <v>18</v>
      </c>
      <c r="B10" s="1" t="s">
        <v>24</v>
      </c>
      <c r="C10" s="1" t="s">
        <v>30</v>
      </c>
      <c r="D10" s="1">
        <v>101</v>
      </c>
      <c r="E10" s="1">
        <v>596015</v>
      </c>
      <c r="F10" s="1">
        <v>54334</v>
      </c>
      <c r="G10" s="1">
        <v>7.96</v>
      </c>
      <c r="H10" s="1">
        <v>11.42</v>
      </c>
      <c r="I10" s="1">
        <v>177</v>
      </c>
      <c r="J10" s="1">
        <v>54.39</v>
      </c>
      <c r="K10" s="1">
        <v>5.84</v>
      </c>
      <c r="L10" s="1">
        <v>81426</v>
      </c>
      <c r="M10" s="1">
        <v>0</v>
      </c>
      <c r="N10" s="1">
        <v>820.78</v>
      </c>
      <c r="O10" s="1">
        <v>5.09</v>
      </c>
      <c r="P10" s="1">
        <v>43</v>
      </c>
      <c r="Q10" s="1">
        <v>4420</v>
      </c>
      <c r="R10" s="1">
        <v>60</v>
      </c>
      <c r="S10" s="1">
        <f t="shared" si="0"/>
        <v>1153.42</v>
      </c>
      <c r="T10" s="1">
        <f t="shared" si="1"/>
        <v>34807.275999999998</v>
      </c>
      <c r="U10" s="1">
        <f t="shared" si="2"/>
        <v>5.1409000000000002</v>
      </c>
      <c r="V10" s="1">
        <f t="shared" si="3"/>
        <v>8.0396000000000001</v>
      </c>
      <c r="W10" s="1">
        <f t="shared" si="4"/>
        <v>474195.12349999999</v>
      </c>
      <c r="X10" s="1">
        <f t="shared" si="5"/>
        <v>4695.0012227722773</v>
      </c>
      <c r="Y10" s="10">
        <f t="shared" si="6"/>
        <v>10.96946663231126</v>
      </c>
      <c r="Z10" s="1">
        <f t="shared" si="7"/>
        <v>726.15682643339267</v>
      </c>
      <c r="AA10" s="1">
        <f t="shared" si="8"/>
        <v>0.24374899960571461</v>
      </c>
      <c r="AB10" s="1">
        <f t="shared" si="9"/>
        <v>419861.12349999999</v>
      </c>
      <c r="AC10" s="8">
        <f t="shared" si="10"/>
        <v>0.24374899960571461</v>
      </c>
      <c r="AD10" s="1" t="str">
        <f t="shared" si="11"/>
        <v>CUST10</v>
      </c>
      <c r="AE10" s="1"/>
      <c r="AF10" s="1"/>
    </row>
    <row r="11" spans="1:32" x14ac:dyDescent="0.3">
      <c r="A11" s="1" t="s">
        <v>18</v>
      </c>
      <c r="B11" s="1" t="s">
        <v>24</v>
      </c>
      <c r="C11" s="1" t="s">
        <v>28</v>
      </c>
      <c r="D11" s="1">
        <v>1809</v>
      </c>
      <c r="E11" s="1">
        <v>742095</v>
      </c>
      <c r="F11" s="1">
        <v>66035</v>
      </c>
      <c r="G11" s="1">
        <v>9.44</v>
      </c>
      <c r="H11" s="1">
        <v>3.78</v>
      </c>
      <c r="I11" s="1">
        <v>457</v>
      </c>
      <c r="J11" s="1">
        <v>35.229999999999997</v>
      </c>
      <c r="K11" s="1">
        <v>13.7</v>
      </c>
      <c r="L11" s="1">
        <v>91737</v>
      </c>
      <c r="M11" s="1">
        <v>13</v>
      </c>
      <c r="N11" s="1">
        <v>1134.3599999999999</v>
      </c>
      <c r="O11" s="1">
        <v>12.45</v>
      </c>
      <c r="P11" s="1">
        <v>23</v>
      </c>
      <c r="Q11" s="1">
        <v>22507</v>
      </c>
      <c r="R11" s="1">
        <v>-1</v>
      </c>
      <c r="S11" s="1">
        <f t="shared" si="0"/>
        <v>6838.0199999999995</v>
      </c>
      <c r="T11" s="1">
        <f t="shared" si="1"/>
        <v>101667.01499999998</v>
      </c>
      <c r="U11" s="1">
        <f t="shared" si="2"/>
        <v>225.22049999999999</v>
      </c>
      <c r="V11" s="1">
        <f t="shared" si="3"/>
        <v>170.7696</v>
      </c>
      <c r="W11" s="1">
        <f t="shared" si="4"/>
        <v>518949.97490000003</v>
      </c>
      <c r="X11" s="1">
        <f t="shared" si="5"/>
        <v>286.87118568269761</v>
      </c>
      <c r="Y11" s="10">
        <f t="shared" si="6"/>
        <v>11.237904141743016</v>
      </c>
      <c r="Z11" s="1">
        <f t="shared" si="7"/>
        <v>654.19708029197091</v>
      </c>
      <c r="AA11" s="1">
        <f t="shared" si="8"/>
        <v>0.69856624825662472</v>
      </c>
      <c r="AB11" s="1">
        <f t="shared" si="9"/>
        <v>452914.97490000003</v>
      </c>
      <c r="AC11" s="8">
        <f t="shared" si="10"/>
        <v>0.69856624825662472</v>
      </c>
      <c r="AD11" s="1" t="str">
        <f t="shared" si="11"/>
        <v>CUST11</v>
      </c>
      <c r="AE11" s="1"/>
      <c r="AF11" s="1"/>
    </row>
    <row r="12" spans="1:32" x14ac:dyDescent="0.3">
      <c r="A12" s="1" t="s">
        <v>18</v>
      </c>
      <c r="B12" s="1" t="s">
        <v>27</v>
      </c>
      <c r="C12" s="1" t="s">
        <v>29</v>
      </c>
      <c r="D12" s="1">
        <v>4338</v>
      </c>
      <c r="E12" s="1">
        <v>130102</v>
      </c>
      <c r="F12" s="1">
        <v>49363</v>
      </c>
      <c r="G12" s="1">
        <v>0.61</v>
      </c>
      <c r="H12" s="1">
        <v>8.51</v>
      </c>
      <c r="I12" s="1">
        <v>381</v>
      </c>
      <c r="J12" s="1">
        <v>53.35</v>
      </c>
      <c r="K12" s="1">
        <v>15.68</v>
      </c>
      <c r="L12" s="1">
        <v>19787</v>
      </c>
      <c r="M12" s="1">
        <v>14</v>
      </c>
      <c r="N12" s="1">
        <v>1450.3</v>
      </c>
      <c r="O12" s="1">
        <v>20.58</v>
      </c>
      <c r="P12" s="1">
        <v>13</v>
      </c>
      <c r="Q12" s="1">
        <v>48671</v>
      </c>
      <c r="R12" s="1">
        <v>6</v>
      </c>
      <c r="S12" s="1">
        <f t="shared" si="0"/>
        <v>36916.379999999997</v>
      </c>
      <c r="T12" s="1">
        <f t="shared" si="1"/>
        <v>20399.993599999998</v>
      </c>
      <c r="U12" s="1">
        <f t="shared" si="2"/>
        <v>892.76039999999989</v>
      </c>
      <c r="V12" s="1">
        <f t="shared" si="3"/>
        <v>26.461799999999997</v>
      </c>
      <c r="W12" s="1">
        <f t="shared" si="4"/>
        <v>3408.404200000019</v>
      </c>
      <c r="X12" s="1">
        <f t="shared" si="5"/>
        <v>0.78570866758875502</v>
      </c>
      <c r="Y12" s="10">
        <f t="shared" si="6"/>
        <v>2.63561777039483</v>
      </c>
      <c r="Z12" s="1">
        <f t="shared" si="7"/>
        <v>89.706957181272841</v>
      </c>
      <c r="AA12" s="1">
        <f t="shared" si="8"/>
        <v>4.2471622265606985</v>
      </c>
      <c r="AB12" s="1">
        <f t="shared" si="9"/>
        <v>-45954.595799999981</v>
      </c>
      <c r="AC12" s="8">
        <f t="shared" si="10"/>
        <v>4.2471622265606985</v>
      </c>
      <c r="AD12" s="1" t="str">
        <f t="shared" si="11"/>
        <v>CUST12</v>
      </c>
      <c r="AE12" s="1"/>
      <c r="AF12" s="1"/>
    </row>
    <row r="13" spans="1:32" x14ac:dyDescent="0.3">
      <c r="A13" s="1" t="s">
        <v>18</v>
      </c>
      <c r="B13" s="1" t="s">
        <v>24</v>
      </c>
      <c r="C13" s="1" t="s">
        <v>28</v>
      </c>
      <c r="D13" s="1">
        <v>2025</v>
      </c>
      <c r="E13" s="1">
        <v>490917</v>
      </c>
      <c r="F13" s="1">
        <v>72411</v>
      </c>
      <c r="G13" s="1">
        <v>6.03</v>
      </c>
      <c r="H13" s="1">
        <v>17.54</v>
      </c>
      <c r="I13" s="1">
        <v>162</v>
      </c>
      <c r="J13" s="1">
        <v>64.12</v>
      </c>
      <c r="K13" s="1">
        <v>12.51</v>
      </c>
      <c r="L13" s="1">
        <v>17358</v>
      </c>
      <c r="M13" s="1">
        <v>2</v>
      </c>
      <c r="N13" s="1">
        <v>1744.01</v>
      </c>
      <c r="O13" s="1">
        <v>4.26</v>
      </c>
      <c r="P13" s="1">
        <v>15</v>
      </c>
      <c r="Q13" s="1">
        <v>5597</v>
      </c>
      <c r="R13" s="1">
        <v>75</v>
      </c>
      <c r="S13" s="1">
        <f t="shared" si="0"/>
        <v>35518.5</v>
      </c>
      <c r="T13" s="1">
        <f t="shared" si="1"/>
        <v>61413.716699999997</v>
      </c>
      <c r="U13" s="1">
        <f t="shared" si="2"/>
        <v>86.265000000000001</v>
      </c>
      <c r="V13" s="1">
        <f t="shared" si="3"/>
        <v>122.1075</v>
      </c>
      <c r="W13" s="1">
        <f t="shared" si="4"/>
        <v>370821.41080000001</v>
      </c>
      <c r="X13" s="1">
        <f t="shared" si="5"/>
        <v>183.12168434567903</v>
      </c>
      <c r="Y13" s="10">
        <f t="shared" si="6"/>
        <v>6.7795914985292294</v>
      </c>
      <c r="Z13" s="1">
        <f t="shared" si="7"/>
        <v>281.48749147080576</v>
      </c>
      <c r="AA13" s="1">
        <f t="shared" si="8"/>
        <v>0.57551402782955163</v>
      </c>
      <c r="AB13" s="1">
        <f t="shared" si="9"/>
        <v>298410.41080000001</v>
      </c>
      <c r="AC13" s="8">
        <f t="shared" si="10"/>
        <v>0.57551402782955163</v>
      </c>
      <c r="AD13" s="1" t="str">
        <f t="shared" si="11"/>
        <v>CUST13</v>
      </c>
      <c r="AE13" s="1"/>
      <c r="AF13" s="1"/>
    </row>
    <row r="14" spans="1:32" x14ac:dyDescent="0.3">
      <c r="A14" s="1" t="s">
        <v>18</v>
      </c>
      <c r="B14" s="1" t="s">
        <v>27</v>
      </c>
      <c r="C14" s="1" t="s">
        <v>30</v>
      </c>
      <c r="D14" s="1">
        <v>2156</v>
      </c>
      <c r="E14" s="1">
        <v>683065</v>
      </c>
      <c r="F14" s="1">
        <v>28377</v>
      </c>
      <c r="G14" s="1">
        <v>2.44</v>
      </c>
      <c r="H14" s="1">
        <v>6.02</v>
      </c>
      <c r="I14" s="1">
        <v>438</v>
      </c>
      <c r="J14" s="1">
        <v>41.98</v>
      </c>
      <c r="K14" s="1">
        <v>18.68</v>
      </c>
      <c r="L14" s="1">
        <v>82143</v>
      </c>
      <c r="M14" s="1">
        <v>11</v>
      </c>
      <c r="N14" s="1">
        <v>1893.04</v>
      </c>
      <c r="O14" s="1">
        <v>6.41</v>
      </c>
      <c r="P14" s="1">
        <v>6</v>
      </c>
      <c r="Q14" s="1">
        <v>38304</v>
      </c>
      <c r="R14" s="1">
        <v>45</v>
      </c>
      <c r="S14" s="1">
        <f t="shared" si="0"/>
        <v>12979.119999999999</v>
      </c>
      <c r="T14" s="1">
        <f t="shared" si="1"/>
        <v>127596.542</v>
      </c>
      <c r="U14" s="1">
        <f t="shared" si="2"/>
        <v>138.1996</v>
      </c>
      <c r="V14" s="1">
        <f t="shared" si="3"/>
        <v>52.606399999999994</v>
      </c>
      <c r="W14" s="1">
        <f t="shared" si="4"/>
        <v>421851.53200000001</v>
      </c>
      <c r="X14" s="1">
        <f t="shared" si="5"/>
        <v>195.66397588126159</v>
      </c>
      <c r="Y14" s="10">
        <f t="shared" si="6"/>
        <v>24.071078690488775</v>
      </c>
      <c r="Z14" s="1">
        <f t="shared" si="7"/>
        <v>360.82967079406671</v>
      </c>
      <c r="AA14" s="1">
        <f t="shared" si="8"/>
        <v>1.2138691339770007</v>
      </c>
      <c r="AB14" s="1">
        <f t="shared" si="9"/>
        <v>393474.53200000001</v>
      </c>
      <c r="AC14" s="8">
        <f t="shared" si="10"/>
        <v>1.2138691339770007</v>
      </c>
      <c r="AD14" s="1" t="str">
        <f t="shared" si="11"/>
        <v>CUST14</v>
      </c>
      <c r="AE14" s="1"/>
      <c r="AF14" s="1"/>
    </row>
    <row r="15" spans="1:32" x14ac:dyDescent="0.3">
      <c r="A15" s="1" t="s">
        <v>18</v>
      </c>
      <c r="B15" s="1" t="s">
        <v>24</v>
      </c>
      <c r="C15" s="1" t="s">
        <v>28</v>
      </c>
      <c r="D15" s="1">
        <v>3244</v>
      </c>
      <c r="E15" s="1">
        <v>69033</v>
      </c>
      <c r="F15" s="1">
        <v>43211</v>
      </c>
      <c r="G15" s="1">
        <v>5.44</v>
      </c>
      <c r="H15" s="1">
        <v>17.72</v>
      </c>
      <c r="I15" s="1">
        <v>442</v>
      </c>
      <c r="J15" s="1">
        <v>54.54</v>
      </c>
      <c r="K15" s="1">
        <v>7.2</v>
      </c>
      <c r="L15" s="1">
        <v>37381</v>
      </c>
      <c r="M15" s="1">
        <v>14</v>
      </c>
      <c r="N15" s="1">
        <v>1109.21</v>
      </c>
      <c r="O15" s="1">
        <v>3.17</v>
      </c>
      <c r="P15" s="1">
        <v>26</v>
      </c>
      <c r="Q15" s="1">
        <v>31788</v>
      </c>
      <c r="R15" s="1">
        <v>11</v>
      </c>
      <c r="S15" s="1">
        <f t="shared" si="0"/>
        <v>57483.679999999993</v>
      </c>
      <c r="T15" s="1">
        <f t="shared" si="1"/>
        <v>4970.3760000000002</v>
      </c>
      <c r="U15" s="1">
        <f t="shared" si="2"/>
        <v>102.8348</v>
      </c>
      <c r="V15" s="1">
        <f t="shared" si="3"/>
        <v>176.4736</v>
      </c>
      <c r="W15" s="1">
        <f t="shared" si="4"/>
        <v>-62869.364399999991</v>
      </c>
      <c r="X15" s="1">
        <f t="shared" si="5"/>
        <v>-19.380198643649813</v>
      </c>
      <c r="Y15" s="10">
        <f t="shared" si="6"/>
        <v>1.597579320080535</v>
      </c>
      <c r="Z15" s="1">
        <f t="shared" si="7"/>
        <v>62.236186114441807</v>
      </c>
      <c r="AA15" s="1">
        <f t="shared" si="8"/>
        <v>7.1019776049135928</v>
      </c>
      <c r="AB15" s="1">
        <f t="shared" si="9"/>
        <v>-106080.36439999999</v>
      </c>
      <c r="AC15" s="8">
        <f t="shared" si="10"/>
        <v>7.1019776049135928</v>
      </c>
      <c r="AD15" s="1" t="str">
        <f t="shared" si="11"/>
        <v>CUST15</v>
      </c>
      <c r="AE15" s="1"/>
      <c r="AF15" s="1"/>
    </row>
    <row r="16" spans="1:32" x14ac:dyDescent="0.3">
      <c r="A16" s="1" t="s">
        <v>18</v>
      </c>
      <c r="B16" s="1" t="s">
        <v>26</v>
      </c>
      <c r="C16" s="1" t="s">
        <v>29</v>
      </c>
      <c r="D16" s="1">
        <v>2370</v>
      </c>
      <c r="E16" s="1">
        <v>566409</v>
      </c>
      <c r="F16" s="1">
        <v>8744</v>
      </c>
      <c r="G16" s="1">
        <v>1.2</v>
      </c>
      <c r="H16" s="1">
        <v>16.21</v>
      </c>
      <c r="I16" s="1">
        <v>135</v>
      </c>
      <c r="J16" s="1">
        <v>57.77</v>
      </c>
      <c r="K16" s="1">
        <v>14.69</v>
      </c>
      <c r="L16" s="1">
        <v>90347</v>
      </c>
      <c r="M16" s="1">
        <v>5</v>
      </c>
      <c r="N16" s="1">
        <v>801.77</v>
      </c>
      <c r="O16" s="1">
        <v>20.49</v>
      </c>
      <c r="P16" s="1">
        <v>13</v>
      </c>
      <c r="Q16" s="1">
        <v>43725</v>
      </c>
      <c r="R16" s="1">
        <v>24</v>
      </c>
      <c r="S16" s="1">
        <f t="shared" si="0"/>
        <v>38417.700000000004</v>
      </c>
      <c r="T16" s="1">
        <f t="shared" si="1"/>
        <v>83205.482100000008</v>
      </c>
      <c r="U16" s="1">
        <f t="shared" si="2"/>
        <v>485.61299999999994</v>
      </c>
      <c r="V16" s="1">
        <f t="shared" si="3"/>
        <v>28.44</v>
      </c>
      <c r="W16" s="1">
        <f t="shared" si="4"/>
        <v>310199.76490000001</v>
      </c>
      <c r="X16" s="1">
        <f t="shared" si="5"/>
        <v>130.88597675105487</v>
      </c>
      <c r="Y16" s="10">
        <f t="shared" si="6"/>
        <v>64.776875571820682</v>
      </c>
      <c r="Z16" s="1">
        <f t="shared" si="7"/>
        <v>706.44823328385951</v>
      </c>
      <c r="AA16" s="1">
        <f t="shared" si="8"/>
        <v>0.19109680460585901</v>
      </c>
      <c r="AB16" s="1">
        <f t="shared" si="9"/>
        <v>301455.76490000001</v>
      </c>
      <c r="AC16" s="8">
        <f t="shared" si="10"/>
        <v>0.19109680460585901</v>
      </c>
      <c r="AD16" s="1" t="str">
        <f t="shared" si="11"/>
        <v>CUST16</v>
      </c>
      <c r="AE16" s="1"/>
      <c r="AF16" s="1"/>
    </row>
    <row r="17" spans="1:32" x14ac:dyDescent="0.3">
      <c r="A17" s="1" t="s">
        <v>18</v>
      </c>
      <c r="B17" s="1" t="s">
        <v>24</v>
      </c>
      <c r="C17" s="1" t="s">
        <v>30</v>
      </c>
      <c r="D17" s="1">
        <v>1813</v>
      </c>
      <c r="E17" s="1">
        <v>427869</v>
      </c>
      <c r="F17" s="1">
        <v>83931</v>
      </c>
      <c r="G17" s="1">
        <v>5.72</v>
      </c>
      <c r="H17" s="1">
        <v>16.28</v>
      </c>
      <c r="I17" s="1">
        <v>230</v>
      </c>
      <c r="J17" s="1">
        <v>56.61</v>
      </c>
      <c r="K17" s="1">
        <v>16.32</v>
      </c>
      <c r="L17" s="1">
        <v>26853</v>
      </c>
      <c r="M17" s="1">
        <v>2</v>
      </c>
      <c r="N17" s="1">
        <v>1137.19</v>
      </c>
      <c r="O17" s="1">
        <v>26.53</v>
      </c>
      <c r="P17" s="1">
        <v>43</v>
      </c>
      <c r="Q17" s="1">
        <v>8715</v>
      </c>
      <c r="R17" s="1">
        <v>39</v>
      </c>
      <c r="S17" s="1">
        <f t="shared" si="0"/>
        <v>29515.640000000003</v>
      </c>
      <c r="T17" s="1">
        <f t="shared" si="1"/>
        <v>69828.22080000001</v>
      </c>
      <c r="U17" s="1">
        <f t="shared" si="2"/>
        <v>480.98890000000006</v>
      </c>
      <c r="V17" s="1">
        <f t="shared" si="3"/>
        <v>103.70359999999999</v>
      </c>
      <c r="W17" s="1">
        <f t="shared" si="4"/>
        <v>292372.44669999997</v>
      </c>
      <c r="X17" s="1">
        <f t="shared" si="5"/>
        <v>161.2644493656922</v>
      </c>
      <c r="Y17" s="10">
        <f t="shared" si="6"/>
        <v>5.0978661042999605</v>
      </c>
      <c r="Z17" s="1">
        <f t="shared" si="7"/>
        <v>376.25111019266785</v>
      </c>
      <c r="AA17" s="1">
        <f t="shared" si="8"/>
        <v>0.61129387733161322</v>
      </c>
      <c r="AB17" s="1">
        <f t="shared" si="9"/>
        <v>208441.44669999997</v>
      </c>
      <c r="AC17" s="8">
        <f t="shared" si="10"/>
        <v>0.61129387733161322</v>
      </c>
      <c r="AD17" s="1" t="str">
        <f t="shared" si="11"/>
        <v>CUST17</v>
      </c>
      <c r="AE17" s="1"/>
      <c r="AF17" s="1"/>
    </row>
    <row r="18" spans="1:32" x14ac:dyDescent="0.3">
      <c r="A18" s="1" t="s">
        <v>18</v>
      </c>
      <c r="B18" s="1" t="s">
        <v>26</v>
      </c>
      <c r="C18" s="1" t="s">
        <v>30</v>
      </c>
      <c r="D18" s="1">
        <v>1207</v>
      </c>
      <c r="E18" s="1">
        <v>332017</v>
      </c>
      <c r="F18" s="1">
        <v>21715</v>
      </c>
      <c r="G18" s="1">
        <v>1.87</v>
      </c>
      <c r="H18" s="1">
        <v>16.079999999999998</v>
      </c>
      <c r="I18" s="1">
        <v>416</v>
      </c>
      <c r="J18" s="1">
        <v>45.51</v>
      </c>
      <c r="K18" s="1">
        <v>11.72</v>
      </c>
      <c r="L18" s="1">
        <v>20661</v>
      </c>
      <c r="M18" s="1">
        <v>13</v>
      </c>
      <c r="N18" s="1">
        <v>883.11</v>
      </c>
      <c r="O18" s="1">
        <v>13.3</v>
      </c>
      <c r="P18" s="1">
        <v>46</v>
      </c>
      <c r="Q18" s="1">
        <v>12226</v>
      </c>
      <c r="R18" s="1">
        <v>-16</v>
      </c>
      <c r="S18" s="1">
        <f t="shared" si="0"/>
        <v>19408.559999999998</v>
      </c>
      <c r="T18" s="1">
        <f t="shared" si="1"/>
        <v>38912.392400000004</v>
      </c>
      <c r="U18" s="1">
        <f t="shared" si="2"/>
        <v>160.53100000000001</v>
      </c>
      <c r="V18" s="1">
        <f t="shared" si="3"/>
        <v>22.570900000000002</v>
      </c>
      <c r="W18" s="1">
        <f t="shared" si="4"/>
        <v>240625.94569999998</v>
      </c>
      <c r="X18" s="1">
        <f t="shared" si="5"/>
        <v>199.35869569179783</v>
      </c>
      <c r="Y18" s="10">
        <f t="shared" si="6"/>
        <v>15.289753626525444</v>
      </c>
      <c r="Z18" s="1">
        <f t="shared" si="7"/>
        <v>375.9633567732219</v>
      </c>
      <c r="AA18" s="1">
        <f t="shared" si="8"/>
        <v>1.1064908122174466</v>
      </c>
      <c r="AB18" s="1">
        <f t="shared" si="9"/>
        <v>218910.94569999998</v>
      </c>
      <c r="AC18" s="8">
        <f t="shared" si="10"/>
        <v>1.1064908122174466</v>
      </c>
      <c r="AD18" s="1" t="str">
        <f t="shared" si="11"/>
        <v>CUST18</v>
      </c>
      <c r="AE18" s="1"/>
      <c r="AF18" s="1"/>
    </row>
    <row r="19" spans="1:32" x14ac:dyDescent="0.3">
      <c r="A19" s="1" t="s">
        <v>18</v>
      </c>
      <c r="B19" s="1" t="s">
        <v>24</v>
      </c>
      <c r="C19" s="1" t="s">
        <v>29</v>
      </c>
      <c r="D19" s="1">
        <v>509</v>
      </c>
      <c r="E19" s="1">
        <v>466978</v>
      </c>
      <c r="F19" s="1">
        <v>111022</v>
      </c>
      <c r="G19" s="1">
        <v>7.19</v>
      </c>
      <c r="H19" s="1">
        <v>18.16</v>
      </c>
      <c r="I19" s="1">
        <v>345</v>
      </c>
      <c r="J19" s="1">
        <v>46.26</v>
      </c>
      <c r="K19" s="1">
        <v>6.55</v>
      </c>
      <c r="L19" s="1">
        <v>55991</v>
      </c>
      <c r="M19" s="1">
        <v>10</v>
      </c>
      <c r="N19" s="1">
        <v>1068.1500000000001</v>
      </c>
      <c r="O19" s="1">
        <v>11.67</v>
      </c>
      <c r="P19" s="1">
        <v>47</v>
      </c>
      <c r="Q19" s="1">
        <v>31314</v>
      </c>
      <c r="R19" s="1">
        <v>68</v>
      </c>
      <c r="S19" s="1">
        <f t="shared" si="0"/>
        <v>9243.44</v>
      </c>
      <c r="T19" s="1">
        <f t="shared" si="1"/>
        <v>30587.059000000001</v>
      </c>
      <c r="U19" s="1">
        <f t="shared" si="2"/>
        <v>59.400300000000001</v>
      </c>
      <c r="V19" s="1">
        <f t="shared" si="3"/>
        <v>36.597100000000005</v>
      </c>
      <c r="W19" s="1">
        <f t="shared" si="4"/>
        <v>339746.5036</v>
      </c>
      <c r="X19" s="1">
        <f t="shared" si="5"/>
        <v>667.47839607072694</v>
      </c>
      <c r="Y19" s="10">
        <f t="shared" si="6"/>
        <v>4.2061753526328118</v>
      </c>
      <c r="Z19" s="1">
        <f t="shared" si="7"/>
        <v>437.18391611665027</v>
      </c>
      <c r="AA19" s="1">
        <f t="shared" si="8"/>
        <v>0.78914156555555082</v>
      </c>
      <c r="AB19" s="1">
        <f t="shared" si="9"/>
        <v>228724.5036</v>
      </c>
      <c r="AC19" s="8">
        <f t="shared" si="10"/>
        <v>0.78914156555555082</v>
      </c>
      <c r="AD19" s="1" t="str">
        <f t="shared" si="11"/>
        <v>CUST19</v>
      </c>
      <c r="AE19" s="1"/>
      <c r="AF19" s="1"/>
    </row>
    <row r="20" spans="1:32" x14ac:dyDescent="0.3">
      <c r="A20" s="1" t="s">
        <v>18</v>
      </c>
      <c r="B20" s="1" t="s">
        <v>24</v>
      </c>
      <c r="C20" s="1" t="s">
        <v>31</v>
      </c>
      <c r="D20" s="1">
        <v>2234</v>
      </c>
      <c r="E20" s="1">
        <v>583884</v>
      </c>
      <c r="F20" s="1">
        <v>142103</v>
      </c>
      <c r="G20" s="1">
        <v>6.88</v>
      </c>
      <c r="H20" s="1">
        <v>16.29</v>
      </c>
      <c r="I20" s="1">
        <v>411</v>
      </c>
      <c r="J20" s="1">
        <v>18.260000000000002</v>
      </c>
      <c r="K20" s="1">
        <v>19.52</v>
      </c>
      <c r="L20" s="1">
        <v>132</v>
      </c>
      <c r="M20" s="1">
        <v>10</v>
      </c>
      <c r="N20" s="1">
        <v>1972.12</v>
      </c>
      <c r="O20" s="1">
        <v>5.96</v>
      </c>
      <c r="P20" s="1">
        <v>37</v>
      </c>
      <c r="Q20" s="1">
        <v>36109</v>
      </c>
      <c r="R20" s="1">
        <v>78</v>
      </c>
      <c r="S20" s="1">
        <f t="shared" si="0"/>
        <v>36391.86</v>
      </c>
      <c r="T20" s="1">
        <f t="shared" si="1"/>
        <v>113974.1568</v>
      </c>
      <c r="U20" s="1">
        <f t="shared" si="2"/>
        <v>133.1464</v>
      </c>
      <c r="V20" s="1">
        <f t="shared" si="3"/>
        <v>153.69919999999999</v>
      </c>
      <c r="W20" s="1">
        <f t="shared" si="4"/>
        <v>396990.13760000002</v>
      </c>
      <c r="X20" s="1">
        <f t="shared" si="5"/>
        <v>177.70373213965982</v>
      </c>
      <c r="Y20" s="10">
        <f t="shared" si="6"/>
        <v>4.1088787710322796</v>
      </c>
      <c r="Z20" s="1">
        <f t="shared" si="7"/>
        <v>296.0692047137091</v>
      </c>
      <c r="AA20" s="1">
        <f t="shared" si="8"/>
        <v>1.3881889553404443</v>
      </c>
      <c r="AB20" s="1">
        <f t="shared" si="9"/>
        <v>254887.13760000002</v>
      </c>
      <c r="AC20" s="8">
        <f t="shared" si="10"/>
        <v>1.3881889553404443</v>
      </c>
      <c r="AD20" s="1" t="str">
        <f t="shared" si="11"/>
        <v>CUST20</v>
      </c>
      <c r="AE20" s="1"/>
      <c r="AF20" s="1"/>
    </row>
    <row r="21" spans="1:32" x14ac:dyDescent="0.3">
      <c r="A21" s="1" t="s">
        <v>18</v>
      </c>
      <c r="B21" s="1" t="s">
        <v>26</v>
      </c>
      <c r="C21" s="1" t="s">
        <v>28</v>
      </c>
      <c r="D21" s="1">
        <v>1660</v>
      </c>
      <c r="E21" s="1">
        <v>592601</v>
      </c>
      <c r="F21" s="1">
        <v>7282</v>
      </c>
      <c r="G21" s="1">
        <v>2.87</v>
      </c>
      <c r="H21" s="1">
        <v>12.03</v>
      </c>
      <c r="I21" s="1">
        <v>390</v>
      </c>
      <c r="J21" s="1">
        <v>36.369999999999997</v>
      </c>
      <c r="K21" s="1">
        <v>15.15</v>
      </c>
      <c r="L21" s="1">
        <v>36538</v>
      </c>
      <c r="M21" s="1">
        <v>5</v>
      </c>
      <c r="N21" s="1">
        <v>1769.42</v>
      </c>
      <c r="O21" s="1">
        <v>23.11</v>
      </c>
      <c r="P21" s="1">
        <v>10</v>
      </c>
      <c r="Q21" s="1">
        <v>16256</v>
      </c>
      <c r="R21" s="1">
        <v>47</v>
      </c>
      <c r="S21" s="1">
        <f t="shared" si="0"/>
        <v>19969.8</v>
      </c>
      <c r="T21" s="1">
        <f t="shared" si="1"/>
        <v>89779.051500000001</v>
      </c>
      <c r="U21" s="1">
        <f t="shared" si="2"/>
        <v>383.62599999999998</v>
      </c>
      <c r="V21" s="1">
        <f t="shared" si="3"/>
        <v>47.642000000000003</v>
      </c>
      <c r="W21" s="1">
        <f t="shared" si="4"/>
        <v>429626.88049999997</v>
      </c>
      <c r="X21" s="1">
        <f t="shared" si="5"/>
        <v>258.81137379518071</v>
      </c>
      <c r="Y21" s="10">
        <f t="shared" si="6"/>
        <v>81.378879428728368</v>
      </c>
      <c r="Z21" s="1">
        <f t="shared" si="7"/>
        <v>334.9125702207503</v>
      </c>
      <c r="AA21" s="1">
        <f t="shared" si="8"/>
        <v>1.1644830163972049</v>
      </c>
      <c r="AB21" s="1">
        <f t="shared" si="9"/>
        <v>422344.88049999997</v>
      </c>
      <c r="AC21" s="8">
        <f t="shared" si="10"/>
        <v>1.1644830163972049</v>
      </c>
      <c r="AD21" s="1" t="str">
        <f t="shared" si="11"/>
        <v>CUST21</v>
      </c>
      <c r="AE21" s="1"/>
      <c r="AF21" s="1"/>
    </row>
    <row r="22" spans="1:32" x14ac:dyDescent="0.3">
      <c r="A22" s="1" t="s">
        <v>18</v>
      </c>
      <c r="B22" s="1" t="s">
        <v>26</v>
      </c>
      <c r="C22" s="1" t="s">
        <v>28</v>
      </c>
      <c r="D22" s="1">
        <v>3802</v>
      </c>
      <c r="E22" s="1">
        <v>314167</v>
      </c>
      <c r="F22" s="1">
        <v>126251</v>
      </c>
      <c r="G22" s="1">
        <v>7.84</v>
      </c>
      <c r="H22" s="1">
        <v>15.71</v>
      </c>
      <c r="I22" s="1">
        <v>48</v>
      </c>
      <c r="J22" s="1">
        <v>50.97</v>
      </c>
      <c r="K22" s="1">
        <v>7.12</v>
      </c>
      <c r="L22" s="1">
        <v>39601</v>
      </c>
      <c r="M22" s="1">
        <v>3</v>
      </c>
      <c r="N22" s="1">
        <v>499.79</v>
      </c>
      <c r="O22" s="1">
        <v>5.15</v>
      </c>
      <c r="P22" s="1">
        <v>17</v>
      </c>
      <c r="Q22" s="1">
        <v>38895</v>
      </c>
      <c r="R22" s="1">
        <v>16</v>
      </c>
      <c r="S22" s="1">
        <f t="shared" si="0"/>
        <v>59729.420000000006</v>
      </c>
      <c r="T22" s="1">
        <f t="shared" si="1"/>
        <v>22368.690399999999</v>
      </c>
      <c r="U22" s="1">
        <f t="shared" si="2"/>
        <v>195.80300000000003</v>
      </c>
      <c r="V22" s="1">
        <f t="shared" si="3"/>
        <v>298.07679999999999</v>
      </c>
      <c r="W22" s="1">
        <f t="shared" si="4"/>
        <v>153079.0098</v>
      </c>
      <c r="X22" s="1">
        <f t="shared" si="5"/>
        <v>40.262759021567597</v>
      </c>
      <c r="Y22" s="10">
        <f t="shared" si="6"/>
        <v>2.4884317747978235</v>
      </c>
      <c r="Z22" s="1">
        <f t="shared" si="7"/>
        <v>628.59801116468918</v>
      </c>
      <c r="AA22" s="1">
        <f t="shared" si="8"/>
        <v>7.6360407044660961E-2</v>
      </c>
      <c r="AB22" s="1">
        <f t="shared" si="9"/>
        <v>26828.0098</v>
      </c>
      <c r="AC22" s="8">
        <f t="shared" si="10"/>
        <v>7.6360407044660961E-2</v>
      </c>
      <c r="AD22" s="1" t="str">
        <f t="shared" si="11"/>
        <v>CUST22</v>
      </c>
      <c r="AE22" s="1"/>
      <c r="AF22" s="1"/>
    </row>
    <row r="23" spans="1:32" x14ac:dyDescent="0.3">
      <c r="A23" s="1" t="s">
        <v>18</v>
      </c>
      <c r="B23" s="1" t="s">
        <v>27</v>
      </c>
      <c r="C23" s="1" t="s">
        <v>31</v>
      </c>
      <c r="D23" s="1">
        <v>2456</v>
      </c>
      <c r="E23" s="1">
        <v>693942</v>
      </c>
      <c r="F23" s="1">
        <v>67493</v>
      </c>
      <c r="G23" s="1">
        <v>6.44</v>
      </c>
      <c r="H23" s="1">
        <v>16.07</v>
      </c>
      <c r="I23" s="1">
        <v>296</v>
      </c>
      <c r="J23" s="1">
        <v>21.39</v>
      </c>
      <c r="K23" s="1">
        <v>6.95</v>
      </c>
      <c r="L23" s="1">
        <v>73889</v>
      </c>
      <c r="M23" s="1">
        <v>10</v>
      </c>
      <c r="N23" s="1">
        <v>1816.68</v>
      </c>
      <c r="O23" s="1">
        <v>15.9</v>
      </c>
      <c r="P23" s="1">
        <v>44</v>
      </c>
      <c r="Q23" s="1">
        <v>22946</v>
      </c>
      <c r="R23" s="1">
        <v>66</v>
      </c>
      <c r="S23" s="1">
        <f t="shared" si="0"/>
        <v>39467.919999999998</v>
      </c>
      <c r="T23" s="1">
        <f t="shared" si="1"/>
        <v>48228.969000000005</v>
      </c>
      <c r="U23" s="1">
        <f t="shared" si="2"/>
        <v>390.50400000000002</v>
      </c>
      <c r="V23" s="1">
        <f t="shared" si="3"/>
        <v>158.16640000000001</v>
      </c>
      <c r="W23" s="1">
        <f t="shared" si="4"/>
        <v>508861.44059999997</v>
      </c>
      <c r="X23" s="1">
        <f t="shared" si="5"/>
        <v>207.19114030944624</v>
      </c>
      <c r="Y23" s="10">
        <f t="shared" si="6"/>
        <v>10.281688471397034</v>
      </c>
      <c r="Z23" s="1">
        <f t="shared" si="7"/>
        <v>381.98361846885524</v>
      </c>
      <c r="AA23" s="1">
        <f t="shared" si="8"/>
        <v>0.77490234054142859</v>
      </c>
      <c r="AB23" s="1">
        <f t="shared" si="9"/>
        <v>441368.44059999997</v>
      </c>
      <c r="AC23" s="8">
        <f t="shared" si="10"/>
        <v>0.77490234054142859</v>
      </c>
      <c r="AD23" s="1" t="str">
        <f t="shared" si="11"/>
        <v>CUST23</v>
      </c>
      <c r="AE23" s="1"/>
      <c r="AF23" s="1"/>
    </row>
    <row r="24" spans="1:32" x14ac:dyDescent="0.3">
      <c r="A24" s="1" t="s">
        <v>18</v>
      </c>
      <c r="B24" s="1" t="s">
        <v>27</v>
      </c>
      <c r="C24" s="1" t="s">
        <v>30</v>
      </c>
      <c r="D24" s="1">
        <v>4890</v>
      </c>
      <c r="E24" s="1">
        <v>240868</v>
      </c>
      <c r="F24" s="1">
        <v>41027</v>
      </c>
      <c r="G24" s="1">
        <v>4.05</v>
      </c>
      <c r="H24" s="1">
        <v>6.96</v>
      </c>
      <c r="I24" s="1">
        <v>499</v>
      </c>
      <c r="J24" s="1">
        <v>34.04</v>
      </c>
      <c r="K24" s="1">
        <v>14.65</v>
      </c>
      <c r="L24" s="1">
        <v>15690</v>
      </c>
      <c r="M24" s="1">
        <v>12</v>
      </c>
      <c r="N24" s="1">
        <v>1397.25</v>
      </c>
      <c r="O24" s="1">
        <v>8.6999999999999993</v>
      </c>
      <c r="P24" s="1">
        <v>38</v>
      </c>
      <c r="Q24" s="1">
        <v>48020</v>
      </c>
      <c r="R24" s="1">
        <v>50</v>
      </c>
      <c r="S24" s="1">
        <f t="shared" si="0"/>
        <v>34034.400000000001</v>
      </c>
      <c r="T24" s="1">
        <f t="shared" si="1"/>
        <v>35287.161999999997</v>
      </c>
      <c r="U24" s="1">
        <f t="shared" si="2"/>
        <v>425.42999999999995</v>
      </c>
      <c r="V24" s="1">
        <f t="shared" si="3"/>
        <v>198.04500000000002</v>
      </c>
      <c r="W24" s="1">
        <f t="shared" si="4"/>
        <v>107212.96299999999</v>
      </c>
      <c r="X24" s="1">
        <f t="shared" si="5"/>
        <v>21.924941308793453</v>
      </c>
      <c r="Y24" s="10">
        <f t="shared" si="6"/>
        <v>5.8709630243498188</v>
      </c>
      <c r="Z24" s="1">
        <f t="shared" si="7"/>
        <v>172.38718912148863</v>
      </c>
      <c r="AA24" s="1">
        <f t="shared" si="8"/>
        <v>2.8946466529385391</v>
      </c>
      <c r="AB24" s="1">
        <f t="shared" si="9"/>
        <v>66185.962999999989</v>
      </c>
      <c r="AC24" s="8">
        <f t="shared" si="10"/>
        <v>2.8946466529385391</v>
      </c>
      <c r="AD24" s="1" t="str">
        <f t="shared" si="11"/>
        <v>CUST24</v>
      </c>
      <c r="AE24" s="1"/>
      <c r="AF24" s="1"/>
    </row>
    <row r="25" spans="1:32" x14ac:dyDescent="0.3">
      <c r="A25" s="1" t="s">
        <v>18</v>
      </c>
      <c r="B25" s="1" t="s">
        <v>27</v>
      </c>
      <c r="C25" s="1" t="s">
        <v>28</v>
      </c>
      <c r="D25" s="1">
        <v>1182</v>
      </c>
      <c r="E25" s="1">
        <v>118099</v>
      </c>
      <c r="F25" s="1">
        <v>80769</v>
      </c>
      <c r="G25" s="1">
        <v>6.36</v>
      </c>
      <c r="H25" s="1">
        <v>6.5</v>
      </c>
      <c r="I25" s="1">
        <v>338</v>
      </c>
      <c r="J25" s="1">
        <v>40.79</v>
      </c>
      <c r="K25" s="1">
        <v>15.16</v>
      </c>
      <c r="L25" s="1">
        <v>10481</v>
      </c>
      <c r="M25" s="1">
        <v>9</v>
      </c>
      <c r="N25" s="1">
        <v>315.06</v>
      </c>
      <c r="O25" s="1">
        <v>7.01</v>
      </c>
      <c r="P25" s="1">
        <v>29</v>
      </c>
      <c r="Q25" s="1">
        <v>26717</v>
      </c>
      <c r="R25" s="1">
        <v>72</v>
      </c>
      <c r="S25" s="1">
        <f t="shared" si="0"/>
        <v>7683</v>
      </c>
      <c r="T25" s="1">
        <f t="shared" si="1"/>
        <v>17903.808400000002</v>
      </c>
      <c r="U25" s="1">
        <f t="shared" si="2"/>
        <v>82.858199999999997</v>
      </c>
      <c r="V25" s="1">
        <f t="shared" si="3"/>
        <v>75.175200000000004</v>
      </c>
      <c r="W25" s="1">
        <f t="shared" si="4"/>
        <v>55156.158199999998</v>
      </c>
      <c r="X25" s="1">
        <f t="shared" si="5"/>
        <v>46.663416412859561</v>
      </c>
      <c r="Y25" s="10">
        <f t="shared" si="6"/>
        <v>1.4621822729017322</v>
      </c>
      <c r="Z25" s="1">
        <f t="shared" si="7"/>
        <v>374.8460610677331</v>
      </c>
      <c r="AA25" s="1">
        <f t="shared" si="8"/>
        <v>0.90170348605830708</v>
      </c>
      <c r="AB25" s="1">
        <f t="shared" si="9"/>
        <v>-25612.841800000002</v>
      </c>
      <c r="AC25" s="8">
        <f t="shared" si="10"/>
        <v>0.90170348605830708</v>
      </c>
      <c r="AD25" s="1" t="str">
        <f t="shared" si="11"/>
        <v>CUST25</v>
      </c>
      <c r="AE25" s="1"/>
      <c r="AF25" s="1"/>
    </row>
    <row r="26" spans="1:32" x14ac:dyDescent="0.3">
      <c r="A26" s="1" t="s">
        <v>18</v>
      </c>
      <c r="B26" s="1" t="s">
        <v>27</v>
      </c>
      <c r="C26" s="1" t="s">
        <v>28</v>
      </c>
      <c r="D26" s="1">
        <v>503</v>
      </c>
      <c r="E26" s="1">
        <v>159079</v>
      </c>
      <c r="F26" s="1">
        <v>125234</v>
      </c>
      <c r="G26" s="1">
        <v>5.37</v>
      </c>
      <c r="H26" s="1">
        <v>13.67</v>
      </c>
      <c r="I26" s="1">
        <v>281</v>
      </c>
      <c r="J26" s="1">
        <v>12.76</v>
      </c>
      <c r="K26" s="1">
        <v>15.11</v>
      </c>
      <c r="L26" s="1">
        <v>59010</v>
      </c>
      <c r="M26" s="1">
        <v>11</v>
      </c>
      <c r="N26" s="1">
        <v>195.69</v>
      </c>
      <c r="O26" s="1">
        <v>21.11</v>
      </c>
      <c r="P26" s="1">
        <v>36</v>
      </c>
      <c r="Q26" s="1">
        <v>29287</v>
      </c>
      <c r="R26" s="1">
        <v>-19</v>
      </c>
      <c r="S26" s="1">
        <f t="shared" si="0"/>
        <v>6876.01</v>
      </c>
      <c r="T26" s="1">
        <f t="shared" si="1"/>
        <v>24036.836899999998</v>
      </c>
      <c r="U26" s="1">
        <f t="shared" si="2"/>
        <v>106.18329999999999</v>
      </c>
      <c r="V26" s="1">
        <f t="shared" si="3"/>
        <v>27.011099999999999</v>
      </c>
      <c r="W26" s="1">
        <f t="shared" si="4"/>
        <v>39735.958700000003</v>
      </c>
      <c r="X26" s="1">
        <f t="shared" si="5"/>
        <v>78.997929821073569</v>
      </c>
      <c r="Y26" s="10">
        <f t="shared" si="6"/>
        <v>1.270254084354089</v>
      </c>
      <c r="Z26" s="1">
        <f t="shared" si="7"/>
        <v>812.91328121007712</v>
      </c>
      <c r="AA26" s="1">
        <f t="shared" si="8"/>
        <v>0.34567032732164527</v>
      </c>
      <c r="AB26" s="1">
        <f t="shared" si="9"/>
        <v>-85498.041299999997</v>
      </c>
      <c r="AC26" s="8">
        <f t="shared" si="10"/>
        <v>0.34567032732164527</v>
      </c>
      <c r="AD26" s="1" t="str">
        <f t="shared" si="11"/>
        <v>CUST26</v>
      </c>
      <c r="AE26" s="1"/>
      <c r="AF26" s="1"/>
    </row>
    <row r="27" spans="1:32" x14ac:dyDescent="0.3">
      <c r="A27" s="1" t="s">
        <v>18</v>
      </c>
      <c r="B27" s="1" t="s">
        <v>27</v>
      </c>
      <c r="C27" s="1" t="s">
        <v>31</v>
      </c>
      <c r="D27" s="1">
        <v>2879</v>
      </c>
      <c r="E27" s="1">
        <v>66029</v>
      </c>
      <c r="F27" s="1">
        <v>147810</v>
      </c>
      <c r="G27" s="1">
        <v>9.9600000000000009</v>
      </c>
      <c r="H27" s="1">
        <v>14.26</v>
      </c>
      <c r="I27" s="1">
        <v>108</v>
      </c>
      <c r="J27" s="1">
        <v>58.02</v>
      </c>
      <c r="K27" s="1">
        <v>19.78</v>
      </c>
      <c r="L27" s="1">
        <v>24485</v>
      </c>
      <c r="M27" s="1">
        <v>1</v>
      </c>
      <c r="N27" s="1">
        <v>1142.67</v>
      </c>
      <c r="O27" s="1">
        <v>11.22</v>
      </c>
      <c r="P27" s="1">
        <v>21</v>
      </c>
      <c r="Q27" s="1">
        <v>31436</v>
      </c>
      <c r="R27" s="1">
        <v>58</v>
      </c>
      <c r="S27" s="1">
        <f t="shared" si="0"/>
        <v>41054.54</v>
      </c>
      <c r="T27" s="1">
        <f t="shared" si="1"/>
        <v>13060.5362</v>
      </c>
      <c r="U27" s="1">
        <f t="shared" si="2"/>
        <v>323.02380000000005</v>
      </c>
      <c r="V27" s="1">
        <f t="shared" si="3"/>
        <v>286.7484</v>
      </c>
      <c r="W27" s="1">
        <f t="shared" si="4"/>
        <v>-44616.848400000003</v>
      </c>
      <c r="X27" s="1">
        <f t="shared" si="5"/>
        <v>-15.497342271622092</v>
      </c>
      <c r="Y27" s="10">
        <f t="shared" si="6"/>
        <v>0.44671537784994247</v>
      </c>
      <c r="Z27" s="1">
        <f t="shared" si="7"/>
        <v>57.784837267102482</v>
      </c>
      <c r="AA27" s="1">
        <f t="shared" si="8"/>
        <v>1.8690024080328342</v>
      </c>
      <c r="AB27" s="1">
        <f t="shared" si="9"/>
        <v>-192426.84840000002</v>
      </c>
      <c r="AC27" s="8">
        <f t="shared" si="10"/>
        <v>1.8690024080328342</v>
      </c>
      <c r="AD27" s="1" t="str">
        <f t="shared" si="11"/>
        <v>CUST27</v>
      </c>
      <c r="AE27" s="1"/>
      <c r="AF27" s="1"/>
    </row>
    <row r="28" spans="1:32" x14ac:dyDescent="0.3">
      <c r="A28" s="1" t="s">
        <v>18</v>
      </c>
      <c r="B28" s="1" t="s">
        <v>26</v>
      </c>
      <c r="C28" s="1" t="s">
        <v>28</v>
      </c>
      <c r="D28" s="1">
        <v>1373</v>
      </c>
      <c r="E28" s="1">
        <v>946816</v>
      </c>
      <c r="F28" s="1">
        <v>137001</v>
      </c>
      <c r="G28" s="1">
        <v>6.71</v>
      </c>
      <c r="H28" s="1">
        <v>19.32</v>
      </c>
      <c r="I28" s="1">
        <v>285</v>
      </c>
      <c r="J28" s="1">
        <v>61.53</v>
      </c>
      <c r="K28" s="1">
        <v>18.649999999999999</v>
      </c>
      <c r="L28" s="1">
        <v>48521</v>
      </c>
      <c r="M28" s="1">
        <v>8</v>
      </c>
      <c r="N28" s="1">
        <v>612.32000000000005</v>
      </c>
      <c r="O28" s="1">
        <v>7.57</v>
      </c>
      <c r="P28" s="1">
        <v>13</v>
      </c>
      <c r="Q28" s="1">
        <v>26669</v>
      </c>
      <c r="R28" s="1">
        <v>-8</v>
      </c>
      <c r="S28" s="1">
        <f t="shared" si="0"/>
        <v>26526.36</v>
      </c>
      <c r="T28" s="1">
        <f t="shared" si="1"/>
        <v>176581.18400000001</v>
      </c>
      <c r="U28" s="1">
        <f t="shared" si="2"/>
        <v>103.93610000000001</v>
      </c>
      <c r="V28" s="1">
        <f t="shared" si="3"/>
        <v>92.128299999999996</v>
      </c>
      <c r="W28" s="1">
        <f t="shared" si="4"/>
        <v>668322.39159999997</v>
      </c>
      <c r="X28" s="1">
        <f t="shared" si="5"/>
        <v>486.76066394756009</v>
      </c>
      <c r="Y28" s="10">
        <f t="shared" si="6"/>
        <v>6.9110152480638831</v>
      </c>
      <c r="Z28" s="1">
        <f t="shared" si="7"/>
        <v>1546.276456754638</v>
      </c>
      <c r="AA28" s="1">
        <f t="shared" si="8"/>
        <v>0.18431374205759093</v>
      </c>
      <c r="AB28" s="1">
        <f t="shared" si="9"/>
        <v>531321.39159999997</v>
      </c>
      <c r="AC28" s="8">
        <f t="shared" si="10"/>
        <v>0.18431374205759093</v>
      </c>
      <c r="AD28" s="1" t="str">
        <f t="shared" si="11"/>
        <v>CUST28</v>
      </c>
      <c r="AE28" s="1"/>
      <c r="AF28" s="1"/>
    </row>
    <row r="29" spans="1:32" x14ac:dyDescent="0.3">
      <c r="A29" s="1" t="s">
        <v>18</v>
      </c>
      <c r="B29" s="1" t="s">
        <v>27</v>
      </c>
      <c r="C29" s="1" t="s">
        <v>31</v>
      </c>
      <c r="D29" s="1">
        <v>3058</v>
      </c>
      <c r="E29" s="1">
        <v>317613</v>
      </c>
      <c r="F29" s="1">
        <v>23800</v>
      </c>
      <c r="G29" s="1">
        <v>4.1399999999999997</v>
      </c>
      <c r="H29" s="1">
        <v>19.440000000000001</v>
      </c>
      <c r="I29" s="1">
        <v>375</v>
      </c>
      <c r="J29" s="1">
        <v>33.299999999999997</v>
      </c>
      <c r="K29" s="1">
        <v>15.82</v>
      </c>
      <c r="L29" s="1">
        <v>82606</v>
      </c>
      <c r="M29" s="1">
        <v>10</v>
      </c>
      <c r="N29" s="1">
        <v>713.81</v>
      </c>
      <c r="O29" s="1">
        <v>1.57</v>
      </c>
      <c r="P29" s="1">
        <v>7</v>
      </c>
      <c r="Q29" s="1">
        <v>33911</v>
      </c>
      <c r="R29" s="1">
        <v>34</v>
      </c>
      <c r="S29" s="1">
        <f t="shared" si="0"/>
        <v>59447.520000000004</v>
      </c>
      <c r="T29" s="1">
        <f t="shared" si="1"/>
        <v>50246.376600000003</v>
      </c>
      <c r="U29" s="1">
        <f t="shared" si="2"/>
        <v>48.010600000000004</v>
      </c>
      <c r="V29" s="1">
        <f t="shared" si="3"/>
        <v>126.60119999999999</v>
      </c>
      <c r="W29" s="1">
        <f t="shared" si="4"/>
        <v>91227.491600000008</v>
      </c>
      <c r="X29" s="1">
        <f t="shared" si="5"/>
        <v>29.832404054937872</v>
      </c>
      <c r="Y29" s="10">
        <f t="shared" si="6"/>
        <v>13.345084033613446</v>
      </c>
      <c r="Z29" s="1">
        <f t="shared" si="7"/>
        <v>444.95453972345587</v>
      </c>
      <c r="AA29" s="1">
        <f t="shared" si="8"/>
        <v>0.8427827261478591</v>
      </c>
      <c r="AB29" s="1">
        <f t="shared" si="9"/>
        <v>67427.491600000008</v>
      </c>
      <c r="AC29" s="8">
        <f t="shared" si="10"/>
        <v>0.8427827261478591</v>
      </c>
      <c r="AD29" s="1" t="str">
        <f t="shared" si="11"/>
        <v>CUST29</v>
      </c>
      <c r="AE29" s="1"/>
      <c r="AF29" s="1"/>
    </row>
    <row r="30" spans="1:32" x14ac:dyDescent="0.3">
      <c r="A30" s="1" t="s">
        <v>18</v>
      </c>
      <c r="B30" s="1" t="s">
        <v>24</v>
      </c>
      <c r="C30" s="1" t="s">
        <v>29</v>
      </c>
      <c r="D30" s="1">
        <v>2247</v>
      </c>
      <c r="E30" s="1">
        <v>126256</v>
      </c>
      <c r="F30" s="1">
        <v>68918</v>
      </c>
      <c r="G30" s="1">
        <v>4.28</v>
      </c>
      <c r="H30" s="1">
        <v>2.9</v>
      </c>
      <c r="I30" s="1">
        <v>126</v>
      </c>
      <c r="J30" s="1">
        <v>39.29</v>
      </c>
      <c r="K30" s="1">
        <v>10.63</v>
      </c>
      <c r="L30" s="1">
        <v>41831</v>
      </c>
      <c r="M30" s="1">
        <v>12</v>
      </c>
      <c r="N30" s="1">
        <v>513.03</v>
      </c>
      <c r="O30" s="1">
        <v>24.48</v>
      </c>
      <c r="P30" s="1">
        <v>22</v>
      </c>
      <c r="Q30" s="1">
        <v>23745</v>
      </c>
      <c r="R30" s="1">
        <v>52</v>
      </c>
      <c r="S30" s="1">
        <f t="shared" si="0"/>
        <v>6516.3</v>
      </c>
      <c r="T30" s="1">
        <f t="shared" si="1"/>
        <v>13421.0128</v>
      </c>
      <c r="U30" s="1">
        <f t="shared" si="2"/>
        <v>550.06560000000002</v>
      </c>
      <c r="V30" s="1">
        <f t="shared" si="3"/>
        <v>96.171600000000012</v>
      </c>
      <c r="W30" s="1">
        <f t="shared" si="4"/>
        <v>40096.449999999997</v>
      </c>
      <c r="X30" s="1">
        <f t="shared" si="5"/>
        <v>17.844437027147308</v>
      </c>
      <c r="Y30" s="10">
        <f t="shared" si="6"/>
        <v>1.8319742302446385</v>
      </c>
      <c r="Z30" s="1">
        <f t="shared" si="7"/>
        <v>246.09866869383859</v>
      </c>
      <c r="AA30" s="1">
        <f t="shared" si="8"/>
        <v>0.51198976682296282</v>
      </c>
      <c r="AB30" s="1">
        <f t="shared" si="9"/>
        <v>-28821.550000000003</v>
      </c>
      <c r="AC30" s="8">
        <f t="shared" si="10"/>
        <v>0.51198976682296282</v>
      </c>
      <c r="AD30" s="1" t="str">
        <f t="shared" si="11"/>
        <v>CUST30</v>
      </c>
      <c r="AE30" s="1"/>
      <c r="AF30" s="1"/>
    </row>
    <row r="31" spans="1:32" x14ac:dyDescent="0.3">
      <c r="A31" s="1" t="s">
        <v>18</v>
      </c>
      <c r="B31" s="1" t="s">
        <v>25</v>
      </c>
      <c r="C31" s="1" t="s">
        <v>28</v>
      </c>
      <c r="D31" s="1">
        <v>3469</v>
      </c>
      <c r="E31" s="1">
        <v>707011</v>
      </c>
      <c r="F31" s="1">
        <v>64500</v>
      </c>
      <c r="G31" s="1">
        <v>2.91</v>
      </c>
      <c r="H31" s="1">
        <v>8.83</v>
      </c>
      <c r="I31" s="1">
        <v>108</v>
      </c>
      <c r="J31" s="1">
        <v>8.43</v>
      </c>
      <c r="K31" s="1">
        <v>7.19</v>
      </c>
      <c r="L31" s="1">
        <v>47307</v>
      </c>
      <c r="M31" s="1">
        <v>3</v>
      </c>
      <c r="N31" s="1">
        <v>872.2</v>
      </c>
      <c r="O31" s="1">
        <v>14.59</v>
      </c>
      <c r="P31" s="1">
        <v>34</v>
      </c>
      <c r="Q31" s="1">
        <v>9062</v>
      </c>
      <c r="R31" s="1">
        <v>5</v>
      </c>
      <c r="S31" s="1">
        <f t="shared" si="0"/>
        <v>30631.27</v>
      </c>
      <c r="T31" s="1">
        <f t="shared" si="1"/>
        <v>50834.090900000003</v>
      </c>
      <c r="U31" s="1">
        <f t="shared" si="2"/>
        <v>506.12709999999998</v>
      </c>
      <c r="V31" s="1">
        <f t="shared" si="3"/>
        <v>100.9479</v>
      </c>
      <c r="W31" s="1">
        <f t="shared" si="4"/>
        <v>568569.56410000008</v>
      </c>
      <c r="X31" s="1">
        <f t="shared" si="5"/>
        <v>163.90013378495246</v>
      </c>
      <c r="Y31" s="10">
        <f t="shared" si="6"/>
        <v>10.961410852713179</v>
      </c>
      <c r="Z31" s="1">
        <f t="shared" si="7"/>
        <v>810.60651226782841</v>
      </c>
      <c r="AA31" s="1">
        <f t="shared" si="8"/>
        <v>0.1332335706233708</v>
      </c>
      <c r="AB31" s="1">
        <f t="shared" si="9"/>
        <v>504069.56410000008</v>
      </c>
      <c r="AC31" s="8">
        <f t="shared" si="10"/>
        <v>0.1332335706233708</v>
      </c>
      <c r="AD31" s="1" t="str">
        <f t="shared" si="11"/>
        <v>CUST31</v>
      </c>
      <c r="AE31" s="1"/>
      <c r="AF31" s="1"/>
    </row>
    <row r="32" spans="1:32" x14ac:dyDescent="0.3">
      <c r="A32" s="1" t="s">
        <v>18</v>
      </c>
      <c r="B32" s="1" t="s">
        <v>26</v>
      </c>
      <c r="C32" s="1" t="s">
        <v>31</v>
      </c>
      <c r="D32" s="1">
        <v>4576</v>
      </c>
      <c r="E32" s="1">
        <v>488469</v>
      </c>
      <c r="F32" s="1">
        <v>117169</v>
      </c>
      <c r="G32" s="1">
        <v>0.83</v>
      </c>
      <c r="H32" s="1">
        <v>2.15</v>
      </c>
      <c r="I32" s="1">
        <v>317</v>
      </c>
      <c r="J32" s="1">
        <v>52.3</v>
      </c>
      <c r="K32" s="1">
        <v>19.989999999999998</v>
      </c>
      <c r="L32" s="1">
        <v>48367</v>
      </c>
      <c r="M32" s="1">
        <v>0</v>
      </c>
      <c r="N32" s="1">
        <v>539.19000000000005</v>
      </c>
      <c r="O32" s="1">
        <v>29.87</v>
      </c>
      <c r="P32" s="1">
        <v>46</v>
      </c>
      <c r="Q32" s="1">
        <v>28399</v>
      </c>
      <c r="R32" s="1">
        <v>49</v>
      </c>
      <c r="S32" s="1">
        <f t="shared" si="0"/>
        <v>9838.4</v>
      </c>
      <c r="T32" s="1">
        <f t="shared" si="1"/>
        <v>97644.953099999999</v>
      </c>
      <c r="U32" s="1">
        <f t="shared" si="2"/>
        <v>1366.8512000000001</v>
      </c>
      <c r="V32" s="1">
        <f t="shared" si="3"/>
        <v>37.980800000000002</v>
      </c>
      <c r="W32" s="1">
        <f t="shared" si="4"/>
        <v>302814.8149</v>
      </c>
      <c r="X32" s="1">
        <f t="shared" si="5"/>
        <v>66.174566193181818</v>
      </c>
      <c r="Y32" s="10">
        <f t="shared" si="6"/>
        <v>4.1689269345987423</v>
      </c>
      <c r="Z32" s="1">
        <f t="shared" si="7"/>
        <v>905.93111890057298</v>
      </c>
      <c r="AA32" s="1">
        <f t="shared" si="8"/>
        <v>0.34991622805131956</v>
      </c>
      <c r="AB32" s="1">
        <f t="shared" si="9"/>
        <v>185645.8149</v>
      </c>
      <c r="AC32" s="8">
        <f t="shared" si="10"/>
        <v>0.34991622805131956</v>
      </c>
      <c r="AD32" s="1" t="str">
        <f t="shared" si="11"/>
        <v>CUST32</v>
      </c>
      <c r="AE32" s="1"/>
      <c r="AF32" s="1"/>
    </row>
    <row r="33" spans="1:32" x14ac:dyDescent="0.3">
      <c r="A33" s="1" t="s">
        <v>18</v>
      </c>
      <c r="B33" s="1" t="s">
        <v>27</v>
      </c>
      <c r="C33" s="1" t="s">
        <v>29</v>
      </c>
      <c r="D33" s="1">
        <v>3038</v>
      </c>
      <c r="E33" s="1">
        <v>691147</v>
      </c>
      <c r="F33" s="1">
        <v>90376</v>
      </c>
      <c r="G33" s="1">
        <v>7.95</v>
      </c>
      <c r="H33" s="1">
        <v>6.94</v>
      </c>
      <c r="I33" s="1">
        <v>329</v>
      </c>
      <c r="J33" s="1">
        <v>39.36</v>
      </c>
      <c r="K33" s="1">
        <v>19.66</v>
      </c>
      <c r="L33" s="1">
        <v>27785</v>
      </c>
      <c r="M33" s="1">
        <v>6</v>
      </c>
      <c r="N33" s="1">
        <v>398.27</v>
      </c>
      <c r="O33" s="1">
        <v>10.050000000000001</v>
      </c>
      <c r="P33" s="1">
        <v>32</v>
      </c>
      <c r="Q33" s="1">
        <v>39551</v>
      </c>
      <c r="R33" s="1">
        <v>-8</v>
      </c>
      <c r="S33" s="1">
        <f t="shared" si="0"/>
        <v>21083.72</v>
      </c>
      <c r="T33" s="1">
        <f t="shared" si="1"/>
        <v>135879.50020000001</v>
      </c>
      <c r="U33" s="1">
        <f t="shared" si="2"/>
        <v>305.31900000000002</v>
      </c>
      <c r="V33" s="1">
        <f t="shared" si="3"/>
        <v>241.52100000000002</v>
      </c>
      <c r="W33" s="1">
        <f t="shared" si="4"/>
        <v>466300.93979999999</v>
      </c>
      <c r="X33" s="1">
        <f t="shared" si="5"/>
        <v>153.4894469387755</v>
      </c>
      <c r="Y33" s="10">
        <f t="shared" si="6"/>
        <v>7.6474617154996904</v>
      </c>
      <c r="Z33" s="1">
        <f t="shared" si="7"/>
        <v>1735.372988173852</v>
      </c>
      <c r="AA33" s="1">
        <f t="shared" si="8"/>
        <v>0.18958460356479878</v>
      </c>
      <c r="AB33" s="1">
        <f t="shared" si="9"/>
        <v>375924.93979999999</v>
      </c>
      <c r="AC33" s="8">
        <f t="shared" si="10"/>
        <v>0.18958460356479878</v>
      </c>
      <c r="AD33" s="1" t="str">
        <f t="shared" si="11"/>
        <v>CUST33</v>
      </c>
      <c r="AE33" s="1"/>
      <c r="AF33" s="1"/>
    </row>
    <row r="34" spans="1:32" x14ac:dyDescent="0.3">
      <c r="A34" s="1" t="s">
        <v>18</v>
      </c>
      <c r="B34" s="1" t="s">
        <v>27</v>
      </c>
      <c r="C34" s="1" t="s">
        <v>30</v>
      </c>
      <c r="D34" s="1">
        <v>4028</v>
      </c>
      <c r="E34" s="1">
        <v>238490</v>
      </c>
      <c r="F34" s="1">
        <v>104931</v>
      </c>
      <c r="G34" s="1">
        <v>4.4800000000000004</v>
      </c>
      <c r="H34" s="1">
        <v>18.23</v>
      </c>
      <c r="I34" s="1">
        <v>496</v>
      </c>
      <c r="J34" s="1">
        <v>26.74</v>
      </c>
      <c r="K34" s="1">
        <v>19.47</v>
      </c>
      <c r="L34" s="1">
        <v>95046</v>
      </c>
      <c r="M34" s="1">
        <v>13</v>
      </c>
      <c r="N34" s="1">
        <v>1342.8</v>
      </c>
      <c r="O34" s="1">
        <v>6.22</v>
      </c>
      <c r="P34" s="1">
        <v>32</v>
      </c>
      <c r="Q34" s="1">
        <v>10751</v>
      </c>
      <c r="R34" s="1">
        <v>19</v>
      </c>
      <c r="S34" s="1">
        <f t="shared" si="0"/>
        <v>73430.44</v>
      </c>
      <c r="T34" s="1">
        <f t="shared" si="1"/>
        <v>46434.002999999997</v>
      </c>
      <c r="U34" s="1">
        <f t="shared" si="2"/>
        <v>250.54159999999999</v>
      </c>
      <c r="V34" s="1">
        <f t="shared" si="3"/>
        <v>180.45440000000002</v>
      </c>
      <c r="W34" s="1">
        <f t="shared" si="4"/>
        <v>12397.560999999987</v>
      </c>
      <c r="X34" s="1">
        <f t="shared" si="5"/>
        <v>3.0778453326712976</v>
      </c>
      <c r="Y34" s="10">
        <f t="shared" si="6"/>
        <v>2.2728269052996732</v>
      </c>
      <c r="Z34" s="1">
        <f t="shared" si="7"/>
        <v>177.60649389335717</v>
      </c>
      <c r="AA34" s="1">
        <f t="shared" si="8"/>
        <v>2.7926906788544592</v>
      </c>
      <c r="AB34" s="1">
        <f t="shared" si="9"/>
        <v>-92533.439000000013</v>
      </c>
      <c r="AC34" s="8">
        <f t="shared" si="10"/>
        <v>2.7926906788544592</v>
      </c>
      <c r="AD34" s="1" t="str">
        <f t="shared" si="11"/>
        <v>CUST34</v>
      </c>
      <c r="AE34" s="1"/>
      <c r="AF34" s="1"/>
    </row>
    <row r="35" spans="1:32" x14ac:dyDescent="0.3">
      <c r="A35" s="1" t="s">
        <v>18</v>
      </c>
      <c r="B35" s="1" t="s">
        <v>24</v>
      </c>
      <c r="C35" s="1" t="s">
        <v>31</v>
      </c>
      <c r="D35" s="1">
        <v>2140</v>
      </c>
      <c r="E35" s="1">
        <v>457688</v>
      </c>
      <c r="F35" s="1">
        <v>86532</v>
      </c>
      <c r="G35" s="1">
        <v>5.25</v>
      </c>
      <c r="H35" s="1">
        <v>5.87</v>
      </c>
      <c r="I35" s="1">
        <v>350</v>
      </c>
      <c r="J35" s="1">
        <v>38.76</v>
      </c>
      <c r="K35" s="1">
        <v>7.46</v>
      </c>
      <c r="L35" s="1">
        <v>82797</v>
      </c>
      <c r="M35" s="1">
        <v>13</v>
      </c>
      <c r="N35" s="1">
        <v>778.37</v>
      </c>
      <c r="O35" s="1">
        <v>11.33</v>
      </c>
      <c r="P35" s="1">
        <v>14</v>
      </c>
      <c r="Q35" s="1">
        <v>7907</v>
      </c>
      <c r="R35" s="1">
        <v>71</v>
      </c>
      <c r="S35" s="1">
        <f t="shared" si="0"/>
        <v>12561.800000000001</v>
      </c>
      <c r="T35" s="1">
        <f t="shared" si="1"/>
        <v>34143.524799999999</v>
      </c>
      <c r="U35" s="1">
        <f t="shared" si="2"/>
        <v>242.46199999999999</v>
      </c>
      <c r="V35" s="1">
        <f t="shared" si="3"/>
        <v>112.35</v>
      </c>
      <c r="W35" s="1">
        <f t="shared" si="4"/>
        <v>319923.86320000002</v>
      </c>
      <c r="X35" s="1">
        <f t="shared" si="5"/>
        <v>149.4971323364486</v>
      </c>
      <c r="Y35" s="10">
        <f t="shared" si="6"/>
        <v>5.2892340405861411</v>
      </c>
      <c r="Z35" s="1">
        <f t="shared" si="7"/>
        <v>588.00827370016827</v>
      </c>
      <c r="AA35" s="1">
        <f t="shared" si="8"/>
        <v>0.59522971980912764</v>
      </c>
      <c r="AB35" s="1">
        <f t="shared" si="9"/>
        <v>233391.86320000002</v>
      </c>
      <c r="AC35" s="8">
        <f t="shared" si="10"/>
        <v>0.59522971980912764</v>
      </c>
      <c r="AD35" s="1" t="str">
        <f t="shared" si="11"/>
        <v>CUST35</v>
      </c>
      <c r="AE35" s="1"/>
      <c r="AF35" s="1"/>
    </row>
    <row r="36" spans="1:32" x14ac:dyDescent="0.3">
      <c r="A36" s="1" t="s">
        <v>18</v>
      </c>
      <c r="B36" s="1" t="s">
        <v>27</v>
      </c>
      <c r="C36" s="1" t="s">
        <v>28</v>
      </c>
      <c r="D36" s="1">
        <v>127</v>
      </c>
      <c r="E36" s="1">
        <v>554409</v>
      </c>
      <c r="F36" s="1">
        <v>60778</v>
      </c>
      <c r="G36" s="1">
        <v>7.96</v>
      </c>
      <c r="H36" s="1">
        <v>17.920000000000002</v>
      </c>
      <c r="I36" s="1">
        <v>160</v>
      </c>
      <c r="J36" s="1">
        <v>17.84</v>
      </c>
      <c r="K36" s="1">
        <v>9.49</v>
      </c>
      <c r="L36" s="1">
        <v>84790</v>
      </c>
      <c r="M36" s="1">
        <v>0</v>
      </c>
      <c r="N36" s="1">
        <v>1459.7</v>
      </c>
      <c r="O36" s="1">
        <v>9.5</v>
      </c>
      <c r="P36" s="1">
        <v>15</v>
      </c>
      <c r="Q36" s="1">
        <v>29114</v>
      </c>
      <c r="R36" s="1">
        <v>37</v>
      </c>
      <c r="S36" s="1">
        <f t="shared" si="0"/>
        <v>2275.84</v>
      </c>
      <c r="T36" s="1">
        <f t="shared" si="1"/>
        <v>52613.414100000002</v>
      </c>
      <c r="U36" s="1">
        <f t="shared" si="2"/>
        <v>12.065</v>
      </c>
      <c r="V36" s="1">
        <f t="shared" si="3"/>
        <v>10.109200000000001</v>
      </c>
      <c r="W36" s="1">
        <f t="shared" si="4"/>
        <v>385593.57169999997</v>
      </c>
      <c r="X36" s="1">
        <f t="shared" si="5"/>
        <v>3036.1698559055117</v>
      </c>
      <c r="Y36" s="10">
        <f t="shared" si="6"/>
        <v>9.1218697555036368</v>
      </c>
      <c r="Z36" s="1">
        <f t="shared" si="7"/>
        <v>379.81023497979038</v>
      </c>
      <c r="AA36" s="1">
        <f t="shared" si="8"/>
        <v>0.42126300258473437</v>
      </c>
      <c r="AB36" s="1">
        <f t="shared" si="9"/>
        <v>324815.57169999997</v>
      </c>
      <c r="AC36" s="8">
        <f t="shared" si="10"/>
        <v>0.42126300258473437</v>
      </c>
      <c r="AD36" s="1" t="str">
        <f t="shared" si="11"/>
        <v>CUST36</v>
      </c>
      <c r="AE36" s="1"/>
      <c r="AF36" s="1"/>
    </row>
    <row r="37" spans="1:32" x14ac:dyDescent="0.3">
      <c r="A37" s="1" t="s">
        <v>18</v>
      </c>
      <c r="B37" s="1" t="s">
        <v>26</v>
      </c>
      <c r="C37" s="1" t="s">
        <v>29</v>
      </c>
      <c r="D37" s="1">
        <v>4655</v>
      </c>
      <c r="E37" s="1">
        <v>801164</v>
      </c>
      <c r="F37" s="1">
        <v>60568</v>
      </c>
      <c r="G37" s="1">
        <v>4.96</v>
      </c>
      <c r="H37" s="1">
        <v>7.84</v>
      </c>
      <c r="I37" s="1">
        <v>206</v>
      </c>
      <c r="J37" s="1">
        <v>47.79</v>
      </c>
      <c r="K37" s="1">
        <v>6.33</v>
      </c>
      <c r="L37" s="1">
        <v>82212</v>
      </c>
      <c r="M37" s="1">
        <v>14</v>
      </c>
      <c r="N37" s="1">
        <v>1142.3599999999999</v>
      </c>
      <c r="O37" s="1">
        <v>5.74</v>
      </c>
      <c r="P37" s="1">
        <v>24</v>
      </c>
      <c r="Q37" s="1">
        <v>7047</v>
      </c>
      <c r="R37" s="1">
        <v>11</v>
      </c>
      <c r="S37" s="1">
        <f t="shared" si="0"/>
        <v>36495.199999999997</v>
      </c>
      <c r="T37" s="1">
        <f t="shared" si="1"/>
        <v>50713.681199999999</v>
      </c>
      <c r="U37" s="1">
        <f t="shared" si="2"/>
        <v>267.197</v>
      </c>
      <c r="V37" s="1">
        <f t="shared" si="3"/>
        <v>230.88800000000001</v>
      </c>
      <c r="W37" s="1">
        <f t="shared" si="4"/>
        <v>624198.03379999998</v>
      </c>
      <c r="X37" s="1">
        <f t="shared" si="5"/>
        <v>134.09195140708914</v>
      </c>
      <c r="Y37" s="10">
        <f t="shared" si="6"/>
        <v>13.227512878087438</v>
      </c>
      <c r="Z37" s="1">
        <f t="shared" si="7"/>
        <v>701.3235757554537</v>
      </c>
      <c r="AA37" s="1">
        <f t="shared" si="8"/>
        <v>0.29373032238093572</v>
      </c>
      <c r="AB37" s="1">
        <f t="shared" si="9"/>
        <v>563630.03379999998</v>
      </c>
      <c r="AC37" s="8">
        <f t="shared" si="10"/>
        <v>0.29373032238093572</v>
      </c>
      <c r="AD37" s="1" t="str">
        <f t="shared" si="11"/>
        <v>CUST37</v>
      </c>
      <c r="AE37" s="1"/>
      <c r="AF37" s="1"/>
    </row>
    <row r="38" spans="1:32" x14ac:dyDescent="0.3">
      <c r="A38" s="1" t="s">
        <v>18</v>
      </c>
      <c r="B38" s="1" t="s">
        <v>25</v>
      </c>
      <c r="C38" s="1" t="s">
        <v>30</v>
      </c>
      <c r="D38" s="1">
        <v>2739</v>
      </c>
      <c r="E38" s="1">
        <v>278981</v>
      </c>
      <c r="F38" s="1">
        <v>95768</v>
      </c>
      <c r="G38" s="1">
        <v>5.41</v>
      </c>
      <c r="H38" s="1">
        <v>10.18</v>
      </c>
      <c r="I38" s="1">
        <v>139</v>
      </c>
      <c r="J38" s="1">
        <v>52.91</v>
      </c>
      <c r="K38" s="1">
        <v>6.05</v>
      </c>
      <c r="L38" s="1">
        <v>27228</v>
      </c>
      <c r="M38" s="1">
        <v>11</v>
      </c>
      <c r="N38" s="1">
        <v>625.63</v>
      </c>
      <c r="O38" s="1">
        <v>4.7300000000000004</v>
      </c>
      <c r="P38" s="1">
        <v>43</v>
      </c>
      <c r="Q38" s="1">
        <v>31823</v>
      </c>
      <c r="R38" s="1">
        <v>12</v>
      </c>
      <c r="S38" s="1">
        <f t="shared" si="0"/>
        <v>27883.02</v>
      </c>
      <c r="T38" s="1">
        <f t="shared" si="1"/>
        <v>16878.3505</v>
      </c>
      <c r="U38" s="1">
        <f t="shared" si="2"/>
        <v>129.5547</v>
      </c>
      <c r="V38" s="1">
        <f t="shared" si="3"/>
        <v>148.1799</v>
      </c>
      <c r="W38" s="1">
        <f t="shared" si="4"/>
        <v>174890.89489999998</v>
      </c>
      <c r="X38" s="1">
        <f t="shared" si="5"/>
        <v>63.852097444322737</v>
      </c>
      <c r="Y38" s="10">
        <f t="shared" si="6"/>
        <v>2.9130920558015205</v>
      </c>
      <c r="Z38" s="1">
        <f t="shared" si="7"/>
        <v>445.92011252657323</v>
      </c>
      <c r="AA38" s="1">
        <f t="shared" si="8"/>
        <v>0.31171502718823146</v>
      </c>
      <c r="AB38" s="1">
        <f t="shared" si="9"/>
        <v>79122.894899999985</v>
      </c>
      <c r="AC38" s="8">
        <f t="shared" si="10"/>
        <v>0.31171502718823146</v>
      </c>
      <c r="AD38" s="1" t="str">
        <f t="shared" si="11"/>
        <v>CUST38</v>
      </c>
      <c r="AE38" s="1"/>
      <c r="AF38" s="1"/>
    </row>
    <row r="39" spans="1:32" x14ac:dyDescent="0.3">
      <c r="A39" s="1" t="s">
        <v>18</v>
      </c>
      <c r="B39" s="1" t="s">
        <v>26</v>
      </c>
      <c r="C39" s="1" t="s">
        <v>30</v>
      </c>
      <c r="D39" s="1">
        <v>2452</v>
      </c>
      <c r="E39" s="1">
        <v>787266</v>
      </c>
      <c r="F39" s="1">
        <v>12684</v>
      </c>
      <c r="G39" s="1">
        <v>2.92</v>
      </c>
      <c r="H39" s="1">
        <v>18.5</v>
      </c>
      <c r="I39" s="1">
        <v>91</v>
      </c>
      <c r="J39" s="1">
        <v>44.92</v>
      </c>
      <c r="K39" s="1">
        <v>14.56</v>
      </c>
      <c r="L39" s="1">
        <v>68827</v>
      </c>
      <c r="M39" s="1">
        <v>5</v>
      </c>
      <c r="N39" s="1">
        <v>220.97</v>
      </c>
      <c r="O39" s="1">
        <v>5.78</v>
      </c>
      <c r="P39" s="1">
        <v>3</v>
      </c>
      <c r="Q39" s="1">
        <v>1048</v>
      </c>
      <c r="R39" s="1">
        <v>-8</v>
      </c>
      <c r="S39" s="1">
        <f t="shared" si="0"/>
        <v>45362</v>
      </c>
      <c r="T39" s="1">
        <f t="shared" si="1"/>
        <v>114625.9296</v>
      </c>
      <c r="U39" s="1">
        <f t="shared" si="2"/>
        <v>141.72560000000001</v>
      </c>
      <c r="V39" s="1">
        <f t="shared" si="3"/>
        <v>71.598399999999998</v>
      </c>
      <c r="W39" s="1">
        <f t="shared" si="4"/>
        <v>557189.74640000006</v>
      </c>
      <c r="X39" s="1">
        <f t="shared" si="5"/>
        <v>227.23888515497555</v>
      </c>
      <c r="Y39" s="10">
        <f t="shared" si="6"/>
        <v>62.067644276253546</v>
      </c>
      <c r="Z39" s="1">
        <f t="shared" si="7"/>
        <v>3562.773227134905</v>
      </c>
      <c r="AA39" s="1">
        <f t="shared" si="8"/>
        <v>2.5541900704463296E-2</v>
      </c>
      <c r="AB39" s="1">
        <f t="shared" si="9"/>
        <v>544505.74640000006</v>
      </c>
      <c r="AC39" s="8">
        <f t="shared" si="10"/>
        <v>2.5541900704463296E-2</v>
      </c>
      <c r="AD39" s="1" t="str">
        <f t="shared" si="11"/>
        <v>CUST39</v>
      </c>
      <c r="AE39" s="1"/>
      <c r="AF39" s="1"/>
    </row>
    <row r="40" spans="1:32" x14ac:dyDescent="0.3">
      <c r="A40" s="1" t="s">
        <v>18</v>
      </c>
      <c r="B40" s="1" t="s">
        <v>26</v>
      </c>
      <c r="C40" s="1" t="s">
        <v>28</v>
      </c>
      <c r="D40" s="1">
        <v>2303</v>
      </c>
      <c r="E40" s="1">
        <v>334580</v>
      </c>
      <c r="F40" s="1">
        <v>71093</v>
      </c>
      <c r="G40" s="1">
        <v>8.3699999999999992</v>
      </c>
      <c r="H40" s="1">
        <v>9.9600000000000009</v>
      </c>
      <c r="I40" s="1">
        <v>201</v>
      </c>
      <c r="J40" s="1">
        <v>9.8699999999999992</v>
      </c>
      <c r="K40" s="1">
        <v>19.940000000000001</v>
      </c>
      <c r="L40" s="1">
        <v>38889</v>
      </c>
      <c r="M40" s="1">
        <v>8</v>
      </c>
      <c r="N40" s="1">
        <v>1069.76</v>
      </c>
      <c r="O40" s="1">
        <v>16.54</v>
      </c>
      <c r="P40" s="1">
        <v>13</v>
      </c>
      <c r="Q40" s="1">
        <v>33576</v>
      </c>
      <c r="R40" s="1">
        <v>42</v>
      </c>
      <c r="S40" s="1">
        <f t="shared" si="0"/>
        <v>22937.88</v>
      </c>
      <c r="T40" s="1">
        <f t="shared" si="1"/>
        <v>66715.252000000008</v>
      </c>
      <c r="U40" s="1">
        <f t="shared" si="2"/>
        <v>380.9162</v>
      </c>
      <c r="V40" s="1">
        <f t="shared" si="3"/>
        <v>192.7611</v>
      </c>
      <c r="W40" s="1">
        <f t="shared" si="4"/>
        <v>171888.19069999998</v>
      </c>
      <c r="X40" s="1">
        <f t="shared" si="5"/>
        <v>74.636643812418569</v>
      </c>
      <c r="Y40" s="10">
        <f t="shared" si="6"/>
        <v>4.7062298679194861</v>
      </c>
      <c r="Z40" s="1">
        <f t="shared" si="7"/>
        <v>312.76174095124139</v>
      </c>
      <c r="AA40" s="1">
        <f t="shared" si="8"/>
        <v>0.64266172514794673</v>
      </c>
      <c r="AB40" s="1">
        <f t="shared" si="9"/>
        <v>100795.19069999998</v>
      </c>
      <c r="AC40" s="8">
        <f t="shared" si="10"/>
        <v>0.64266172514794673</v>
      </c>
      <c r="AD40" s="1" t="str">
        <f t="shared" si="11"/>
        <v>CUST40</v>
      </c>
      <c r="AE40" s="1"/>
      <c r="AF40" s="1"/>
    </row>
    <row r="41" spans="1:32" x14ac:dyDescent="0.3">
      <c r="A41" s="1" t="s">
        <v>18</v>
      </c>
      <c r="B41" s="1" t="s">
        <v>24</v>
      </c>
      <c r="C41" s="1" t="s">
        <v>31</v>
      </c>
      <c r="D41" s="1">
        <v>1374</v>
      </c>
      <c r="E41" s="1">
        <v>468495</v>
      </c>
      <c r="F41" s="1">
        <v>108065</v>
      </c>
      <c r="G41" s="1">
        <v>4.05</v>
      </c>
      <c r="H41" s="1">
        <v>16.489999999999998</v>
      </c>
      <c r="I41" s="1">
        <v>453</v>
      </c>
      <c r="J41" s="1">
        <v>37.82</v>
      </c>
      <c r="K41" s="1">
        <v>13.93</v>
      </c>
      <c r="L41" s="1">
        <v>5409</v>
      </c>
      <c r="M41" s="1">
        <v>6</v>
      </c>
      <c r="N41" s="1">
        <v>784.49</v>
      </c>
      <c r="O41" s="1">
        <v>6.09</v>
      </c>
      <c r="P41" s="1">
        <v>40</v>
      </c>
      <c r="Q41" s="1">
        <v>41647</v>
      </c>
      <c r="R41" s="1">
        <v>-9</v>
      </c>
      <c r="S41" s="1">
        <f t="shared" si="0"/>
        <v>22657.26</v>
      </c>
      <c r="T41" s="1">
        <f t="shared" si="1"/>
        <v>65261.353500000005</v>
      </c>
      <c r="U41" s="1">
        <f t="shared" si="2"/>
        <v>83.676599999999993</v>
      </c>
      <c r="V41" s="1">
        <f t="shared" si="3"/>
        <v>55.646999999999998</v>
      </c>
      <c r="W41" s="1">
        <f t="shared" si="4"/>
        <v>333381.06290000002</v>
      </c>
      <c r="X41" s="1">
        <f t="shared" si="5"/>
        <v>242.6354169577875</v>
      </c>
      <c r="Y41" s="10">
        <f t="shared" si="6"/>
        <v>4.3353074538472214</v>
      </c>
      <c r="Z41" s="1">
        <f t="shared" si="7"/>
        <v>597.19690499560227</v>
      </c>
      <c r="AA41" s="1">
        <f t="shared" si="8"/>
        <v>0.75854378381839715</v>
      </c>
      <c r="AB41" s="1">
        <f t="shared" si="9"/>
        <v>225316.06290000002</v>
      </c>
      <c r="AC41" s="8">
        <f t="shared" si="10"/>
        <v>0.75854378381839715</v>
      </c>
      <c r="AD41" s="1" t="str">
        <f t="shared" si="11"/>
        <v>CUST41</v>
      </c>
      <c r="AE41" s="1"/>
      <c r="AF41" s="1"/>
    </row>
    <row r="42" spans="1:32" x14ac:dyDescent="0.3">
      <c r="A42" s="1" t="s">
        <v>18</v>
      </c>
      <c r="B42" s="1" t="s">
        <v>25</v>
      </c>
      <c r="C42" s="1" t="s">
        <v>28</v>
      </c>
      <c r="D42" s="1">
        <v>1056</v>
      </c>
      <c r="E42" s="1">
        <v>302164</v>
      </c>
      <c r="F42" s="1">
        <v>135351</v>
      </c>
      <c r="G42" s="1">
        <v>3.08</v>
      </c>
      <c r="H42" s="1">
        <v>2.94</v>
      </c>
      <c r="I42" s="1">
        <v>476</v>
      </c>
      <c r="J42" s="1">
        <v>54.97</v>
      </c>
      <c r="K42" s="1">
        <v>18.3</v>
      </c>
      <c r="L42" s="1">
        <v>42438</v>
      </c>
      <c r="M42" s="1">
        <v>4</v>
      </c>
      <c r="N42" s="1">
        <v>405.75</v>
      </c>
      <c r="O42" s="1">
        <v>13.56</v>
      </c>
      <c r="P42" s="1">
        <v>37</v>
      </c>
      <c r="Q42" s="1">
        <v>22996</v>
      </c>
      <c r="R42" s="1">
        <v>57</v>
      </c>
      <c r="S42" s="1">
        <f t="shared" si="0"/>
        <v>3104.64</v>
      </c>
      <c r="T42" s="1">
        <f t="shared" si="1"/>
        <v>55296.011999999995</v>
      </c>
      <c r="U42" s="1">
        <f t="shared" si="2"/>
        <v>143.1936</v>
      </c>
      <c r="V42" s="1">
        <f t="shared" si="3"/>
        <v>32.524799999999999</v>
      </c>
      <c r="W42" s="1">
        <f t="shared" si="4"/>
        <v>178153.62960000001</v>
      </c>
      <c r="X42" s="1">
        <f t="shared" si="5"/>
        <v>168.70608863636366</v>
      </c>
      <c r="Y42" s="10">
        <f t="shared" si="6"/>
        <v>2.2324474883820584</v>
      </c>
      <c r="Z42" s="1">
        <f t="shared" si="7"/>
        <v>744.70486752926683</v>
      </c>
      <c r="AA42" s="1">
        <f t="shared" si="8"/>
        <v>0.639179386028779</v>
      </c>
      <c r="AB42" s="1">
        <f t="shared" si="9"/>
        <v>42802.629600000015</v>
      </c>
      <c r="AC42" s="8">
        <f t="shared" si="10"/>
        <v>0.639179386028779</v>
      </c>
      <c r="AD42" s="1" t="str">
        <f t="shared" si="11"/>
        <v>CUST42</v>
      </c>
      <c r="AE42" s="1"/>
      <c r="AF42" s="1"/>
    </row>
    <row r="43" spans="1:32" x14ac:dyDescent="0.3">
      <c r="A43" s="1" t="s">
        <v>18</v>
      </c>
      <c r="B43" s="1" t="s">
        <v>27</v>
      </c>
      <c r="C43" s="1" t="s">
        <v>29</v>
      </c>
      <c r="D43" s="1">
        <v>3928</v>
      </c>
      <c r="E43" s="1">
        <v>118920</v>
      </c>
      <c r="F43" s="1">
        <v>73344</v>
      </c>
      <c r="G43" s="1">
        <v>4.4400000000000004</v>
      </c>
      <c r="H43" s="1">
        <v>18.68</v>
      </c>
      <c r="I43" s="1">
        <v>44</v>
      </c>
      <c r="J43" s="1">
        <v>32.409999999999997</v>
      </c>
      <c r="K43" s="1">
        <v>9.8000000000000007</v>
      </c>
      <c r="L43" s="1">
        <v>81948</v>
      </c>
      <c r="M43" s="1">
        <v>2</v>
      </c>
      <c r="N43" s="1">
        <v>1203.54</v>
      </c>
      <c r="O43" s="1">
        <v>12.35</v>
      </c>
      <c r="P43" s="1">
        <v>31</v>
      </c>
      <c r="Q43" s="1">
        <v>19790</v>
      </c>
      <c r="R43" s="1">
        <v>-12</v>
      </c>
      <c r="S43" s="1">
        <f t="shared" si="0"/>
        <v>73375.039999999994</v>
      </c>
      <c r="T43" s="1">
        <f t="shared" si="1"/>
        <v>11654.16</v>
      </c>
      <c r="U43" s="1">
        <f t="shared" si="2"/>
        <v>485.108</v>
      </c>
      <c r="V43" s="1">
        <f t="shared" si="3"/>
        <v>174.4032</v>
      </c>
      <c r="W43" s="1">
        <f t="shared" si="4"/>
        <v>-68506.711199999991</v>
      </c>
      <c r="X43" s="1">
        <f t="shared" si="5"/>
        <v>-17.440608757637474</v>
      </c>
      <c r="Y43" s="10">
        <f t="shared" si="6"/>
        <v>1.6214005235602094</v>
      </c>
      <c r="Z43" s="1">
        <f t="shared" si="7"/>
        <v>98.808514881100763</v>
      </c>
      <c r="AA43" s="1">
        <f t="shared" si="8"/>
        <v>0.44530575176589299</v>
      </c>
      <c r="AB43" s="1">
        <f t="shared" si="9"/>
        <v>-141850.71119999999</v>
      </c>
      <c r="AC43" s="8">
        <f t="shared" si="10"/>
        <v>0.44530575176589299</v>
      </c>
      <c r="AD43" s="1" t="str">
        <f t="shared" si="11"/>
        <v>CUST43</v>
      </c>
      <c r="AE43" s="1"/>
      <c r="AF43" s="1"/>
    </row>
    <row r="44" spans="1:32" x14ac:dyDescent="0.3">
      <c r="A44" s="1" t="s">
        <v>18</v>
      </c>
      <c r="B44" s="1" t="s">
        <v>24</v>
      </c>
      <c r="C44" s="1" t="s">
        <v>29</v>
      </c>
      <c r="D44" s="1">
        <v>225</v>
      </c>
      <c r="E44" s="1">
        <v>713096</v>
      </c>
      <c r="F44" s="1">
        <v>130438</v>
      </c>
      <c r="G44" s="1">
        <v>7.54</v>
      </c>
      <c r="H44" s="1">
        <v>6.46</v>
      </c>
      <c r="I44" s="1">
        <v>476</v>
      </c>
      <c r="J44" s="1">
        <v>11.47</v>
      </c>
      <c r="K44" s="1">
        <v>5.13</v>
      </c>
      <c r="L44" s="1">
        <v>36370</v>
      </c>
      <c r="M44" s="1">
        <v>2</v>
      </c>
      <c r="N44" s="1">
        <v>381.41</v>
      </c>
      <c r="O44" s="1">
        <v>0.32</v>
      </c>
      <c r="P44" s="1">
        <v>36</v>
      </c>
      <c r="Q44" s="1">
        <v>1722</v>
      </c>
      <c r="R44" s="1">
        <v>55</v>
      </c>
      <c r="S44" s="1">
        <f t="shared" si="0"/>
        <v>1453.5</v>
      </c>
      <c r="T44" s="1">
        <f t="shared" si="1"/>
        <v>36581.824800000002</v>
      </c>
      <c r="U44" s="1">
        <f t="shared" si="2"/>
        <v>0.72000000000000008</v>
      </c>
      <c r="V44" s="1">
        <f t="shared" si="3"/>
        <v>16.965</v>
      </c>
      <c r="W44" s="1">
        <f t="shared" si="4"/>
        <v>636950.9902</v>
      </c>
      <c r="X44" s="1">
        <f t="shared" si="5"/>
        <v>2830.8932897777777</v>
      </c>
      <c r="Y44" s="10">
        <f t="shared" si="6"/>
        <v>5.4669344822827703</v>
      </c>
      <c r="Z44" s="1">
        <f t="shared" si="7"/>
        <v>1869.6311056343566</v>
      </c>
      <c r="AA44" s="1">
        <f t="shared" si="8"/>
        <v>0.25459567856221327</v>
      </c>
      <c r="AB44" s="1">
        <f t="shared" si="9"/>
        <v>506512.9902</v>
      </c>
      <c r="AC44" s="8">
        <f t="shared" si="10"/>
        <v>0.25459567856221327</v>
      </c>
      <c r="AD44" s="1" t="str">
        <f t="shared" si="11"/>
        <v>CUST44</v>
      </c>
      <c r="AE44" s="1"/>
      <c r="AF44" s="1"/>
    </row>
    <row r="45" spans="1:32" x14ac:dyDescent="0.3">
      <c r="A45" s="1" t="s">
        <v>18</v>
      </c>
      <c r="B45" s="1" t="s">
        <v>25</v>
      </c>
      <c r="C45" s="1" t="s">
        <v>30</v>
      </c>
      <c r="D45" s="1">
        <v>2069</v>
      </c>
      <c r="E45" s="1">
        <v>779963</v>
      </c>
      <c r="F45" s="1">
        <v>45510</v>
      </c>
      <c r="G45" s="1">
        <v>8.8800000000000008</v>
      </c>
      <c r="H45" s="1">
        <v>4.38</v>
      </c>
      <c r="I45" s="1">
        <v>229</v>
      </c>
      <c r="J45" s="1">
        <v>34.619999999999997</v>
      </c>
      <c r="K45" s="1">
        <v>15.98</v>
      </c>
      <c r="L45" s="1">
        <v>13894</v>
      </c>
      <c r="M45" s="1">
        <v>10</v>
      </c>
      <c r="N45" s="1">
        <v>1991.64</v>
      </c>
      <c r="O45" s="1">
        <v>5.5</v>
      </c>
      <c r="P45" s="1">
        <v>24</v>
      </c>
      <c r="Q45" s="1">
        <v>18533</v>
      </c>
      <c r="R45" s="1">
        <v>75</v>
      </c>
      <c r="S45" s="1">
        <f t="shared" si="0"/>
        <v>9062.2199999999993</v>
      </c>
      <c r="T45" s="1">
        <f t="shared" si="1"/>
        <v>124638.0874</v>
      </c>
      <c r="U45" s="1">
        <f t="shared" si="2"/>
        <v>113.795</v>
      </c>
      <c r="V45" s="1">
        <f t="shared" si="3"/>
        <v>183.72720000000001</v>
      </c>
      <c r="W45" s="1">
        <f t="shared" si="4"/>
        <v>613538.17039999994</v>
      </c>
      <c r="X45" s="1">
        <f t="shared" si="5"/>
        <v>296.53850671822136</v>
      </c>
      <c r="Y45" s="10">
        <f t="shared" si="6"/>
        <v>17.138277301691936</v>
      </c>
      <c r="Z45" s="1">
        <f t="shared" si="7"/>
        <v>391.61846518447106</v>
      </c>
      <c r="AA45" s="1">
        <f t="shared" si="8"/>
        <v>0.58475281519764399</v>
      </c>
      <c r="AB45" s="1">
        <f t="shared" si="9"/>
        <v>568028.17039999994</v>
      </c>
      <c r="AC45" s="8">
        <f t="shared" si="10"/>
        <v>0.58475281519764399</v>
      </c>
      <c r="AD45" s="1" t="str">
        <f t="shared" si="11"/>
        <v>CUST45</v>
      </c>
      <c r="AE45" s="1"/>
      <c r="AF45" s="1"/>
    </row>
    <row r="46" spans="1:32" x14ac:dyDescent="0.3">
      <c r="A46" s="1" t="s">
        <v>18</v>
      </c>
      <c r="B46" s="1" t="s">
        <v>26</v>
      </c>
      <c r="C46" s="1" t="s">
        <v>30</v>
      </c>
      <c r="D46" s="1">
        <v>1114</v>
      </c>
      <c r="E46" s="1">
        <v>123997</v>
      </c>
      <c r="F46" s="1">
        <v>104441</v>
      </c>
      <c r="G46" s="1">
        <v>2.09</v>
      </c>
      <c r="H46" s="1">
        <v>7.72</v>
      </c>
      <c r="I46" s="1">
        <v>470</v>
      </c>
      <c r="J46" s="1">
        <v>36.57</v>
      </c>
      <c r="K46" s="1">
        <v>17.45</v>
      </c>
      <c r="L46" s="1">
        <v>38674</v>
      </c>
      <c r="M46" s="1">
        <v>12</v>
      </c>
      <c r="N46" s="1">
        <v>1605.91</v>
      </c>
      <c r="O46" s="1">
        <v>18.34</v>
      </c>
      <c r="P46" s="1">
        <v>33</v>
      </c>
      <c r="Q46" s="1">
        <v>4952</v>
      </c>
      <c r="R46" s="1">
        <v>62</v>
      </c>
      <c r="S46" s="1">
        <f t="shared" si="0"/>
        <v>8600.08</v>
      </c>
      <c r="T46" s="1">
        <f t="shared" si="1"/>
        <v>21637.476499999997</v>
      </c>
      <c r="U46" s="1">
        <f t="shared" si="2"/>
        <v>204.30760000000001</v>
      </c>
      <c r="V46" s="1">
        <f t="shared" si="3"/>
        <v>23.282599999999999</v>
      </c>
      <c r="W46" s="1">
        <f t="shared" si="4"/>
        <v>49905.853300000002</v>
      </c>
      <c r="X46" s="1">
        <f t="shared" si="5"/>
        <v>44.798791113105928</v>
      </c>
      <c r="Y46" s="10">
        <f t="shared" si="6"/>
        <v>1.187244472956023</v>
      </c>
      <c r="Z46" s="1">
        <f t="shared" si="7"/>
        <v>77.212919777571585</v>
      </c>
      <c r="AA46" s="1">
        <f t="shared" si="8"/>
        <v>6.0870642031662063</v>
      </c>
      <c r="AB46" s="1">
        <f t="shared" si="9"/>
        <v>-54535.146699999998</v>
      </c>
      <c r="AC46" s="8">
        <f t="shared" si="10"/>
        <v>6.0870642031662063</v>
      </c>
      <c r="AD46" s="1" t="str">
        <f t="shared" si="11"/>
        <v>CUST46</v>
      </c>
      <c r="AE46" s="1"/>
      <c r="AF46" s="1"/>
    </row>
    <row r="47" spans="1:32" x14ac:dyDescent="0.3">
      <c r="A47" s="1" t="s">
        <v>18</v>
      </c>
      <c r="B47" s="1" t="s">
        <v>26</v>
      </c>
      <c r="C47" s="1" t="s">
        <v>29</v>
      </c>
      <c r="D47" s="1">
        <v>1298</v>
      </c>
      <c r="E47" s="1">
        <v>190905</v>
      </c>
      <c r="F47" s="1">
        <v>5276</v>
      </c>
      <c r="G47" s="1">
        <v>5.93</v>
      </c>
      <c r="H47" s="1">
        <v>2.91</v>
      </c>
      <c r="I47" s="1">
        <v>45</v>
      </c>
      <c r="J47" s="1">
        <v>27.31</v>
      </c>
      <c r="K47" s="1">
        <v>11.72</v>
      </c>
      <c r="L47" s="1">
        <v>39709</v>
      </c>
      <c r="M47" s="1">
        <v>6</v>
      </c>
      <c r="N47" s="1">
        <v>1497.94</v>
      </c>
      <c r="O47" s="1">
        <v>17.670000000000002</v>
      </c>
      <c r="P47" s="1">
        <v>7</v>
      </c>
      <c r="Q47" s="1">
        <v>22249</v>
      </c>
      <c r="R47" s="1">
        <v>1</v>
      </c>
      <c r="S47" s="1">
        <f t="shared" si="0"/>
        <v>3777.1800000000003</v>
      </c>
      <c r="T47" s="1">
        <f t="shared" si="1"/>
        <v>22374.066000000003</v>
      </c>
      <c r="U47" s="1">
        <f t="shared" si="2"/>
        <v>229.35660000000004</v>
      </c>
      <c r="V47" s="1">
        <f t="shared" si="3"/>
        <v>76.971400000000003</v>
      </c>
      <c r="W47" s="1">
        <f t="shared" si="4"/>
        <v>102489.42600000001</v>
      </c>
      <c r="X47" s="1">
        <f t="shared" si="5"/>
        <v>78.959496147919879</v>
      </c>
      <c r="Y47" s="10">
        <f t="shared" si="6"/>
        <v>36.183661865049281</v>
      </c>
      <c r="Z47" s="1">
        <f t="shared" si="7"/>
        <v>127.44502450031376</v>
      </c>
      <c r="AA47" s="1">
        <f t="shared" si="8"/>
        <v>0.3530934234305021</v>
      </c>
      <c r="AB47" s="1">
        <f t="shared" si="9"/>
        <v>97213.426000000007</v>
      </c>
      <c r="AC47" s="8">
        <f t="shared" si="10"/>
        <v>0.3530934234305021</v>
      </c>
      <c r="AD47" s="1" t="str">
        <f t="shared" si="11"/>
        <v>CUST47</v>
      </c>
      <c r="AE47" s="1"/>
      <c r="AF47" s="1"/>
    </row>
    <row r="48" spans="1:32" x14ac:dyDescent="0.3">
      <c r="A48" s="1" t="s">
        <v>18</v>
      </c>
      <c r="B48" s="1" t="s">
        <v>24</v>
      </c>
      <c r="C48" s="1" t="s">
        <v>29</v>
      </c>
      <c r="D48" s="1">
        <v>3973</v>
      </c>
      <c r="E48" s="1">
        <v>320040</v>
      </c>
      <c r="F48" s="1">
        <v>56151</v>
      </c>
      <c r="G48" s="1">
        <v>9.8699999999999992</v>
      </c>
      <c r="H48" s="1">
        <v>13.28</v>
      </c>
      <c r="I48" s="1">
        <v>418</v>
      </c>
      <c r="J48" s="1">
        <v>60.38</v>
      </c>
      <c r="K48" s="1">
        <v>12.32</v>
      </c>
      <c r="L48" s="1">
        <v>59846</v>
      </c>
      <c r="M48" s="1">
        <v>11</v>
      </c>
      <c r="N48" s="1">
        <v>806.46</v>
      </c>
      <c r="O48" s="1">
        <v>15.62</v>
      </c>
      <c r="P48" s="1">
        <v>7</v>
      </c>
      <c r="Q48" s="1">
        <v>1015</v>
      </c>
      <c r="R48" s="1">
        <v>-4</v>
      </c>
      <c r="S48" s="1">
        <f t="shared" si="0"/>
        <v>52761.439999999995</v>
      </c>
      <c r="T48" s="1">
        <f t="shared" si="1"/>
        <v>39428.928</v>
      </c>
      <c r="U48" s="1">
        <f t="shared" si="2"/>
        <v>620.58260000000007</v>
      </c>
      <c r="V48" s="1">
        <f t="shared" si="3"/>
        <v>392.13509999999997</v>
      </c>
      <c r="W48" s="1">
        <f t="shared" si="4"/>
        <v>165975.9143</v>
      </c>
      <c r="X48" s="1">
        <f t="shared" si="5"/>
        <v>41.775966347847977</v>
      </c>
      <c r="Y48" s="10">
        <f t="shared" si="6"/>
        <v>5.6996313511780734</v>
      </c>
      <c r="Z48" s="1">
        <f t="shared" si="7"/>
        <v>396.84547280708279</v>
      </c>
      <c r="AA48" s="1">
        <f t="shared" si="8"/>
        <v>1.0533067116610424</v>
      </c>
      <c r="AB48" s="1">
        <f t="shared" si="9"/>
        <v>109824.9143</v>
      </c>
      <c r="AC48" s="8">
        <f t="shared" si="10"/>
        <v>1.0533067116610424</v>
      </c>
      <c r="AD48" s="1" t="str">
        <f t="shared" si="11"/>
        <v>CUST48</v>
      </c>
      <c r="AE48" s="1"/>
      <c r="AF48" s="1"/>
    </row>
    <row r="49" spans="1:32" x14ac:dyDescent="0.3">
      <c r="A49" s="1" t="s">
        <v>18</v>
      </c>
      <c r="B49" s="1" t="s">
        <v>26</v>
      </c>
      <c r="C49" s="1" t="s">
        <v>29</v>
      </c>
      <c r="D49" s="1">
        <v>3585</v>
      </c>
      <c r="E49" s="1">
        <v>361877</v>
      </c>
      <c r="F49" s="1">
        <v>57887</v>
      </c>
      <c r="G49" s="1">
        <v>7.66</v>
      </c>
      <c r="H49" s="1">
        <v>7.04</v>
      </c>
      <c r="I49" s="1">
        <v>417</v>
      </c>
      <c r="J49" s="1">
        <v>38.46</v>
      </c>
      <c r="K49" s="1">
        <v>14.4</v>
      </c>
      <c r="L49" s="1">
        <v>52960</v>
      </c>
      <c r="M49" s="1">
        <v>3</v>
      </c>
      <c r="N49" s="1">
        <v>1232.94</v>
      </c>
      <c r="O49" s="1">
        <v>15.29</v>
      </c>
      <c r="P49" s="1">
        <v>32</v>
      </c>
      <c r="Q49" s="1">
        <v>17005</v>
      </c>
      <c r="R49" s="1">
        <v>27</v>
      </c>
      <c r="S49" s="1">
        <f t="shared" si="0"/>
        <v>25238.400000000001</v>
      </c>
      <c r="T49" s="1">
        <f t="shared" si="1"/>
        <v>52110.288000000008</v>
      </c>
      <c r="U49" s="1">
        <f t="shared" si="2"/>
        <v>548.14649999999995</v>
      </c>
      <c r="V49" s="1">
        <f t="shared" si="3"/>
        <v>274.61099999999999</v>
      </c>
      <c r="W49" s="1">
        <f t="shared" si="4"/>
        <v>213740.55449999997</v>
      </c>
      <c r="X49" s="1">
        <f t="shared" si="5"/>
        <v>59.620796234309616</v>
      </c>
      <c r="Y49" s="10">
        <f t="shared" si="6"/>
        <v>6.2514381467341549</v>
      </c>
      <c r="Z49" s="1">
        <f t="shared" si="7"/>
        <v>293.50738884292826</v>
      </c>
      <c r="AA49" s="1">
        <f t="shared" si="8"/>
        <v>1.4207478784227792</v>
      </c>
      <c r="AB49" s="1">
        <f t="shared" si="9"/>
        <v>155853.55449999997</v>
      </c>
      <c r="AC49" s="8">
        <f t="shared" si="10"/>
        <v>1.4207478784227792</v>
      </c>
      <c r="AD49" s="1" t="str">
        <f t="shared" si="11"/>
        <v>CUST49</v>
      </c>
      <c r="AE49" s="1"/>
      <c r="AF49" s="1"/>
    </row>
    <row r="50" spans="1:32" x14ac:dyDescent="0.3">
      <c r="A50" s="1" t="s">
        <v>18</v>
      </c>
      <c r="B50" s="1" t="s">
        <v>27</v>
      </c>
      <c r="C50" s="1" t="s">
        <v>28</v>
      </c>
      <c r="D50" s="1">
        <v>4783</v>
      </c>
      <c r="E50" s="1">
        <v>764423</v>
      </c>
      <c r="F50" s="1">
        <v>32810</v>
      </c>
      <c r="G50" s="1">
        <v>2.4300000000000002</v>
      </c>
      <c r="H50" s="1">
        <v>15.1</v>
      </c>
      <c r="I50" s="1">
        <v>135</v>
      </c>
      <c r="J50" s="1">
        <v>44.21</v>
      </c>
      <c r="K50" s="1">
        <v>13.49</v>
      </c>
      <c r="L50" s="1">
        <v>82011</v>
      </c>
      <c r="M50" s="1">
        <v>8</v>
      </c>
      <c r="N50" s="1">
        <v>370.65</v>
      </c>
      <c r="O50" s="1">
        <v>29.28</v>
      </c>
      <c r="P50" s="1">
        <v>34</v>
      </c>
      <c r="Q50" s="1">
        <v>26470</v>
      </c>
      <c r="R50" s="1">
        <v>76</v>
      </c>
      <c r="S50" s="1">
        <f t="shared" si="0"/>
        <v>72223.3</v>
      </c>
      <c r="T50" s="1">
        <f t="shared" si="1"/>
        <v>103120.6627</v>
      </c>
      <c r="U50" s="1">
        <f t="shared" si="2"/>
        <v>1400.4624000000001</v>
      </c>
      <c r="V50" s="1">
        <f t="shared" si="3"/>
        <v>116.22690000000001</v>
      </c>
      <c r="W50" s="1">
        <f t="shared" si="4"/>
        <v>479081.348</v>
      </c>
      <c r="X50" s="1">
        <f t="shared" si="5"/>
        <v>100.16335939786745</v>
      </c>
      <c r="Y50" s="10">
        <f t="shared" si="6"/>
        <v>23.298476074367571</v>
      </c>
      <c r="Z50" s="1">
        <f t="shared" si="7"/>
        <v>2062.3849993255094</v>
      </c>
      <c r="AA50" s="1">
        <f t="shared" si="8"/>
        <v>6.5458195266233477E-2</v>
      </c>
      <c r="AB50" s="1">
        <f t="shared" si="9"/>
        <v>446271.348</v>
      </c>
      <c r="AC50" s="8">
        <f t="shared" si="10"/>
        <v>6.5458195266233477E-2</v>
      </c>
      <c r="AD50" s="1" t="str">
        <f t="shared" si="11"/>
        <v>CUST50</v>
      </c>
      <c r="AE50" s="1"/>
      <c r="AF50" s="1"/>
    </row>
    <row r="51" spans="1:32" x14ac:dyDescent="0.3">
      <c r="A51" s="1" t="s">
        <v>18</v>
      </c>
      <c r="B51" s="1" t="s">
        <v>27</v>
      </c>
      <c r="C51" s="1" t="s">
        <v>31</v>
      </c>
      <c r="D51" s="1">
        <v>1086</v>
      </c>
      <c r="E51" s="1">
        <v>539066</v>
      </c>
      <c r="F51" s="1">
        <v>82842</v>
      </c>
      <c r="G51" s="1">
        <v>3.61</v>
      </c>
      <c r="H51" s="1">
        <v>10.72</v>
      </c>
      <c r="I51" s="1">
        <v>418</v>
      </c>
      <c r="J51" s="1">
        <v>10.18</v>
      </c>
      <c r="K51" s="1">
        <v>18.75</v>
      </c>
      <c r="L51" s="1">
        <v>46412</v>
      </c>
      <c r="M51" s="1">
        <v>6</v>
      </c>
      <c r="N51" s="1">
        <v>565.48</v>
      </c>
      <c r="O51" s="1">
        <v>26.21</v>
      </c>
      <c r="P51" s="1">
        <v>45</v>
      </c>
      <c r="Q51" s="1">
        <v>10759</v>
      </c>
      <c r="R51" s="1">
        <v>36</v>
      </c>
      <c r="S51" s="1">
        <f t="shared" si="0"/>
        <v>11641.92</v>
      </c>
      <c r="T51" s="1">
        <f t="shared" si="1"/>
        <v>101074.875</v>
      </c>
      <c r="U51" s="1">
        <f t="shared" si="2"/>
        <v>284.64060000000001</v>
      </c>
      <c r="V51" s="1">
        <f t="shared" si="3"/>
        <v>39.204599999999999</v>
      </c>
      <c r="W51" s="1">
        <f t="shared" si="4"/>
        <v>368854.35979999998</v>
      </c>
      <c r="X51" s="1">
        <f t="shared" si="5"/>
        <v>339.64489852670346</v>
      </c>
      <c r="Y51" s="10">
        <f t="shared" si="6"/>
        <v>6.5071582047753553</v>
      </c>
      <c r="Z51" s="1">
        <f t="shared" si="7"/>
        <v>953.28924099879748</v>
      </c>
      <c r="AA51" s="1">
        <f t="shared" si="8"/>
        <v>0.43848181855283025</v>
      </c>
      <c r="AB51" s="1">
        <f t="shared" si="9"/>
        <v>286012.35979999998</v>
      </c>
      <c r="AC51" s="8">
        <f t="shared" si="10"/>
        <v>0.43848181855283025</v>
      </c>
      <c r="AD51" s="1" t="str">
        <f t="shared" si="11"/>
        <v>CUST51</v>
      </c>
      <c r="AE51" s="1"/>
      <c r="AF51" s="1"/>
    </row>
    <row r="52" spans="1:32" x14ac:dyDescent="0.3">
      <c r="A52" s="1" t="s">
        <v>18</v>
      </c>
      <c r="B52" s="1" t="s">
        <v>24</v>
      </c>
      <c r="C52" s="1" t="s">
        <v>28</v>
      </c>
      <c r="D52" s="1">
        <v>2508</v>
      </c>
      <c r="E52" s="1">
        <v>883731</v>
      </c>
      <c r="F52" s="1">
        <v>146958</v>
      </c>
      <c r="G52" s="1">
        <v>5.21</v>
      </c>
      <c r="H52" s="1">
        <v>18.39</v>
      </c>
      <c r="I52" s="1">
        <v>35</v>
      </c>
      <c r="J52" s="1">
        <v>54.81</v>
      </c>
      <c r="K52" s="1">
        <v>7.88</v>
      </c>
      <c r="L52" s="1">
        <v>84433</v>
      </c>
      <c r="M52" s="1">
        <v>4</v>
      </c>
      <c r="N52" s="1">
        <v>898.61</v>
      </c>
      <c r="O52" s="1">
        <v>2.2400000000000002</v>
      </c>
      <c r="P52" s="1">
        <v>4</v>
      </c>
      <c r="Q52" s="1">
        <v>22050</v>
      </c>
      <c r="R52" s="1">
        <v>77</v>
      </c>
      <c r="S52" s="1">
        <f t="shared" si="0"/>
        <v>46122.12</v>
      </c>
      <c r="T52" s="1">
        <f t="shared" si="1"/>
        <v>69638.002800000002</v>
      </c>
      <c r="U52" s="1">
        <f t="shared" si="2"/>
        <v>56.179200000000009</v>
      </c>
      <c r="V52" s="1">
        <f t="shared" si="3"/>
        <v>130.66679999999999</v>
      </c>
      <c r="W52" s="1">
        <f t="shared" si="4"/>
        <v>661301.03119999997</v>
      </c>
      <c r="X52" s="1">
        <f t="shared" si="5"/>
        <v>263.6766472089314</v>
      </c>
      <c r="Y52" s="10">
        <f t="shared" si="6"/>
        <v>6.0134936512472947</v>
      </c>
      <c r="Z52" s="1">
        <f t="shared" si="7"/>
        <v>983.44220518356121</v>
      </c>
      <c r="AA52" s="1">
        <f t="shared" si="8"/>
        <v>3.5589279995835839E-2</v>
      </c>
      <c r="AB52" s="1">
        <f t="shared" si="9"/>
        <v>514343.03119999997</v>
      </c>
      <c r="AC52" s="8">
        <f t="shared" si="10"/>
        <v>3.5589279995835839E-2</v>
      </c>
      <c r="AD52" s="1" t="str">
        <f t="shared" si="11"/>
        <v>CUST52</v>
      </c>
      <c r="AE52" s="1"/>
      <c r="AF52" s="1"/>
    </row>
    <row r="53" spans="1:32" x14ac:dyDescent="0.3">
      <c r="A53" s="1" t="s">
        <v>18</v>
      </c>
      <c r="B53" s="1" t="s">
        <v>25</v>
      </c>
      <c r="C53" s="1" t="s">
        <v>31</v>
      </c>
      <c r="D53" s="1">
        <v>4883</v>
      </c>
      <c r="E53" s="1">
        <v>457505</v>
      </c>
      <c r="F53" s="1">
        <v>13068</v>
      </c>
      <c r="G53" s="1">
        <v>6.95</v>
      </c>
      <c r="H53" s="1">
        <v>16.89</v>
      </c>
      <c r="I53" s="1">
        <v>84</v>
      </c>
      <c r="J53" s="1">
        <v>25.13</v>
      </c>
      <c r="K53" s="1">
        <v>14.47</v>
      </c>
      <c r="L53" s="1">
        <v>82524</v>
      </c>
      <c r="M53" s="1">
        <v>0</v>
      </c>
      <c r="N53" s="1">
        <v>236.37</v>
      </c>
      <c r="O53" s="1">
        <v>25.24</v>
      </c>
      <c r="P53" s="1">
        <v>28</v>
      </c>
      <c r="Q53" s="1">
        <v>46499</v>
      </c>
      <c r="R53" s="1">
        <v>12</v>
      </c>
      <c r="S53" s="1">
        <f t="shared" si="0"/>
        <v>82473.87000000001</v>
      </c>
      <c r="T53" s="1">
        <f t="shared" si="1"/>
        <v>66200.973499999993</v>
      </c>
      <c r="U53" s="1">
        <f t="shared" si="2"/>
        <v>1232.4691999999998</v>
      </c>
      <c r="V53" s="1">
        <f t="shared" si="3"/>
        <v>339.36850000000004</v>
      </c>
      <c r="W53" s="1">
        <f t="shared" si="4"/>
        <v>178235.31880000001</v>
      </c>
      <c r="X53" s="1">
        <f t="shared" si="5"/>
        <v>36.501191644480855</v>
      </c>
      <c r="Y53" s="10">
        <f t="shared" si="6"/>
        <v>35.009565350474439</v>
      </c>
      <c r="Z53" s="1">
        <f t="shared" si="7"/>
        <v>1935.5459660701442</v>
      </c>
      <c r="AA53" s="1">
        <f t="shared" si="8"/>
        <v>4.3398607665489995E-2</v>
      </c>
      <c r="AB53" s="1">
        <f t="shared" si="9"/>
        <v>165167.31880000001</v>
      </c>
      <c r="AC53" s="8">
        <f t="shared" si="10"/>
        <v>4.3398607665489995E-2</v>
      </c>
      <c r="AD53" s="1" t="str">
        <f t="shared" si="11"/>
        <v>CUST53</v>
      </c>
      <c r="AE53" s="1"/>
      <c r="AF53" s="1"/>
    </row>
    <row r="54" spans="1:32" x14ac:dyDescent="0.3">
      <c r="A54" s="1" t="s">
        <v>18</v>
      </c>
      <c r="B54" s="1" t="s">
        <v>24</v>
      </c>
      <c r="C54" s="1" t="s">
        <v>31</v>
      </c>
      <c r="D54" s="1">
        <v>3330</v>
      </c>
      <c r="E54" s="1">
        <v>116707</v>
      </c>
      <c r="F54" s="1">
        <v>16390</v>
      </c>
      <c r="G54" s="1">
        <v>7.88</v>
      </c>
      <c r="H54" s="1">
        <v>16.45</v>
      </c>
      <c r="I54" s="1">
        <v>87</v>
      </c>
      <c r="J54" s="1">
        <v>54.43</v>
      </c>
      <c r="K54" s="1">
        <v>10.64</v>
      </c>
      <c r="L54" s="1">
        <v>7065</v>
      </c>
      <c r="M54" s="1">
        <v>0</v>
      </c>
      <c r="N54" s="1">
        <v>1684.84</v>
      </c>
      <c r="O54" s="1">
        <v>0.85</v>
      </c>
      <c r="P54" s="1">
        <v>33</v>
      </c>
      <c r="Q54" s="1">
        <v>32440</v>
      </c>
      <c r="R54" s="1">
        <v>39</v>
      </c>
      <c r="S54" s="1">
        <f t="shared" si="0"/>
        <v>54778.5</v>
      </c>
      <c r="T54" s="1">
        <f t="shared" si="1"/>
        <v>12417.624800000001</v>
      </c>
      <c r="U54" s="1">
        <f t="shared" si="2"/>
        <v>28.305000000000003</v>
      </c>
      <c r="V54" s="1">
        <f t="shared" si="3"/>
        <v>262.404</v>
      </c>
      <c r="W54" s="1">
        <f t="shared" si="4"/>
        <v>9715.1662000000069</v>
      </c>
      <c r="X54" s="1">
        <f t="shared" si="5"/>
        <v>2.9174673273273295</v>
      </c>
      <c r="Y54" s="10">
        <f t="shared" si="6"/>
        <v>7.1206223306894447</v>
      </c>
      <c r="Z54" s="1">
        <f t="shared" si="7"/>
        <v>69.268892001614404</v>
      </c>
      <c r="AA54" s="1">
        <f t="shared" si="8"/>
        <v>1.2559750486260464</v>
      </c>
      <c r="AB54" s="1">
        <f t="shared" si="9"/>
        <v>-6674.8337999999931</v>
      </c>
      <c r="AC54" s="8">
        <f t="shared" si="10"/>
        <v>1.2559750486260464</v>
      </c>
      <c r="AD54" s="1" t="str">
        <f t="shared" si="11"/>
        <v>CUST54</v>
      </c>
      <c r="AE54" s="1"/>
      <c r="AF54" s="1"/>
    </row>
    <row r="55" spans="1:32" x14ac:dyDescent="0.3">
      <c r="A55" s="1" t="s">
        <v>18</v>
      </c>
      <c r="B55" s="1" t="s">
        <v>25</v>
      </c>
      <c r="C55" s="1" t="s">
        <v>29</v>
      </c>
      <c r="D55" s="1">
        <v>588</v>
      </c>
      <c r="E55" s="1">
        <v>301351</v>
      </c>
      <c r="F55" s="1">
        <v>111752</v>
      </c>
      <c r="G55" s="1">
        <v>6.31</v>
      </c>
      <c r="H55" s="1">
        <v>6.44</v>
      </c>
      <c r="I55" s="1">
        <v>444</v>
      </c>
      <c r="J55" s="1">
        <v>48.97</v>
      </c>
      <c r="K55" s="1">
        <v>6.49</v>
      </c>
      <c r="L55" s="1">
        <v>37684</v>
      </c>
      <c r="M55" s="1">
        <v>1</v>
      </c>
      <c r="N55" s="1">
        <v>1452.28</v>
      </c>
      <c r="O55" s="1">
        <v>24.86</v>
      </c>
      <c r="P55" s="1">
        <v>6</v>
      </c>
      <c r="Q55" s="1">
        <v>36183</v>
      </c>
      <c r="R55" s="1">
        <v>66</v>
      </c>
      <c r="S55" s="1">
        <f t="shared" si="0"/>
        <v>3786.7200000000003</v>
      </c>
      <c r="T55" s="1">
        <f t="shared" si="1"/>
        <v>19557.679899999999</v>
      </c>
      <c r="U55" s="1">
        <f t="shared" si="2"/>
        <v>146.17679999999999</v>
      </c>
      <c r="V55" s="1">
        <f t="shared" si="3"/>
        <v>37.102799999999995</v>
      </c>
      <c r="W55" s="1">
        <f t="shared" si="4"/>
        <v>203956.3205</v>
      </c>
      <c r="X55" s="1">
        <f t="shared" si="5"/>
        <v>346.8644906462585</v>
      </c>
      <c r="Y55" s="10">
        <f t="shared" si="6"/>
        <v>2.6966049824611642</v>
      </c>
      <c r="Z55" s="1">
        <f t="shared" si="7"/>
        <v>207.50199686010961</v>
      </c>
      <c r="AA55" s="1">
        <f t="shared" si="8"/>
        <v>2.1397384445380969</v>
      </c>
      <c r="AB55" s="1">
        <f t="shared" si="9"/>
        <v>92204.320500000002</v>
      </c>
      <c r="AC55" s="8">
        <f t="shared" si="10"/>
        <v>2.1397384445380969</v>
      </c>
      <c r="AD55" s="1" t="str">
        <f t="shared" si="11"/>
        <v>CUST55</v>
      </c>
      <c r="AE55" s="1"/>
      <c r="AF55" s="1"/>
    </row>
    <row r="56" spans="1:32" x14ac:dyDescent="0.3">
      <c r="A56" s="1" t="s">
        <v>18</v>
      </c>
      <c r="B56" s="1" t="s">
        <v>27</v>
      </c>
      <c r="C56" s="1" t="s">
        <v>28</v>
      </c>
      <c r="D56" s="1">
        <v>1767</v>
      </c>
      <c r="E56" s="1">
        <v>100601</v>
      </c>
      <c r="F56" s="1">
        <v>59189</v>
      </c>
      <c r="G56" s="1">
        <v>2.61</v>
      </c>
      <c r="H56" s="1">
        <v>4.2</v>
      </c>
      <c r="I56" s="1">
        <v>193</v>
      </c>
      <c r="J56" s="1">
        <v>19.68</v>
      </c>
      <c r="K56" s="1">
        <v>7.47</v>
      </c>
      <c r="L56" s="1">
        <v>57857</v>
      </c>
      <c r="M56" s="1">
        <v>7</v>
      </c>
      <c r="N56" s="1">
        <v>1316.59</v>
      </c>
      <c r="O56" s="1">
        <v>1.21</v>
      </c>
      <c r="P56" s="1">
        <v>41</v>
      </c>
      <c r="Q56" s="1">
        <v>24925</v>
      </c>
      <c r="R56" s="1">
        <v>24</v>
      </c>
      <c r="S56" s="1">
        <f t="shared" si="0"/>
        <v>7421.4000000000005</v>
      </c>
      <c r="T56" s="1">
        <f t="shared" si="1"/>
        <v>7514.8946999999998</v>
      </c>
      <c r="U56" s="1">
        <f t="shared" si="2"/>
        <v>21.380700000000001</v>
      </c>
      <c r="V56" s="1">
        <f t="shared" si="3"/>
        <v>46.118699999999997</v>
      </c>
      <c r="W56" s="1">
        <f t="shared" si="4"/>
        <v>2815.2059000000008</v>
      </c>
      <c r="X56" s="1">
        <f t="shared" si="5"/>
        <v>1.5932121675155635</v>
      </c>
      <c r="Y56" s="10">
        <f t="shared" si="6"/>
        <v>1.6996570308672219</v>
      </c>
      <c r="Z56" s="1">
        <f t="shared" si="7"/>
        <v>76.410271990520968</v>
      </c>
      <c r="AA56" s="1">
        <f t="shared" si="8"/>
        <v>2.5258384111489947</v>
      </c>
      <c r="AB56" s="1">
        <f t="shared" si="9"/>
        <v>-56373.794099999999</v>
      </c>
      <c r="AC56" s="8">
        <f t="shared" si="10"/>
        <v>2.5258384111489947</v>
      </c>
      <c r="AD56" s="1" t="str">
        <f t="shared" si="11"/>
        <v>CUST56</v>
      </c>
      <c r="AE56" s="1"/>
      <c r="AF56" s="1"/>
    </row>
    <row r="57" spans="1:32" x14ac:dyDescent="0.3">
      <c r="A57" s="1" t="s">
        <v>18</v>
      </c>
      <c r="B57" s="1" t="s">
        <v>24</v>
      </c>
      <c r="C57" s="1" t="s">
        <v>30</v>
      </c>
      <c r="D57" s="1">
        <v>921</v>
      </c>
      <c r="E57" s="1">
        <v>833441</v>
      </c>
      <c r="F57" s="1">
        <v>66388</v>
      </c>
      <c r="G57" s="1">
        <v>1.71</v>
      </c>
      <c r="H57" s="1">
        <v>13.81</v>
      </c>
      <c r="I57" s="1">
        <v>223</v>
      </c>
      <c r="J57" s="1">
        <v>18.23</v>
      </c>
      <c r="K57" s="1">
        <v>9.2799999999999994</v>
      </c>
      <c r="L57" s="1">
        <v>66201</v>
      </c>
      <c r="M57" s="1">
        <v>7</v>
      </c>
      <c r="N57" s="1">
        <v>1483.14</v>
      </c>
      <c r="O57" s="1">
        <v>18.149999999999999</v>
      </c>
      <c r="P57" s="1">
        <v>42</v>
      </c>
      <c r="Q57" s="1">
        <v>46215</v>
      </c>
      <c r="R57" s="1">
        <v>35</v>
      </c>
      <c r="S57" s="1">
        <f t="shared" si="0"/>
        <v>12719.01</v>
      </c>
      <c r="T57" s="1">
        <f t="shared" si="1"/>
        <v>77343.324799999988</v>
      </c>
      <c r="U57" s="1">
        <f t="shared" si="2"/>
        <v>167.16149999999999</v>
      </c>
      <c r="V57" s="1">
        <f t="shared" si="3"/>
        <v>15.7491</v>
      </c>
      <c r="W57" s="1">
        <f t="shared" si="4"/>
        <v>630779.75459999999</v>
      </c>
      <c r="X57" s="1">
        <f t="shared" si="5"/>
        <v>684.88572703583066</v>
      </c>
      <c r="Y57" s="10">
        <f t="shared" si="6"/>
        <v>12.554091100801349</v>
      </c>
      <c r="Z57" s="1">
        <f t="shared" si="7"/>
        <v>561.94357916312686</v>
      </c>
      <c r="AA57" s="1">
        <f t="shared" si="8"/>
        <v>0.39683699266054828</v>
      </c>
      <c r="AB57" s="1">
        <f t="shared" si="9"/>
        <v>564391.75459999999</v>
      </c>
      <c r="AC57" s="8">
        <f t="shared" si="10"/>
        <v>0.39683699266054828</v>
      </c>
      <c r="AD57" s="1" t="str">
        <f t="shared" si="11"/>
        <v>CUST57</v>
      </c>
      <c r="AE57" s="1"/>
      <c r="AF57" s="1"/>
    </row>
    <row r="58" spans="1:32" x14ac:dyDescent="0.3">
      <c r="A58" s="1" t="s">
        <v>18</v>
      </c>
      <c r="B58" s="1" t="s">
        <v>27</v>
      </c>
      <c r="C58" s="1" t="s">
        <v>31</v>
      </c>
      <c r="D58" s="1">
        <v>2872</v>
      </c>
      <c r="E58" s="1">
        <v>299430</v>
      </c>
      <c r="F58" s="1">
        <v>85807</v>
      </c>
      <c r="G58" s="1">
        <v>5.35</v>
      </c>
      <c r="H58" s="1">
        <v>2.63</v>
      </c>
      <c r="I58" s="1">
        <v>402</v>
      </c>
      <c r="J58" s="1">
        <v>41.75</v>
      </c>
      <c r="K58" s="1">
        <v>19.489999999999998</v>
      </c>
      <c r="L58" s="1">
        <v>22995</v>
      </c>
      <c r="M58" s="1">
        <v>8</v>
      </c>
      <c r="N58" s="1">
        <v>1851.76</v>
      </c>
      <c r="O58" s="1">
        <v>26.01</v>
      </c>
      <c r="P58" s="1">
        <v>48</v>
      </c>
      <c r="Q58" s="1">
        <v>10395</v>
      </c>
      <c r="R58" s="1">
        <v>-1</v>
      </c>
      <c r="S58" s="1">
        <f t="shared" si="0"/>
        <v>7553.36</v>
      </c>
      <c r="T58" s="1">
        <f t="shared" si="1"/>
        <v>58358.906999999999</v>
      </c>
      <c r="U58" s="1">
        <f t="shared" si="2"/>
        <v>747.00720000000001</v>
      </c>
      <c r="V58" s="1">
        <f t="shared" si="3"/>
        <v>153.65199999999999</v>
      </c>
      <c r="W58" s="1">
        <f t="shared" si="4"/>
        <v>199227.07380000001</v>
      </c>
      <c r="X58" s="1">
        <f t="shared" si="5"/>
        <v>69.368758286908076</v>
      </c>
      <c r="Y58" s="10">
        <f t="shared" si="6"/>
        <v>3.4895754425629613</v>
      </c>
      <c r="Z58" s="1">
        <f t="shared" si="7"/>
        <v>161.7002203309284</v>
      </c>
      <c r="AA58" s="1">
        <f t="shared" si="8"/>
        <v>2.4860819557158602</v>
      </c>
      <c r="AB58" s="1">
        <f t="shared" si="9"/>
        <v>113420.07380000001</v>
      </c>
      <c r="AC58" s="8">
        <f t="shared" si="10"/>
        <v>2.4860819557158602</v>
      </c>
      <c r="AD58" s="1" t="str">
        <f t="shared" si="11"/>
        <v>CUST58</v>
      </c>
      <c r="AE58" s="1"/>
      <c r="AF58" s="1"/>
    </row>
    <row r="59" spans="1:32" x14ac:dyDescent="0.3">
      <c r="A59" s="1" t="s">
        <v>18</v>
      </c>
      <c r="B59" s="1" t="s">
        <v>26</v>
      </c>
      <c r="C59" s="1" t="s">
        <v>28</v>
      </c>
      <c r="D59" s="1">
        <v>4189</v>
      </c>
      <c r="E59" s="1">
        <v>671527</v>
      </c>
      <c r="F59" s="1">
        <v>148521</v>
      </c>
      <c r="G59" s="1">
        <v>5.0999999999999996</v>
      </c>
      <c r="H59" s="1">
        <v>10</v>
      </c>
      <c r="I59" s="1">
        <v>166</v>
      </c>
      <c r="J59" s="1">
        <v>33.979999999999997</v>
      </c>
      <c r="K59" s="1">
        <v>8.68</v>
      </c>
      <c r="L59" s="1">
        <v>82999</v>
      </c>
      <c r="M59" s="1">
        <v>3</v>
      </c>
      <c r="N59" s="1">
        <v>219.74</v>
      </c>
      <c r="O59" s="1">
        <v>14.85</v>
      </c>
      <c r="P59" s="1">
        <v>47</v>
      </c>
      <c r="Q59" s="1">
        <v>39055</v>
      </c>
      <c r="R59" s="1">
        <v>32</v>
      </c>
      <c r="S59" s="1">
        <f t="shared" si="0"/>
        <v>41890</v>
      </c>
      <c r="T59" s="1">
        <f t="shared" si="1"/>
        <v>58288.543600000005</v>
      </c>
      <c r="U59" s="1">
        <f t="shared" si="2"/>
        <v>622.06650000000002</v>
      </c>
      <c r="V59" s="1">
        <f t="shared" si="3"/>
        <v>213.63899999999998</v>
      </c>
      <c r="W59" s="1">
        <f t="shared" si="4"/>
        <v>448458.75089999998</v>
      </c>
      <c r="X59" s="1">
        <f t="shared" si="5"/>
        <v>107.05627856290283</v>
      </c>
      <c r="Y59" s="10">
        <f t="shared" si="6"/>
        <v>4.5214279462163596</v>
      </c>
      <c r="Z59" s="1">
        <f t="shared" si="7"/>
        <v>3056.0070992991718</v>
      </c>
      <c r="AA59" s="1">
        <f t="shared" si="8"/>
        <v>5.4319245540387799E-2</v>
      </c>
      <c r="AB59" s="1">
        <f t="shared" si="9"/>
        <v>299937.75089999998</v>
      </c>
      <c r="AC59" s="8">
        <f t="shared" si="10"/>
        <v>5.4319245540387799E-2</v>
      </c>
      <c r="AD59" s="1" t="str">
        <f t="shared" si="11"/>
        <v>CUST59</v>
      </c>
      <c r="AE59" s="1"/>
      <c r="AF59" s="1"/>
    </row>
    <row r="60" spans="1:32" x14ac:dyDescent="0.3">
      <c r="A60" s="1" t="s">
        <v>18</v>
      </c>
      <c r="B60" s="1" t="s">
        <v>25</v>
      </c>
      <c r="C60" s="1" t="s">
        <v>30</v>
      </c>
      <c r="D60" s="1">
        <v>2290</v>
      </c>
      <c r="E60" s="1">
        <v>330466</v>
      </c>
      <c r="F60" s="1">
        <v>116041</v>
      </c>
      <c r="G60" s="1">
        <v>4.3899999999999997</v>
      </c>
      <c r="H60" s="1">
        <v>4.1100000000000003</v>
      </c>
      <c r="I60" s="1">
        <v>209</v>
      </c>
      <c r="J60" s="1">
        <v>62.54</v>
      </c>
      <c r="K60" s="1">
        <v>16.649999999999999</v>
      </c>
      <c r="L60" s="1">
        <v>47952</v>
      </c>
      <c r="M60" s="1">
        <v>8</v>
      </c>
      <c r="N60" s="1">
        <v>1153.25</v>
      </c>
      <c r="O60" s="1">
        <v>20.89</v>
      </c>
      <c r="P60" s="1">
        <v>21</v>
      </c>
      <c r="Q60" s="1">
        <v>27639</v>
      </c>
      <c r="R60" s="1">
        <v>33</v>
      </c>
      <c r="S60" s="1">
        <f t="shared" si="0"/>
        <v>9411.9000000000015</v>
      </c>
      <c r="T60" s="1">
        <f t="shared" si="1"/>
        <v>55022.588999999993</v>
      </c>
      <c r="U60" s="1">
        <f t="shared" si="2"/>
        <v>478.38100000000003</v>
      </c>
      <c r="V60" s="1">
        <f t="shared" si="3"/>
        <v>100.53099999999999</v>
      </c>
      <c r="W60" s="1">
        <f t="shared" si="4"/>
        <v>189861.59899999999</v>
      </c>
      <c r="X60" s="1">
        <f t="shared" si="5"/>
        <v>82.908995196506538</v>
      </c>
      <c r="Y60" s="10">
        <f t="shared" si="6"/>
        <v>2.8478382640618403</v>
      </c>
      <c r="Z60" s="1">
        <f t="shared" si="7"/>
        <v>286.55191849122048</v>
      </c>
      <c r="AA60" s="1">
        <f t="shared" si="8"/>
        <v>0.72936171951123563</v>
      </c>
      <c r="AB60" s="1">
        <f t="shared" si="9"/>
        <v>73820.598999999987</v>
      </c>
      <c r="AC60" s="8">
        <f t="shared" si="10"/>
        <v>0.72936171951123563</v>
      </c>
      <c r="AD60" s="1" t="str">
        <f t="shared" si="11"/>
        <v>CUST60</v>
      </c>
      <c r="AE60" s="1"/>
      <c r="AF60" s="1"/>
    </row>
    <row r="61" spans="1:32" x14ac:dyDescent="0.3">
      <c r="A61" s="1" t="s">
        <v>18</v>
      </c>
      <c r="B61" s="1" t="s">
        <v>25</v>
      </c>
      <c r="C61" s="1" t="s">
        <v>28</v>
      </c>
      <c r="D61" s="1">
        <v>2963</v>
      </c>
      <c r="E61" s="1">
        <v>738725</v>
      </c>
      <c r="F61" s="1">
        <v>143262</v>
      </c>
      <c r="G61" s="1">
        <v>9.4499999999999993</v>
      </c>
      <c r="H61" s="1">
        <v>7.02</v>
      </c>
      <c r="I61" s="1">
        <v>181</v>
      </c>
      <c r="J61" s="1">
        <v>54.75</v>
      </c>
      <c r="K61" s="1">
        <v>5.29</v>
      </c>
      <c r="L61" s="1">
        <v>46715</v>
      </c>
      <c r="M61" s="1">
        <v>10</v>
      </c>
      <c r="N61" s="1">
        <v>1501.76</v>
      </c>
      <c r="O61" s="1">
        <v>14.59</v>
      </c>
      <c r="P61" s="1">
        <v>12</v>
      </c>
      <c r="Q61" s="1">
        <v>18241</v>
      </c>
      <c r="R61" s="1">
        <v>2</v>
      </c>
      <c r="S61" s="1">
        <f t="shared" si="0"/>
        <v>20800.259999999998</v>
      </c>
      <c r="T61" s="1">
        <f t="shared" si="1"/>
        <v>39078.552500000005</v>
      </c>
      <c r="U61" s="1">
        <f t="shared" si="2"/>
        <v>432.30169999999998</v>
      </c>
      <c r="V61" s="1">
        <f t="shared" si="3"/>
        <v>280.00349999999997</v>
      </c>
      <c r="W61" s="1">
        <f t="shared" si="4"/>
        <v>613177.88229999994</v>
      </c>
      <c r="X61" s="1">
        <f t="shared" si="5"/>
        <v>206.94494846439417</v>
      </c>
      <c r="Y61" s="10">
        <f t="shared" si="6"/>
        <v>5.1564615878600044</v>
      </c>
      <c r="Z61" s="1">
        <f t="shared" si="7"/>
        <v>491.90616343490308</v>
      </c>
      <c r="AA61" s="1">
        <f t="shared" si="8"/>
        <v>0.36795635723713155</v>
      </c>
      <c r="AB61" s="1">
        <f t="shared" si="9"/>
        <v>469915.88229999994</v>
      </c>
      <c r="AC61" s="8">
        <f t="shared" si="10"/>
        <v>0.36795635723713155</v>
      </c>
      <c r="AD61" s="1" t="str">
        <f t="shared" si="11"/>
        <v>CUST61</v>
      </c>
      <c r="AE61" s="1"/>
      <c r="AF61" s="1"/>
    </row>
    <row r="62" spans="1:32" x14ac:dyDescent="0.3">
      <c r="A62" s="1" t="s">
        <v>18</v>
      </c>
      <c r="B62" s="1" t="s">
        <v>27</v>
      </c>
      <c r="C62" s="1" t="s">
        <v>30</v>
      </c>
      <c r="D62" s="1">
        <v>2047</v>
      </c>
      <c r="E62" s="1">
        <v>838768</v>
      </c>
      <c r="F62" s="1">
        <v>126929</v>
      </c>
      <c r="G62" s="1">
        <v>4.74</v>
      </c>
      <c r="H62" s="1">
        <v>3.79</v>
      </c>
      <c r="I62" s="1">
        <v>50</v>
      </c>
      <c r="J62" s="1">
        <v>18.309999999999999</v>
      </c>
      <c r="K62" s="1">
        <v>19.48</v>
      </c>
      <c r="L62" s="1">
        <v>6256</v>
      </c>
      <c r="M62" s="1">
        <v>13</v>
      </c>
      <c r="N62" s="1">
        <v>287.23</v>
      </c>
      <c r="O62" s="1">
        <v>23.55</v>
      </c>
      <c r="P62" s="1">
        <v>7</v>
      </c>
      <c r="Q62" s="1">
        <v>9712</v>
      </c>
      <c r="R62" s="1">
        <v>20</v>
      </c>
      <c r="S62" s="1">
        <f t="shared" si="0"/>
        <v>7758.13</v>
      </c>
      <c r="T62" s="1">
        <f t="shared" si="1"/>
        <v>163392.00640000001</v>
      </c>
      <c r="U62" s="1">
        <f t="shared" si="2"/>
        <v>482.06850000000003</v>
      </c>
      <c r="V62" s="1">
        <f t="shared" si="3"/>
        <v>97.027800000000013</v>
      </c>
      <c r="W62" s="1">
        <f t="shared" si="4"/>
        <v>651070.76729999995</v>
      </c>
      <c r="X62" s="1">
        <f t="shared" si="5"/>
        <v>318.06095129457742</v>
      </c>
      <c r="Y62" s="10">
        <f t="shared" si="6"/>
        <v>6.6081667703991993</v>
      </c>
      <c r="Z62" s="1">
        <f t="shared" si="7"/>
        <v>2920.1963583191168</v>
      </c>
      <c r="AA62" s="1">
        <f t="shared" si="8"/>
        <v>1.7122136276062034E-2</v>
      </c>
      <c r="AB62" s="1">
        <f t="shared" si="9"/>
        <v>524141.76729999995</v>
      </c>
      <c r="AC62" s="8">
        <f t="shared" si="10"/>
        <v>1.7122136276062034E-2</v>
      </c>
      <c r="AD62" s="1" t="str">
        <f t="shared" si="11"/>
        <v>CUST62</v>
      </c>
      <c r="AE62" s="1"/>
      <c r="AF62" s="1"/>
    </row>
    <row r="63" spans="1:32" x14ac:dyDescent="0.3">
      <c r="A63" s="1" t="s">
        <v>18</v>
      </c>
      <c r="B63" s="1" t="s">
        <v>26</v>
      </c>
      <c r="C63" s="1" t="s">
        <v>31</v>
      </c>
      <c r="D63" s="1">
        <v>4499</v>
      </c>
      <c r="E63" s="1">
        <v>542092</v>
      </c>
      <c r="F63" s="1">
        <v>30235</v>
      </c>
      <c r="G63" s="1">
        <v>7.21</v>
      </c>
      <c r="H63" s="1">
        <v>10.48</v>
      </c>
      <c r="I63" s="1">
        <v>382</v>
      </c>
      <c r="J63" s="1">
        <v>30.17</v>
      </c>
      <c r="K63" s="1">
        <v>15.2</v>
      </c>
      <c r="L63" s="1">
        <v>72090</v>
      </c>
      <c r="M63" s="1">
        <v>8</v>
      </c>
      <c r="N63" s="1">
        <v>1805.31</v>
      </c>
      <c r="O63" s="1">
        <v>14.03</v>
      </c>
      <c r="P63" s="1">
        <v>8</v>
      </c>
      <c r="Q63" s="1">
        <v>39915</v>
      </c>
      <c r="R63" s="1">
        <v>28</v>
      </c>
      <c r="S63" s="1">
        <f t="shared" si="0"/>
        <v>47149.520000000004</v>
      </c>
      <c r="T63" s="1">
        <f t="shared" si="1"/>
        <v>82397.983999999997</v>
      </c>
      <c r="U63" s="1">
        <f t="shared" si="2"/>
        <v>631.20969999999988</v>
      </c>
      <c r="V63" s="1">
        <f t="shared" si="3"/>
        <v>324.37790000000001</v>
      </c>
      <c r="W63" s="1">
        <f t="shared" si="4"/>
        <v>299583.90839999996</v>
      </c>
      <c r="X63" s="1">
        <f t="shared" si="5"/>
        <v>66.588999422093792</v>
      </c>
      <c r="Y63" s="10">
        <f t="shared" si="6"/>
        <v>17.929287249875973</v>
      </c>
      <c r="Z63" s="1">
        <f t="shared" si="7"/>
        <v>300.27640682209704</v>
      </c>
      <c r="AA63" s="1">
        <f t="shared" si="8"/>
        <v>1.2721612198667385</v>
      </c>
      <c r="AB63" s="1">
        <f t="shared" si="9"/>
        <v>269348.90839999996</v>
      </c>
      <c r="AC63" s="8">
        <f t="shared" si="10"/>
        <v>1.2721612198667385</v>
      </c>
      <c r="AD63" s="1" t="str">
        <f t="shared" si="11"/>
        <v>CUST63</v>
      </c>
      <c r="AE63" s="1"/>
      <c r="AF63" s="1"/>
    </row>
    <row r="64" spans="1:32" x14ac:dyDescent="0.3">
      <c r="A64" s="1" t="s">
        <v>18</v>
      </c>
      <c r="B64" s="1" t="s">
        <v>24</v>
      </c>
      <c r="C64" s="1" t="s">
        <v>30</v>
      </c>
      <c r="D64" s="1">
        <v>2930</v>
      </c>
      <c r="E64" s="1">
        <v>330618</v>
      </c>
      <c r="F64" s="1">
        <v>112507</v>
      </c>
      <c r="G64" s="1">
        <v>3.82</v>
      </c>
      <c r="H64" s="1">
        <v>16.059999999999999</v>
      </c>
      <c r="I64" s="1">
        <v>493</v>
      </c>
      <c r="J64" s="1">
        <v>46.78</v>
      </c>
      <c r="K64" s="1">
        <v>16.850000000000001</v>
      </c>
      <c r="L64" s="1">
        <v>70382</v>
      </c>
      <c r="M64" s="1">
        <v>13</v>
      </c>
      <c r="N64" s="1">
        <v>171.79</v>
      </c>
      <c r="O64" s="1">
        <v>0.98</v>
      </c>
      <c r="P64" s="1">
        <v>10</v>
      </c>
      <c r="Q64" s="1">
        <v>18942</v>
      </c>
      <c r="R64" s="1">
        <v>45</v>
      </c>
      <c r="S64" s="1">
        <f t="shared" si="0"/>
        <v>47055.799999999996</v>
      </c>
      <c r="T64" s="1">
        <f t="shared" si="1"/>
        <v>55709.133000000002</v>
      </c>
      <c r="U64" s="1">
        <f t="shared" si="2"/>
        <v>28.713999999999999</v>
      </c>
      <c r="V64" s="1">
        <f t="shared" si="3"/>
        <v>111.92599999999999</v>
      </c>
      <c r="W64" s="1">
        <f t="shared" si="4"/>
        <v>138388.427</v>
      </c>
      <c r="X64" s="1">
        <f t="shared" si="5"/>
        <v>47.231545051194537</v>
      </c>
      <c r="Y64" s="10">
        <f t="shared" si="6"/>
        <v>2.9386438177180088</v>
      </c>
      <c r="Z64" s="1">
        <f t="shared" si="7"/>
        <v>1924.5474125385647</v>
      </c>
      <c r="AA64" s="1">
        <f t="shared" si="8"/>
        <v>0.25616412294551416</v>
      </c>
      <c r="AB64" s="1">
        <f t="shared" si="9"/>
        <v>25881.426999999996</v>
      </c>
      <c r="AC64" s="8">
        <f t="shared" si="10"/>
        <v>0.25616412294551416</v>
      </c>
      <c r="AD64" s="1" t="str">
        <f t="shared" si="11"/>
        <v>CUST64</v>
      </c>
      <c r="AE64" s="1"/>
      <c r="AF64" s="1"/>
    </row>
    <row r="65" spans="1:32" x14ac:dyDescent="0.3">
      <c r="A65" s="1" t="s">
        <v>18</v>
      </c>
      <c r="B65" s="1" t="s">
        <v>27</v>
      </c>
      <c r="C65" s="1" t="s">
        <v>30</v>
      </c>
      <c r="D65" s="1">
        <v>240</v>
      </c>
      <c r="E65" s="1">
        <v>380817</v>
      </c>
      <c r="F65" s="1">
        <v>31917</v>
      </c>
      <c r="G65" s="1">
        <v>2.4700000000000002</v>
      </c>
      <c r="H65" s="1">
        <v>10.35</v>
      </c>
      <c r="I65" s="1">
        <v>456</v>
      </c>
      <c r="J65" s="1">
        <v>24.5</v>
      </c>
      <c r="K65" s="1">
        <v>16.87</v>
      </c>
      <c r="L65" s="1">
        <v>5752</v>
      </c>
      <c r="M65" s="1">
        <v>13</v>
      </c>
      <c r="N65" s="1">
        <v>979.55</v>
      </c>
      <c r="O65" s="1">
        <v>22.91</v>
      </c>
      <c r="P65" s="1">
        <v>44</v>
      </c>
      <c r="Q65" s="1">
        <v>41087</v>
      </c>
      <c r="R65" s="1">
        <v>77</v>
      </c>
      <c r="S65" s="1">
        <f t="shared" si="0"/>
        <v>2484</v>
      </c>
      <c r="T65" s="1">
        <f t="shared" si="1"/>
        <v>64243.827900000004</v>
      </c>
      <c r="U65" s="1">
        <f t="shared" si="2"/>
        <v>54.984000000000002</v>
      </c>
      <c r="V65" s="1">
        <f t="shared" si="3"/>
        <v>5.9280000000000008</v>
      </c>
      <c r="W65" s="1">
        <f t="shared" si="4"/>
        <v>267189.26010000001</v>
      </c>
      <c r="X65" s="1">
        <f t="shared" si="5"/>
        <v>1113.28858375</v>
      </c>
      <c r="Y65" s="10">
        <f t="shared" si="6"/>
        <v>11.931478522417521</v>
      </c>
      <c r="Z65" s="1">
        <f t="shared" si="7"/>
        <v>388.76729110305752</v>
      </c>
      <c r="AA65" s="1">
        <f t="shared" si="8"/>
        <v>1.1729381829067504</v>
      </c>
      <c r="AB65" s="1">
        <f t="shared" si="9"/>
        <v>235272.26010000001</v>
      </c>
      <c r="AC65" s="8">
        <f t="shared" si="10"/>
        <v>1.1729381829067504</v>
      </c>
      <c r="AD65" s="1" t="str">
        <f t="shared" si="11"/>
        <v>CUST65</v>
      </c>
      <c r="AE65" s="1"/>
      <c r="AF65" s="1"/>
    </row>
    <row r="66" spans="1:32" x14ac:dyDescent="0.3">
      <c r="A66" s="1" t="s">
        <v>18</v>
      </c>
      <c r="B66" s="1" t="s">
        <v>25</v>
      </c>
      <c r="C66" s="1" t="s">
        <v>31</v>
      </c>
      <c r="D66" s="1">
        <v>1063</v>
      </c>
      <c r="E66" s="1">
        <v>782303</v>
      </c>
      <c r="F66" s="1">
        <v>85811</v>
      </c>
      <c r="G66" s="1">
        <v>6.79</v>
      </c>
      <c r="H66" s="1">
        <v>13.9</v>
      </c>
      <c r="I66" s="1">
        <v>326</v>
      </c>
      <c r="J66" s="1">
        <v>28.06</v>
      </c>
      <c r="K66" s="1">
        <v>17.75</v>
      </c>
      <c r="L66" s="1">
        <v>1353</v>
      </c>
      <c r="M66" s="1">
        <v>9</v>
      </c>
      <c r="N66" s="1">
        <v>1946.76</v>
      </c>
      <c r="O66" s="1">
        <v>18.55</v>
      </c>
      <c r="P66" s="1">
        <v>12</v>
      </c>
      <c r="Q66" s="1">
        <v>9520</v>
      </c>
      <c r="R66" s="1">
        <v>65</v>
      </c>
      <c r="S66" s="1">
        <f t="shared" ref="S66:S129" si="12">H66*D66</f>
        <v>14775.7</v>
      </c>
      <c r="T66" s="1">
        <f t="shared" ref="T66:T129" si="13">K66/100*E66</f>
        <v>138858.7825</v>
      </c>
      <c r="U66" s="1">
        <f t="shared" ref="U66:U129" si="14">O66/100*D66</f>
        <v>197.1865</v>
      </c>
      <c r="V66" s="1">
        <f t="shared" ref="V66:V129" si="15">G66/100*D66</f>
        <v>72.177700000000002</v>
      </c>
      <c r="W66" s="1">
        <f t="shared" ref="W66:W129" si="16">E66 - (S66+T66+U66+V66+L66+Q66)</f>
        <v>617526.15330000001</v>
      </c>
      <c r="X66" s="1">
        <f t="shared" ref="X66:X129" si="17">IF(D66=0,NA(),W66/D66)</f>
        <v>580.92770771401695</v>
      </c>
      <c r="Y66" s="10">
        <f t="shared" ref="Y66:Y129" si="18">IF(F66=0,NA(),E66/F66)</f>
        <v>9.1165817902133757</v>
      </c>
      <c r="Z66" s="1">
        <f t="shared" ref="Z66:Z129" si="19">IF(N66=0,NA(),E66/N66)</f>
        <v>401.84871273295118</v>
      </c>
      <c r="AA66" s="1">
        <f t="shared" ref="AA66:AA129" si="20">IF(Z66=0,NA(),I66/Z66)</f>
        <v>0.81125057682253543</v>
      </c>
      <c r="AB66" s="1">
        <f t="shared" ref="AB66:AB129" si="21">W66-F66</f>
        <v>531715.15330000001</v>
      </c>
      <c r="AC66" s="8">
        <f t="shared" ref="AC66:AC129" si="22">IF(Z66=0,NA(),I66/Z66)</f>
        <v>0.81125057682253543</v>
      </c>
      <c r="AD66" s="1" t="str">
        <f t="shared" ref="AD66:AD129" si="23" xml:space="preserve"> "CUST" &amp; ROW()</f>
        <v>CUST66</v>
      </c>
      <c r="AE66" s="1"/>
      <c r="AF66" s="1"/>
    </row>
    <row r="67" spans="1:32" x14ac:dyDescent="0.3">
      <c r="A67" s="1" t="s">
        <v>18</v>
      </c>
      <c r="B67" s="1" t="s">
        <v>25</v>
      </c>
      <c r="C67" s="1" t="s">
        <v>28</v>
      </c>
      <c r="D67" s="1">
        <v>2641</v>
      </c>
      <c r="E67" s="1">
        <v>456140</v>
      </c>
      <c r="F67" s="1">
        <v>24008</v>
      </c>
      <c r="G67" s="1">
        <v>2.0099999999999998</v>
      </c>
      <c r="H67" s="1">
        <v>13.71</v>
      </c>
      <c r="I67" s="1">
        <v>282</v>
      </c>
      <c r="J67" s="1">
        <v>42.91</v>
      </c>
      <c r="K67" s="1">
        <v>5.75</v>
      </c>
      <c r="L67" s="1">
        <v>14691</v>
      </c>
      <c r="M67" s="1">
        <v>14</v>
      </c>
      <c r="N67" s="1">
        <v>1196.8499999999999</v>
      </c>
      <c r="O67" s="1">
        <v>13.11</v>
      </c>
      <c r="P67" s="1">
        <v>49</v>
      </c>
      <c r="Q67" s="1">
        <v>20798</v>
      </c>
      <c r="R67" s="1">
        <v>-2</v>
      </c>
      <c r="S67" s="1">
        <f t="shared" si="12"/>
        <v>36208.11</v>
      </c>
      <c r="T67" s="1">
        <f t="shared" si="13"/>
        <v>26228.050000000003</v>
      </c>
      <c r="U67" s="1">
        <f t="shared" si="14"/>
        <v>346.23509999999999</v>
      </c>
      <c r="V67" s="1">
        <f t="shared" si="15"/>
        <v>53.084099999999992</v>
      </c>
      <c r="W67" s="1">
        <f t="shared" si="16"/>
        <v>357815.5208</v>
      </c>
      <c r="X67" s="1">
        <f t="shared" si="17"/>
        <v>135.48486209769027</v>
      </c>
      <c r="Y67" s="10">
        <f t="shared" si="18"/>
        <v>18.999500166611131</v>
      </c>
      <c r="Z67" s="1">
        <f t="shared" si="19"/>
        <v>381.11709905167737</v>
      </c>
      <c r="AA67" s="1">
        <f t="shared" si="20"/>
        <v>0.7399300653308194</v>
      </c>
      <c r="AB67" s="1">
        <f t="shared" si="21"/>
        <v>333807.5208</v>
      </c>
      <c r="AC67" s="8">
        <f t="shared" si="22"/>
        <v>0.7399300653308194</v>
      </c>
      <c r="AD67" s="1" t="str">
        <f t="shared" si="23"/>
        <v>CUST67</v>
      </c>
      <c r="AE67" s="1"/>
      <c r="AF67" s="1"/>
    </row>
    <row r="68" spans="1:32" x14ac:dyDescent="0.3">
      <c r="A68" s="1" t="s">
        <v>18</v>
      </c>
      <c r="B68" s="1" t="s">
        <v>25</v>
      </c>
      <c r="C68" s="1" t="s">
        <v>29</v>
      </c>
      <c r="D68" s="1">
        <v>1781</v>
      </c>
      <c r="E68" s="1">
        <v>124071</v>
      </c>
      <c r="F68" s="1">
        <v>118550</v>
      </c>
      <c r="G68" s="1">
        <v>7.86</v>
      </c>
      <c r="H68" s="1">
        <v>4.04</v>
      </c>
      <c r="I68" s="1">
        <v>160</v>
      </c>
      <c r="J68" s="1">
        <v>48.21</v>
      </c>
      <c r="K68" s="1">
        <v>14.68</v>
      </c>
      <c r="L68" s="1">
        <v>68470</v>
      </c>
      <c r="M68" s="1">
        <v>13</v>
      </c>
      <c r="N68" s="1">
        <v>1353.62</v>
      </c>
      <c r="O68" s="1">
        <v>11.64</v>
      </c>
      <c r="P68" s="1">
        <v>14</v>
      </c>
      <c r="Q68" s="1">
        <v>44023</v>
      </c>
      <c r="R68" s="1">
        <v>18</v>
      </c>
      <c r="S68" s="1">
        <f t="shared" si="12"/>
        <v>7195.24</v>
      </c>
      <c r="T68" s="1">
        <f t="shared" si="13"/>
        <v>18213.622799999997</v>
      </c>
      <c r="U68" s="1">
        <f t="shared" si="14"/>
        <v>207.30840000000001</v>
      </c>
      <c r="V68" s="1">
        <f t="shared" si="15"/>
        <v>139.98660000000001</v>
      </c>
      <c r="W68" s="1">
        <f t="shared" si="16"/>
        <v>-14178.157799999986</v>
      </c>
      <c r="X68" s="1">
        <f t="shared" si="17"/>
        <v>-7.9607848399775332</v>
      </c>
      <c r="Y68" s="10">
        <f t="shared" si="18"/>
        <v>1.0465710670603121</v>
      </c>
      <c r="Z68" s="1">
        <f t="shared" si="19"/>
        <v>91.658663435823939</v>
      </c>
      <c r="AA68" s="1">
        <f t="shared" si="20"/>
        <v>1.7456069508587824</v>
      </c>
      <c r="AB68" s="1">
        <f t="shared" si="21"/>
        <v>-132728.15779999999</v>
      </c>
      <c r="AC68" s="8">
        <f t="shared" si="22"/>
        <v>1.7456069508587824</v>
      </c>
      <c r="AD68" s="1" t="str">
        <f t="shared" si="23"/>
        <v>CUST68</v>
      </c>
      <c r="AE68" s="1"/>
      <c r="AF68" s="1"/>
    </row>
    <row r="69" spans="1:32" x14ac:dyDescent="0.3">
      <c r="A69" s="1" t="s">
        <v>18</v>
      </c>
      <c r="B69" s="1" t="s">
        <v>25</v>
      </c>
      <c r="C69" s="1" t="s">
        <v>30</v>
      </c>
      <c r="D69" s="1">
        <v>4197</v>
      </c>
      <c r="E69" s="1">
        <v>500542</v>
      </c>
      <c r="F69" s="1">
        <v>96218</v>
      </c>
      <c r="G69" s="1">
        <v>8.6</v>
      </c>
      <c r="H69" s="1">
        <v>19.940000000000001</v>
      </c>
      <c r="I69" s="1">
        <v>347</v>
      </c>
      <c r="J69" s="1">
        <v>32.26</v>
      </c>
      <c r="K69" s="1">
        <v>5.25</v>
      </c>
      <c r="L69" s="1">
        <v>16406</v>
      </c>
      <c r="M69" s="1">
        <v>12</v>
      </c>
      <c r="N69" s="1">
        <v>1795.92</v>
      </c>
      <c r="O69" s="1">
        <v>5.12</v>
      </c>
      <c r="P69" s="1">
        <v>33</v>
      </c>
      <c r="Q69" s="1">
        <v>36326</v>
      </c>
      <c r="R69" s="1">
        <v>71</v>
      </c>
      <c r="S69" s="1">
        <f t="shared" si="12"/>
        <v>83688.180000000008</v>
      </c>
      <c r="T69" s="1">
        <f t="shared" si="13"/>
        <v>26278.454999999998</v>
      </c>
      <c r="U69" s="1">
        <f t="shared" si="14"/>
        <v>214.88640000000001</v>
      </c>
      <c r="V69" s="1">
        <f t="shared" si="15"/>
        <v>360.94199999999995</v>
      </c>
      <c r="W69" s="1">
        <f t="shared" si="16"/>
        <v>337267.53659999999</v>
      </c>
      <c r="X69" s="1">
        <f t="shared" si="17"/>
        <v>80.359193852751957</v>
      </c>
      <c r="Y69" s="10">
        <f t="shared" si="18"/>
        <v>5.2021659149015775</v>
      </c>
      <c r="Z69" s="1">
        <f t="shared" si="19"/>
        <v>278.71063299033364</v>
      </c>
      <c r="AA69" s="1">
        <f t="shared" si="20"/>
        <v>1.2450188795345845</v>
      </c>
      <c r="AB69" s="1">
        <f t="shared" si="21"/>
        <v>241049.53659999999</v>
      </c>
      <c r="AC69" s="8">
        <f t="shared" si="22"/>
        <v>1.2450188795345845</v>
      </c>
      <c r="AD69" s="1" t="str">
        <f t="shared" si="23"/>
        <v>CUST69</v>
      </c>
      <c r="AE69" s="1"/>
      <c r="AF69" s="1"/>
    </row>
    <row r="70" spans="1:32" x14ac:dyDescent="0.3">
      <c r="A70" s="1" t="s">
        <v>18</v>
      </c>
      <c r="B70" s="1" t="s">
        <v>27</v>
      </c>
      <c r="C70" s="1" t="s">
        <v>29</v>
      </c>
      <c r="D70" s="1">
        <v>1898</v>
      </c>
      <c r="E70" s="1">
        <v>718179</v>
      </c>
      <c r="F70" s="1">
        <v>20372</v>
      </c>
      <c r="G70" s="1">
        <v>6.05</v>
      </c>
      <c r="H70" s="1">
        <v>16.5</v>
      </c>
      <c r="I70" s="1">
        <v>56</v>
      </c>
      <c r="J70" s="1">
        <v>56.86</v>
      </c>
      <c r="K70" s="1">
        <v>12.55</v>
      </c>
      <c r="L70" s="1">
        <v>54213</v>
      </c>
      <c r="M70" s="1">
        <v>11</v>
      </c>
      <c r="N70" s="1">
        <v>765.48</v>
      </c>
      <c r="O70" s="1">
        <v>2.69</v>
      </c>
      <c r="P70" s="1">
        <v>0</v>
      </c>
      <c r="Q70" s="1">
        <v>42553</v>
      </c>
      <c r="R70" s="1">
        <v>21</v>
      </c>
      <c r="S70" s="1">
        <f t="shared" si="12"/>
        <v>31317</v>
      </c>
      <c r="T70" s="1">
        <f t="shared" si="13"/>
        <v>90131.464500000002</v>
      </c>
      <c r="U70" s="1">
        <f t="shared" si="14"/>
        <v>51.056200000000004</v>
      </c>
      <c r="V70" s="1">
        <f t="shared" si="15"/>
        <v>114.82899999999999</v>
      </c>
      <c r="W70" s="1">
        <f t="shared" si="16"/>
        <v>499798.65029999998</v>
      </c>
      <c r="X70" s="1">
        <f t="shared" si="17"/>
        <v>263.32910974710222</v>
      </c>
      <c r="Y70" s="10">
        <f t="shared" si="18"/>
        <v>35.253239740820732</v>
      </c>
      <c r="Z70" s="1">
        <f t="shared" si="19"/>
        <v>938.20739927888383</v>
      </c>
      <c r="AA70" s="1">
        <f t="shared" si="20"/>
        <v>5.968829497938536E-2</v>
      </c>
      <c r="AB70" s="1">
        <f t="shared" si="21"/>
        <v>479426.65029999998</v>
      </c>
      <c r="AC70" s="8">
        <f t="shared" si="22"/>
        <v>5.968829497938536E-2</v>
      </c>
      <c r="AD70" s="1" t="str">
        <f t="shared" si="23"/>
        <v>CUST70</v>
      </c>
      <c r="AE70" s="1"/>
      <c r="AF70" s="1"/>
    </row>
    <row r="71" spans="1:32" x14ac:dyDescent="0.3">
      <c r="A71" s="1" t="s">
        <v>18</v>
      </c>
      <c r="B71" s="1" t="s">
        <v>26</v>
      </c>
      <c r="C71" s="1" t="s">
        <v>28</v>
      </c>
      <c r="D71" s="1">
        <v>1508</v>
      </c>
      <c r="E71" s="1">
        <v>638158</v>
      </c>
      <c r="F71" s="1">
        <v>103826</v>
      </c>
      <c r="G71" s="1">
        <v>4.72</v>
      </c>
      <c r="H71" s="1">
        <v>16.510000000000002</v>
      </c>
      <c r="I71" s="1">
        <v>370</v>
      </c>
      <c r="J71" s="1">
        <v>34.700000000000003</v>
      </c>
      <c r="K71" s="1">
        <v>12.28</v>
      </c>
      <c r="L71" s="1">
        <v>85184</v>
      </c>
      <c r="M71" s="1">
        <v>3</v>
      </c>
      <c r="N71" s="1">
        <v>635.98</v>
      </c>
      <c r="O71" s="1">
        <v>21.47</v>
      </c>
      <c r="P71" s="1">
        <v>45</v>
      </c>
      <c r="Q71" s="1">
        <v>24279</v>
      </c>
      <c r="R71" s="1">
        <v>49</v>
      </c>
      <c r="S71" s="1">
        <f t="shared" si="12"/>
        <v>24897.08</v>
      </c>
      <c r="T71" s="1">
        <f t="shared" si="13"/>
        <v>78365.8024</v>
      </c>
      <c r="U71" s="1">
        <f t="shared" si="14"/>
        <v>323.76760000000002</v>
      </c>
      <c r="V71" s="1">
        <f t="shared" si="15"/>
        <v>71.177599999999998</v>
      </c>
      <c r="W71" s="1">
        <f t="shared" si="16"/>
        <v>425037.17239999998</v>
      </c>
      <c r="X71" s="1">
        <f t="shared" si="17"/>
        <v>281.85488885941641</v>
      </c>
      <c r="Y71" s="10">
        <f t="shared" si="18"/>
        <v>6.1464180455762527</v>
      </c>
      <c r="Z71" s="1">
        <f t="shared" si="19"/>
        <v>1003.4246359948426</v>
      </c>
      <c r="AA71" s="1">
        <f t="shared" si="20"/>
        <v>0.36873720928046033</v>
      </c>
      <c r="AB71" s="1">
        <f t="shared" si="21"/>
        <v>321211.17239999998</v>
      </c>
      <c r="AC71" s="8">
        <f t="shared" si="22"/>
        <v>0.36873720928046033</v>
      </c>
      <c r="AD71" s="1" t="str">
        <f t="shared" si="23"/>
        <v>CUST71</v>
      </c>
      <c r="AE71" s="1"/>
      <c r="AF71" s="1"/>
    </row>
    <row r="72" spans="1:32" x14ac:dyDescent="0.3">
      <c r="A72" s="1" t="s">
        <v>18</v>
      </c>
      <c r="B72" s="1" t="s">
        <v>26</v>
      </c>
      <c r="C72" s="1" t="s">
        <v>29</v>
      </c>
      <c r="D72" s="1">
        <v>2952</v>
      </c>
      <c r="E72" s="1">
        <v>68658</v>
      </c>
      <c r="F72" s="1">
        <v>123581</v>
      </c>
      <c r="G72" s="1">
        <v>8.65</v>
      </c>
      <c r="H72" s="1">
        <v>17.07</v>
      </c>
      <c r="I72" s="1">
        <v>356</v>
      </c>
      <c r="J72" s="1">
        <v>27.3</v>
      </c>
      <c r="K72" s="1">
        <v>6.52</v>
      </c>
      <c r="L72" s="1">
        <v>95018</v>
      </c>
      <c r="M72" s="1">
        <v>10</v>
      </c>
      <c r="N72" s="1">
        <v>1107.6199999999999</v>
      </c>
      <c r="O72" s="1">
        <v>3.91</v>
      </c>
      <c r="P72" s="1">
        <v>44</v>
      </c>
      <c r="Q72" s="1">
        <v>5876</v>
      </c>
      <c r="R72" s="1">
        <v>38</v>
      </c>
      <c r="S72" s="1">
        <f t="shared" si="12"/>
        <v>50390.64</v>
      </c>
      <c r="T72" s="1">
        <f t="shared" si="13"/>
        <v>4476.5015999999996</v>
      </c>
      <c r="U72" s="1">
        <f t="shared" si="14"/>
        <v>115.42320000000001</v>
      </c>
      <c r="V72" s="1">
        <f t="shared" si="15"/>
        <v>255.34800000000001</v>
      </c>
      <c r="W72" s="1">
        <f t="shared" si="16"/>
        <v>-87473.912799999991</v>
      </c>
      <c r="X72" s="1">
        <f t="shared" si="17"/>
        <v>-29.632084281842815</v>
      </c>
      <c r="Y72" s="10">
        <f t="shared" si="18"/>
        <v>0.5555708401776972</v>
      </c>
      <c r="Z72" s="1">
        <f t="shared" si="19"/>
        <v>61.986963037864975</v>
      </c>
      <c r="AA72" s="1">
        <f t="shared" si="20"/>
        <v>5.7431431151504553</v>
      </c>
      <c r="AB72" s="1">
        <f t="shared" si="21"/>
        <v>-211054.91279999999</v>
      </c>
      <c r="AC72" s="8">
        <f t="shared" si="22"/>
        <v>5.7431431151504553</v>
      </c>
      <c r="AD72" s="1" t="str">
        <f t="shared" si="23"/>
        <v>CUST72</v>
      </c>
      <c r="AE72" s="1"/>
      <c r="AF72" s="1"/>
    </row>
    <row r="73" spans="1:32" x14ac:dyDescent="0.3">
      <c r="A73" s="1" t="s">
        <v>18</v>
      </c>
      <c r="B73" s="1" t="s">
        <v>24</v>
      </c>
      <c r="C73" s="1" t="s">
        <v>30</v>
      </c>
      <c r="D73" s="1">
        <v>1646</v>
      </c>
      <c r="E73" s="1">
        <v>229635</v>
      </c>
      <c r="F73" s="1">
        <v>81396</v>
      </c>
      <c r="G73" s="1">
        <v>2.41</v>
      </c>
      <c r="H73" s="1">
        <v>16.64</v>
      </c>
      <c r="I73" s="1">
        <v>218</v>
      </c>
      <c r="J73" s="1">
        <v>16.649999999999999</v>
      </c>
      <c r="K73" s="1">
        <v>16.829999999999998</v>
      </c>
      <c r="L73" s="1">
        <v>5322</v>
      </c>
      <c r="M73" s="1">
        <v>3</v>
      </c>
      <c r="N73" s="1">
        <v>1934.68</v>
      </c>
      <c r="O73" s="1">
        <v>29.58</v>
      </c>
      <c r="P73" s="1">
        <v>16</v>
      </c>
      <c r="Q73" s="1">
        <v>36775</v>
      </c>
      <c r="R73" s="1">
        <v>10</v>
      </c>
      <c r="S73" s="1">
        <f t="shared" si="12"/>
        <v>27389.440000000002</v>
      </c>
      <c r="T73" s="1">
        <f t="shared" si="13"/>
        <v>38647.570499999994</v>
      </c>
      <c r="U73" s="1">
        <f t="shared" si="14"/>
        <v>486.88679999999999</v>
      </c>
      <c r="V73" s="1">
        <f t="shared" si="15"/>
        <v>39.668599999999998</v>
      </c>
      <c r="W73" s="1">
        <f t="shared" si="16"/>
        <v>120974.4341</v>
      </c>
      <c r="X73" s="1">
        <f t="shared" si="17"/>
        <v>73.496010996354798</v>
      </c>
      <c r="Y73" s="10">
        <f t="shared" si="18"/>
        <v>2.8212074303405572</v>
      </c>
      <c r="Z73" s="1">
        <f t="shared" si="19"/>
        <v>118.69404759443422</v>
      </c>
      <c r="AA73" s="1">
        <f t="shared" si="20"/>
        <v>1.8366548653297625</v>
      </c>
      <c r="AB73" s="1">
        <f t="shared" si="21"/>
        <v>39578.434099999999</v>
      </c>
      <c r="AC73" s="8">
        <f t="shared" si="22"/>
        <v>1.8366548653297625</v>
      </c>
      <c r="AD73" s="1" t="str">
        <f t="shared" si="23"/>
        <v>CUST73</v>
      </c>
      <c r="AE73" s="1"/>
      <c r="AF73" s="1"/>
    </row>
    <row r="74" spans="1:32" x14ac:dyDescent="0.3">
      <c r="A74" s="1" t="s">
        <v>18</v>
      </c>
      <c r="B74" s="1" t="s">
        <v>26</v>
      </c>
      <c r="C74" s="1" t="s">
        <v>28</v>
      </c>
      <c r="D74" s="1">
        <v>1068</v>
      </c>
      <c r="E74" s="1">
        <v>400808</v>
      </c>
      <c r="F74" s="1">
        <v>62505</v>
      </c>
      <c r="G74" s="1">
        <v>7.49</v>
      </c>
      <c r="H74" s="1">
        <v>10.29</v>
      </c>
      <c r="I74" s="1">
        <v>471</v>
      </c>
      <c r="J74" s="1">
        <v>34.92</v>
      </c>
      <c r="K74" s="1">
        <v>14.59</v>
      </c>
      <c r="L74" s="1">
        <v>79468</v>
      </c>
      <c r="M74" s="1">
        <v>0</v>
      </c>
      <c r="N74" s="1">
        <v>248.85</v>
      </c>
      <c r="O74" s="1">
        <v>3.91</v>
      </c>
      <c r="P74" s="1">
        <v>12</v>
      </c>
      <c r="Q74" s="1">
        <v>15325</v>
      </c>
      <c r="R74" s="1">
        <v>35</v>
      </c>
      <c r="S74" s="1">
        <f t="shared" si="12"/>
        <v>10989.72</v>
      </c>
      <c r="T74" s="1">
        <f t="shared" si="13"/>
        <v>58477.887199999997</v>
      </c>
      <c r="U74" s="1">
        <f t="shared" si="14"/>
        <v>41.758800000000001</v>
      </c>
      <c r="V74" s="1">
        <f t="shared" si="15"/>
        <v>79.993200000000016</v>
      </c>
      <c r="W74" s="1">
        <f t="shared" si="16"/>
        <v>236425.64079999999</v>
      </c>
      <c r="X74" s="1">
        <f t="shared" si="17"/>
        <v>221.37232284644193</v>
      </c>
      <c r="Y74" s="10">
        <f t="shared" si="18"/>
        <v>6.4124150067994563</v>
      </c>
      <c r="Z74" s="1">
        <f t="shared" si="19"/>
        <v>1610.6409483624675</v>
      </c>
      <c r="AA74" s="1">
        <f t="shared" si="20"/>
        <v>0.29243016606454958</v>
      </c>
      <c r="AB74" s="1">
        <f t="shared" si="21"/>
        <v>173920.64079999999</v>
      </c>
      <c r="AC74" s="8">
        <f t="shared" si="22"/>
        <v>0.29243016606454958</v>
      </c>
      <c r="AD74" s="1" t="str">
        <f t="shared" si="23"/>
        <v>CUST74</v>
      </c>
      <c r="AE74" s="1"/>
      <c r="AF74" s="1"/>
    </row>
    <row r="75" spans="1:32" x14ac:dyDescent="0.3">
      <c r="A75" s="1" t="s">
        <v>18</v>
      </c>
      <c r="B75" s="1" t="s">
        <v>25</v>
      </c>
      <c r="C75" s="1" t="s">
        <v>29</v>
      </c>
      <c r="D75" s="1">
        <v>869</v>
      </c>
      <c r="E75" s="1">
        <v>712212</v>
      </c>
      <c r="F75" s="1">
        <v>127118</v>
      </c>
      <c r="G75" s="1">
        <v>7.61</v>
      </c>
      <c r="H75" s="1">
        <v>13.61</v>
      </c>
      <c r="I75" s="1">
        <v>102</v>
      </c>
      <c r="J75" s="1">
        <v>11.29</v>
      </c>
      <c r="K75" s="1">
        <v>6.9</v>
      </c>
      <c r="L75" s="1">
        <v>46501</v>
      </c>
      <c r="M75" s="1">
        <v>9</v>
      </c>
      <c r="N75" s="1">
        <v>1042.48</v>
      </c>
      <c r="O75" s="1">
        <v>25.87</v>
      </c>
      <c r="P75" s="1">
        <v>31</v>
      </c>
      <c r="Q75" s="1">
        <v>18996</v>
      </c>
      <c r="R75" s="1">
        <v>-11</v>
      </c>
      <c r="S75" s="1">
        <f t="shared" si="12"/>
        <v>11827.09</v>
      </c>
      <c r="T75" s="1">
        <f t="shared" si="13"/>
        <v>49142.628000000004</v>
      </c>
      <c r="U75" s="1">
        <f t="shared" si="14"/>
        <v>224.81029999999998</v>
      </c>
      <c r="V75" s="1">
        <f t="shared" si="15"/>
        <v>66.130899999999997</v>
      </c>
      <c r="W75" s="1">
        <f t="shared" si="16"/>
        <v>585454.34080000001</v>
      </c>
      <c r="X75" s="1">
        <f t="shared" si="17"/>
        <v>673.71040368239358</v>
      </c>
      <c r="Y75" s="10">
        <f t="shared" si="18"/>
        <v>5.6027627873314554</v>
      </c>
      <c r="Z75" s="1">
        <f t="shared" si="19"/>
        <v>683.1900851814903</v>
      </c>
      <c r="AA75" s="1">
        <f t="shared" si="20"/>
        <v>0.14929959057134673</v>
      </c>
      <c r="AB75" s="1">
        <f t="shared" si="21"/>
        <v>458336.34080000001</v>
      </c>
      <c r="AC75" s="8">
        <f t="shared" si="22"/>
        <v>0.14929959057134673</v>
      </c>
      <c r="AD75" s="1" t="str">
        <f t="shared" si="23"/>
        <v>CUST75</v>
      </c>
      <c r="AE75" s="1"/>
      <c r="AF75" s="1"/>
    </row>
    <row r="76" spans="1:32" x14ac:dyDescent="0.3">
      <c r="A76" s="1" t="s">
        <v>18</v>
      </c>
      <c r="B76" s="1" t="s">
        <v>25</v>
      </c>
      <c r="C76" s="1" t="s">
        <v>30</v>
      </c>
      <c r="D76" s="1">
        <v>4458</v>
      </c>
      <c r="E76" s="1">
        <v>276058</v>
      </c>
      <c r="F76" s="1">
        <v>67491</v>
      </c>
      <c r="G76" s="1">
        <v>7.21</v>
      </c>
      <c r="H76" s="1">
        <v>7.38</v>
      </c>
      <c r="I76" s="1">
        <v>94</v>
      </c>
      <c r="J76" s="1">
        <v>23.32</v>
      </c>
      <c r="K76" s="1">
        <v>13.9</v>
      </c>
      <c r="L76" s="1">
        <v>9777</v>
      </c>
      <c r="M76" s="1">
        <v>4</v>
      </c>
      <c r="N76" s="1">
        <v>1570.97</v>
      </c>
      <c r="O76" s="1">
        <v>7.4</v>
      </c>
      <c r="P76" s="1">
        <v>7</v>
      </c>
      <c r="Q76" s="1">
        <v>9747</v>
      </c>
      <c r="R76" s="1">
        <v>70</v>
      </c>
      <c r="S76" s="1">
        <f t="shared" si="12"/>
        <v>32900.04</v>
      </c>
      <c r="T76" s="1">
        <f t="shared" si="13"/>
        <v>38372.062000000005</v>
      </c>
      <c r="U76" s="1">
        <f t="shared" si="14"/>
        <v>329.89200000000005</v>
      </c>
      <c r="V76" s="1">
        <f t="shared" si="15"/>
        <v>321.42179999999996</v>
      </c>
      <c r="W76" s="1">
        <f t="shared" si="16"/>
        <v>184610.58419999998</v>
      </c>
      <c r="X76" s="1">
        <f t="shared" si="17"/>
        <v>41.411077658142659</v>
      </c>
      <c r="Y76" s="10">
        <f t="shared" si="18"/>
        <v>4.0902935206175641</v>
      </c>
      <c r="Z76" s="1">
        <f t="shared" si="19"/>
        <v>175.72455234663934</v>
      </c>
      <c r="AA76" s="1">
        <f t="shared" si="20"/>
        <v>0.53492809482065362</v>
      </c>
      <c r="AB76" s="1">
        <f t="shared" si="21"/>
        <v>117119.58419999998</v>
      </c>
      <c r="AC76" s="8">
        <f t="shared" si="22"/>
        <v>0.53492809482065362</v>
      </c>
      <c r="AD76" s="1" t="str">
        <f t="shared" si="23"/>
        <v>CUST76</v>
      </c>
      <c r="AE76" s="1"/>
      <c r="AF76" s="1"/>
    </row>
    <row r="77" spans="1:32" x14ac:dyDescent="0.3">
      <c r="A77" s="1" t="s">
        <v>18</v>
      </c>
      <c r="B77" s="1" t="s">
        <v>25</v>
      </c>
      <c r="C77" s="1" t="s">
        <v>28</v>
      </c>
      <c r="D77" s="1">
        <v>3146</v>
      </c>
      <c r="E77" s="1">
        <v>450187</v>
      </c>
      <c r="F77" s="1">
        <v>36881</v>
      </c>
      <c r="G77" s="1">
        <v>0.65</v>
      </c>
      <c r="H77" s="1">
        <v>4.4800000000000004</v>
      </c>
      <c r="I77" s="1">
        <v>491</v>
      </c>
      <c r="J77" s="1">
        <v>63.11</v>
      </c>
      <c r="K77" s="1">
        <v>17.48</v>
      </c>
      <c r="L77" s="1">
        <v>97427</v>
      </c>
      <c r="M77" s="1">
        <v>14</v>
      </c>
      <c r="N77" s="1">
        <v>240.95</v>
      </c>
      <c r="O77" s="1">
        <v>28.35</v>
      </c>
      <c r="P77" s="1">
        <v>42</v>
      </c>
      <c r="Q77" s="1">
        <v>5316</v>
      </c>
      <c r="R77" s="1">
        <v>62</v>
      </c>
      <c r="S77" s="1">
        <f t="shared" si="12"/>
        <v>14094.080000000002</v>
      </c>
      <c r="T77" s="1">
        <f t="shared" si="13"/>
        <v>78692.687600000005</v>
      </c>
      <c r="U77" s="1">
        <f t="shared" si="14"/>
        <v>891.89100000000008</v>
      </c>
      <c r="V77" s="1">
        <f t="shared" si="15"/>
        <v>20.449000000000002</v>
      </c>
      <c r="W77" s="1">
        <f t="shared" si="16"/>
        <v>253744.89240000001</v>
      </c>
      <c r="X77" s="1">
        <f t="shared" si="17"/>
        <v>80.656354863318498</v>
      </c>
      <c r="Y77" s="10">
        <f t="shared" si="18"/>
        <v>12.20647487866381</v>
      </c>
      <c r="Z77" s="1">
        <f t="shared" si="19"/>
        <v>1868.3834820502179</v>
      </c>
      <c r="AA77" s="1">
        <f t="shared" si="20"/>
        <v>0.26279401670861219</v>
      </c>
      <c r="AB77" s="1">
        <f t="shared" si="21"/>
        <v>216863.89240000001</v>
      </c>
      <c r="AC77" s="8">
        <f t="shared" si="22"/>
        <v>0.26279401670861219</v>
      </c>
      <c r="AD77" s="1" t="str">
        <f t="shared" si="23"/>
        <v>CUST77</v>
      </c>
      <c r="AE77" s="1"/>
      <c r="AF77" s="1"/>
    </row>
    <row r="78" spans="1:32" x14ac:dyDescent="0.3">
      <c r="A78" s="1" t="s">
        <v>18</v>
      </c>
      <c r="B78" s="1" t="s">
        <v>25</v>
      </c>
      <c r="C78" s="1" t="s">
        <v>31</v>
      </c>
      <c r="D78" s="1">
        <v>2664</v>
      </c>
      <c r="E78" s="1">
        <v>130257</v>
      </c>
      <c r="F78" s="1">
        <v>101664</v>
      </c>
      <c r="G78" s="1">
        <v>3.44</v>
      </c>
      <c r="H78" s="1">
        <v>9.2899999999999991</v>
      </c>
      <c r="I78" s="1">
        <v>496</v>
      </c>
      <c r="J78" s="1">
        <v>67.53</v>
      </c>
      <c r="K78" s="1">
        <v>13.59</v>
      </c>
      <c r="L78" s="1">
        <v>61527</v>
      </c>
      <c r="M78" s="1">
        <v>9</v>
      </c>
      <c r="N78" s="1">
        <v>1144.1500000000001</v>
      </c>
      <c r="O78" s="1">
        <v>28.7</v>
      </c>
      <c r="P78" s="1">
        <v>14</v>
      </c>
      <c r="Q78" s="1">
        <v>32094</v>
      </c>
      <c r="R78" s="1">
        <v>9</v>
      </c>
      <c r="S78" s="1">
        <f t="shared" si="12"/>
        <v>24748.559999999998</v>
      </c>
      <c r="T78" s="1">
        <f t="shared" si="13"/>
        <v>17701.926299999999</v>
      </c>
      <c r="U78" s="1">
        <f t="shared" si="14"/>
        <v>764.56799999999998</v>
      </c>
      <c r="V78" s="1">
        <f t="shared" si="15"/>
        <v>91.641599999999997</v>
      </c>
      <c r="W78" s="1">
        <f t="shared" si="16"/>
        <v>-6670.6958999999915</v>
      </c>
      <c r="X78" s="1">
        <f t="shared" si="17"/>
        <v>-2.5040149774774743</v>
      </c>
      <c r="Y78" s="10">
        <f t="shared" si="18"/>
        <v>1.28125</v>
      </c>
      <c r="Z78" s="1">
        <f t="shared" si="19"/>
        <v>113.84608661451732</v>
      </c>
      <c r="AA78" s="1">
        <f t="shared" si="20"/>
        <v>4.3567593296329568</v>
      </c>
      <c r="AB78" s="1">
        <f t="shared" si="21"/>
        <v>-108334.69589999999</v>
      </c>
      <c r="AC78" s="8">
        <f t="shared" si="22"/>
        <v>4.3567593296329568</v>
      </c>
      <c r="AD78" s="1" t="str">
        <f t="shared" si="23"/>
        <v>CUST78</v>
      </c>
      <c r="AE78" s="1"/>
      <c r="AF78" s="1"/>
    </row>
    <row r="79" spans="1:32" x14ac:dyDescent="0.3">
      <c r="A79" s="1" t="s">
        <v>18</v>
      </c>
      <c r="B79" s="1" t="s">
        <v>27</v>
      </c>
      <c r="C79" s="1" t="s">
        <v>30</v>
      </c>
      <c r="D79" s="1">
        <v>2575</v>
      </c>
      <c r="E79" s="1">
        <v>527958</v>
      </c>
      <c r="F79" s="1">
        <v>137473</v>
      </c>
      <c r="G79" s="1">
        <v>1.76</v>
      </c>
      <c r="H79" s="1">
        <v>3.58</v>
      </c>
      <c r="I79" s="1">
        <v>482</v>
      </c>
      <c r="J79" s="1">
        <v>38.08</v>
      </c>
      <c r="K79" s="1">
        <v>8.58</v>
      </c>
      <c r="L79" s="1">
        <v>96651</v>
      </c>
      <c r="M79" s="1">
        <v>9</v>
      </c>
      <c r="N79" s="1">
        <v>1705.45</v>
      </c>
      <c r="O79" s="1">
        <v>9.9</v>
      </c>
      <c r="P79" s="1">
        <v>16</v>
      </c>
      <c r="Q79" s="1">
        <v>23187</v>
      </c>
      <c r="R79" s="1">
        <v>-13</v>
      </c>
      <c r="S79" s="1">
        <f t="shared" si="12"/>
        <v>9218.5</v>
      </c>
      <c r="T79" s="1">
        <f t="shared" si="13"/>
        <v>45298.796399999999</v>
      </c>
      <c r="U79" s="1">
        <f t="shared" si="14"/>
        <v>254.92500000000001</v>
      </c>
      <c r="V79" s="1">
        <f t="shared" si="15"/>
        <v>45.32</v>
      </c>
      <c r="W79" s="1">
        <f t="shared" si="16"/>
        <v>353302.45860000001</v>
      </c>
      <c r="X79" s="1">
        <f t="shared" si="17"/>
        <v>137.20483829126215</v>
      </c>
      <c r="Y79" s="10">
        <f t="shared" si="18"/>
        <v>3.8404486699206388</v>
      </c>
      <c r="Z79" s="1">
        <f t="shared" si="19"/>
        <v>309.57108094637778</v>
      </c>
      <c r="AA79" s="1">
        <f t="shared" si="20"/>
        <v>1.5569929805022369</v>
      </c>
      <c r="AB79" s="1">
        <f t="shared" si="21"/>
        <v>215829.45860000001</v>
      </c>
      <c r="AC79" s="8">
        <f t="shared" si="22"/>
        <v>1.5569929805022369</v>
      </c>
      <c r="AD79" s="1" t="str">
        <f t="shared" si="23"/>
        <v>CUST79</v>
      </c>
      <c r="AE79" s="1"/>
      <c r="AF79" s="1"/>
    </row>
    <row r="80" spans="1:32" x14ac:dyDescent="0.3">
      <c r="A80" s="1" t="s">
        <v>18</v>
      </c>
      <c r="B80" s="1" t="s">
        <v>24</v>
      </c>
      <c r="C80" s="1" t="s">
        <v>31</v>
      </c>
      <c r="D80" s="1">
        <v>3710</v>
      </c>
      <c r="E80" s="1">
        <v>874143</v>
      </c>
      <c r="F80" s="1">
        <v>20193</v>
      </c>
      <c r="G80" s="1">
        <v>5.36</v>
      </c>
      <c r="H80" s="1">
        <v>3.18</v>
      </c>
      <c r="I80" s="1">
        <v>334</v>
      </c>
      <c r="J80" s="1">
        <v>34.43</v>
      </c>
      <c r="K80" s="1">
        <v>16.91</v>
      </c>
      <c r="L80" s="1">
        <v>85395</v>
      </c>
      <c r="M80" s="1">
        <v>12</v>
      </c>
      <c r="N80" s="1">
        <v>211.84</v>
      </c>
      <c r="O80" s="1">
        <v>28.87</v>
      </c>
      <c r="P80" s="1">
        <v>17</v>
      </c>
      <c r="Q80" s="1">
        <v>42147</v>
      </c>
      <c r="R80" s="1">
        <v>17</v>
      </c>
      <c r="S80" s="1">
        <f t="shared" si="12"/>
        <v>11797.800000000001</v>
      </c>
      <c r="T80" s="1">
        <f t="shared" si="13"/>
        <v>147817.58129999999</v>
      </c>
      <c r="U80" s="1">
        <f t="shared" si="14"/>
        <v>1071.077</v>
      </c>
      <c r="V80" s="1">
        <f t="shared" si="15"/>
        <v>198.85599999999999</v>
      </c>
      <c r="W80" s="1">
        <f t="shared" si="16"/>
        <v>585715.68570000003</v>
      </c>
      <c r="X80" s="1">
        <f t="shared" si="17"/>
        <v>157.87484789757414</v>
      </c>
      <c r="Y80" s="10">
        <f t="shared" si="18"/>
        <v>43.289407220323874</v>
      </c>
      <c r="Z80" s="1">
        <f t="shared" si="19"/>
        <v>4126.4303247734142</v>
      </c>
      <c r="AA80" s="1">
        <f t="shared" si="20"/>
        <v>8.0941630831568745E-2</v>
      </c>
      <c r="AB80" s="1">
        <f t="shared" si="21"/>
        <v>565522.68570000003</v>
      </c>
      <c r="AC80" s="8">
        <f t="shared" si="22"/>
        <v>8.0941630831568745E-2</v>
      </c>
      <c r="AD80" s="1" t="str">
        <f t="shared" si="23"/>
        <v>CUST80</v>
      </c>
      <c r="AE80" s="1"/>
      <c r="AF80" s="1"/>
    </row>
    <row r="81" spans="1:32" x14ac:dyDescent="0.3">
      <c r="A81" s="1" t="s">
        <v>18</v>
      </c>
      <c r="B81" s="1" t="s">
        <v>25</v>
      </c>
      <c r="C81" s="1" t="s">
        <v>31</v>
      </c>
      <c r="D81" s="1">
        <v>2923</v>
      </c>
      <c r="E81" s="1">
        <v>323260</v>
      </c>
      <c r="F81" s="1">
        <v>24611</v>
      </c>
      <c r="G81" s="1">
        <v>9.41</v>
      </c>
      <c r="H81" s="1">
        <v>10.35</v>
      </c>
      <c r="I81" s="1">
        <v>157</v>
      </c>
      <c r="J81" s="1">
        <v>67.33</v>
      </c>
      <c r="K81" s="1">
        <v>10.01</v>
      </c>
      <c r="L81" s="1">
        <v>34077</v>
      </c>
      <c r="M81" s="1">
        <v>11</v>
      </c>
      <c r="N81" s="1">
        <v>588.58000000000004</v>
      </c>
      <c r="O81" s="1">
        <v>8.11</v>
      </c>
      <c r="P81" s="1">
        <v>37</v>
      </c>
      <c r="Q81" s="1">
        <v>24940</v>
      </c>
      <c r="R81" s="1">
        <v>60</v>
      </c>
      <c r="S81" s="1">
        <f t="shared" si="12"/>
        <v>30253.05</v>
      </c>
      <c r="T81" s="1">
        <f t="shared" si="13"/>
        <v>32358.325999999997</v>
      </c>
      <c r="U81" s="1">
        <f t="shared" si="14"/>
        <v>237.05529999999999</v>
      </c>
      <c r="V81" s="1">
        <f t="shared" si="15"/>
        <v>275.05430000000001</v>
      </c>
      <c r="W81" s="1">
        <f t="shared" si="16"/>
        <v>201119.51439999999</v>
      </c>
      <c r="X81" s="1">
        <f t="shared" si="17"/>
        <v>68.805855080396853</v>
      </c>
      <c r="Y81" s="10">
        <f t="shared" si="18"/>
        <v>13.134777132176669</v>
      </c>
      <c r="Z81" s="1">
        <f t="shared" si="19"/>
        <v>549.22015698800499</v>
      </c>
      <c r="AA81" s="1">
        <f t="shared" si="20"/>
        <v>0.28585986512404876</v>
      </c>
      <c r="AB81" s="1">
        <f t="shared" si="21"/>
        <v>176508.51439999999</v>
      </c>
      <c r="AC81" s="8">
        <f t="shared" si="22"/>
        <v>0.28585986512404876</v>
      </c>
      <c r="AD81" s="1" t="str">
        <f t="shared" si="23"/>
        <v>CUST81</v>
      </c>
      <c r="AE81" s="1"/>
      <c r="AF81" s="1"/>
    </row>
    <row r="82" spans="1:32" x14ac:dyDescent="0.3">
      <c r="A82" s="1" t="s">
        <v>18</v>
      </c>
      <c r="B82" s="1" t="s">
        <v>24</v>
      </c>
      <c r="C82" s="1" t="s">
        <v>31</v>
      </c>
      <c r="D82" s="1">
        <v>166</v>
      </c>
      <c r="E82" s="1">
        <v>260545</v>
      </c>
      <c r="F82" s="1">
        <v>7745</v>
      </c>
      <c r="G82" s="1">
        <v>4.21</v>
      </c>
      <c r="H82" s="1">
        <v>7.73</v>
      </c>
      <c r="I82" s="1">
        <v>316</v>
      </c>
      <c r="J82" s="1">
        <v>23.37</v>
      </c>
      <c r="K82" s="1">
        <v>19.239999999999998</v>
      </c>
      <c r="L82" s="1">
        <v>85283</v>
      </c>
      <c r="M82" s="1">
        <v>6</v>
      </c>
      <c r="N82" s="1">
        <v>1915.14</v>
      </c>
      <c r="O82" s="1">
        <v>7.58</v>
      </c>
      <c r="P82" s="1">
        <v>22</v>
      </c>
      <c r="Q82" s="1">
        <v>44481</v>
      </c>
      <c r="R82" s="1">
        <v>25</v>
      </c>
      <c r="S82" s="1">
        <f t="shared" si="12"/>
        <v>1283.18</v>
      </c>
      <c r="T82" s="1">
        <f t="shared" si="13"/>
        <v>50128.858</v>
      </c>
      <c r="U82" s="1">
        <f t="shared" si="14"/>
        <v>12.582800000000001</v>
      </c>
      <c r="V82" s="1">
        <f t="shared" si="15"/>
        <v>6.9885999999999999</v>
      </c>
      <c r="W82" s="1">
        <f t="shared" si="16"/>
        <v>79349.390600000013</v>
      </c>
      <c r="X82" s="1">
        <f t="shared" si="17"/>
        <v>478.00837710843382</v>
      </c>
      <c r="Y82" s="10">
        <f t="shared" si="18"/>
        <v>33.64041316978696</v>
      </c>
      <c r="Z82" s="1">
        <f t="shared" si="19"/>
        <v>136.04488444709003</v>
      </c>
      <c r="AA82" s="1">
        <f t="shared" si="20"/>
        <v>2.3227628240802933</v>
      </c>
      <c r="AB82" s="1">
        <f t="shared" si="21"/>
        <v>71604.390600000013</v>
      </c>
      <c r="AC82" s="8">
        <f t="shared" si="22"/>
        <v>2.3227628240802933</v>
      </c>
      <c r="AD82" s="1" t="str">
        <f t="shared" si="23"/>
        <v>CUST82</v>
      </c>
      <c r="AE82" s="1"/>
      <c r="AF82" s="1"/>
    </row>
    <row r="83" spans="1:32" x14ac:dyDescent="0.3">
      <c r="A83" s="1" t="s">
        <v>18</v>
      </c>
      <c r="B83" s="1" t="s">
        <v>26</v>
      </c>
      <c r="C83" s="1" t="s">
        <v>31</v>
      </c>
      <c r="D83" s="1">
        <v>4253</v>
      </c>
      <c r="E83" s="1">
        <v>974133</v>
      </c>
      <c r="F83" s="1">
        <v>133681</v>
      </c>
      <c r="G83" s="1">
        <v>7.46</v>
      </c>
      <c r="H83" s="1">
        <v>12.66</v>
      </c>
      <c r="I83" s="1">
        <v>497</v>
      </c>
      <c r="J83" s="1">
        <v>69.92</v>
      </c>
      <c r="K83" s="1">
        <v>11.91</v>
      </c>
      <c r="L83" s="1">
        <v>90135</v>
      </c>
      <c r="M83" s="1">
        <v>10</v>
      </c>
      <c r="N83" s="1">
        <v>937.9</v>
      </c>
      <c r="O83" s="1">
        <v>8.85</v>
      </c>
      <c r="P83" s="1">
        <v>14</v>
      </c>
      <c r="Q83" s="1">
        <v>36904</v>
      </c>
      <c r="R83" s="1">
        <v>51</v>
      </c>
      <c r="S83" s="1">
        <f t="shared" si="12"/>
        <v>53842.98</v>
      </c>
      <c r="T83" s="1">
        <f t="shared" si="13"/>
        <v>116019.24029999999</v>
      </c>
      <c r="U83" s="1">
        <f t="shared" si="14"/>
        <v>376.39049999999997</v>
      </c>
      <c r="V83" s="1">
        <f t="shared" si="15"/>
        <v>317.27379999999999</v>
      </c>
      <c r="W83" s="1">
        <f t="shared" si="16"/>
        <v>676538.11540000001</v>
      </c>
      <c r="X83" s="1">
        <f t="shared" si="17"/>
        <v>159.07315198683281</v>
      </c>
      <c r="Y83" s="10">
        <f t="shared" si="18"/>
        <v>7.2869966562189088</v>
      </c>
      <c r="Z83" s="1">
        <f t="shared" si="19"/>
        <v>1038.6320503251945</v>
      </c>
      <c r="AA83" s="1">
        <f t="shared" si="20"/>
        <v>0.47851402221257261</v>
      </c>
      <c r="AB83" s="1">
        <f t="shared" si="21"/>
        <v>542857.11540000001</v>
      </c>
      <c r="AC83" s="8">
        <f t="shared" si="22"/>
        <v>0.47851402221257261</v>
      </c>
      <c r="AD83" s="1" t="str">
        <f t="shared" si="23"/>
        <v>CUST83</v>
      </c>
      <c r="AE83" s="1"/>
      <c r="AF83" s="1"/>
    </row>
    <row r="84" spans="1:32" x14ac:dyDescent="0.3">
      <c r="A84" s="1" t="s">
        <v>18</v>
      </c>
      <c r="B84" s="1" t="s">
        <v>24</v>
      </c>
      <c r="C84" s="1" t="s">
        <v>31</v>
      </c>
      <c r="D84" s="1">
        <v>2917</v>
      </c>
      <c r="E84" s="1">
        <v>528336</v>
      </c>
      <c r="F84" s="1">
        <v>119397</v>
      </c>
      <c r="G84" s="1">
        <v>6</v>
      </c>
      <c r="H84" s="1">
        <v>15.29</v>
      </c>
      <c r="I84" s="1">
        <v>435</v>
      </c>
      <c r="J84" s="1">
        <v>10.37</v>
      </c>
      <c r="K84" s="1">
        <v>9.85</v>
      </c>
      <c r="L84" s="1">
        <v>46540</v>
      </c>
      <c r="M84" s="1">
        <v>3</v>
      </c>
      <c r="N84" s="1">
        <v>1872.04</v>
      </c>
      <c r="O84" s="1">
        <v>8.4600000000000009</v>
      </c>
      <c r="P84" s="1">
        <v>15</v>
      </c>
      <c r="Q84" s="1">
        <v>39033</v>
      </c>
      <c r="R84" s="1">
        <v>25</v>
      </c>
      <c r="S84" s="1">
        <f t="shared" si="12"/>
        <v>44600.93</v>
      </c>
      <c r="T84" s="1">
        <f t="shared" si="13"/>
        <v>52041.095999999998</v>
      </c>
      <c r="U84" s="1">
        <f t="shared" si="14"/>
        <v>246.77820000000003</v>
      </c>
      <c r="V84" s="1">
        <f t="shared" si="15"/>
        <v>175.01999999999998</v>
      </c>
      <c r="W84" s="1">
        <f t="shared" si="16"/>
        <v>345699.17579999997</v>
      </c>
      <c r="X84" s="1">
        <f t="shared" si="17"/>
        <v>118.51188748714432</v>
      </c>
      <c r="Y84" s="10">
        <f t="shared" si="18"/>
        <v>4.4250358049197214</v>
      </c>
      <c r="Z84" s="1">
        <f t="shared" si="19"/>
        <v>282.22473878763276</v>
      </c>
      <c r="AA84" s="1">
        <f t="shared" si="20"/>
        <v>1.5413248387389842</v>
      </c>
      <c r="AB84" s="1">
        <f t="shared" si="21"/>
        <v>226302.17579999997</v>
      </c>
      <c r="AC84" s="8">
        <f t="shared" si="22"/>
        <v>1.5413248387389842</v>
      </c>
      <c r="AD84" s="1" t="str">
        <f t="shared" si="23"/>
        <v>CUST84</v>
      </c>
      <c r="AE84" s="1"/>
      <c r="AF84" s="1"/>
    </row>
    <row r="85" spans="1:32" x14ac:dyDescent="0.3">
      <c r="A85" s="1" t="s">
        <v>18</v>
      </c>
      <c r="B85" s="1" t="s">
        <v>25</v>
      </c>
      <c r="C85" s="1" t="s">
        <v>29</v>
      </c>
      <c r="D85" s="1">
        <v>4311</v>
      </c>
      <c r="E85" s="1">
        <v>329215</v>
      </c>
      <c r="F85" s="1">
        <v>45992</v>
      </c>
      <c r="G85" s="1">
        <v>6.51</v>
      </c>
      <c r="H85" s="1">
        <v>9.67</v>
      </c>
      <c r="I85" s="1">
        <v>351</v>
      </c>
      <c r="J85" s="1">
        <v>10.65</v>
      </c>
      <c r="K85" s="1">
        <v>10.66</v>
      </c>
      <c r="L85" s="1">
        <v>11760</v>
      </c>
      <c r="M85" s="1">
        <v>8</v>
      </c>
      <c r="N85" s="1">
        <v>935.46</v>
      </c>
      <c r="O85" s="1">
        <v>19.5</v>
      </c>
      <c r="P85" s="1">
        <v>12</v>
      </c>
      <c r="Q85" s="1">
        <v>38981</v>
      </c>
      <c r="R85" s="1">
        <v>-17</v>
      </c>
      <c r="S85" s="1">
        <f t="shared" si="12"/>
        <v>41687.370000000003</v>
      </c>
      <c r="T85" s="1">
        <f t="shared" si="13"/>
        <v>35094.319000000003</v>
      </c>
      <c r="U85" s="1">
        <f t="shared" si="14"/>
        <v>840.64499999999998</v>
      </c>
      <c r="V85" s="1">
        <f t="shared" si="15"/>
        <v>280.64609999999999</v>
      </c>
      <c r="W85" s="1">
        <f t="shared" si="16"/>
        <v>200571.01989999998</v>
      </c>
      <c r="X85" s="1">
        <f t="shared" si="17"/>
        <v>46.525404755277194</v>
      </c>
      <c r="Y85" s="10">
        <f t="shared" si="18"/>
        <v>7.1580927117759607</v>
      </c>
      <c r="Z85" s="1">
        <f t="shared" si="19"/>
        <v>351.92846300215933</v>
      </c>
      <c r="AA85" s="1">
        <f t="shared" si="20"/>
        <v>0.99736178485184468</v>
      </c>
      <c r="AB85" s="1">
        <f t="shared" si="21"/>
        <v>154579.01989999998</v>
      </c>
      <c r="AC85" s="8">
        <f t="shared" si="22"/>
        <v>0.99736178485184468</v>
      </c>
      <c r="AD85" s="1" t="str">
        <f t="shared" si="23"/>
        <v>CUST85</v>
      </c>
      <c r="AE85" s="1"/>
      <c r="AF85" s="1"/>
    </row>
    <row r="86" spans="1:32" x14ac:dyDescent="0.3">
      <c r="A86" s="1" t="s">
        <v>18</v>
      </c>
      <c r="B86" s="1" t="s">
        <v>26</v>
      </c>
      <c r="C86" s="1" t="s">
        <v>31</v>
      </c>
      <c r="D86" s="1">
        <v>4506</v>
      </c>
      <c r="E86" s="1">
        <v>445807</v>
      </c>
      <c r="F86" s="1">
        <v>69110</v>
      </c>
      <c r="G86" s="1">
        <v>9.52</v>
      </c>
      <c r="H86" s="1">
        <v>16.34</v>
      </c>
      <c r="I86" s="1">
        <v>260</v>
      </c>
      <c r="J86" s="1">
        <v>57.69</v>
      </c>
      <c r="K86" s="1">
        <v>11.28</v>
      </c>
      <c r="L86" s="1">
        <v>13877</v>
      </c>
      <c r="M86" s="1">
        <v>12</v>
      </c>
      <c r="N86" s="1">
        <v>1322.62</v>
      </c>
      <c r="O86" s="1">
        <v>22.97</v>
      </c>
      <c r="P86" s="1">
        <v>36</v>
      </c>
      <c r="Q86" s="1">
        <v>3708</v>
      </c>
      <c r="R86" s="1">
        <v>3</v>
      </c>
      <c r="S86" s="1">
        <f t="shared" si="12"/>
        <v>73628.039999999994</v>
      </c>
      <c r="T86" s="1">
        <f t="shared" si="13"/>
        <v>50287.029600000002</v>
      </c>
      <c r="U86" s="1">
        <f t="shared" si="14"/>
        <v>1035.0282</v>
      </c>
      <c r="V86" s="1">
        <f t="shared" si="15"/>
        <v>428.97119999999995</v>
      </c>
      <c r="W86" s="1">
        <f t="shared" si="16"/>
        <v>302842.93099999998</v>
      </c>
      <c r="X86" s="1">
        <f t="shared" si="17"/>
        <v>67.208817354638256</v>
      </c>
      <c r="Y86" s="10">
        <f t="shared" si="18"/>
        <v>6.450687310085371</v>
      </c>
      <c r="Z86" s="1">
        <f t="shared" si="19"/>
        <v>337.06355566980693</v>
      </c>
      <c r="AA86" s="1">
        <f t="shared" si="20"/>
        <v>0.77136787892518499</v>
      </c>
      <c r="AB86" s="1">
        <f t="shared" si="21"/>
        <v>233732.93099999998</v>
      </c>
      <c r="AC86" s="8">
        <f t="shared" si="22"/>
        <v>0.77136787892518499</v>
      </c>
      <c r="AD86" s="1" t="str">
        <f t="shared" si="23"/>
        <v>CUST86</v>
      </c>
      <c r="AE86" s="1"/>
      <c r="AF86" s="1"/>
    </row>
    <row r="87" spans="1:32" x14ac:dyDescent="0.3">
      <c r="A87" s="1" t="s">
        <v>18</v>
      </c>
      <c r="B87" s="1" t="s">
        <v>24</v>
      </c>
      <c r="C87" s="1" t="s">
        <v>30</v>
      </c>
      <c r="D87" s="1">
        <v>463</v>
      </c>
      <c r="E87" s="1">
        <v>600458</v>
      </c>
      <c r="F87" s="1">
        <v>147980</v>
      </c>
      <c r="G87" s="1">
        <v>4.8</v>
      </c>
      <c r="H87" s="1">
        <v>6.89</v>
      </c>
      <c r="I87" s="1">
        <v>170</v>
      </c>
      <c r="J87" s="1">
        <v>60.47</v>
      </c>
      <c r="K87" s="1">
        <v>7.94</v>
      </c>
      <c r="L87" s="1">
        <v>32873</v>
      </c>
      <c r="M87" s="1">
        <v>1</v>
      </c>
      <c r="N87" s="1">
        <v>936.91</v>
      </c>
      <c r="O87" s="1">
        <v>29.17</v>
      </c>
      <c r="P87" s="1">
        <v>0</v>
      </c>
      <c r="Q87" s="1">
        <v>42643</v>
      </c>
      <c r="R87" s="1">
        <v>-5</v>
      </c>
      <c r="S87" s="1">
        <f t="shared" si="12"/>
        <v>3190.0699999999997</v>
      </c>
      <c r="T87" s="1">
        <f t="shared" si="13"/>
        <v>47676.3652</v>
      </c>
      <c r="U87" s="1">
        <f t="shared" si="14"/>
        <v>135.05710000000002</v>
      </c>
      <c r="V87" s="1">
        <f t="shared" si="15"/>
        <v>22.224</v>
      </c>
      <c r="W87" s="1">
        <f t="shared" si="16"/>
        <v>473918.28370000003</v>
      </c>
      <c r="X87" s="1">
        <f t="shared" si="17"/>
        <v>1023.581606263499</v>
      </c>
      <c r="Y87" s="10">
        <f t="shared" si="18"/>
        <v>4.0576969860791996</v>
      </c>
      <c r="Z87" s="1">
        <f t="shared" si="19"/>
        <v>640.89186794889588</v>
      </c>
      <c r="AA87" s="1">
        <f t="shared" si="20"/>
        <v>0.26525535507895637</v>
      </c>
      <c r="AB87" s="1">
        <f t="shared" si="21"/>
        <v>325938.28370000003</v>
      </c>
      <c r="AC87" s="8">
        <f t="shared" si="22"/>
        <v>0.26525535507895637</v>
      </c>
      <c r="AD87" s="1" t="str">
        <f t="shared" si="23"/>
        <v>CUST87</v>
      </c>
      <c r="AE87" s="1"/>
      <c r="AF87" s="1"/>
    </row>
    <row r="88" spans="1:32" x14ac:dyDescent="0.3">
      <c r="A88" s="1" t="s">
        <v>18</v>
      </c>
      <c r="B88" s="1" t="s">
        <v>27</v>
      </c>
      <c r="C88" s="1" t="s">
        <v>30</v>
      </c>
      <c r="D88" s="1">
        <v>1112</v>
      </c>
      <c r="E88" s="1">
        <v>338963</v>
      </c>
      <c r="F88" s="1">
        <v>118688</v>
      </c>
      <c r="G88" s="1">
        <v>7.01</v>
      </c>
      <c r="H88" s="1">
        <v>18.09</v>
      </c>
      <c r="I88" s="1">
        <v>327</v>
      </c>
      <c r="J88" s="1">
        <v>44.74</v>
      </c>
      <c r="K88" s="1">
        <v>14.88</v>
      </c>
      <c r="L88" s="1">
        <v>11656</v>
      </c>
      <c r="M88" s="1">
        <v>9</v>
      </c>
      <c r="N88" s="1">
        <v>312.27999999999997</v>
      </c>
      <c r="O88" s="1">
        <v>19.55</v>
      </c>
      <c r="P88" s="1">
        <v>23</v>
      </c>
      <c r="Q88" s="1">
        <v>47365</v>
      </c>
      <c r="R88" s="1">
        <v>-2</v>
      </c>
      <c r="S88" s="1">
        <f t="shared" si="12"/>
        <v>20116.079999999998</v>
      </c>
      <c r="T88" s="1">
        <f t="shared" si="13"/>
        <v>50437.694400000008</v>
      </c>
      <c r="U88" s="1">
        <f t="shared" si="14"/>
        <v>217.39600000000002</v>
      </c>
      <c r="V88" s="1">
        <f t="shared" si="15"/>
        <v>77.9512</v>
      </c>
      <c r="W88" s="1">
        <f t="shared" si="16"/>
        <v>209092.87839999999</v>
      </c>
      <c r="X88" s="1">
        <f t="shared" si="17"/>
        <v>188.03316402877698</v>
      </c>
      <c r="Y88" s="10">
        <f t="shared" si="18"/>
        <v>2.8559163521164734</v>
      </c>
      <c r="Z88" s="1">
        <f t="shared" si="19"/>
        <v>1085.4457538106828</v>
      </c>
      <c r="AA88" s="1">
        <f t="shared" si="20"/>
        <v>0.30125872145337396</v>
      </c>
      <c r="AB88" s="1">
        <f t="shared" si="21"/>
        <v>90404.878399999987</v>
      </c>
      <c r="AC88" s="8">
        <f t="shared" si="22"/>
        <v>0.30125872145337396</v>
      </c>
      <c r="AD88" s="1" t="str">
        <f t="shared" si="23"/>
        <v>CUST88</v>
      </c>
      <c r="AE88" s="1"/>
      <c r="AF88" s="1"/>
    </row>
    <row r="89" spans="1:32" x14ac:dyDescent="0.3">
      <c r="A89" s="1" t="s">
        <v>18</v>
      </c>
      <c r="B89" s="1" t="s">
        <v>25</v>
      </c>
      <c r="C89" s="1" t="s">
        <v>30</v>
      </c>
      <c r="D89" s="1">
        <v>3825</v>
      </c>
      <c r="E89" s="1">
        <v>569165</v>
      </c>
      <c r="F89" s="1">
        <v>12006</v>
      </c>
      <c r="G89" s="1">
        <v>8.42</v>
      </c>
      <c r="H89" s="1">
        <v>8.07</v>
      </c>
      <c r="I89" s="1">
        <v>481</v>
      </c>
      <c r="J89" s="1">
        <v>33.07</v>
      </c>
      <c r="K89" s="1">
        <v>5.0599999999999996</v>
      </c>
      <c r="L89" s="1">
        <v>61779</v>
      </c>
      <c r="M89" s="1">
        <v>6</v>
      </c>
      <c r="N89" s="1">
        <v>849.35</v>
      </c>
      <c r="O89" s="1">
        <v>27.7</v>
      </c>
      <c r="P89" s="1">
        <v>46</v>
      </c>
      <c r="Q89" s="1">
        <v>3882</v>
      </c>
      <c r="R89" s="1">
        <v>-17</v>
      </c>
      <c r="S89" s="1">
        <f t="shared" si="12"/>
        <v>30867.75</v>
      </c>
      <c r="T89" s="1">
        <f t="shared" si="13"/>
        <v>28799.749</v>
      </c>
      <c r="U89" s="1">
        <f t="shared" si="14"/>
        <v>1059.5249999999999</v>
      </c>
      <c r="V89" s="1">
        <f t="shared" si="15"/>
        <v>322.065</v>
      </c>
      <c r="W89" s="1">
        <f t="shared" si="16"/>
        <v>442454.91099999996</v>
      </c>
      <c r="X89" s="1">
        <f t="shared" si="17"/>
        <v>115.67448653594771</v>
      </c>
      <c r="Y89" s="10">
        <f t="shared" si="18"/>
        <v>47.406713310011661</v>
      </c>
      <c r="Z89" s="1">
        <f t="shared" si="19"/>
        <v>670.11832577853647</v>
      </c>
      <c r="AA89" s="1">
        <f t="shared" si="20"/>
        <v>0.71778368311473828</v>
      </c>
      <c r="AB89" s="1">
        <f t="shared" si="21"/>
        <v>430448.91099999996</v>
      </c>
      <c r="AC89" s="8">
        <f t="shared" si="22"/>
        <v>0.71778368311473828</v>
      </c>
      <c r="AD89" s="1" t="str">
        <f t="shared" si="23"/>
        <v>CUST89</v>
      </c>
      <c r="AE89" s="1"/>
      <c r="AF89" s="1"/>
    </row>
    <row r="90" spans="1:32" x14ac:dyDescent="0.3">
      <c r="A90" s="1" t="s">
        <v>18</v>
      </c>
      <c r="B90" s="1" t="s">
        <v>27</v>
      </c>
      <c r="C90" s="1" t="s">
        <v>28</v>
      </c>
      <c r="D90" s="1">
        <v>1701</v>
      </c>
      <c r="E90" s="1">
        <v>345138</v>
      </c>
      <c r="F90" s="1">
        <v>37430</v>
      </c>
      <c r="G90" s="1">
        <v>1.25</v>
      </c>
      <c r="H90" s="1">
        <v>11.53</v>
      </c>
      <c r="I90" s="1">
        <v>122</v>
      </c>
      <c r="J90" s="1">
        <v>36.47</v>
      </c>
      <c r="K90" s="1">
        <v>17.03</v>
      </c>
      <c r="L90" s="1">
        <v>13266</v>
      </c>
      <c r="M90" s="1">
        <v>12</v>
      </c>
      <c r="N90" s="1">
        <v>1480.19</v>
      </c>
      <c r="O90" s="1">
        <v>25.39</v>
      </c>
      <c r="P90" s="1">
        <v>24</v>
      </c>
      <c r="Q90" s="1">
        <v>10745</v>
      </c>
      <c r="R90" s="1">
        <v>34</v>
      </c>
      <c r="S90" s="1">
        <f t="shared" si="12"/>
        <v>19612.53</v>
      </c>
      <c r="T90" s="1">
        <f t="shared" si="13"/>
        <v>58777.001400000001</v>
      </c>
      <c r="U90" s="1">
        <f t="shared" si="14"/>
        <v>431.88390000000004</v>
      </c>
      <c r="V90" s="1">
        <f t="shared" si="15"/>
        <v>21.262500000000003</v>
      </c>
      <c r="W90" s="1">
        <f t="shared" si="16"/>
        <v>242284.3222</v>
      </c>
      <c r="X90" s="1">
        <f t="shared" si="17"/>
        <v>142.43640340975895</v>
      </c>
      <c r="Y90" s="10">
        <f t="shared" si="18"/>
        <v>9.2208923323537277</v>
      </c>
      <c r="Z90" s="1">
        <f t="shared" si="19"/>
        <v>233.17141718292922</v>
      </c>
      <c r="AA90" s="1">
        <f t="shared" si="20"/>
        <v>0.52322021915871331</v>
      </c>
      <c r="AB90" s="1">
        <f t="shared" si="21"/>
        <v>204854.3222</v>
      </c>
      <c r="AC90" s="8">
        <f t="shared" si="22"/>
        <v>0.52322021915871331</v>
      </c>
      <c r="AD90" s="1" t="str">
        <f t="shared" si="23"/>
        <v>CUST90</v>
      </c>
      <c r="AE90" s="1"/>
      <c r="AF90" s="1"/>
    </row>
    <row r="91" spans="1:32" x14ac:dyDescent="0.3">
      <c r="A91" s="1" t="s">
        <v>18</v>
      </c>
      <c r="B91" s="1" t="s">
        <v>27</v>
      </c>
      <c r="C91" s="1" t="s">
        <v>31</v>
      </c>
      <c r="D91" s="1">
        <v>2596</v>
      </c>
      <c r="E91" s="1">
        <v>492632</v>
      </c>
      <c r="F91" s="1">
        <v>23990</v>
      </c>
      <c r="G91" s="1">
        <v>7.18</v>
      </c>
      <c r="H91" s="1">
        <v>17</v>
      </c>
      <c r="I91" s="1">
        <v>191</v>
      </c>
      <c r="J91" s="1">
        <v>57.65</v>
      </c>
      <c r="K91" s="1">
        <v>7.27</v>
      </c>
      <c r="L91" s="1">
        <v>98408</v>
      </c>
      <c r="M91" s="1">
        <v>0</v>
      </c>
      <c r="N91" s="1">
        <v>750.21</v>
      </c>
      <c r="O91" s="1">
        <v>12.79</v>
      </c>
      <c r="P91" s="1">
        <v>33</v>
      </c>
      <c r="Q91" s="1">
        <v>27199</v>
      </c>
      <c r="R91" s="1">
        <v>-14</v>
      </c>
      <c r="S91" s="1">
        <f t="shared" si="12"/>
        <v>44132</v>
      </c>
      <c r="T91" s="1">
        <f t="shared" si="13"/>
        <v>35814.346400000002</v>
      </c>
      <c r="U91" s="1">
        <f t="shared" si="14"/>
        <v>332.02839999999998</v>
      </c>
      <c r="V91" s="1">
        <f t="shared" si="15"/>
        <v>186.39279999999999</v>
      </c>
      <c r="W91" s="1">
        <f t="shared" si="16"/>
        <v>286560.23239999998</v>
      </c>
      <c r="X91" s="1">
        <f t="shared" si="17"/>
        <v>110.38529753466871</v>
      </c>
      <c r="Y91" s="10">
        <f t="shared" si="18"/>
        <v>20.534889537307212</v>
      </c>
      <c r="Z91" s="1">
        <f t="shared" si="19"/>
        <v>656.65880220205008</v>
      </c>
      <c r="AA91" s="1">
        <f t="shared" si="20"/>
        <v>0.29086642767826693</v>
      </c>
      <c r="AB91" s="1">
        <f t="shared" si="21"/>
        <v>262570.23239999998</v>
      </c>
      <c r="AC91" s="8">
        <f t="shared" si="22"/>
        <v>0.29086642767826693</v>
      </c>
      <c r="AD91" s="1" t="str">
        <f t="shared" si="23"/>
        <v>CUST91</v>
      </c>
      <c r="AE91" s="1"/>
      <c r="AF91" s="1"/>
    </row>
    <row r="92" spans="1:32" x14ac:dyDescent="0.3">
      <c r="A92" s="1" t="s">
        <v>18</v>
      </c>
      <c r="B92" s="1" t="s">
        <v>24</v>
      </c>
      <c r="C92" s="1" t="s">
        <v>31</v>
      </c>
      <c r="D92" s="1">
        <v>4537</v>
      </c>
      <c r="E92" s="1">
        <v>792849</v>
      </c>
      <c r="F92" s="1">
        <v>118000</v>
      </c>
      <c r="G92" s="1">
        <v>9.77</v>
      </c>
      <c r="H92" s="1">
        <v>16.22</v>
      </c>
      <c r="I92" s="1">
        <v>88</v>
      </c>
      <c r="J92" s="1">
        <v>67.849999999999994</v>
      </c>
      <c r="K92" s="1">
        <v>19</v>
      </c>
      <c r="L92" s="1">
        <v>8837</v>
      </c>
      <c r="M92" s="1">
        <v>5</v>
      </c>
      <c r="N92" s="1">
        <v>1776.53</v>
      </c>
      <c r="O92" s="1">
        <v>16.71</v>
      </c>
      <c r="P92" s="1">
        <v>15</v>
      </c>
      <c r="Q92" s="1">
        <v>30520</v>
      </c>
      <c r="R92" s="1">
        <v>3</v>
      </c>
      <c r="S92" s="1">
        <f t="shared" si="12"/>
        <v>73590.14</v>
      </c>
      <c r="T92" s="1">
        <f t="shared" si="13"/>
        <v>150641.31</v>
      </c>
      <c r="U92" s="1">
        <f t="shared" si="14"/>
        <v>758.1327</v>
      </c>
      <c r="V92" s="1">
        <f t="shared" si="15"/>
        <v>443.26489999999995</v>
      </c>
      <c r="W92" s="1">
        <f t="shared" si="16"/>
        <v>528059.15240000002</v>
      </c>
      <c r="X92" s="1">
        <f t="shared" si="17"/>
        <v>116.38949799426935</v>
      </c>
      <c r="Y92" s="10">
        <f t="shared" si="18"/>
        <v>6.7190593220338979</v>
      </c>
      <c r="Z92" s="1">
        <f t="shared" si="19"/>
        <v>446.29080285725547</v>
      </c>
      <c r="AA92" s="1">
        <f t="shared" si="20"/>
        <v>0.19718085032585017</v>
      </c>
      <c r="AB92" s="1">
        <f t="shared" si="21"/>
        <v>410059.15240000002</v>
      </c>
      <c r="AC92" s="8">
        <f t="shared" si="22"/>
        <v>0.19718085032585017</v>
      </c>
      <c r="AD92" s="1" t="str">
        <f t="shared" si="23"/>
        <v>CUST92</v>
      </c>
      <c r="AE92" s="1"/>
      <c r="AF92" s="1"/>
    </row>
    <row r="93" spans="1:32" x14ac:dyDescent="0.3">
      <c r="A93" s="1" t="s">
        <v>18</v>
      </c>
      <c r="B93" s="1" t="s">
        <v>25</v>
      </c>
      <c r="C93" s="1" t="s">
        <v>31</v>
      </c>
      <c r="D93" s="1">
        <v>4685</v>
      </c>
      <c r="E93" s="1">
        <v>293051</v>
      </c>
      <c r="F93" s="1">
        <v>52118</v>
      </c>
      <c r="G93" s="1">
        <v>4.07</v>
      </c>
      <c r="H93" s="1">
        <v>12.44</v>
      </c>
      <c r="I93" s="1">
        <v>416</v>
      </c>
      <c r="J93" s="1">
        <v>61.12</v>
      </c>
      <c r="K93" s="1">
        <v>17.03</v>
      </c>
      <c r="L93" s="1">
        <v>15407</v>
      </c>
      <c r="M93" s="1">
        <v>12</v>
      </c>
      <c r="N93" s="1">
        <v>1897.79</v>
      </c>
      <c r="O93" s="1">
        <v>16.239999999999998</v>
      </c>
      <c r="P93" s="1">
        <v>23</v>
      </c>
      <c r="Q93" s="1">
        <v>1236</v>
      </c>
      <c r="R93" s="1">
        <v>74</v>
      </c>
      <c r="S93" s="1">
        <f t="shared" si="12"/>
        <v>58281.399999999994</v>
      </c>
      <c r="T93" s="1">
        <f t="shared" si="13"/>
        <v>49906.585299999999</v>
      </c>
      <c r="U93" s="1">
        <f t="shared" si="14"/>
        <v>760.84399999999994</v>
      </c>
      <c r="V93" s="1">
        <f t="shared" si="15"/>
        <v>190.67949999999999</v>
      </c>
      <c r="W93" s="1">
        <f t="shared" si="16"/>
        <v>167268.49119999999</v>
      </c>
      <c r="X93" s="1">
        <f t="shared" si="17"/>
        <v>35.702986382070435</v>
      </c>
      <c r="Y93" s="10">
        <f t="shared" si="18"/>
        <v>5.6228366399324612</v>
      </c>
      <c r="Z93" s="1">
        <f t="shared" si="19"/>
        <v>154.41697975013042</v>
      </c>
      <c r="AA93" s="1">
        <f t="shared" si="20"/>
        <v>2.6940042518196492</v>
      </c>
      <c r="AB93" s="1">
        <f t="shared" si="21"/>
        <v>115150.49119999999</v>
      </c>
      <c r="AC93" s="8">
        <f t="shared" si="22"/>
        <v>2.6940042518196492</v>
      </c>
      <c r="AD93" s="1" t="str">
        <f t="shared" si="23"/>
        <v>CUST93</v>
      </c>
      <c r="AE93" s="1"/>
      <c r="AF93" s="1"/>
    </row>
    <row r="94" spans="1:32" x14ac:dyDescent="0.3">
      <c r="A94" s="1" t="s">
        <v>18</v>
      </c>
      <c r="B94" s="1" t="s">
        <v>27</v>
      </c>
      <c r="C94" s="1" t="s">
        <v>28</v>
      </c>
      <c r="D94" s="1">
        <v>3238</v>
      </c>
      <c r="E94" s="1">
        <v>812841</v>
      </c>
      <c r="F94" s="1">
        <v>101258</v>
      </c>
      <c r="G94" s="1">
        <v>1.72</v>
      </c>
      <c r="H94" s="1">
        <v>17.71</v>
      </c>
      <c r="I94" s="1">
        <v>115</v>
      </c>
      <c r="J94" s="1">
        <v>20.86</v>
      </c>
      <c r="K94" s="1">
        <v>13.7</v>
      </c>
      <c r="L94" s="1">
        <v>3196</v>
      </c>
      <c r="M94" s="1">
        <v>14</v>
      </c>
      <c r="N94" s="1">
        <v>151.33000000000001</v>
      </c>
      <c r="O94" s="1">
        <v>15.41</v>
      </c>
      <c r="P94" s="1">
        <v>46</v>
      </c>
      <c r="Q94" s="1">
        <v>28430</v>
      </c>
      <c r="R94" s="1">
        <v>59</v>
      </c>
      <c r="S94" s="1">
        <f t="shared" si="12"/>
        <v>57344.98</v>
      </c>
      <c r="T94" s="1">
        <f t="shared" si="13"/>
        <v>111359.21699999999</v>
      </c>
      <c r="U94" s="1">
        <f t="shared" si="14"/>
        <v>498.97580000000005</v>
      </c>
      <c r="V94" s="1">
        <f t="shared" si="15"/>
        <v>55.693600000000004</v>
      </c>
      <c r="W94" s="1">
        <f t="shared" si="16"/>
        <v>611956.13360000006</v>
      </c>
      <c r="X94" s="1">
        <f t="shared" si="17"/>
        <v>188.99201161210627</v>
      </c>
      <c r="Y94" s="10">
        <f t="shared" si="18"/>
        <v>8.0274249935807536</v>
      </c>
      <c r="Z94" s="1">
        <f t="shared" si="19"/>
        <v>5371.3143461309719</v>
      </c>
      <c r="AA94" s="1">
        <f t="shared" si="20"/>
        <v>2.1410029759817727E-2</v>
      </c>
      <c r="AB94" s="1">
        <f t="shared" si="21"/>
        <v>510698.13360000006</v>
      </c>
      <c r="AC94" s="8">
        <f t="shared" si="22"/>
        <v>2.1410029759817727E-2</v>
      </c>
      <c r="AD94" s="1" t="str">
        <f t="shared" si="23"/>
        <v>CUST94</v>
      </c>
      <c r="AE94" s="1"/>
      <c r="AF94" s="1"/>
    </row>
    <row r="95" spans="1:32" x14ac:dyDescent="0.3">
      <c r="A95" s="1" t="s">
        <v>18</v>
      </c>
      <c r="B95" s="1" t="s">
        <v>24</v>
      </c>
      <c r="C95" s="1" t="s">
        <v>31</v>
      </c>
      <c r="D95" s="1">
        <v>172</v>
      </c>
      <c r="E95" s="1">
        <v>479332</v>
      </c>
      <c r="F95" s="1">
        <v>48527</v>
      </c>
      <c r="G95" s="1">
        <v>4.6399999999999997</v>
      </c>
      <c r="H95" s="1">
        <v>19.739999999999998</v>
      </c>
      <c r="I95" s="1">
        <v>305</v>
      </c>
      <c r="J95" s="1">
        <v>67.28</v>
      </c>
      <c r="K95" s="1">
        <v>5.75</v>
      </c>
      <c r="L95" s="1">
        <v>76349</v>
      </c>
      <c r="M95" s="1">
        <v>2</v>
      </c>
      <c r="N95" s="1">
        <v>454.37</v>
      </c>
      <c r="O95" s="1">
        <v>11.21</v>
      </c>
      <c r="P95" s="1">
        <v>47</v>
      </c>
      <c r="Q95" s="1">
        <v>3940</v>
      </c>
      <c r="R95" s="1">
        <v>18</v>
      </c>
      <c r="S95" s="1">
        <f t="shared" si="12"/>
        <v>3395.2799999999997</v>
      </c>
      <c r="T95" s="1">
        <f t="shared" si="13"/>
        <v>27561.59</v>
      </c>
      <c r="U95" s="1">
        <f t="shared" si="14"/>
        <v>19.281200000000002</v>
      </c>
      <c r="V95" s="1">
        <f t="shared" si="15"/>
        <v>7.9807999999999995</v>
      </c>
      <c r="W95" s="1">
        <f t="shared" si="16"/>
        <v>368058.86800000002</v>
      </c>
      <c r="X95" s="1">
        <f t="shared" si="17"/>
        <v>2139.877139534884</v>
      </c>
      <c r="Y95" s="10">
        <f t="shared" si="18"/>
        <v>9.8776351309580228</v>
      </c>
      <c r="Z95" s="1">
        <f t="shared" si="19"/>
        <v>1054.9376059158835</v>
      </c>
      <c r="AA95" s="1">
        <f t="shared" si="20"/>
        <v>0.28911662480285066</v>
      </c>
      <c r="AB95" s="1">
        <f t="shared" si="21"/>
        <v>319531.86800000002</v>
      </c>
      <c r="AC95" s="8">
        <f t="shared" si="22"/>
        <v>0.28911662480285066</v>
      </c>
      <c r="AD95" s="1" t="str">
        <f t="shared" si="23"/>
        <v>CUST95</v>
      </c>
      <c r="AE95" s="1"/>
      <c r="AF95" s="1"/>
    </row>
    <row r="96" spans="1:32" x14ac:dyDescent="0.3">
      <c r="A96" s="1" t="s">
        <v>18</v>
      </c>
      <c r="B96" s="1" t="s">
        <v>26</v>
      </c>
      <c r="C96" s="1" t="s">
        <v>28</v>
      </c>
      <c r="D96" s="1">
        <v>4594</v>
      </c>
      <c r="E96" s="1">
        <v>695275</v>
      </c>
      <c r="F96" s="1">
        <v>82227</v>
      </c>
      <c r="G96" s="1">
        <v>4.26</v>
      </c>
      <c r="H96" s="1">
        <v>2</v>
      </c>
      <c r="I96" s="1">
        <v>79</v>
      </c>
      <c r="J96" s="1">
        <v>21.1</v>
      </c>
      <c r="K96" s="1">
        <v>5.94</v>
      </c>
      <c r="L96" s="1">
        <v>64839</v>
      </c>
      <c r="M96" s="1">
        <v>10</v>
      </c>
      <c r="N96" s="1">
        <v>582.12</v>
      </c>
      <c r="O96" s="1">
        <v>11.64</v>
      </c>
      <c r="P96" s="1">
        <v>0</v>
      </c>
      <c r="Q96" s="1">
        <v>22793</v>
      </c>
      <c r="R96" s="1">
        <v>31</v>
      </c>
      <c r="S96" s="1">
        <f t="shared" si="12"/>
        <v>9188</v>
      </c>
      <c r="T96" s="1">
        <f t="shared" si="13"/>
        <v>41299.334999999999</v>
      </c>
      <c r="U96" s="1">
        <f t="shared" si="14"/>
        <v>534.74160000000006</v>
      </c>
      <c r="V96" s="1">
        <f t="shared" si="15"/>
        <v>195.70439999999999</v>
      </c>
      <c r="W96" s="1">
        <f t="shared" si="16"/>
        <v>556425.21900000004</v>
      </c>
      <c r="X96" s="1">
        <f t="shared" si="17"/>
        <v>121.11998672181106</v>
      </c>
      <c r="Y96" s="10">
        <f t="shared" si="18"/>
        <v>8.4555559609374047</v>
      </c>
      <c r="Z96" s="1">
        <f t="shared" si="19"/>
        <v>1194.3843193843193</v>
      </c>
      <c r="AA96" s="1">
        <f t="shared" si="20"/>
        <v>6.6142864334256229E-2</v>
      </c>
      <c r="AB96" s="1">
        <f t="shared" si="21"/>
        <v>474198.21900000004</v>
      </c>
      <c r="AC96" s="8">
        <f t="shared" si="22"/>
        <v>6.6142864334256229E-2</v>
      </c>
      <c r="AD96" s="1" t="str">
        <f t="shared" si="23"/>
        <v>CUST96</v>
      </c>
      <c r="AE96" s="1"/>
      <c r="AF96" s="1"/>
    </row>
    <row r="97" spans="1:32" x14ac:dyDescent="0.3">
      <c r="A97" s="1" t="s">
        <v>18</v>
      </c>
      <c r="B97" s="1" t="s">
        <v>26</v>
      </c>
      <c r="C97" s="1" t="s">
        <v>30</v>
      </c>
      <c r="D97" s="1">
        <v>4461</v>
      </c>
      <c r="E97" s="1">
        <v>271373</v>
      </c>
      <c r="F97" s="1">
        <v>98344</v>
      </c>
      <c r="G97" s="1">
        <v>3.41</v>
      </c>
      <c r="H97" s="1">
        <v>10.23</v>
      </c>
      <c r="I97" s="1">
        <v>77</v>
      </c>
      <c r="J97" s="1">
        <v>67.83</v>
      </c>
      <c r="K97" s="1">
        <v>16.149999999999999</v>
      </c>
      <c r="L97" s="1">
        <v>28225</v>
      </c>
      <c r="M97" s="1">
        <v>5</v>
      </c>
      <c r="N97" s="1">
        <v>377.65</v>
      </c>
      <c r="O97" s="1">
        <v>2.73</v>
      </c>
      <c r="P97" s="1">
        <v>23</v>
      </c>
      <c r="Q97" s="1">
        <v>38710</v>
      </c>
      <c r="R97" s="1">
        <v>6</v>
      </c>
      <c r="S97" s="1">
        <f t="shared" si="12"/>
        <v>45636.03</v>
      </c>
      <c r="T97" s="1">
        <f t="shared" si="13"/>
        <v>43826.739499999996</v>
      </c>
      <c r="U97" s="1">
        <f t="shared" si="14"/>
        <v>121.78530000000001</v>
      </c>
      <c r="V97" s="1">
        <f t="shared" si="15"/>
        <v>152.12009999999998</v>
      </c>
      <c r="W97" s="1">
        <f t="shared" si="16"/>
        <v>114701.32510000002</v>
      </c>
      <c r="X97" s="1">
        <f t="shared" si="17"/>
        <v>25.712020869760146</v>
      </c>
      <c r="Y97" s="10">
        <f t="shared" si="18"/>
        <v>2.7594260961522816</v>
      </c>
      <c r="Z97" s="1">
        <f t="shared" si="19"/>
        <v>718.58334436647692</v>
      </c>
      <c r="AA97" s="1">
        <f t="shared" si="20"/>
        <v>0.10715528073905657</v>
      </c>
      <c r="AB97" s="1">
        <f t="shared" si="21"/>
        <v>16357.325100000016</v>
      </c>
      <c r="AC97" s="8">
        <f t="shared" si="22"/>
        <v>0.10715528073905657</v>
      </c>
      <c r="AD97" s="1" t="str">
        <f t="shared" si="23"/>
        <v>CUST97</v>
      </c>
      <c r="AE97" s="1"/>
      <c r="AF97" s="1"/>
    </row>
    <row r="98" spans="1:32" x14ac:dyDescent="0.3">
      <c r="A98" s="1" t="s">
        <v>18</v>
      </c>
      <c r="B98" s="1" t="s">
        <v>26</v>
      </c>
      <c r="C98" s="1" t="s">
        <v>28</v>
      </c>
      <c r="D98" s="1">
        <v>3046</v>
      </c>
      <c r="E98" s="1">
        <v>777346</v>
      </c>
      <c r="F98" s="1">
        <v>64234</v>
      </c>
      <c r="G98" s="1">
        <v>9.4499999999999993</v>
      </c>
      <c r="H98" s="1">
        <v>5.25</v>
      </c>
      <c r="I98" s="1">
        <v>483</v>
      </c>
      <c r="J98" s="1">
        <v>8.36</v>
      </c>
      <c r="K98" s="1">
        <v>10.58</v>
      </c>
      <c r="L98" s="1">
        <v>43209</v>
      </c>
      <c r="M98" s="1">
        <v>9</v>
      </c>
      <c r="N98" s="1">
        <v>625.36</v>
      </c>
      <c r="O98" s="1">
        <v>23.16</v>
      </c>
      <c r="P98" s="1">
        <v>29</v>
      </c>
      <c r="Q98" s="1">
        <v>26968</v>
      </c>
      <c r="R98" s="1">
        <v>28</v>
      </c>
      <c r="S98" s="1">
        <f t="shared" si="12"/>
        <v>15991.5</v>
      </c>
      <c r="T98" s="1">
        <f t="shared" si="13"/>
        <v>82243.2068</v>
      </c>
      <c r="U98" s="1">
        <f t="shared" si="14"/>
        <v>705.45360000000005</v>
      </c>
      <c r="V98" s="1">
        <f t="shared" si="15"/>
        <v>287.84699999999998</v>
      </c>
      <c r="W98" s="1">
        <f t="shared" si="16"/>
        <v>607940.9926</v>
      </c>
      <c r="X98" s="1">
        <f t="shared" si="17"/>
        <v>199.5866686145765</v>
      </c>
      <c r="Y98" s="10">
        <f t="shared" si="18"/>
        <v>12.101784101877511</v>
      </c>
      <c r="Z98" s="1">
        <f t="shared" si="19"/>
        <v>1243.0376103364463</v>
      </c>
      <c r="AA98" s="1">
        <f t="shared" si="20"/>
        <v>0.38856426867829769</v>
      </c>
      <c r="AB98" s="1">
        <f t="shared" si="21"/>
        <v>543706.9926</v>
      </c>
      <c r="AC98" s="8">
        <f t="shared" si="22"/>
        <v>0.38856426867829769</v>
      </c>
      <c r="AD98" s="1" t="str">
        <f t="shared" si="23"/>
        <v>CUST98</v>
      </c>
      <c r="AE98" s="1"/>
      <c r="AF98" s="1"/>
    </row>
    <row r="99" spans="1:32" x14ac:dyDescent="0.3">
      <c r="A99" s="1" t="s">
        <v>18</v>
      </c>
      <c r="B99" s="1" t="s">
        <v>27</v>
      </c>
      <c r="C99" s="1" t="s">
        <v>30</v>
      </c>
      <c r="D99" s="1">
        <v>3779</v>
      </c>
      <c r="E99" s="1">
        <v>393701</v>
      </c>
      <c r="F99" s="1">
        <v>68761</v>
      </c>
      <c r="G99" s="1">
        <v>2.4700000000000002</v>
      </c>
      <c r="H99" s="1">
        <v>13.16</v>
      </c>
      <c r="I99" s="1">
        <v>188</v>
      </c>
      <c r="J99" s="1">
        <v>68.37</v>
      </c>
      <c r="K99" s="1">
        <v>5.82</v>
      </c>
      <c r="L99" s="1">
        <v>6849</v>
      </c>
      <c r="M99" s="1">
        <v>7</v>
      </c>
      <c r="N99" s="1">
        <v>1889.99</v>
      </c>
      <c r="O99" s="1">
        <v>27</v>
      </c>
      <c r="P99" s="1">
        <v>10</v>
      </c>
      <c r="Q99" s="1">
        <v>39244</v>
      </c>
      <c r="R99" s="1">
        <v>36</v>
      </c>
      <c r="S99" s="1">
        <f t="shared" si="12"/>
        <v>49731.64</v>
      </c>
      <c r="T99" s="1">
        <f t="shared" si="13"/>
        <v>22913.3982</v>
      </c>
      <c r="U99" s="1">
        <f t="shared" si="14"/>
        <v>1020.33</v>
      </c>
      <c r="V99" s="1">
        <f t="shared" si="15"/>
        <v>93.341300000000018</v>
      </c>
      <c r="W99" s="1">
        <f t="shared" si="16"/>
        <v>273849.2905</v>
      </c>
      <c r="X99" s="1">
        <f t="shared" si="17"/>
        <v>72.466073167504632</v>
      </c>
      <c r="Y99" s="10">
        <f t="shared" si="18"/>
        <v>5.725643896976484</v>
      </c>
      <c r="Z99" s="1">
        <f t="shared" si="19"/>
        <v>208.3085095688337</v>
      </c>
      <c r="AA99" s="1">
        <f t="shared" si="20"/>
        <v>0.90250753744592982</v>
      </c>
      <c r="AB99" s="1">
        <f t="shared" si="21"/>
        <v>205088.2905</v>
      </c>
      <c r="AC99" s="8">
        <f t="shared" si="22"/>
        <v>0.90250753744592982</v>
      </c>
      <c r="AD99" s="1" t="str">
        <f t="shared" si="23"/>
        <v>CUST99</v>
      </c>
      <c r="AE99" s="1"/>
      <c r="AF99" s="1"/>
    </row>
    <row r="100" spans="1:32" x14ac:dyDescent="0.3">
      <c r="A100" s="1" t="s">
        <v>18</v>
      </c>
      <c r="B100" s="1" t="s">
        <v>27</v>
      </c>
      <c r="C100" s="1" t="s">
        <v>30</v>
      </c>
      <c r="D100" s="1">
        <v>3950</v>
      </c>
      <c r="E100" s="1">
        <v>173950</v>
      </c>
      <c r="F100" s="1">
        <v>41191</v>
      </c>
      <c r="G100" s="1">
        <v>7.21</v>
      </c>
      <c r="H100" s="1">
        <v>8.69</v>
      </c>
      <c r="I100" s="1">
        <v>479</v>
      </c>
      <c r="J100" s="1">
        <v>59.85</v>
      </c>
      <c r="K100" s="1">
        <v>7.18</v>
      </c>
      <c r="L100" s="1">
        <v>72232</v>
      </c>
      <c r="M100" s="1">
        <v>7</v>
      </c>
      <c r="N100" s="1">
        <v>442.83</v>
      </c>
      <c r="O100" s="1">
        <v>13.91</v>
      </c>
      <c r="P100" s="1">
        <v>49</v>
      </c>
      <c r="Q100" s="1">
        <v>26936</v>
      </c>
      <c r="R100" s="1">
        <v>-6</v>
      </c>
      <c r="S100" s="1">
        <f t="shared" si="12"/>
        <v>34325.5</v>
      </c>
      <c r="T100" s="1">
        <f t="shared" si="13"/>
        <v>12489.61</v>
      </c>
      <c r="U100" s="1">
        <f t="shared" si="14"/>
        <v>549.44500000000005</v>
      </c>
      <c r="V100" s="1">
        <f t="shared" si="15"/>
        <v>284.79500000000002</v>
      </c>
      <c r="W100" s="1">
        <f t="shared" si="16"/>
        <v>27132.649999999994</v>
      </c>
      <c r="X100" s="1">
        <f t="shared" si="17"/>
        <v>6.8690253164556951</v>
      </c>
      <c r="Y100" s="10">
        <f t="shared" si="18"/>
        <v>4.2230098807992036</v>
      </c>
      <c r="Z100" s="1">
        <f t="shared" si="19"/>
        <v>392.81439830183143</v>
      </c>
      <c r="AA100" s="1">
        <f t="shared" si="20"/>
        <v>1.2194054038516815</v>
      </c>
      <c r="AB100" s="1">
        <f t="shared" si="21"/>
        <v>-14058.350000000006</v>
      </c>
      <c r="AC100" s="8">
        <f t="shared" si="22"/>
        <v>1.2194054038516815</v>
      </c>
      <c r="AD100" s="1" t="str">
        <f t="shared" si="23"/>
        <v>CUST100</v>
      </c>
      <c r="AE100" s="1"/>
      <c r="AF100" s="1"/>
    </row>
    <row r="101" spans="1:32" x14ac:dyDescent="0.3">
      <c r="A101" s="1" t="s">
        <v>18</v>
      </c>
      <c r="B101" s="1" t="s">
        <v>25</v>
      </c>
      <c r="C101" s="1" t="s">
        <v>31</v>
      </c>
      <c r="D101" s="1">
        <v>1279</v>
      </c>
      <c r="E101" s="1">
        <v>595735</v>
      </c>
      <c r="F101" s="1">
        <v>82960</v>
      </c>
      <c r="G101" s="1">
        <v>0.53</v>
      </c>
      <c r="H101" s="1">
        <v>7.67</v>
      </c>
      <c r="I101" s="1">
        <v>295</v>
      </c>
      <c r="J101" s="1">
        <v>27.61</v>
      </c>
      <c r="K101" s="1">
        <v>8.65</v>
      </c>
      <c r="L101" s="1">
        <v>28549</v>
      </c>
      <c r="M101" s="1">
        <v>11</v>
      </c>
      <c r="N101" s="1">
        <v>963.09</v>
      </c>
      <c r="O101" s="1">
        <v>0.28999999999999998</v>
      </c>
      <c r="P101" s="1">
        <v>41</v>
      </c>
      <c r="Q101" s="1">
        <v>18729</v>
      </c>
      <c r="R101" s="1">
        <v>11</v>
      </c>
      <c r="S101" s="1">
        <f t="shared" si="12"/>
        <v>9809.93</v>
      </c>
      <c r="T101" s="1">
        <f t="shared" si="13"/>
        <v>51531.077500000007</v>
      </c>
      <c r="U101" s="1">
        <f t="shared" si="14"/>
        <v>3.7090999999999998</v>
      </c>
      <c r="V101" s="1">
        <f t="shared" si="15"/>
        <v>6.7786999999999997</v>
      </c>
      <c r="W101" s="1">
        <f t="shared" si="16"/>
        <v>487105.50469999999</v>
      </c>
      <c r="X101" s="1">
        <f t="shared" si="17"/>
        <v>380.84871360437842</v>
      </c>
      <c r="Y101" s="10">
        <f t="shared" si="18"/>
        <v>7.1809908389585342</v>
      </c>
      <c r="Z101" s="1">
        <f t="shared" si="19"/>
        <v>618.56628144825504</v>
      </c>
      <c r="AA101" s="1">
        <f t="shared" si="20"/>
        <v>0.47690928013294503</v>
      </c>
      <c r="AB101" s="1">
        <f t="shared" si="21"/>
        <v>404145.50469999999</v>
      </c>
      <c r="AC101" s="8">
        <f t="shared" si="22"/>
        <v>0.47690928013294503</v>
      </c>
      <c r="AD101" s="1" t="str">
        <f t="shared" si="23"/>
        <v>CUST101</v>
      </c>
      <c r="AE101" s="1"/>
      <c r="AF101" s="1"/>
    </row>
    <row r="102" spans="1:32" x14ac:dyDescent="0.3">
      <c r="A102" s="1" t="s">
        <v>18</v>
      </c>
      <c r="B102" s="1" t="s">
        <v>27</v>
      </c>
      <c r="C102" s="1" t="s">
        <v>31</v>
      </c>
      <c r="D102" s="1">
        <v>708</v>
      </c>
      <c r="E102" s="1">
        <v>302419</v>
      </c>
      <c r="F102" s="1">
        <v>113714</v>
      </c>
      <c r="G102" s="1">
        <v>4.26</v>
      </c>
      <c r="H102" s="1">
        <v>5.51</v>
      </c>
      <c r="I102" s="1">
        <v>135</v>
      </c>
      <c r="J102" s="1">
        <v>20.52</v>
      </c>
      <c r="K102" s="1">
        <v>11.04</v>
      </c>
      <c r="L102" s="1">
        <v>72572</v>
      </c>
      <c r="M102" s="1">
        <v>3</v>
      </c>
      <c r="N102" s="1">
        <v>1689.5</v>
      </c>
      <c r="O102" s="1">
        <v>15.89</v>
      </c>
      <c r="P102" s="1">
        <v>23</v>
      </c>
      <c r="Q102" s="1">
        <v>2740</v>
      </c>
      <c r="R102" s="1">
        <v>-19</v>
      </c>
      <c r="S102" s="1">
        <f t="shared" si="12"/>
        <v>3901.08</v>
      </c>
      <c r="T102" s="1">
        <f t="shared" si="13"/>
        <v>33387.0576</v>
      </c>
      <c r="U102" s="1">
        <f t="shared" si="14"/>
        <v>112.50120000000001</v>
      </c>
      <c r="V102" s="1">
        <f t="shared" si="15"/>
        <v>30.160799999999998</v>
      </c>
      <c r="W102" s="1">
        <f t="shared" si="16"/>
        <v>189676.2004</v>
      </c>
      <c r="X102" s="1">
        <f t="shared" si="17"/>
        <v>267.90423785310736</v>
      </c>
      <c r="Y102" s="10">
        <f t="shared" si="18"/>
        <v>2.6594702499252509</v>
      </c>
      <c r="Z102" s="1">
        <f t="shared" si="19"/>
        <v>178.99911216336193</v>
      </c>
      <c r="AA102" s="1">
        <f t="shared" si="20"/>
        <v>0.75419368492059036</v>
      </c>
      <c r="AB102" s="1">
        <f t="shared" si="21"/>
        <v>75962.200400000002</v>
      </c>
      <c r="AC102" s="8">
        <f t="shared" si="22"/>
        <v>0.75419368492059036</v>
      </c>
      <c r="AD102" s="1" t="str">
        <f t="shared" si="23"/>
        <v>CUST102</v>
      </c>
      <c r="AE102" s="1"/>
      <c r="AF102" s="1"/>
    </row>
    <row r="103" spans="1:32" x14ac:dyDescent="0.3">
      <c r="A103" s="1" t="s">
        <v>18</v>
      </c>
      <c r="B103" s="1" t="s">
        <v>27</v>
      </c>
      <c r="C103" s="1" t="s">
        <v>29</v>
      </c>
      <c r="D103" s="1">
        <v>1608</v>
      </c>
      <c r="E103" s="1">
        <v>236339</v>
      </c>
      <c r="F103" s="1">
        <v>45695</v>
      </c>
      <c r="G103" s="1">
        <v>5.84</v>
      </c>
      <c r="H103" s="1">
        <v>18.11</v>
      </c>
      <c r="I103" s="1">
        <v>282</v>
      </c>
      <c r="J103" s="1">
        <v>25.6</v>
      </c>
      <c r="K103" s="1">
        <v>10.26</v>
      </c>
      <c r="L103" s="1">
        <v>46926</v>
      </c>
      <c r="M103" s="1">
        <v>1</v>
      </c>
      <c r="N103" s="1">
        <v>402.29</v>
      </c>
      <c r="O103" s="1">
        <v>19.21</v>
      </c>
      <c r="P103" s="1">
        <v>43</v>
      </c>
      <c r="Q103" s="1">
        <v>18601</v>
      </c>
      <c r="R103" s="1">
        <v>43</v>
      </c>
      <c r="S103" s="1">
        <f t="shared" si="12"/>
        <v>29120.879999999997</v>
      </c>
      <c r="T103" s="1">
        <f t="shared" si="13"/>
        <v>24248.381399999998</v>
      </c>
      <c r="U103" s="1">
        <f t="shared" si="14"/>
        <v>308.89680000000004</v>
      </c>
      <c r="V103" s="1">
        <f t="shared" si="15"/>
        <v>93.907200000000003</v>
      </c>
      <c r="W103" s="1">
        <f t="shared" si="16"/>
        <v>117039.93460000001</v>
      </c>
      <c r="X103" s="1">
        <f t="shared" si="17"/>
        <v>72.786028980099502</v>
      </c>
      <c r="Y103" s="10">
        <f t="shared" si="18"/>
        <v>5.1720976036765514</v>
      </c>
      <c r="Z103" s="1">
        <f t="shared" si="19"/>
        <v>587.48415322279948</v>
      </c>
      <c r="AA103" s="1">
        <f t="shared" si="20"/>
        <v>0.48001294750337437</v>
      </c>
      <c r="AB103" s="1">
        <f t="shared" si="21"/>
        <v>71344.934600000008</v>
      </c>
      <c r="AC103" s="8">
        <f t="shared" si="22"/>
        <v>0.48001294750337437</v>
      </c>
      <c r="AD103" s="1" t="str">
        <f t="shared" si="23"/>
        <v>CUST103</v>
      </c>
      <c r="AE103" s="1"/>
      <c r="AF103" s="1"/>
    </row>
    <row r="104" spans="1:32" x14ac:dyDescent="0.3">
      <c r="A104" s="1" t="s">
        <v>18</v>
      </c>
      <c r="B104" s="1" t="s">
        <v>25</v>
      </c>
      <c r="C104" s="1" t="s">
        <v>29</v>
      </c>
      <c r="D104" s="1">
        <v>4581</v>
      </c>
      <c r="E104" s="1">
        <v>624578</v>
      </c>
      <c r="F104" s="1">
        <v>135722</v>
      </c>
      <c r="G104" s="1">
        <v>1.61</v>
      </c>
      <c r="H104" s="1">
        <v>12.99</v>
      </c>
      <c r="I104" s="1">
        <v>65</v>
      </c>
      <c r="J104" s="1">
        <v>50.6</v>
      </c>
      <c r="K104" s="1">
        <v>10.5</v>
      </c>
      <c r="L104" s="1">
        <v>37289</v>
      </c>
      <c r="M104" s="1">
        <v>1</v>
      </c>
      <c r="N104" s="1">
        <v>812.01</v>
      </c>
      <c r="O104" s="1">
        <v>0.45</v>
      </c>
      <c r="P104" s="1">
        <v>46</v>
      </c>
      <c r="Q104" s="1">
        <v>29000</v>
      </c>
      <c r="R104" s="1">
        <v>36</v>
      </c>
      <c r="S104" s="1">
        <f t="shared" si="12"/>
        <v>59507.19</v>
      </c>
      <c r="T104" s="1">
        <f t="shared" si="13"/>
        <v>65580.69</v>
      </c>
      <c r="U104" s="1">
        <f t="shared" si="14"/>
        <v>20.614500000000003</v>
      </c>
      <c r="V104" s="1">
        <f t="shared" si="15"/>
        <v>73.754099999999994</v>
      </c>
      <c r="W104" s="1">
        <f t="shared" si="16"/>
        <v>433106.75140000001</v>
      </c>
      <c r="X104" s="1">
        <f t="shared" si="17"/>
        <v>94.544150054573237</v>
      </c>
      <c r="Y104" s="10">
        <f t="shared" si="18"/>
        <v>4.6018921029751994</v>
      </c>
      <c r="Z104" s="1">
        <f t="shared" si="19"/>
        <v>769.1752564623589</v>
      </c>
      <c r="AA104" s="1">
        <f t="shared" si="20"/>
        <v>8.4506098517719161E-2</v>
      </c>
      <c r="AB104" s="1">
        <f t="shared" si="21"/>
        <v>297384.75140000001</v>
      </c>
      <c r="AC104" s="8">
        <f t="shared" si="22"/>
        <v>8.4506098517719161E-2</v>
      </c>
      <c r="AD104" s="1" t="str">
        <f t="shared" si="23"/>
        <v>CUST104</v>
      </c>
      <c r="AE104" s="1"/>
      <c r="AF104" s="1"/>
    </row>
    <row r="105" spans="1:32" x14ac:dyDescent="0.3">
      <c r="A105" s="1" t="s">
        <v>18</v>
      </c>
      <c r="B105" s="1" t="s">
        <v>27</v>
      </c>
      <c r="C105" s="1" t="s">
        <v>30</v>
      </c>
      <c r="D105" s="1">
        <v>341</v>
      </c>
      <c r="E105" s="1">
        <v>692650</v>
      </c>
      <c r="F105" s="1">
        <v>50740</v>
      </c>
      <c r="G105" s="1">
        <v>8.9499999999999993</v>
      </c>
      <c r="H105" s="1">
        <v>18.3</v>
      </c>
      <c r="I105" s="1">
        <v>123</v>
      </c>
      <c r="J105" s="1">
        <v>57.76</v>
      </c>
      <c r="K105" s="1">
        <v>13.68</v>
      </c>
      <c r="L105" s="1">
        <v>23296</v>
      </c>
      <c r="M105" s="1">
        <v>3</v>
      </c>
      <c r="N105" s="1">
        <v>1155.6500000000001</v>
      </c>
      <c r="O105" s="1">
        <v>18.13</v>
      </c>
      <c r="P105" s="1">
        <v>5</v>
      </c>
      <c r="Q105" s="1">
        <v>25281</v>
      </c>
      <c r="R105" s="1">
        <v>67</v>
      </c>
      <c r="S105" s="1">
        <f t="shared" si="12"/>
        <v>6240.3</v>
      </c>
      <c r="T105" s="1">
        <f t="shared" si="13"/>
        <v>94754.52</v>
      </c>
      <c r="U105" s="1">
        <f t="shared" si="14"/>
        <v>61.823299999999996</v>
      </c>
      <c r="V105" s="1">
        <f t="shared" si="15"/>
        <v>30.519499999999997</v>
      </c>
      <c r="W105" s="1">
        <f t="shared" si="16"/>
        <v>542985.83719999995</v>
      </c>
      <c r="X105" s="1">
        <f t="shared" si="17"/>
        <v>1592.3338334310849</v>
      </c>
      <c r="Y105" s="10">
        <f t="shared" si="18"/>
        <v>13.650965707528577</v>
      </c>
      <c r="Z105" s="1">
        <f t="shared" si="19"/>
        <v>599.35966771946516</v>
      </c>
      <c r="AA105" s="1">
        <f t="shared" si="20"/>
        <v>0.20521901393200032</v>
      </c>
      <c r="AB105" s="1">
        <f t="shared" si="21"/>
        <v>492245.83719999995</v>
      </c>
      <c r="AC105" s="8">
        <f t="shared" si="22"/>
        <v>0.20521901393200032</v>
      </c>
      <c r="AD105" s="1" t="str">
        <f t="shared" si="23"/>
        <v>CUST105</v>
      </c>
      <c r="AE105" s="1"/>
      <c r="AF105" s="1"/>
    </row>
    <row r="106" spans="1:32" x14ac:dyDescent="0.3">
      <c r="A106" s="1" t="s">
        <v>18</v>
      </c>
      <c r="B106" s="1" t="s">
        <v>26</v>
      </c>
      <c r="C106" s="1" t="s">
        <v>31</v>
      </c>
      <c r="D106" s="1">
        <v>2485</v>
      </c>
      <c r="E106" s="1">
        <v>526513</v>
      </c>
      <c r="F106" s="1">
        <v>111611</v>
      </c>
      <c r="G106" s="1">
        <v>8.27</v>
      </c>
      <c r="H106" s="1">
        <v>17.04</v>
      </c>
      <c r="I106" s="1">
        <v>390</v>
      </c>
      <c r="J106" s="1">
        <v>24.1</v>
      </c>
      <c r="K106" s="1">
        <v>18.670000000000002</v>
      </c>
      <c r="L106" s="1">
        <v>61716</v>
      </c>
      <c r="M106" s="1">
        <v>8</v>
      </c>
      <c r="N106" s="1">
        <v>1359.49</v>
      </c>
      <c r="O106" s="1">
        <v>8.31</v>
      </c>
      <c r="P106" s="1">
        <v>17</v>
      </c>
      <c r="Q106" s="1">
        <v>49302</v>
      </c>
      <c r="R106" s="1">
        <v>-14</v>
      </c>
      <c r="S106" s="1">
        <f t="shared" si="12"/>
        <v>42344.4</v>
      </c>
      <c r="T106" s="1">
        <f t="shared" si="13"/>
        <v>98299.977100000004</v>
      </c>
      <c r="U106" s="1">
        <f t="shared" si="14"/>
        <v>206.50350000000003</v>
      </c>
      <c r="V106" s="1">
        <f t="shared" si="15"/>
        <v>205.5095</v>
      </c>
      <c r="W106" s="1">
        <f t="shared" si="16"/>
        <v>274438.60990000004</v>
      </c>
      <c r="X106" s="1">
        <f t="shared" si="17"/>
        <v>110.43807239436622</v>
      </c>
      <c r="Y106" s="10">
        <f t="shared" si="18"/>
        <v>4.7173934468824754</v>
      </c>
      <c r="Z106" s="1">
        <f t="shared" si="19"/>
        <v>387.28714444387231</v>
      </c>
      <c r="AA106" s="1">
        <f t="shared" si="20"/>
        <v>1.0070047653144367</v>
      </c>
      <c r="AB106" s="1">
        <f t="shared" si="21"/>
        <v>162827.60990000004</v>
      </c>
      <c r="AC106" s="8">
        <f t="shared" si="22"/>
        <v>1.0070047653144367</v>
      </c>
      <c r="AD106" s="1" t="str">
        <f t="shared" si="23"/>
        <v>CUST106</v>
      </c>
      <c r="AE106" s="1"/>
      <c r="AF106" s="1"/>
    </row>
    <row r="107" spans="1:32" x14ac:dyDescent="0.3">
      <c r="A107" s="1" t="s">
        <v>18</v>
      </c>
      <c r="B107" s="1" t="s">
        <v>24</v>
      </c>
      <c r="C107" s="1" t="s">
        <v>29</v>
      </c>
      <c r="D107" s="1">
        <v>564</v>
      </c>
      <c r="E107" s="1">
        <v>771037</v>
      </c>
      <c r="F107" s="1">
        <v>68232</v>
      </c>
      <c r="G107" s="1">
        <v>8.76</v>
      </c>
      <c r="H107" s="1">
        <v>6.76</v>
      </c>
      <c r="I107" s="1">
        <v>486</v>
      </c>
      <c r="J107" s="1">
        <v>69.180000000000007</v>
      </c>
      <c r="K107" s="1">
        <v>17.649999999999999</v>
      </c>
      <c r="L107" s="1">
        <v>97596</v>
      </c>
      <c r="M107" s="1">
        <v>7</v>
      </c>
      <c r="N107" s="1">
        <v>249.99</v>
      </c>
      <c r="O107" s="1">
        <v>20.23</v>
      </c>
      <c r="P107" s="1">
        <v>39</v>
      </c>
      <c r="Q107" s="1">
        <v>47152</v>
      </c>
      <c r="R107" s="1">
        <v>-13</v>
      </c>
      <c r="S107" s="1">
        <f t="shared" si="12"/>
        <v>3812.64</v>
      </c>
      <c r="T107" s="1">
        <f t="shared" si="13"/>
        <v>136088.03049999999</v>
      </c>
      <c r="U107" s="1">
        <f t="shared" si="14"/>
        <v>114.0972</v>
      </c>
      <c r="V107" s="1">
        <f t="shared" si="15"/>
        <v>49.406399999999998</v>
      </c>
      <c r="W107" s="1">
        <f t="shared" si="16"/>
        <v>486224.8259</v>
      </c>
      <c r="X107" s="1">
        <f t="shared" si="17"/>
        <v>862.10075514184393</v>
      </c>
      <c r="Y107" s="10">
        <f t="shared" si="18"/>
        <v>11.300225700551062</v>
      </c>
      <c r="Z107" s="1">
        <f t="shared" si="19"/>
        <v>3084.271370854834</v>
      </c>
      <c r="AA107" s="1">
        <f t="shared" si="20"/>
        <v>0.15757368323439733</v>
      </c>
      <c r="AB107" s="1">
        <f t="shared" si="21"/>
        <v>417992.8259</v>
      </c>
      <c r="AC107" s="8">
        <f t="shared" si="22"/>
        <v>0.15757368323439733</v>
      </c>
      <c r="AD107" s="1" t="str">
        <f t="shared" si="23"/>
        <v>CUST107</v>
      </c>
      <c r="AE107" s="1"/>
      <c r="AF107" s="1"/>
    </row>
    <row r="108" spans="1:32" x14ac:dyDescent="0.3">
      <c r="A108" s="1" t="s">
        <v>18</v>
      </c>
      <c r="B108" s="1" t="s">
        <v>25</v>
      </c>
      <c r="C108" s="1" t="s">
        <v>30</v>
      </c>
      <c r="D108" s="1">
        <v>4692</v>
      </c>
      <c r="E108" s="1">
        <v>136516</v>
      </c>
      <c r="F108" s="1">
        <v>117492</v>
      </c>
      <c r="G108" s="1">
        <v>9.7200000000000006</v>
      </c>
      <c r="H108" s="1">
        <v>3.23</v>
      </c>
      <c r="I108" s="1">
        <v>430</v>
      </c>
      <c r="J108" s="1">
        <v>48.05</v>
      </c>
      <c r="K108" s="1">
        <v>14.76</v>
      </c>
      <c r="L108" s="1">
        <v>93321</v>
      </c>
      <c r="M108" s="1">
        <v>1</v>
      </c>
      <c r="N108" s="1">
        <v>1166.8</v>
      </c>
      <c r="O108" s="1">
        <v>1.04</v>
      </c>
      <c r="P108" s="1">
        <v>34</v>
      </c>
      <c r="Q108" s="1">
        <v>33250</v>
      </c>
      <c r="R108" s="1">
        <v>48</v>
      </c>
      <c r="S108" s="1">
        <f t="shared" si="12"/>
        <v>15155.16</v>
      </c>
      <c r="T108" s="1">
        <f t="shared" si="13"/>
        <v>20149.761600000002</v>
      </c>
      <c r="U108" s="1">
        <f t="shared" si="14"/>
        <v>48.796799999999998</v>
      </c>
      <c r="V108" s="1">
        <f t="shared" si="15"/>
        <v>456.06240000000003</v>
      </c>
      <c r="W108" s="1">
        <f t="shared" si="16"/>
        <v>-25864.780800000008</v>
      </c>
      <c r="X108" s="1">
        <f t="shared" si="17"/>
        <v>-5.5125278772378534</v>
      </c>
      <c r="Y108" s="10">
        <f t="shared" si="18"/>
        <v>1.1619174071426139</v>
      </c>
      <c r="Z108" s="1">
        <f t="shared" si="19"/>
        <v>117.00034281796367</v>
      </c>
      <c r="AA108" s="1">
        <f t="shared" si="20"/>
        <v>3.675202906619004</v>
      </c>
      <c r="AB108" s="1">
        <f t="shared" si="21"/>
        <v>-143356.78080000001</v>
      </c>
      <c r="AC108" s="8">
        <f t="shared" si="22"/>
        <v>3.675202906619004</v>
      </c>
      <c r="AD108" s="1" t="str">
        <f t="shared" si="23"/>
        <v>CUST108</v>
      </c>
      <c r="AE108" s="1"/>
      <c r="AF108" s="1"/>
    </row>
    <row r="109" spans="1:32" x14ac:dyDescent="0.3">
      <c r="A109" s="1" t="s">
        <v>18</v>
      </c>
      <c r="B109" s="1" t="s">
        <v>26</v>
      </c>
      <c r="C109" s="1" t="s">
        <v>29</v>
      </c>
      <c r="D109" s="1">
        <v>2542</v>
      </c>
      <c r="E109" s="1">
        <v>851469</v>
      </c>
      <c r="F109" s="1">
        <v>148674</v>
      </c>
      <c r="G109" s="1">
        <v>7.55</v>
      </c>
      <c r="H109" s="1">
        <v>18.84</v>
      </c>
      <c r="I109" s="1">
        <v>188</v>
      </c>
      <c r="J109" s="1">
        <v>64.48</v>
      </c>
      <c r="K109" s="1">
        <v>18.41</v>
      </c>
      <c r="L109" s="1">
        <v>94753</v>
      </c>
      <c r="M109" s="1">
        <v>7</v>
      </c>
      <c r="N109" s="1">
        <v>343.62</v>
      </c>
      <c r="O109" s="1">
        <v>8.68</v>
      </c>
      <c r="P109" s="1">
        <v>41</v>
      </c>
      <c r="Q109" s="1">
        <v>32976</v>
      </c>
      <c r="R109" s="1">
        <v>-8</v>
      </c>
      <c r="S109" s="1">
        <f t="shared" si="12"/>
        <v>47891.28</v>
      </c>
      <c r="T109" s="1">
        <f t="shared" si="13"/>
        <v>156755.44290000002</v>
      </c>
      <c r="U109" s="1">
        <f t="shared" si="14"/>
        <v>220.6456</v>
      </c>
      <c r="V109" s="1">
        <f t="shared" si="15"/>
        <v>191.92099999999999</v>
      </c>
      <c r="W109" s="1">
        <f t="shared" si="16"/>
        <v>518680.71049999999</v>
      </c>
      <c r="X109" s="1">
        <f t="shared" si="17"/>
        <v>204.04433929976395</v>
      </c>
      <c r="Y109" s="10">
        <f t="shared" si="18"/>
        <v>5.7270874530852742</v>
      </c>
      <c r="Z109" s="1">
        <f t="shared" si="19"/>
        <v>2477.9378383097605</v>
      </c>
      <c r="AA109" s="1">
        <f t="shared" si="20"/>
        <v>7.5869538409501711E-2</v>
      </c>
      <c r="AB109" s="1">
        <f t="shared" si="21"/>
        <v>370006.71049999999</v>
      </c>
      <c r="AC109" s="8">
        <f t="shared" si="22"/>
        <v>7.5869538409501711E-2</v>
      </c>
      <c r="AD109" s="1" t="str">
        <f t="shared" si="23"/>
        <v>CUST109</v>
      </c>
      <c r="AE109" s="1"/>
      <c r="AF109" s="1"/>
    </row>
    <row r="110" spans="1:32" x14ac:dyDescent="0.3">
      <c r="A110" s="1" t="s">
        <v>18</v>
      </c>
      <c r="B110" s="1" t="s">
        <v>24</v>
      </c>
      <c r="C110" s="1" t="s">
        <v>29</v>
      </c>
      <c r="D110" s="1">
        <v>645</v>
      </c>
      <c r="E110" s="1">
        <v>845219</v>
      </c>
      <c r="F110" s="1">
        <v>39540</v>
      </c>
      <c r="G110" s="1">
        <v>5.16</v>
      </c>
      <c r="H110" s="1">
        <v>4.96</v>
      </c>
      <c r="I110" s="1">
        <v>388</v>
      </c>
      <c r="J110" s="1">
        <v>26.7</v>
      </c>
      <c r="K110" s="1">
        <v>14.1</v>
      </c>
      <c r="L110" s="1">
        <v>92476</v>
      </c>
      <c r="M110" s="1">
        <v>13</v>
      </c>
      <c r="N110" s="1">
        <v>428.42</v>
      </c>
      <c r="O110" s="1">
        <v>24.81</v>
      </c>
      <c r="P110" s="1">
        <v>35</v>
      </c>
      <c r="Q110" s="1">
        <v>29715</v>
      </c>
      <c r="R110" s="1">
        <v>29</v>
      </c>
      <c r="S110" s="1">
        <f t="shared" si="12"/>
        <v>3199.2</v>
      </c>
      <c r="T110" s="1">
        <f t="shared" si="13"/>
        <v>119175.87899999999</v>
      </c>
      <c r="U110" s="1">
        <f t="shared" si="14"/>
        <v>160.02449999999999</v>
      </c>
      <c r="V110" s="1">
        <f t="shared" si="15"/>
        <v>33.281999999999996</v>
      </c>
      <c r="W110" s="1">
        <f t="shared" si="16"/>
        <v>600459.61450000003</v>
      </c>
      <c r="X110" s="1">
        <f t="shared" si="17"/>
        <v>930.94513875968994</v>
      </c>
      <c r="Y110" s="10">
        <f t="shared" si="18"/>
        <v>21.376302478502783</v>
      </c>
      <c r="Z110" s="1">
        <f t="shared" si="19"/>
        <v>1972.8747490780074</v>
      </c>
      <c r="AA110" s="1">
        <f t="shared" si="20"/>
        <v>0.19666732527309491</v>
      </c>
      <c r="AB110" s="1">
        <f t="shared" si="21"/>
        <v>560919.61450000003</v>
      </c>
      <c r="AC110" s="8">
        <f t="shared" si="22"/>
        <v>0.19666732527309491</v>
      </c>
      <c r="AD110" s="1" t="str">
        <f t="shared" si="23"/>
        <v>CUST110</v>
      </c>
      <c r="AE110" s="1"/>
      <c r="AF110" s="1"/>
    </row>
    <row r="111" spans="1:32" x14ac:dyDescent="0.3">
      <c r="A111" s="1" t="s">
        <v>18</v>
      </c>
      <c r="B111" s="1" t="s">
        <v>26</v>
      </c>
      <c r="C111" s="1" t="s">
        <v>29</v>
      </c>
      <c r="D111" s="1">
        <v>3935</v>
      </c>
      <c r="E111" s="1">
        <v>189544</v>
      </c>
      <c r="F111" s="1">
        <v>83532</v>
      </c>
      <c r="G111" s="1">
        <v>9.08</v>
      </c>
      <c r="H111" s="1">
        <v>2.2599999999999998</v>
      </c>
      <c r="I111" s="1">
        <v>63</v>
      </c>
      <c r="J111" s="1">
        <v>62.79</v>
      </c>
      <c r="K111" s="1">
        <v>16.96</v>
      </c>
      <c r="L111" s="1">
        <v>28341</v>
      </c>
      <c r="M111" s="1">
        <v>8</v>
      </c>
      <c r="N111" s="1">
        <v>1633.04</v>
      </c>
      <c r="O111" s="1">
        <v>8.26</v>
      </c>
      <c r="P111" s="1">
        <v>45</v>
      </c>
      <c r="Q111" s="1">
        <v>43811</v>
      </c>
      <c r="R111" s="1">
        <v>4</v>
      </c>
      <c r="S111" s="1">
        <f t="shared" si="12"/>
        <v>8893.0999999999985</v>
      </c>
      <c r="T111" s="1">
        <f t="shared" si="13"/>
        <v>32146.662400000001</v>
      </c>
      <c r="U111" s="1">
        <f t="shared" si="14"/>
        <v>325.03099999999995</v>
      </c>
      <c r="V111" s="1">
        <f t="shared" si="15"/>
        <v>357.298</v>
      </c>
      <c r="W111" s="1">
        <f t="shared" si="16"/>
        <v>75669.908599999995</v>
      </c>
      <c r="X111" s="1">
        <f t="shared" si="17"/>
        <v>19.229964066073695</v>
      </c>
      <c r="Y111" s="10">
        <f t="shared" si="18"/>
        <v>2.2691184216827085</v>
      </c>
      <c r="Z111" s="1">
        <f t="shared" si="19"/>
        <v>116.06819183853428</v>
      </c>
      <c r="AA111" s="1">
        <f t="shared" si="20"/>
        <v>0.54278436669058372</v>
      </c>
      <c r="AB111" s="1">
        <f t="shared" si="21"/>
        <v>-7862.0914000000048</v>
      </c>
      <c r="AC111" s="8">
        <f t="shared" si="22"/>
        <v>0.54278436669058372</v>
      </c>
      <c r="AD111" s="1" t="str">
        <f t="shared" si="23"/>
        <v>CUST111</v>
      </c>
      <c r="AE111" s="1"/>
      <c r="AF111" s="1"/>
    </row>
    <row r="112" spans="1:32" x14ac:dyDescent="0.3">
      <c r="A112" s="1" t="s">
        <v>18</v>
      </c>
      <c r="B112" s="1" t="s">
        <v>27</v>
      </c>
      <c r="C112" s="1" t="s">
        <v>29</v>
      </c>
      <c r="D112" s="1">
        <v>3904</v>
      </c>
      <c r="E112" s="1">
        <v>373853</v>
      </c>
      <c r="F112" s="1">
        <v>51002</v>
      </c>
      <c r="G112" s="1">
        <v>5.81</v>
      </c>
      <c r="H112" s="1">
        <v>16.75</v>
      </c>
      <c r="I112" s="1">
        <v>345</v>
      </c>
      <c r="J112" s="1">
        <v>38.72</v>
      </c>
      <c r="K112" s="1">
        <v>11.96</v>
      </c>
      <c r="L112" s="1">
        <v>61772</v>
      </c>
      <c r="M112" s="1">
        <v>4</v>
      </c>
      <c r="N112" s="1">
        <v>1720.22</v>
      </c>
      <c r="O112" s="1">
        <v>13.47</v>
      </c>
      <c r="P112" s="1">
        <v>27</v>
      </c>
      <c r="Q112" s="1">
        <v>38317</v>
      </c>
      <c r="R112" s="1">
        <v>0</v>
      </c>
      <c r="S112" s="1">
        <f t="shared" si="12"/>
        <v>65392</v>
      </c>
      <c r="T112" s="1">
        <f t="shared" si="13"/>
        <v>44712.818800000001</v>
      </c>
      <c r="U112" s="1">
        <f t="shared" si="14"/>
        <v>525.86880000000008</v>
      </c>
      <c r="V112" s="1">
        <f t="shared" si="15"/>
        <v>226.82239999999999</v>
      </c>
      <c r="W112" s="1">
        <f t="shared" si="16"/>
        <v>162906.49</v>
      </c>
      <c r="X112" s="1">
        <f t="shared" si="17"/>
        <v>41.728096823770493</v>
      </c>
      <c r="Y112" s="10">
        <f t="shared" si="18"/>
        <v>7.330163522999098</v>
      </c>
      <c r="Z112" s="1">
        <f t="shared" si="19"/>
        <v>217.3285975049703</v>
      </c>
      <c r="AA112" s="1">
        <f t="shared" si="20"/>
        <v>1.5874579045774675</v>
      </c>
      <c r="AB112" s="1">
        <f t="shared" si="21"/>
        <v>111904.48999999999</v>
      </c>
      <c r="AC112" s="8">
        <f t="shared" si="22"/>
        <v>1.5874579045774675</v>
      </c>
      <c r="AD112" s="1" t="str">
        <f t="shared" si="23"/>
        <v>CUST112</v>
      </c>
      <c r="AE112" s="1"/>
      <c r="AF112" s="1"/>
    </row>
    <row r="113" spans="1:32" x14ac:dyDescent="0.3">
      <c r="A113" s="1" t="s">
        <v>18</v>
      </c>
      <c r="B113" s="1" t="s">
        <v>25</v>
      </c>
      <c r="C113" s="1" t="s">
        <v>31</v>
      </c>
      <c r="D113" s="1">
        <v>3997</v>
      </c>
      <c r="E113" s="1">
        <v>519164</v>
      </c>
      <c r="F113" s="1">
        <v>98330</v>
      </c>
      <c r="G113" s="1">
        <v>6.09</v>
      </c>
      <c r="H113" s="1">
        <v>19.14</v>
      </c>
      <c r="I113" s="1">
        <v>117</v>
      </c>
      <c r="J113" s="1">
        <v>55.43</v>
      </c>
      <c r="K113" s="1">
        <v>12.51</v>
      </c>
      <c r="L113" s="1">
        <v>36159</v>
      </c>
      <c r="M113" s="1">
        <v>5</v>
      </c>
      <c r="N113" s="1">
        <v>1779.2</v>
      </c>
      <c r="O113" s="1">
        <v>13.01</v>
      </c>
      <c r="P113" s="1">
        <v>8</v>
      </c>
      <c r="Q113" s="1">
        <v>47870</v>
      </c>
      <c r="R113" s="1">
        <v>-4</v>
      </c>
      <c r="S113" s="1">
        <f t="shared" si="12"/>
        <v>76502.58</v>
      </c>
      <c r="T113" s="1">
        <f t="shared" si="13"/>
        <v>64947.416399999995</v>
      </c>
      <c r="U113" s="1">
        <f t="shared" si="14"/>
        <v>520.00969999999995</v>
      </c>
      <c r="V113" s="1">
        <f t="shared" si="15"/>
        <v>243.41729999999998</v>
      </c>
      <c r="W113" s="1">
        <f t="shared" si="16"/>
        <v>292921.57660000003</v>
      </c>
      <c r="X113" s="1">
        <f t="shared" si="17"/>
        <v>73.285358168626473</v>
      </c>
      <c r="Y113" s="10">
        <f t="shared" si="18"/>
        <v>5.2798128750127127</v>
      </c>
      <c r="Z113" s="1">
        <f t="shared" si="19"/>
        <v>291.79631294964025</v>
      </c>
      <c r="AA113" s="1">
        <f t="shared" si="20"/>
        <v>0.40096462774768671</v>
      </c>
      <c r="AB113" s="1">
        <f t="shared" si="21"/>
        <v>194591.57660000003</v>
      </c>
      <c r="AC113" s="8">
        <f t="shared" si="22"/>
        <v>0.40096462774768671</v>
      </c>
      <c r="AD113" s="1" t="str">
        <f t="shared" si="23"/>
        <v>CUST113</v>
      </c>
      <c r="AE113" s="1"/>
      <c r="AF113" s="1"/>
    </row>
    <row r="114" spans="1:32" x14ac:dyDescent="0.3">
      <c r="A114" s="1" t="s">
        <v>18</v>
      </c>
      <c r="B114" s="1" t="s">
        <v>24</v>
      </c>
      <c r="C114" s="1" t="s">
        <v>28</v>
      </c>
      <c r="D114" s="1">
        <v>814</v>
      </c>
      <c r="E114" s="1">
        <v>491416</v>
      </c>
      <c r="F114" s="1">
        <v>96502</v>
      </c>
      <c r="G114" s="1">
        <v>1.01</v>
      </c>
      <c r="H114" s="1">
        <v>10.54</v>
      </c>
      <c r="I114" s="1">
        <v>461</v>
      </c>
      <c r="J114" s="1">
        <v>46.85</v>
      </c>
      <c r="K114" s="1">
        <v>14.57</v>
      </c>
      <c r="L114" s="1">
        <v>78345</v>
      </c>
      <c r="M114" s="1">
        <v>10</v>
      </c>
      <c r="N114" s="1">
        <v>154.34</v>
      </c>
      <c r="O114" s="1">
        <v>16.63</v>
      </c>
      <c r="P114" s="1">
        <v>16</v>
      </c>
      <c r="Q114" s="1">
        <v>9204</v>
      </c>
      <c r="R114" s="1">
        <v>72</v>
      </c>
      <c r="S114" s="1">
        <f t="shared" si="12"/>
        <v>8579.56</v>
      </c>
      <c r="T114" s="1">
        <f t="shared" si="13"/>
        <v>71599.311199999996</v>
      </c>
      <c r="U114" s="1">
        <f t="shared" si="14"/>
        <v>135.3682</v>
      </c>
      <c r="V114" s="1">
        <f t="shared" si="15"/>
        <v>8.2213999999999992</v>
      </c>
      <c r="W114" s="1">
        <f t="shared" si="16"/>
        <v>323544.5392</v>
      </c>
      <c r="X114" s="1">
        <f t="shared" si="17"/>
        <v>397.47486388206386</v>
      </c>
      <c r="Y114" s="10">
        <f t="shared" si="18"/>
        <v>5.0922882427307208</v>
      </c>
      <c r="Z114" s="1">
        <f t="shared" si="19"/>
        <v>3183.9834132434885</v>
      </c>
      <c r="AA114" s="1">
        <f t="shared" si="20"/>
        <v>0.14478718641639671</v>
      </c>
      <c r="AB114" s="1">
        <f t="shared" si="21"/>
        <v>227042.5392</v>
      </c>
      <c r="AC114" s="8">
        <f t="shared" si="22"/>
        <v>0.14478718641639671</v>
      </c>
      <c r="AD114" s="1" t="str">
        <f t="shared" si="23"/>
        <v>CUST114</v>
      </c>
      <c r="AE114" s="1"/>
      <c r="AF114" s="1"/>
    </row>
    <row r="115" spans="1:32" x14ac:dyDescent="0.3">
      <c r="A115" s="1" t="s">
        <v>18</v>
      </c>
      <c r="B115" s="1" t="s">
        <v>27</v>
      </c>
      <c r="C115" s="1" t="s">
        <v>31</v>
      </c>
      <c r="D115" s="1">
        <v>247</v>
      </c>
      <c r="E115" s="1">
        <v>638595</v>
      </c>
      <c r="F115" s="1">
        <v>95453</v>
      </c>
      <c r="G115" s="1">
        <v>7.19</v>
      </c>
      <c r="H115" s="1">
        <v>19.71</v>
      </c>
      <c r="I115" s="1">
        <v>447</v>
      </c>
      <c r="J115" s="1">
        <v>35.369999999999997</v>
      </c>
      <c r="K115" s="1">
        <v>11.78</v>
      </c>
      <c r="L115" s="1">
        <v>77186</v>
      </c>
      <c r="M115" s="1">
        <v>12</v>
      </c>
      <c r="N115" s="1">
        <v>635.64</v>
      </c>
      <c r="O115" s="1">
        <v>10.11</v>
      </c>
      <c r="P115" s="1">
        <v>32</v>
      </c>
      <c r="Q115" s="1">
        <v>26322</v>
      </c>
      <c r="R115" s="1">
        <v>73</v>
      </c>
      <c r="S115" s="1">
        <f t="shared" si="12"/>
        <v>4868.37</v>
      </c>
      <c r="T115" s="1">
        <f t="shared" si="13"/>
        <v>75226.490999999995</v>
      </c>
      <c r="U115" s="1">
        <f t="shared" si="14"/>
        <v>24.971699999999998</v>
      </c>
      <c r="V115" s="1">
        <f t="shared" si="15"/>
        <v>17.7593</v>
      </c>
      <c r="W115" s="1">
        <f t="shared" si="16"/>
        <v>454949.408</v>
      </c>
      <c r="X115" s="1">
        <f t="shared" si="17"/>
        <v>1841.9004372469635</v>
      </c>
      <c r="Y115" s="10">
        <f t="shared" si="18"/>
        <v>6.6901511738761483</v>
      </c>
      <c r="Z115" s="1">
        <f t="shared" si="19"/>
        <v>1004.6488578440627</v>
      </c>
      <c r="AA115" s="1">
        <f t="shared" si="20"/>
        <v>0.4449315763512085</v>
      </c>
      <c r="AB115" s="1">
        <f t="shared" si="21"/>
        <v>359496.408</v>
      </c>
      <c r="AC115" s="8">
        <f t="shared" si="22"/>
        <v>0.4449315763512085</v>
      </c>
      <c r="AD115" s="1" t="str">
        <f t="shared" si="23"/>
        <v>CUST115</v>
      </c>
      <c r="AE115" s="1"/>
      <c r="AF115" s="1"/>
    </row>
    <row r="116" spans="1:32" x14ac:dyDescent="0.3">
      <c r="A116" s="1" t="s">
        <v>18</v>
      </c>
      <c r="B116" s="1" t="s">
        <v>27</v>
      </c>
      <c r="C116" s="1" t="s">
        <v>28</v>
      </c>
      <c r="D116" s="1">
        <v>465</v>
      </c>
      <c r="E116" s="1">
        <v>559666</v>
      </c>
      <c r="F116" s="1">
        <v>50475</v>
      </c>
      <c r="G116" s="1">
        <v>5.0199999999999996</v>
      </c>
      <c r="H116" s="1">
        <v>4.99</v>
      </c>
      <c r="I116" s="1">
        <v>220</v>
      </c>
      <c r="J116" s="1">
        <v>58.83</v>
      </c>
      <c r="K116" s="1">
        <v>9.8000000000000007</v>
      </c>
      <c r="L116" s="1">
        <v>52683</v>
      </c>
      <c r="M116" s="1">
        <v>0</v>
      </c>
      <c r="N116" s="1">
        <v>814.78</v>
      </c>
      <c r="O116" s="1">
        <v>6.69</v>
      </c>
      <c r="P116" s="1">
        <v>6</v>
      </c>
      <c r="Q116" s="1">
        <v>37212</v>
      </c>
      <c r="R116" s="1">
        <v>-6</v>
      </c>
      <c r="S116" s="1">
        <f t="shared" si="12"/>
        <v>2320.35</v>
      </c>
      <c r="T116" s="1">
        <f t="shared" si="13"/>
        <v>54847.268000000004</v>
      </c>
      <c r="U116" s="1">
        <f t="shared" si="14"/>
        <v>31.108499999999999</v>
      </c>
      <c r="V116" s="1">
        <f t="shared" si="15"/>
        <v>23.342999999999996</v>
      </c>
      <c r="W116" s="1">
        <f t="shared" si="16"/>
        <v>412548.93050000002</v>
      </c>
      <c r="X116" s="1">
        <f t="shared" si="17"/>
        <v>887.20200107526887</v>
      </c>
      <c r="Y116" s="10">
        <f t="shared" si="18"/>
        <v>11.087984150569589</v>
      </c>
      <c r="Z116" s="1">
        <f t="shared" si="19"/>
        <v>686.89216721078083</v>
      </c>
      <c r="AA116" s="1">
        <f t="shared" si="20"/>
        <v>0.32028316889001657</v>
      </c>
      <c r="AB116" s="1">
        <f t="shared" si="21"/>
        <v>362073.93050000002</v>
      </c>
      <c r="AC116" s="8">
        <f t="shared" si="22"/>
        <v>0.32028316889001657</v>
      </c>
      <c r="AD116" s="1" t="str">
        <f t="shared" si="23"/>
        <v>CUST116</v>
      </c>
      <c r="AE116" s="1"/>
      <c r="AF116" s="1"/>
    </row>
    <row r="117" spans="1:32" x14ac:dyDescent="0.3">
      <c r="A117" s="1" t="s">
        <v>18</v>
      </c>
      <c r="B117" s="1" t="s">
        <v>25</v>
      </c>
      <c r="C117" s="1" t="s">
        <v>29</v>
      </c>
      <c r="D117" s="1">
        <v>1774</v>
      </c>
      <c r="E117" s="1">
        <v>192312</v>
      </c>
      <c r="F117" s="1">
        <v>65142</v>
      </c>
      <c r="G117" s="1">
        <v>6.91</v>
      </c>
      <c r="H117" s="1">
        <v>3.06</v>
      </c>
      <c r="I117" s="1">
        <v>411</v>
      </c>
      <c r="J117" s="1">
        <v>45.69</v>
      </c>
      <c r="K117" s="1">
        <v>18.02</v>
      </c>
      <c r="L117" s="1">
        <v>801</v>
      </c>
      <c r="M117" s="1">
        <v>13</v>
      </c>
      <c r="N117" s="1">
        <v>1029.4100000000001</v>
      </c>
      <c r="O117" s="1">
        <v>5.64</v>
      </c>
      <c r="P117" s="1">
        <v>35</v>
      </c>
      <c r="Q117" s="1">
        <v>30299</v>
      </c>
      <c r="R117" s="1">
        <v>29</v>
      </c>
      <c r="S117" s="1">
        <f t="shared" si="12"/>
        <v>5428.4400000000005</v>
      </c>
      <c r="T117" s="1">
        <f t="shared" si="13"/>
        <v>34654.6224</v>
      </c>
      <c r="U117" s="1">
        <f t="shared" si="14"/>
        <v>100.0536</v>
      </c>
      <c r="V117" s="1">
        <f t="shared" si="15"/>
        <v>122.5834</v>
      </c>
      <c r="W117" s="1">
        <f t="shared" si="16"/>
        <v>120906.30059999999</v>
      </c>
      <c r="X117" s="1">
        <f t="shared" si="17"/>
        <v>68.154622660653885</v>
      </c>
      <c r="Y117" s="10">
        <f t="shared" si="18"/>
        <v>2.9521967394307822</v>
      </c>
      <c r="Z117" s="1">
        <f t="shared" si="19"/>
        <v>186.81769168747144</v>
      </c>
      <c r="AA117" s="1">
        <f t="shared" si="20"/>
        <v>2.2000057718707104</v>
      </c>
      <c r="AB117" s="1">
        <f t="shared" si="21"/>
        <v>55764.300599999988</v>
      </c>
      <c r="AC117" s="8">
        <f t="shared" si="22"/>
        <v>2.2000057718707104</v>
      </c>
      <c r="AD117" s="1" t="str">
        <f t="shared" si="23"/>
        <v>CUST117</v>
      </c>
      <c r="AE117" s="1"/>
      <c r="AF117" s="1"/>
    </row>
    <row r="118" spans="1:32" x14ac:dyDescent="0.3">
      <c r="A118" s="1" t="s">
        <v>18</v>
      </c>
      <c r="B118" s="1" t="s">
        <v>24</v>
      </c>
      <c r="C118" s="1" t="s">
        <v>30</v>
      </c>
      <c r="D118" s="1">
        <v>4594</v>
      </c>
      <c r="E118" s="1">
        <v>142493</v>
      </c>
      <c r="F118" s="1">
        <v>56001</v>
      </c>
      <c r="G118" s="1">
        <v>0.93</v>
      </c>
      <c r="H118" s="1">
        <v>15.12</v>
      </c>
      <c r="I118" s="1">
        <v>54</v>
      </c>
      <c r="J118" s="1">
        <v>12.31</v>
      </c>
      <c r="K118" s="1">
        <v>10.25</v>
      </c>
      <c r="L118" s="1">
        <v>85269</v>
      </c>
      <c r="M118" s="1">
        <v>1</v>
      </c>
      <c r="N118" s="1">
        <v>1335.86</v>
      </c>
      <c r="O118" s="1">
        <v>19.75</v>
      </c>
      <c r="P118" s="1">
        <v>47</v>
      </c>
      <c r="Q118" s="1">
        <v>24946</v>
      </c>
      <c r="R118" s="1">
        <v>54</v>
      </c>
      <c r="S118" s="1">
        <f t="shared" si="12"/>
        <v>69461.279999999999</v>
      </c>
      <c r="T118" s="1">
        <f t="shared" si="13"/>
        <v>14605.532499999999</v>
      </c>
      <c r="U118" s="1">
        <f t="shared" si="14"/>
        <v>907.31500000000005</v>
      </c>
      <c r="V118" s="1">
        <f t="shared" si="15"/>
        <v>42.724200000000003</v>
      </c>
      <c r="W118" s="1">
        <f t="shared" si="16"/>
        <v>-52738.851699999999</v>
      </c>
      <c r="X118" s="1">
        <f t="shared" si="17"/>
        <v>-11.479941597736177</v>
      </c>
      <c r="Y118" s="10">
        <f t="shared" si="18"/>
        <v>2.5444724201353548</v>
      </c>
      <c r="Z118" s="1">
        <f t="shared" si="19"/>
        <v>106.66761486982169</v>
      </c>
      <c r="AA118" s="1">
        <f t="shared" si="20"/>
        <v>0.50624549977893651</v>
      </c>
      <c r="AB118" s="1">
        <f t="shared" si="21"/>
        <v>-108739.8517</v>
      </c>
      <c r="AC118" s="8">
        <f t="shared" si="22"/>
        <v>0.50624549977893651</v>
      </c>
      <c r="AD118" s="1" t="str">
        <f t="shared" si="23"/>
        <v>CUST118</v>
      </c>
      <c r="AE118" s="1"/>
      <c r="AF118" s="1"/>
    </row>
    <row r="119" spans="1:32" x14ac:dyDescent="0.3">
      <c r="A119" s="1" t="s">
        <v>18</v>
      </c>
      <c r="B119" s="1" t="s">
        <v>24</v>
      </c>
      <c r="C119" s="1" t="s">
        <v>30</v>
      </c>
      <c r="D119" s="1">
        <v>3662</v>
      </c>
      <c r="E119" s="1">
        <v>252435</v>
      </c>
      <c r="F119" s="1">
        <v>30711</v>
      </c>
      <c r="G119" s="1">
        <v>6.87</v>
      </c>
      <c r="H119" s="1">
        <v>3.64</v>
      </c>
      <c r="I119" s="1">
        <v>32</v>
      </c>
      <c r="J119" s="1">
        <v>13.82</v>
      </c>
      <c r="K119" s="1">
        <v>9.67</v>
      </c>
      <c r="L119" s="1">
        <v>82269</v>
      </c>
      <c r="M119" s="1">
        <v>12</v>
      </c>
      <c r="N119" s="1">
        <v>855.61</v>
      </c>
      <c r="O119" s="1">
        <v>15.57</v>
      </c>
      <c r="P119" s="1">
        <v>48</v>
      </c>
      <c r="Q119" s="1">
        <v>8253</v>
      </c>
      <c r="R119" s="1">
        <v>45</v>
      </c>
      <c r="S119" s="1">
        <f t="shared" si="12"/>
        <v>13329.68</v>
      </c>
      <c r="T119" s="1">
        <f t="shared" si="13"/>
        <v>24410.464499999998</v>
      </c>
      <c r="U119" s="1">
        <f t="shared" si="14"/>
        <v>570.17340000000002</v>
      </c>
      <c r="V119" s="1">
        <f t="shared" si="15"/>
        <v>251.57939999999999</v>
      </c>
      <c r="W119" s="1">
        <f t="shared" si="16"/>
        <v>123351.1027</v>
      </c>
      <c r="X119" s="1">
        <f t="shared" si="17"/>
        <v>33.684080475150189</v>
      </c>
      <c r="Y119" s="10">
        <f t="shared" si="18"/>
        <v>8.2196932695125522</v>
      </c>
      <c r="Z119" s="1">
        <f t="shared" si="19"/>
        <v>295.03512114164164</v>
      </c>
      <c r="AA119" s="1">
        <f t="shared" si="20"/>
        <v>0.10846166339849862</v>
      </c>
      <c r="AB119" s="1">
        <f t="shared" si="21"/>
        <v>92640.102700000003</v>
      </c>
      <c r="AC119" s="8">
        <f t="shared" si="22"/>
        <v>0.10846166339849862</v>
      </c>
      <c r="AD119" s="1" t="str">
        <f t="shared" si="23"/>
        <v>CUST119</v>
      </c>
      <c r="AE119" s="1"/>
      <c r="AF119" s="1"/>
    </row>
    <row r="120" spans="1:32" x14ac:dyDescent="0.3">
      <c r="A120" s="1" t="s">
        <v>18</v>
      </c>
      <c r="B120" s="1" t="s">
        <v>24</v>
      </c>
      <c r="C120" s="1" t="s">
        <v>29</v>
      </c>
      <c r="D120" s="1">
        <v>3939</v>
      </c>
      <c r="E120" s="1">
        <v>113095</v>
      </c>
      <c r="F120" s="1">
        <v>20088</v>
      </c>
      <c r="G120" s="1">
        <v>2.5499999999999998</v>
      </c>
      <c r="H120" s="1">
        <v>19.79</v>
      </c>
      <c r="I120" s="1">
        <v>118</v>
      </c>
      <c r="J120" s="1">
        <v>27.16</v>
      </c>
      <c r="K120" s="1">
        <v>10.43</v>
      </c>
      <c r="L120" s="1">
        <v>89614</v>
      </c>
      <c r="M120" s="1">
        <v>5</v>
      </c>
      <c r="N120" s="1">
        <v>1130.1500000000001</v>
      </c>
      <c r="O120" s="1">
        <v>15.13</v>
      </c>
      <c r="P120" s="1">
        <v>32</v>
      </c>
      <c r="Q120" s="1">
        <v>3696</v>
      </c>
      <c r="R120" s="1">
        <v>43</v>
      </c>
      <c r="S120" s="1">
        <f t="shared" si="12"/>
        <v>77952.81</v>
      </c>
      <c r="T120" s="1">
        <f t="shared" si="13"/>
        <v>11795.808500000001</v>
      </c>
      <c r="U120" s="1">
        <f t="shared" si="14"/>
        <v>595.97070000000008</v>
      </c>
      <c r="V120" s="1">
        <f t="shared" si="15"/>
        <v>100.44449999999999</v>
      </c>
      <c r="W120" s="1">
        <f t="shared" si="16"/>
        <v>-70660.0337</v>
      </c>
      <c r="X120" s="1">
        <f t="shared" si="17"/>
        <v>-17.938571642548869</v>
      </c>
      <c r="Y120" s="10">
        <f t="shared" si="18"/>
        <v>5.6299780963759458</v>
      </c>
      <c r="Z120" s="1">
        <f t="shared" si="19"/>
        <v>100.07078706366411</v>
      </c>
      <c r="AA120" s="1">
        <f t="shared" si="20"/>
        <v>1.1791653035059022</v>
      </c>
      <c r="AB120" s="1">
        <f t="shared" si="21"/>
        <v>-90748.0337</v>
      </c>
      <c r="AC120" s="8">
        <f t="shared" si="22"/>
        <v>1.1791653035059022</v>
      </c>
      <c r="AD120" s="1" t="str">
        <f t="shared" si="23"/>
        <v>CUST120</v>
      </c>
      <c r="AE120" s="1"/>
      <c r="AF120" s="1"/>
    </row>
    <row r="121" spans="1:32" x14ac:dyDescent="0.3">
      <c r="A121" s="1" t="s">
        <v>18</v>
      </c>
      <c r="B121" s="1" t="s">
        <v>24</v>
      </c>
      <c r="C121" s="1" t="s">
        <v>30</v>
      </c>
      <c r="D121" s="1">
        <v>3109</v>
      </c>
      <c r="E121" s="1">
        <v>529926</v>
      </c>
      <c r="F121" s="1">
        <v>15014</v>
      </c>
      <c r="G121" s="1">
        <v>7.85</v>
      </c>
      <c r="H121" s="1">
        <v>11.9</v>
      </c>
      <c r="I121" s="1">
        <v>228</v>
      </c>
      <c r="J121" s="1">
        <v>23.14</v>
      </c>
      <c r="K121" s="1">
        <v>9.0399999999999991</v>
      </c>
      <c r="L121" s="1">
        <v>14855</v>
      </c>
      <c r="M121" s="1">
        <v>9</v>
      </c>
      <c r="N121" s="1">
        <v>428.07</v>
      </c>
      <c r="O121" s="1">
        <v>2.0299999999999998</v>
      </c>
      <c r="P121" s="1">
        <v>31</v>
      </c>
      <c r="Q121" s="1">
        <v>9831</v>
      </c>
      <c r="R121" s="1">
        <v>-8</v>
      </c>
      <c r="S121" s="1">
        <f t="shared" si="12"/>
        <v>36997.1</v>
      </c>
      <c r="T121" s="1">
        <f t="shared" si="13"/>
        <v>47905.310399999995</v>
      </c>
      <c r="U121" s="1">
        <f t="shared" si="14"/>
        <v>63.112699999999997</v>
      </c>
      <c r="V121" s="1">
        <f t="shared" si="15"/>
        <v>244.0565</v>
      </c>
      <c r="W121" s="1">
        <f t="shared" si="16"/>
        <v>420030.4204</v>
      </c>
      <c r="X121" s="1">
        <f t="shared" si="17"/>
        <v>135.10145397233836</v>
      </c>
      <c r="Y121" s="10">
        <f t="shared" si="18"/>
        <v>35.29545757293193</v>
      </c>
      <c r="Z121" s="1">
        <f t="shared" si="19"/>
        <v>1237.9423925993412</v>
      </c>
      <c r="AA121" s="1">
        <f t="shared" si="20"/>
        <v>0.18417658314557125</v>
      </c>
      <c r="AB121" s="1">
        <f t="shared" si="21"/>
        <v>405016.4204</v>
      </c>
      <c r="AC121" s="8">
        <f t="shared" si="22"/>
        <v>0.18417658314557125</v>
      </c>
      <c r="AD121" s="1" t="str">
        <f t="shared" si="23"/>
        <v>CUST121</v>
      </c>
      <c r="AE121" s="1"/>
      <c r="AF121" s="1"/>
    </row>
    <row r="122" spans="1:32" x14ac:dyDescent="0.3">
      <c r="A122" s="1" t="s">
        <v>18</v>
      </c>
      <c r="B122" s="1" t="s">
        <v>25</v>
      </c>
      <c r="C122" s="1" t="s">
        <v>30</v>
      </c>
      <c r="D122" s="1">
        <v>3093</v>
      </c>
      <c r="E122" s="1">
        <v>335711</v>
      </c>
      <c r="F122" s="1">
        <v>139345</v>
      </c>
      <c r="G122" s="1">
        <v>9.19</v>
      </c>
      <c r="H122" s="1">
        <v>19.34</v>
      </c>
      <c r="I122" s="1">
        <v>194</v>
      </c>
      <c r="J122" s="1">
        <v>65.489999999999995</v>
      </c>
      <c r="K122" s="1">
        <v>9.16</v>
      </c>
      <c r="L122" s="1">
        <v>36169</v>
      </c>
      <c r="M122" s="1">
        <v>8</v>
      </c>
      <c r="N122" s="1">
        <v>221.39</v>
      </c>
      <c r="O122" s="1">
        <v>21.71</v>
      </c>
      <c r="P122" s="1">
        <v>10</v>
      </c>
      <c r="Q122" s="1">
        <v>20047</v>
      </c>
      <c r="R122" s="1">
        <v>-3</v>
      </c>
      <c r="S122" s="1">
        <f t="shared" si="12"/>
        <v>59818.62</v>
      </c>
      <c r="T122" s="1">
        <f t="shared" si="13"/>
        <v>30751.1276</v>
      </c>
      <c r="U122" s="1">
        <f t="shared" si="14"/>
        <v>671.49030000000005</v>
      </c>
      <c r="V122" s="1">
        <f t="shared" si="15"/>
        <v>284.24669999999998</v>
      </c>
      <c r="W122" s="1">
        <f t="shared" si="16"/>
        <v>187969.51539999997</v>
      </c>
      <c r="X122" s="1">
        <f t="shared" si="17"/>
        <v>60.772555900420294</v>
      </c>
      <c r="Y122" s="10">
        <f t="shared" si="18"/>
        <v>2.409207363019843</v>
      </c>
      <c r="Z122" s="1">
        <f t="shared" si="19"/>
        <v>1516.3783368715842</v>
      </c>
      <c r="AA122" s="1">
        <f t="shared" si="20"/>
        <v>0.12793640959039174</v>
      </c>
      <c r="AB122" s="1">
        <f t="shared" si="21"/>
        <v>48624.515399999975</v>
      </c>
      <c r="AC122" s="8">
        <f t="shared" si="22"/>
        <v>0.12793640959039174</v>
      </c>
      <c r="AD122" s="1" t="str">
        <f t="shared" si="23"/>
        <v>CUST122</v>
      </c>
      <c r="AE122" s="1"/>
      <c r="AF122" s="1"/>
    </row>
    <row r="123" spans="1:32" x14ac:dyDescent="0.3">
      <c r="A123" s="1" t="s">
        <v>18</v>
      </c>
      <c r="B123" s="1" t="s">
        <v>25</v>
      </c>
      <c r="C123" s="1" t="s">
        <v>28</v>
      </c>
      <c r="D123" s="1">
        <v>2316</v>
      </c>
      <c r="E123" s="1">
        <v>235378</v>
      </c>
      <c r="F123" s="1">
        <v>17297</v>
      </c>
      <c r="G123" s="1">
        <v>1.03</v>
      </c>
      <c r="H123" s="1">
        <v>5.74</v>
      </c>
      <c r="I123" s="1">
        <v>106</v>
      </c>
      <c r="J123" s="1">
        <v>68.41</v>
      </c>
      <c r="K123" s="1">
        <v>14.27</v>
      </c>
      <c r="L123" s="1">
        <v>6772</v>
      </c>
      <c r="M123" s="1">
        <v>3</v>
      </c>
      <c r="N123" s="1">
        <v>207.3</v>
      </c>
      <c r="O123" s="1">
        <v>25.36</v>
      </c>
      <c r="P123" s="1">
        <v>5</v>
      </c>
      <c r="Q123" s="1">
        <v>44555</v>
      </c>
      <c r="R123" s="1">
        <v>64</v>
      </c>
      <c r="S123" s="1">
        <f t="shared" si="12"/>
        <v>13293.84</v>
      </c>
      <c r="T123" s="1">
        <f t="shared" si="13"/>
        <v>33588.440600000002</v>
      </c>
      <c r="U123" s="1">
        <f t="shared" si="14"/>
        <v>587.33759999999995</v>
      </c>
      <c r="V123" s="1">
        <f t="shared" si="15"/>
        <v>23.854800000000001</v>
      </c>
      <c r="W123" s="1">
        <f t="shared" si="16"/>
        <v>136557.527</v>
      </c>
      <c r="X123" s="1">
        <f t="shared" si="17"/>
        <v>58.962662780656302</v>
      </c>
      <c r="Y123" s="10">
        <f t="shared" si="18"/>
        <v>13.608024512921316</v>
      </c>
      <c r="Z123" s="1">
        <f t="shared" si="19"/>
        <v>1135.446213217559</v>
      </c>
      <c r="AA123" s="1">
        <f t="shared" si="20"/>
        <v>9.3355368811018871E-2</v>
      </c>
      <c r="AB123" s="1">
        <f t="shared" si="21"/>
        <v>119260.527</v>
      </c>
      <c r="AC123" s="8">
        <f t="shared" si="22"/>
        <v>9.3355368811018871E-2</v>
      </c>
      <c r="AD123" s="1" t="str">
        <f t="shared" si="23"/>
        <v>CUST123</v>
      </c>
      <c r="AE123" s="1"/>
      <c r="AF123" s="1"/>
    </row>
    <row r="124" spans="1:32" x14ac:dyDescent="0.3">
      <c r="A124" s="1" t="s">
        <v>18</v>
      </c>
      <c r="B124" s="1" t="s">
        <v>24</v>
      </c>
      <c r="C124" s="1" t="s">
        <v>29</v>
      </c>
      <c r="D124" s="1">
        <v>4314</v>
      </c>
      <c r="E124" s="1">
        <v>472381</v>
      </c>
      <c r="F124" s="1">
        <v>83958</v>
      </c>
      <c r="G124" s="1">
        <v>2.5</v>
      </c>
      <c r="H124" s="1">
        <v>7.98</v>
      </c>
      <c r="I124" s="1">
        <v>303</v>
      </c>
      <c r="J124" s="1">
        <v>47.01</v>
      </c>
      <c r="K124" s="1">
        <v>10.39</v>
      </c>
      <c r="L124" s="1">
        <v>10131</v>
      </c>
      <c r="M124" s="1">
        <v>10</v>
      </c>
      <c r="N124" s="1">
        <v>927.62</v>
      </c>
      <c r="O124" s="1">
        <v>26.5</v>
      </c>
      <c r="P124" s="1">
        <v>43</v>
      </c>
      <c r="Q124" s="1">
        <v>1394</v>
      </c>
      <c r="R124" s="1">
        <v>64</v>
      </c>
      <c r="S124" s="1">
        <f t="shared" si="12"/>
        <v>34425.72</v>
      </c>
      <c r="T124" s="1">
        <f t="shared" si="13"/>
        <v>49080.385900000001</v>
      </c>
      <c r="U124" s="1">
        <f t="shared" si="14"/>
        <v>1143.21</v>
      </c>
      <c r="V124" s="1">
        <f t="shared" si="15"/>
        <v>107.85000000000001</v>
      </c>
      <c r="W124" s="1">
        <f t="shared" si="16"/>
        <v>376098.83409999998</v>
      </c>
      <c r="X124" s="1">
        <f t="shared" si="17"/>
        <v>87.181000023180331</v>
      </c>
      <c r="Y124" s="10">
        <f t="shared" si="18"/>
        <v>5.6263965315991333</v>
      </c>
      <c r="Z124" s="1">
        <f t="shared" si="19"/>
        <v>509.23977490782863</v>
      </c>
      <c r="AA124" s="1">
        <f t="shared" si="20"/>
        <v>0.5950045831648606</v>
      </c>
      <c r="AB124" s="1">
        <f t="shared" si="21"/>
        <v>292140.83409999998</v>
      </c>
      <c r="AC124" s="8">
        <f t="shared" si="22"/>
        <v>0.5950045831648606</v>
      </c>
      <c r="AD124" s="1" t="str">
        <f t="shared" si="23"/>
        <v>CUST124</v>
      </c>
      <c r="AE124" s="1"/>
      <c r="AF124" s="1"/>
    </row>
    <row r="125" spans="1:32" x14ac:dyDescent="0.3">
      <c r="A125" s="1" t="s">
        <v>18</v>
      </c>
      <c r="B125" s="1" t="s">
        <v>27</v>
      </c>
      <c r="C125" s="1" t="s">
        <v>30</v>
      </c>
      <c r="D125" s="1">
        <v>880</v>
      </c>
      <c r="E125" s="1">
        <v>486162</v>
      </c>
      <c r="F125" s="1">
        <v>15728</v>
      </c>
      <c r="G125" s="1">
        <v>4.5999999999999996</v>
      </c>
      <c r="H125" s="1">
        <v>19.309999999999999</v>
      </c>
      <c r="I125" s="1">
        <v>76</v>
      </c>
      <c r="J125" s="1">
        <v>28.55</v>
      </c>
      <c r="K125" s="1">
        <v>15.76</v>
      </c>
      <c r="L125" s="1">
        <v>75677</v>
      </c>
      <c r="M125" s="1">
        <v>9</v>
      </c>
      <c r="N125" s="1">
        <v>1855.19</v>
      </c>
      <c r="O125" s="1">
        <v>12.11</v>
      </c>
      <c r="P125" s="1">
        <v>18</v>
      </c>
      <c r="Q125" s="1">
        <v>30049</v>
      </c>
      <c r="R125" s="1">
        <v>30</v>
      </c>
      <c r="S125" s="1">
        <f t="shared" si="12"/>
        <v>16992.8</v>
      </c>
      <c r="T125" s="1">
        <f t="shared" si="13"/>
        <v>76619.131199999989</v>
      </c>
      <c r="U125" s="1">
        <f t="shared" si="14"/>
        <v>106.568</v>
      </c>
      <c r="V125" s="1">
        <f t="shared" si="15"/>
        <v>40.479999999999997</v>
      </c>
      <c r="W125" s="1">
        <f t="shared" si="16"/>
        <v>286677.0208</v>
      </c>
      <c r="X125" s="1">
        <f t="shared" si="17"/>
        <v>325.76934181818183</v>
      </c>
      <c r="Y125" s="10">
        <f t="shared" si="18"/>
        <v>30.910605289928789</v>
      </c>
      <c r="Z125" s="1">
        <f t="shared" si="19"/>
        <v>262.05509947768155</v>
      </c>
      <c r="AA125" s="1">
        <f t="shared" si="20"/>
        <v>0.29001534467934553</v>
      </c>
      <c r="AB125" s="1">
        <f t="shared" si="21"/>
        <v>270949.0208</v>
      </c>
      <c r="AC125" s="8">
        <f t="shared" si="22"/>
        <v>0.29001534467934553</v>
      </c>
      <c r="AD125" s="1" t="str">
        <f t="shared" si="23"/>
        <v>CUST125</v>
      </c>
      <c r="AE125" s="1"/>
      <c r="AF125" s="1"/>
    </row>
    <row r="126" spans="1:32" x14ac:dyDescent="0.3">
      <c r="A126" s="1" t="s">
        <v>18</v>
      </c>
      <c r="B126" s="1" t="s">
        <v>26</v>
      </c>
      <c r="C126" s="1" t="s">
        <v>28</v>
      </c>
      <c r="D126" s="1">
        <v>2420</v>
      </c>
      <c r="E126" s="1">
        <v>96403</v>
      </c>
      <c r="F126" s="1">
        <v>70942</v>
      </c>
      <c r="G126" s="1">
        <v>6.55</v>
      </c>
      <c r="H126" s="1">
        <v>16.59</v>
      </c>
      <c r="I126" s="1">
        <v>80</v>
      </c>
      <c r="J126" s="1">
        <v>46.67</v>
      </c>
      <c r="K126" s="1">
        <v>9.2899999999999991</v>
      </c>
      <c r="L126" s="1">
        <v>81741</v>
      </c>
      <c r="M126" s="1">
        <v>1</v>
      </c>
      <c r="N126" s="1">
        <v>961.54</v>
      </c>
      <c r="O126" s="1">
        <v>11.58</v>
      </c>
      <c r="P126" s="1">
        <v>24</v>
      </c>
      <c r="Q126" s="1">
        <v>10290</v>
      </c>
      <c r="R126" s="1">
        <v>31</v>
      </c>
      <c r="S126" s="1">
        <f t="shared" si="12"/>
        <v>40147.800000000003</v>
      </c>
      <c r="T126" s="1">
        <f t="shared" si="13"/>
        <v>8955.8387000000002</v>
      </c>
      <c r="U126" s="1">
        <f t="shared" si="14"/>
        <v>280.23599999999999</v>
      </c>
      <c r="V126" s="1">
        <f t="shared" si="15"/>
        <v>158.51000000000002</v>
      </c>
      <c r="W126" s="1">
        <f t="shared" si="16"/>
        <v>-45170.384699999995</v>
      </c>
      <c r="X126" s="1">
        <f t="shared" si="17"/>
        <v>-18.665448223140494</v>
      </c>
      <c r="Y126" s="10">
        <f t="shared" si="18"/>
        <v>1.3588988187533477</v>
      </c>
      <c r="Z126" s="1">
        <f t="shared" si="19"/>
        <v>100.25895958566467</v>
      </c>
      <c r="AA126" s="1">
        <f t="shared" si="20"/>
        <v>0.79793367426324902</v>
      </c>
      <c r="AB126" s="1">
        <f t="shared" si="21"/>
        <v>-116112.3847</v>
      </c>
      <c r="AC126" s="8">
        <f t="shared" si="22"/>
        <v>0.79793367426324902</v>
      </c>
      <c r="AD126" s="1" t="str">
        <f t="shared" si="23"/>
        <v>CUST126</v>
      </c>
      <c r="AE126" s="1"/>
      <c r="AF126" s="1"/>
    </row>
    <row r="127" spans="1:32" x14ac:dyDescent="0.3">
      <c r="A127" s="1" t="s">
        <v>18</v>
      </c>
      <c r="B127" s="1" t="s">
        <v>25</v>
      </c>
      <c r="C127" s="1" t="s">
        <v>29</v>
      </c>
      <c r="D127" s="1">
        <v>2330</v>
      </c>
      <c r="E127" s="1">
        <v>845600</v>
      </c>
      <c r="F127" s="1">
        <v>38276</v>
      </c>
      <c r="G127" s="1">
        <v>6.71</v>
      </c>
      <c r="H127" s="1">
        <v>15.17</v>
      </c>
      <c r="I127" s="1">
        <v>323</v>
      </c>
      <c r="J127" s="1">
        <v>39.15</v>
      </c>
      <c r="K127" s="1">
        <v>14.68</v>
      </c>
      <c r="L127" s="1">
        <v>55897</v>
      </c>
      <c r="M127" s="1">
        <v>5</v>
      </c>
      <c r="N127" s="1">
        <v>1600.31</v>
      </c>
      <c r="O127" s="1">
        <v>11.73</v>
      </c>
      <c r="P127" s="1">
        <v>2</v>
      </c>
      <c r="Q127" s="1">
        <v>18131</v>
      </c>
      <c r="R127" s="1">
        <v>28</v>
      </c>
      <c r="S127" s="1">
        <f t="shared" si="12"/>
        <v>35346.1</v>
      </c>
      <c r="T127" s="1">
        <f t="shared" si="13"/>
        <v>124134.07999999999</v>
      </c>
      <c r="U127" s="1">
        <f t="shared" si="14"/>
        <v>273.30900000000003</v>
      </c>
      <c r="V127" s="1">
        <f t="shared" si="15"/>
        <v>156.34299999999999</v>
      </c>
      <c r="W127" s="1">
        <f t="shared" si="16"/>
        <v>611662.16800000006</v>
      </c>
      <c r="X127" s="1">
        <f t="shared" si="17"/>
        <v>262.51595193133051</v>
      </c>
      <c r="Y127" s="10">
        <f t="shared" si="18"/>
        <v>22.092172640819314</v>
      </c>
      <c r="Z127" s="1">
        <f t="shared" si="19"/>
        <v>528.39762296055142</v>
      </c>
      <c r="AA127" s="1">
        <f t="shared" si="20"/>
        <v>0.61128208372753068</v>
      </c>
      <c r="AB127" s="1">
        <f t="shared" si="21"/>
        <v>573386.16800000006</v>
      </c>
      <c r="AC127" s="8">
        <f t="shared" si="22"/>
        <v>0.61128208372753068</v>
      </c>
      <c r="AD127" s="1" t="str">
        <f t="shared" si="23"/>
        <v>CUST127</v>
      </c>
      <c r="AE127" s="1"/>
      <c r="AF127" s="1"/>
    </row>
    <row r="128" spans="1:32" x14ac:dyDescent="0.3">
      <c r="A128" s="1" t="s">
        <v>18</v>
      </c>
      <c r="B128" s="1" t="s">
        <v>24</v>
      </c>
      <c r="C128" s="1" t="s">
        <v>29</v>
      </c>
      <c r="D128" s="1">
        <v>3797</v>
      </c>
      <c r="E128" s="1">
        <v>532604</v>
      </c>
      <c r="F128" s="1">
        <v>71216</v>
      </c>
      <c r="G128" s="1">
        <v>6.39</v>
      </c>
      <c r="H128" s="1">
        <v>3.22</v>
      </c>
      <c r="I128" s="1">
        <v>91</v>
      </c>
      <c r="J128" s="1">
        <v>28.4</v>
      </c>
      <c r="K128" s="1">
        <v>11.27</v>
      </c>
      <c r="L128" s="1">
        <v>91494</v>
      </c>
      <c r="M128" s="1">
        <v>10</v>
      </c>
      <c r="N128" s="1">
        <v>1701.45</v>
      </c>
      <c r="O128" s="1">
        <v>17.72</v>
      </c>
      <c r="P128" s="1">
        <v>27</v>
      </c>
      <c r="Q128" s="1">
        <v>23244</v>
      </c>
      <c r="R128" s="1">
        <v>51</v>
      </c>
      <c r="S128" s="1">
        <f t="shared" si="12"/>
        <v>12226.34</v>
      </c>
      <c r="T128" s="1">
        <f t="shared" si="13"/>
        <v>60024.470799999996</v>
      </c>
      <c r="U128" s="1">
        <f t="shared" si="14"/>
        <v>672.82839999999999</v>
      </c>
      <c r="V128" s="1">
        <f t="shared" si="15"/>
        <v>242.6283</v>
      </c>
      <c r="W128" s="1">
        <f t="shared" si="16"/>
        <v>344699.73250000004</v>
      </c>
      <c r="X128" s="1">
        <f t="shared" si="17"/>
        <v>90.782126020542549</v>
      </c>
      <c r="Y128" s="10">
        <f t="shared" si="18"/>
        <v>7.4787126488429569</v>
      </c>
      <c r="Z128" s="1">
        <f t="shared" si="19"/>
        <v>313.02947485967849</v>
      </c>
      <c r="AA128" s="1">
        <f t="shared" si="20"/>
        <v>0.29070744868607823</v>
      </c>
      <c r="AB128" s="1">
        <f t="shared" si="21"/>
        <v>273483.73250000004</v>
      </c>
      <c r="AC128" s="8">
        <f t="shared" si="22"/>
        <v>0.29070744868607823</v>
      </c>
      <c r="AD128" s="1" t="str">
        <f t="shared" si="23"/>
        <v>CUST128</v>
      </c>
      <c r="AE128" s="1"/>
      <c r="AF128" s="1"/>
    </row>
    <row r="129" spans="1:32" x14ac:dyDescent="0.3">
      <c r="A129" s="1" t="s">
        <v>18</v>
      </c>
      <c r="B129" s="1" t="s">
        <v>27</v>
      </c>
      <c r="C129" s="1" t="s">
        <v>28</v>
      </c>
      <c r="D129" s="1">
        <v>4975</v>
      </c>
      <c r="E129" s="1">
        <v>138668</v>
      </c>
      <c r="F129" s="1">
        <v>80225</v>
      </c>
      <c r="G129" s="1">
        <v>1.85</v>
      </c>
      <c r="H129" s="1">
        <v>2.2000000000000002</v>
      </c>
      <c r="I129" s="1">
        <v>99</v>
      </c>
      <c r="J129" s="1">
        <v>62.9</v>
      </c>
      <c r="K129" s="1">
        <v>11.87</v>
      </c>
      <c r="L129" s="1">
        <v>70199</v>
      </c>
      <c r="M129" s="1">
        <v>0</v>
      </c>
      <c r="N129" s="1">
        <v>327.14999999999998</v>
      </c>
      <c r="O129" s="1">
        <v>7.54</v>
      </c>
      <c r="P129" s="1">
        <v>20</v>
      </c>
      <c r="Q129" s="1">
        <v>14515</v>
      </c>
      <c r="R129" s="1">
        <v>2</v>
      </c>
      <c r="S129" s="1">
        <f t="shared" si="12"/>
        <v>10945</v>
      </c>
      <c r="T129" s="1">
        <f t="shared" si="13"/>
        <v>16459.891599999999</v>
      </c>
      <c r="U129" s="1">
        <f t="shared" si="14"/>
        <v>375.11499999999995</v>
      </c>
      <c r="V129" s="1">
        <f t="shared" si="15"/>
        <v>92.037500000000009</v>
      </c>
      <c r="W129" s="1">
        <f t="shared" si="16"/>
        <v>26081.955900000001</v>
      </c>
      <c r="X129" s="1">
        <f t="shared" si="17"/>
        <v>5.2426042010050251</v>
      </c>
      <c r="Y129" s="10">
        <f t="shared" si="18"/>
        <v>1.728488625740106</v>
      </c>
      <c r="Z129" s="1">
        <f t="shared" si="19"/>
        <v>423.86672780070307</v>
      </c>
      <c r="AA129" s="1">
        <f t="shared" si="20"/>
        <v>0.23356398015403695</v>
      </c>
      <c r="AB129" s="1">
        <f t="shared" si="21"/>
        <v>-54143.044099999999</v>
      </c>
      <c r="AC129" s="8">
        <f t="shared" si="22"/>
        <v>0.23356398015403695</v>
      </c>
      <c r="AD129" s="1" t="str">
        <f t="shared" si="23"/>
        <v>CUST129</v>
      </c>
      <c r="AE129" s="1"/>
      <c r="AF129" s="1"/>
    </row>
    <row r="130" spans="1:32" x14ac:dyDescent="0.3">
      <c r="A130" s="1" t="s">
        <v>18</v>
      </c>
      <c r="B130" s="1" t="s">
        <v>25</v>
      </c>
      <c r="C130" s="1" t="s">
        <v>30</v>
      </c>
      <c r="D130" s="1">
        <v>2296</v>
      </c>
      <c r="E130" s="1">
        <v>523620</v>
      </c>
      <c r="F130" s="1">
        <v>55719</v>
      </c>
      <c r="G130" s="1">
        <v>1.35</v>
      </c>
      <c r="H130" s="1">
        <v>9.81</v>
      </c>
      <c r="I130" s="1">
        <v>237</v>
      </c>
      <c r="J130" s="1">
        <v>10</v>
      </c>
      <c r="K130" s="1">
        <v>5.97</v>
      </c>
      <c r="L130" s="1">
        <v>88222</v>
      </c>
      <c r="M130" s="1">
        <v>12</v>
      </c>
      <c r="N130" s="1">
        <v>822.89</v>
      </c>
      <c r="O130" s="1">
        <v>25.64</v>
      </c>
      <c r="P130" s="1">
        <v>49</v>
      </c>
      <c r="Q130" s="1">
        <v>17600</v>
      </c>
      <c r="R130" s="1">
        <v>24</v>
      </c>
      <c r="S130" s="1">
        <f t="shared" ref="S130:S193" si="24">H130*D130</f>
        <v>22523.760000000002</v>
      </c>
      <c r="T130" s="1">
        <f t="shared" ref="T130:T193" si="25">K130/100*E130</f>
        <v>31260.113999999998</v>
      </c>
      <c r="U130" s="1">
        <f t="shared" ref="U130:U193" si="26">O130/100*D130</f>
        <v>588.69440000000009</v>
      </c>
      <c r="V130" s="1">
        <f t="shared" ref="V130:V193" si="27">G130/100*D130</f>
        <v>30.996000000000002</v>
      </c>
      <c r="W130" s="1">
        <f t="shared" ref="W130:W193" si="28">E130 - (S130+T130+U130+V130+L130+Q130)</f>
        <v>363394.43559999997</v>
      </c>
      <c r="X130" s="1">
        <f t="shared" ref="X130:X193" si="29">IF(D130=0,NA(),W130/D130)</f>
        <v>158.27283780487804</v>
      </c>
      <c r="Y130" s="10">
        <f t="shared" ref="Y130:Y193" si="30">IF(F130=0,NA(),E130/F130)</f>
        <v>9.3975125181715402</v>
      </c>
      <c r="Z130" s="1">
        <f t="shared" ref="Z130:Z193" si="31">IF(N130=0,NA(),E130/N130)</f>
        <v>636.3183414551155</v>
      </c>
      <c r="AA130" s="1">
        <f t="shared" ref="AA130:AA193" si="32">IF(Z130=0,NA(),I130/Z130)</f>
        <v>0.37245508192964366</v>
      </c>
      <c r="AB130" s="1">
        <f t="shared" ref="AB130:AB193" si="33">W130-F130</f>
        <v>307675.43559999997</v>
      </c>
      <c r="AC130" s="8">
        <f t="shared" ref="AC130:AC193" si="34">IF(Z130=0,NA(),I130/Z130)</f>
        <v>0.37245508192964366</v>
      </c>
      <c r="AD130" s="1" t="str">
        <f t="shared" ref="AD130:AD193" si="35" xml:space="preserve"> "CUST" &amp; ROW()</f>
        <v>CUST130</v>
      </c>
      <c r="AE130" s="1"/>
      <c r="AF130" s="1"/>
    </row>
    <row r="131" spans="1:32" x14ac:dyDescent="0.3">
      <c r="A131" s="1" t="s">
        <v>18</v>
      </c>
      <c r="B131" s="1" t="s">
        <v>24</v>
      </c>
      <c r="C131" s="1" t="s">
        <v>31</v>
      </c>
      <c r="D131" s="1">
        <v>3568</v>
      </c>
      <c r="E131" s="1">
        <v>926338</v>
      </c>
      <c r="F131" s="1">
        <v>134887</v>
      </c>
      <c r="G131" s="1">
        <v>9.92</v>
      </c>
      <c r="H131" s="1">
        <v>4.3</v>
      </c>
      <c r="I131" s="1">
        <v>414</v>
      </c>
      <c r="J131" s="1">
        <v>48.6</v>
      </c>
      <c r="K131" s="1">
        <v>11.99</v>
      </c>
      <c r="L131" s="1">
        <v>63001</v>
      </c>
      <c r="M131" s="1">
        <v>5</v>
      </c>
      <c r="N131" s="1">
        <v>1549.6</v>
      </c>
      <c r="O131" s="1">
        <v>6.91</v>
      </c>
      <c r="P131" s="1">
        <v>12</v>
      </c>
      <c r="Q131" s="1">
        <v>28892</v>
      </c>
      <c r="R131" s="1">
        <v>-13</v>
      </c>
      <c r="S131" s="1">
        <f t="shared" si="24"/>
        <v>15342.4</v>
      </c>
      <c r="T131" s="1">
        <f t="shared" si="25"/>
        <v>111067.9262</v>
      </c>
      <c r="U131" s="1">
        <f t="shared" si="26"/>
        <v>246.54879999999997</v>
      </c>
      <c r="V131" s="1">
        <f t="shared" si="27"/>
        <v>353.94560000000001</v>
      </c>
      <c r="W131" s="1">
        <f t="shared" si="28"/>
        <v>707434.17940000002</v>
      </c>
      <c r="X131" s="1">
        <f t="shared" si="29"/>
        <v>198.27191126681615</v>
      </c>
      <c r="Y131" s="10">
        <f t="shared" si="30"/>
        <v>6.8675113242936678</v>
      </c>
      <c r="Z131" s="1">
        <f t="shared" si="31"/>
        <v>597.79168817759421</v>
      </c>
      <c r="AA131" s="1">
        <f t="shared" si="32"/>
        <v>0.69254894001973366</v>
      </c>
      <c r="AB131" s="1">
        <f t="shared" si="33"/>
        <v>572547.17940000002</v>
      </c>
      <c r="AC131" s="8">
        <f t="shared" si="34"/>
        <v>0.69254894001973366</v>
      </c>
      <c r="AD131" s="1" t="str">
        <f t="shared" si="35"/>
        <v>CUST131</v>
      </c>
      <c r="AE131" s="1"/>
      <c r="AF131" s="1"/>
    </row>
    <row r="132" spans="1:32" x14ac:dyDescent="0.3">
      <c r="A132" s="1" t="s">
        <v>18</v>
      </c>
      <c r="B132" s="1" t="s">
        <v>25</v>
      </c>
      <c r="C132" s="1" t="s">
        <v>30</v>
      </c>
      <c r="D132" s="1">
        <v>4858</v>
      </c>
      <c r="E132" s="1">
        <v>603091</v>
      </c>
      <c r="F132" s="1">
        <v>46328</v>
      </c>
      <c r="G132" s="1">
        <v>4.8</v>
      </c>
      <c r="H132" s="1">
        <v>15.16</v>
      </c>
      <c r="I132" s="1">
        <v>106</v>
      </c>
      <c r="J132" s="1">
        <v>59.52</v>
      </c>
      <c r="K132" s="1">
        <v>13.73</v>
      </c>
      <c r="L132" s="1">
        <v>83990</v>
      </c>
      <c r="M132" s="1">
        <v>4</v>
      </c>
      <c r="N132" s="1">
        <v>1702.9</v>
      </c>
      <c r="O132" s="1">
        <v>0.59</v>
      </c>
      <c r="P132" s="1">
        <v>21</v>
      </c>
      <c r="Q132" s="1">
        <v>38695</v>
      </c>
      <c r="R132" s="1">
        <v>29</v>
      </c>
      <c r="S132" s="1">
        <f t="shared" si="24"/>
        <v>73647.28</v>
      </c>
      <c r="T132" s="1">
        <f t="shared" si="25"/>
        <v>82804.3943</v>
      </c>
      <c r="U132" s="1">
        <f t="shared" si="26"/>
        <v>28.662199999999999</v>
      </c>
      <c r="V132" s="1">
        <f t="shared" si="27"/>
        <v>233.184</v>
      </c>
      <c r="W132" s="1">
        <f t="shared" si="28"/>
        <v>323692.47950000002</v>
      </c>
      <c r="X132" s="1">
        <f t="shared" si="29"/>
        <v>66.630810930424047</v>
      </c>
      <c r="Y132" s="10">
        <f t="shared" si="30"/>
        <v>13.017850975651873</v>
      </c>
      <c r="Z132" s="1">
        <f t="shared" si="31"/>
        <v>354.15526454871099</v>
      </c>
      <c r="AA132" s="1">
        <f t="shared" si="32"/>
        <v>0.29930375349657018</v>
      </c>
      <c r="AB132" s="1">
        <f t="shared" si="33"/>
        <v>277364.47950000002</v>
      </c>
      <c r="AC132" s="8">
        <f t="shared" si="34"/>
        <v>0.29930375349657018</v>
      </c>
      <c r="AD132" s="1" t="str">
        <f t="shared" si="35"/>
        <v>CUST132</v>
      </c>
      <c r="AE132" s="1"/>
      <c r="AF132" s="1"/>
    </row>
    <row r="133" spans="1:32" x14ac:dyDescent="0.3">
      <c r="A133" s="1" t="s">
        <v>18</v>
      </c>
      <c r="B133" s="1" t="s">
        <v>27</v>
      </c>
      <c r="C133" s="1" t="s">
        <v>29</v>
      </c>
      <c r="D133" s="1">
        <v>697</v>
      </c>
      <c r="E133" s="1">
        <v>486571</v>
      </c>
      <c r="F133" s="1">
        <v>23919</v>
      </c>
      <c r="G133" s="1">
        <v>2.78</v>
      </c>
      <c r="H133" s="1">
        <v>18.899999999999999</v>
      </c>
      <c r="I133" s="1">
        <v>200</v>
      </c>
      <c r="J133" s="1">
        <v>40.79</v>
      </c>
      <c r="K133" s="1">
        <v>12.56</v>
      </c>
      <c r="L133" s="1">
        <v>45784</v>
      </c>
      <c r="M133" s="1">
        <v>1</v>
      </c>
      <c r="N133" s="1">
        <v>559.29</v>
      </c>
      <c r="O133" s="1">
        <v>26.96</v>
      </c>
      <c r="P133" s="1">
        <v>45</v>
      </c>
      <c r="Q133" s="1">
        <v>5606</v>
      </c>
      <c r="R133" s="1">
        <v>31</v>
      </c>
      <c r="S133" s="1">
        <f t="shared" si="24"/>
        <v>13173.3</v>
      </c>
      <c r="T133" s="1">
        <f t="shared" si="25"/>
        <v>61113.317600000009</v>
      </c>
      <c r="U133" s="1">
        <f t="shared" si="26"/>
        <v>187.91120000000001</v>
      </c>
      <c r="V133" s="1">
        <f t="shared" si="27"/>
        <v>19.3766</v>
      </c>
      <c r="W133" s="1">
        <f t="shared" si="28"/>
        <v>360687.09459999995</v>
      </c>
      <c r="X133" s="1">
        <f t="shared" si="29"/>
        <v>517.48507116212329</v>
      </c>
      <c r="Y133" s="10">
        <f t="shared" si="30"/>
        <v>20.342447426731887</v>
      </c>
      <c r="Z133" s="1">
        <f t="shared" si="31"/>
        <v>869.9797958125481</v>
      </c>
      <c r="AA133" s="1">
        <f t="shared" si="32"/>
        <v>0.22989039626282701</v>
      </c>
      <c r="AB133" s="1">
        <f t="shared" si="33"/>
        <v>336768.09459999995</v>
      </c>
      <c r="AC133" s="8">
        <f t="shared" si="34"/>
        <v>0.22989039626282701</v>
      </c>
      <c r="AD133" s="1" t="str">
        <f t="shared" si="35"/>
        <v>CUST133</v>
      </c>
      <c r="AE133" s="1"/>
      <c r="AF133" s="1"/>
    </row>
    <row r="134" spans="1:32" x14ac:dyDescent="0.3">
      <c r="A134" s="1" t="s">
        <v>18</v>
      </c>
      <c r="B134" s="1" t="s">
        <v>26</v>
      </c>
      <c r="C134" s="1" t="s">
        <v>29</v>
      </c>
      <c r="D134" s="1">
        <v>4430</v>
      </c>
      <c r="E134" s="1">
        <v>280147</v>
      </c>
      <c r="F134" s="1">
        <v>114369</v>
      </c>
      <c r="G134" s="1">
        <v>3.09</v>
      </c>
      <c r="H134" s="1">
        <v>6.39</v>
      </c>
      <c r="I134" s="1">
        <v>316</v>
      </c>
      <c r="J134" s="1">
        <v>11.62</v>
      </c>
      <c r="K134" s="1">
        <v>14.96</v>
      </c>
      <c r="L134" s="1">
        <v>34959</v>
      </c>
      <c r="M134" s="1">
        <v>13</v>
      </c>
      <c r="N134" s="1">
        <v>1578.64</v>
      </c>
      <c r="O134" s="1">
        <v>24.12</v>
      </c>
      <c r="P134" s="1">
        <v>30</v>
      </c>
      <c r="Q134" s="1">
        <v>49844</v>
      </c>
      <c r="R134" s="1">
        <v>16</v>
      </c>
      <c r="S134" s="1">
        <f t="shared" si="24"/>
        <v>28307.699999999997</v>
      </c>
      <c r="T134" s="1">
        <f t="shared" si="25"/>
        <v>41909.991200000004</v>
      </c>
      <c r="U134" s="1">
        <f t="shared" si="26"/>
        <v>1068.5160000000001</v>
      </c>
      <c r="V134" s="1">
        <f t="shared" si="27"/>
        <v>136.887</v>
      </c>
      <c r="W134" s="1">
        <f t="shared" si="28"/>
        <v>123920.90580000001</v>
      </c>
      <c r="X134" s="1">
        <f t="shared" si="29"/>
        <v>27.973116433408581</v>
      </c>
      <c r="Y134" s="10">
        <f t="shared" si="30"/>
        <v>2.4495011760179768</v>
      </c>
      <c r="Z134" s="1">
        <f t="shared" si="31"/>
        <v>177.4609790705924</v>
      </c>
      <c r="AA134" s="1">
        <f t="shared" si="32"/>
        <v>1.7806731465980361</v>
      </c>
      <c r="AB134" s="1">
        <f t="shared" si="33"/>
        <v>9551.9058000000077</v>
      </c>
      <c r="AC134" s="8">
        <f t="shared" si="34"/>
        <v>1.7806731465980361</v>
      </c>
      <c r="AD134" s="1" t="str">
        <f t="shared" si="35"/>
        <v>CUST134</v>
      </c>
      <c r="AE134" s="1"/>
      <c r="AF134" s="1"/>
    </row>
    <row r="135" spans="1:32" x14ac:dyDescent="0.3">
      <c r="A135" s="1" t="s">
        <v>18</v>
      </c>
      <c r="B135" s="1" t="s">
        <v>25</v>
      </c>
      <c r="C135" s="1" t="s">
        <v>29</v>
      </c>
      <c r="D135" s="1">
        <v>1468</v>
      </c>
      <c r="E135" s="1">
        <v>605083</v>
      </c>
      <c r="F135" s="1">
        <v>31400</v>
      </c>
      <c r="G135" s="1">
        <v>3.74</v>
      </c>
      <c r="H135" s="1">
        <v>13.81</v>
      </c>
      <c r="I135" s="1">
        <v>457</v>
      </c>
      <c r="J135" s="1">
        <v>64.22</v>
      </c>
      <c r="K135" s="1">
        <v>10.08</v>
      </c>
      <c r="L135" s="1">
        <v>32328</v>
      </c>
      <c r="M135" s="1">
        <v>14</v>
      </c>
      <c r="N135" s="1">
        <v>1025.44</v>
      </c>
      <c r="O135" s="1">
        <v>23.76</v>
      </c>
      <c r="P135" s="1">
        <v>45</v>
      </c>
      <c r="Q135" s="1">
        <v>19280</v>
      </c>
      <c r="R135" s="1">
        <v>51</v>
      </c>
      <c r="S135" s="1">
        <f t="shared" si="24"/>
        <v>20273.080000000002</v>
      </c>
      <c r="T135" s="1">
        <f t="shared" si="25"/>
        <v>60992.366399999999</v>
      </c>
      <c r="U135" s="1">
        <f t="shared" si="26"/>
        <v>348.79680000000002</v>
      </c>
      <c r="V135" s="1">
        <f t="shared" si="27"/>
        <v>54.903200000000005</v>
      </c>
      <c r="W135" s="1">
        <f t="shared" si="28"/>
        <v>471805.85360000003</v>
      </c>
      <c r="X135" s="1">
        <f t="shared" si="29"/>
        <v>321.39363324250684</v>
      </c>
      <c r="Y135" s="10">
        <f t="shared" si="30"/>
        <v>19.270159235668789</v>
      </c>
      <c r="Z135" s="1">
        <f t="shared" si="31"/>
        <v>590.07157902948973</v>
      </c>
      <c r="AA135" s="1">
        <f t="shared" si="32"/>
        <v>0.77448231069126061</v>
      </c>
      <c r="AB135" s="1">
        <f t="shared" si="33"/>
        <v>440405.85360000003</v>
      </c>
      <c r="AC135" s="8">
        <f t="shared" si="34"/>
        <v>0.77448231069126061</v>
      </c>
      <c r="AD135" s="1" t="str">
        <f t="shared" si="35"/>
        <v>CUST135</v>
      </c>
      <c r="AE135" s="1"/>
      <c r="AF135" s="1"/>
    </row>
    <row r="136" spans="1:32" x14ac:dyDescent="0.3">
      <c r="A136" s="1" t="s">
        <v>18</v>
      </c>
      <c r="B136" s="1" t="s">
        <v>27</v>
      </c>
      <c r="C136" s="1" t="s">
        <v>29</v>
      </c>
      <c r="D136" s="1">
        <v>3637</v>
      </c>
      <c r="E136" s="1">
        <v>585381</v>
      </c>
      <c r="F136" s="1">
        <v>75533</v>
      </c>
      <c r="G136" s="1">
        <v>2.2999999999999998</v>
      </c>
      <c r="H136" s="1">
        <v>6.04</v>
      </c>
      <c r="I136" s="1">
        <v>217</v>
      </c>
      <c r="J136" s="1">
        <v>8.17</v>
      </c>
      <c r="K136" s="1">
        <v>8.14</v>
      </c>
      <c r="L136" s="1">
        <v>74408</v>
      </c>
      <c r="M136" s="1">
        <v>9</v>
      </c>
      <c r="N136" s="1">
        <v>1804.07</v>
      </c>
      <c r="O136" s="1">
        <v>5.0999999999999996</v>
      </c>
      <c r="P136" s="1">
        <v>13</v>
      </c>
      <c r="Q136" s="1">
        <v>47244</v>
      </c>
      <c r="R136" s="1">
        <v>78</v>
      </c>
      <c r="S136" s="1">
        <f t="shared" si="24"/>
        <v>21967.48</v>
      </c>
      <c r="T136" s="1">
        <f t="shared" si="25"/>
        <v>47650.013400000003</v>
      </c>
      <c r="U136" s="1">
        <f t="shared" si="26"/>
        <v>185.48699999999999</v>
      </c>
      <c r="V136" s="1">
        <f t="shared" si="27"/>
        <v>83.650999999999996</v>
      </c>
      <c r="W136" s="1">
        <f t="shared" si="28"/>
        <v>393842.36859999999</v>
      </c>
      <c r="X136" s="1">
        <f t="shared" si="29"/>
        <v>108.28770101732196</v>
      </c>
      <c r="Y136" s="10">
        <f t="shared" si="30"/>
        <v>7.7500033098116052</v>
      </c>
      <c r="Z136" s="1">
        <f t="shared" si="31"/>
        <v>324.47798588746559</v>
      </c>
      <c r="AA136" s="1">
        <f t="shared" si="32"/>
        <v>0.66876647858403326</v>
      </c>
      <c r="AB136" s="1">
        <f t="shared" si="33"/>
        <v>318309.36859999999</v>
      </c>
      <c r="AC136" s="8">
        <f t="shared" si="34"/>
        <v>0.66876647858403326</v>
      </c>
      <c r="AD136" s="1" t="str">
        <f t="shared" si="35"/>
        <v>CUST136</v>
      </c>
      <c r="AE136" s="1"/>
      <c r="AF136" s="1"/>
    </row>
    <row r="137" spans="1:32" x14ac:dyDescent="0.3">
      <c r="A137" s="1" t="s">
        <v>21</v>
      </c>
      <c r="B137" s="1" t="s">
        <v>25</v>
      </c>
      <c r="C137" s="1" t="s">
        <v>30</v>
      </c>
      <c r="D137" s="1">
        <v>620</v>
      </c>
      <c r="E137" s="1">
        <v>472955</v>
      </c>
      <c r="F137" s="1">
        <v>91795</v>
      </c>
      <c r="G137" s="1">
        <v>2.65</v>
      </c>
      <c r="H137" s="1">
        <v>16.12</v>
      </c>
      <c r="I137" s="1">
        <v>146</v>
      </c>
      <c r="J137" s="1">
        <v>12.14</v>
      </c>
      <c r="K137" s="1">
        <v>7.76</v>
      </c>
      <c r="L137" s="1">
        <v>38744</v>
      </c>
      <c r="M137" s="1">
        <v>5</v>
      </c>
      <c r="N137" s="1">
        <v>1271.1300000000001</v>
      </c>
      <c r="O137" s="1">
        <v>24.18</v>
      </c>
      <c r="P137" s="1">
        <v>45</v>
      </c>
      <c r="Q137" s="1">
        <v>9733</v>
      </c>
      <c r="R137" s="1">
        <v>53</v>
      </c>
      <c r="S137" s="1">
        <f t="shared" si="24"/>
        <v>9994.4000000000015</v>
      </c>
      <c r="T137" s="1">
        <f t="shared" si="25"/>
        <v>36701.308000000005</v>
      </c>
      <c r="U137" s="1">
        <f t="shared" si="26"/>
        <v>149.916</v>
      </c>
      <c r="V137" s="1">
        <f t="shared" si="27"/>
        <v>16.43</v>
      </c>
      <c r="W137" s="1">
        <f t="shared" si="28"/>
        <v>377615.946</v>
      </c>
      <c r="X137" s="1">
        <f t="shared" si="29"/>
        <v>609.05797741935487</v>
      </c>
      <c r="Y137" s="10">
        <f t="shared" si="30"/>
        <v>5.1522958766817366</v>
      </c>
      <c r="Z137" s="1">
        <f t="shared" si="31"/>
        <v>372.07445343906602</v>
      </c>
      <c r="AA137" s="1">
        <f t="shared" si="32"/>
        <v>0.39239458299415381</v>
      </c>
      <c r="AB137" s="1">
        <f t="shared" si="33"/>
        <v>285820.946</v>
      </c>
      <c r="AC137" s="8">
        <f t="shared" si="34"/>
        <v>0.39239458299415381</v>
      </c>
      <c r="AD137" s="1" t="str">
        <f t="shared" si="35"/>
        <v>CUST137</v>
      </c>
      <c r="AE137" s="1"/>
      <c r="AF137" s="1"/>
    </row>
    <row r="138" spans="1:32" x14ac:dyDescent="0.3">
      <c r="A138" s="1" t="s">
        <v>21</v>
      </c>
      <c r="B138" s="1" t="s">
        <v>26</v>
      </c>
      <c r="C138" s="1" t="s">
        <v>28</v>
      </c>
      <c r="D138" s="1">
        <v>1489</v>
      </c>
      <c r="E138" s="1">
        <v>756972</v>
      </c>
      <c r="F138" s="1">
        <v>142868</v>
      </c>
      <c r="G138" s="1">
        <v>6.47</v>
      </c>
      <c r="H138" s="1">
        <v>18.920000000000002</v>
      </c>
      <c r="I138" s="1">
        <v>157</v>
      </c>
      <c r="J138" s="1">
        <v>24.37</v>
      </c>
      <c r="K138" s="1">
        <v>16.03</v>
      </c>
      <c r="L138" s="1">
        <v>35418</v>
      </c>
      <c r="M138" s="1">
        <v>13</v>
      </c>
      <c r="N138" s="1">
        <v>346.34</v>
      </c>
      <c r="O138" s="1">
        <v>1.23</v>
      </c>
      <c r="P138" s="1">
        <v>41</v>
      </c>
      <c r="Q138" s="1">
        <v>36338</v>
      </c>
      <c r="R138" s="1">
        <v>45</v>
      </c>
      <c r="S138" s="1">
        <f t="shared" si="24"/>
        <v>28171.88</v>
      </c>
      <c r="T138" s="1">
        <f t="shared" si="25"/>
        <v>121342.6116</v>
      </c>
      <c r="U138" s="1">
        <f t="shared" si="26"/>
        <v>18.314700000000002</v>
      </c>
      <c r="V138" s="1">
        <f t="shared" si="27"/>
        <v>96.33829999999999</v>
      </c>
      <c r="W138" s="1">
        <f t="shared" si="28"/>
        <v>535586.8554</v>
      </c>
      <c r="X138" s="1">
        <f t="shared" si="29"/>
        <v>359.69567186030895</v>
      </c>
      <c r="Y138" s="10">
        <f t="shared" si="30"/>
        <v>5.2984013214995658</v>
      </c>
      <c r="Z138" s="1">
        <f t="shared" si="31"/>
        <v>2185.6326153490791</v>
      </c>
      <c r="AA138" s="1">
        <f t="shared" si="32"/>
        <v>7.1832749427984122E-2</v>
      </c>
      <c r="AB138" s="1">
        <f t="shared" si="33"/>
        <v>392718.8554</v>
      </c>
      <c r="AC138" s="8">
        <f t="shared" si="34"/>
        <v>7.1832749427984122E-2</v>
      </c>
      <c r="AD138" s="1" t="str">
        <f t="shared" si="35"/>
        <v>CUST138</v>
      </c>
      <c r="AE138" s="1"/>
      <c r="AF138" s="1"/>
    </row>
    <row r="139" spans="1:32" x14ac:dyDescent="0.3">
      <c r="A139" s="1" t="s">
        <v>21</v>
      </c>
      <c r="B139" s="1" t="s">
        <v>26</v>
      </c>
      <c r="C139" s="1" t="s">
        <v>29</v>
      </c>
      <c r="D139" s="1">
        <v>2548</v>
      </c>
      <c r="E139" s="1">
        <v>465872</v>
      </c>
      <c r="F139" s="1">
        <v>70333</v>
      </c>
      <c r="G139" s="1">
        <v>3.88</v>
      </c>
      <c r="H139" s="1">
        <v>9.02</v>
      </c>
      <c r="I139" s="1">
        <v>340</v>
      </c>
      <c r="J139" s="1">
        <v>62.49</v>
      </c>
      <c r="K139" s="1">
        <v>7.76</v>
      </c>
      <c r="L139" s="1">
        <v>23932</v>
      </c>
      <c r="M139" s="1">
        <v>8</v>
      </c>
      <c r="N139" s="1">
        <v>1840.4</v>
      </c>
      <c r="O139" s="1">
        <v>11.93</v>
      </c>
      <c r="P139" s="1">
        <v>1</v>
      </c>
      <c r="Q139" s="1">
        <v>3179</v>
      </c>
      <c r="R139" s="1">
        <v>36</v>
      </c>
      <c r="S139" s="1">
        <f t="shared" si="24"/>
        <v>22982.959999999999</v>
      </c>
      <c r="T139" s="1">
        <f t="shared" si="25"/>
        <v>36151.667200000004</v>
      </c>
      <c r="U139" s="1">
        <f t="shared" si="26"/>
        <v>303.97640000000001</v>
      </c>
      <c r="V139" s="1">
        <f t="shared" si="27"/>
        <v>98.862400000000008</v>
      </c>
      <c r="W139" s="1">
        <f t="shared" si="28"/>
        <v>379223.53399999999</v>
      </c>
      <c r="X139" s="1">
        <f t="shared" si="29"/>
        <v>148.83184222919937</v>
      </c>
      <c r="Y139" s="10">
        <f t="shared" si="30"/>
        <v>6.623803904283907</v>
      </c>
      <c r="Z139" s="1">
        <f t="shared" si="31"/>
        <v>253.13627472288633</v>
      </c>
      <c r="AA139" s="1">
        <f t="shared" si="32"/>
        <v>1.3431500497990865</v>
      </c>
      <c r="AB139" s="1">
        <f t="shared" si="33"/>
        <v>308890.53399999999</v>
      </c>
      <c r="AC139" s="8">
        <f t="shared" si="34"/>
        <v>1.3431500497990865</v>
      </c>
      <c r="AD139" s="1" t="str">
        <f t="shared" si="35"/>
        <v>CUST139</v>
      </c>
      <c r="AE139" s="1"/>
      <c r="AF139" s="1"/>
    </row>
    <row r="140" spans="1:32" x14ac:dyDescent="0.3">
      <c r="A140" s="1" t="s">
        <v>21</v>
      </c>
      <c r="B140" s="1" t="s">
        <v>26</v>
      </c>
      <c r="C140" s="1" t="s">
        <v>30</v>
      </c>
      <c r="D140" s="1">
        <v>189</v>
      </c>
      <c r="E140" s="1">
        <v>739556</v>
      </c>
      <c r="F140" s="1">
        <v>57781</v>
      </c>
      <c r="G140" s="1">
        <v>3.59</v>
      </c>
      <c r="H140" s="1">
        <v>16.04</v>
      </c>
      <c r="I140" s="1">
        <v>155</v>
      </c>
      <c r="J140" s="1">
        <v>21.71</v>
      </c>
      <c r="K140" s="1">
        <v>5.5</v>
      </c>
      <c r="L140" s="1">
        <v>70248</v>
      </c>
      <c r="M140" s="1">
        <v>1</v>
      </c>
      <c r="N140" s="1">
        <v>605.1</v>
      </c>
      <c r="O140" s="1">
        <v>13.07</v>
      </c>
      <c r="P140" s="1">
        <v>7</v>
      </c>
      <c r="Q140" s="1">
        <v>11652</v>
      </c>
      <c r="R140" s="1">
        <v>29</v>
      </c>
      <c r="S140" s="1">
        <f t="shared" si="24"/>
        <v>3031.56</v>
      </c>
      <c r="T140" s="1">
        <f t="shared" si="25"/>
        <v>40675.58</v>
      </c>
      <c r="U140" s="1">
        <f t="shared" si="26"/>
        <v>24.702300000000001</v>
      </c>
      <c r="V140" s="1">
        <f t="shared" si="27"/>
        <v>6.7850999999999999</v>
      </c>
      <c r="W140" s="1">
        <f t="shared" si="28"/>
        <v>613917.3726</v>
      </c>
      <c r="X140" s="1">
        <f t="shared" si="29"/>
        <v>3248.2400666666667</v>
      </c>
      <c r="Y140" s="10">
        <f t="shared" si="30"/>
        <v>12.799293885533308</v>
      </c>
      <c r="Z140" s="1">
        <f t="shared" si="31"/>
        <v>1222.2045942819368</v>
      </c>
      <c r="AA140" s="1">
        <f t="shared" si="32"/>
        <v>0.12682001092547421</v>
      </c>
      <c r="AB140" s="1">
        <f t="shared" si="33"/>
        <v>556136.3726</v>
      </c>
      <c r="AC140" s="8">
        <f t="shared" si="34"/>
        <v>0.12682001092547421</v>
      </c>
      <c r="AD140" s="1" t="str">
        <f t="shared" si="35"/>
        <v>CUST140</v>
      </c>
      <c r="AE140" s="1"/>
      <c r="AF140" s="1"/>
    </row>
    <row r="141" spans="1:32" x14ac:dyDescent="0.3">
      <c r="A141" s="1" t="s">
        <v>21</v>
      </c>
      <c r="B141" s="1" t="s">
        <v>24</v>
      </c>
      <c r="C141" s="1" t="s">
        <v>30</v>
      </c>
      <c r="D141" s="1">
        <v>205</v>
      </c>
      <c r="E141" s="1">
        <v>651153</v>
      </c>
      <c r="F141" s="1">
        <v>139393</v>
      </c>
      <c r="G141" s="1">
        <v>9.7799999999999994</v>
      </c>
      <c r="H141" s="1">
        <v>12.53</v>
      </c>
      <c r="I141" s="1">
        <v>353</v>
      </c>
      <c r="J141" s="1">
        <v>32.549999999999997</v>
      </c>
      <c r="K141" s="1">
        <v>8.5299999999999994</v>
      </c>
      <c r="L141" s="1">
        <v>22606</v>
      </c>
      <c r="M141" s="1">
        <v>2</v>
      </c>
      <c r="N141" s="1">
        <v>508.51</v>
      </c>
      <c r="O141" s="1">
        <v>7.5</v>
      </c>
      <c r="P141" s="1">
        <v>40</v>
      </c>
      <c r="Q141" s="1">
        <v>24806</v>
      </c>
      <c r="R141" s="1">
        <v>11</v>
      </c>
      <c r="S141" s="1">
        <f t="shared" si="24"/>
        <v>2568.65</v>
      </c>
      <c r="T141" s="1">
        <f t="shared" si="25"/>
        <v>55543.35089999999</v>
      </c>
      <c r="U141" s="1">
        <f t="shared" si="26"/>
        <v>15.375</v>
      </c>
      <c r="V141" s="1">
        <f t="shared" si="27"/>
        <v>20.048999999999999</v>
      </c>
      <c r="W141" s="1">
        <f t="shared" si="28"/>
        <v>545593.57510000002</v>
      </c>
      <c r="X141" s="1">
        <f t="shared" si="29"/>
        <v>2661.4320736585369</v>
      </c>
      <c r="Y141" s="10">
        <f t="shared" si="30"/>
        <v>4.6713464808132406</v>
      </c>
      <c r="Z141" s="1">
        <f t="shared" si="31"/>
        <v>1280.511691018859</v>
      </c>
      <c r="AA141" s="1">
        <f t="shared" si="32"/>
        <v>0.27567104812540216</v>
      </c>
      <c r="AB141" s="1">
        <f t="shared" si="33"/>
        <v>406200.57510000002</v>
      </c>
      <c r="AC141" s="8">
        <f t="shared" si="34"/>
        <v>0.27567104812540216</v>
      </c>
      <c r="AD141" s="1" t="str">
        <f t="shared" si="35"/>
        <v>CUST141</v>
      </c>
      <c r="AE141" s="1"/>
      <c r="AF141" s="1"/>
    </row>
    <row r="142" spans="1:32" x14ac:dyDescent="0.3">
      <c r="A142" s="1" t="s">
        <v>21</v>
      </c>
      <c r="B142" s="1" t="s">
        <v>25</v>
      </c>
      <c r="C142" s="1" t="s">
        <v>29</v>
      </c>
      <c r="D142" s="1">
        <v>986</v>
      </c>
      <c r="E142" s="1">
        <v>737016</v>
      </c>
      <c r="F142" s="1">
        <v>86348</v>
      </c>
      <c r="G142" s="1">
        <v>1.48</v>
      </c>
      <c r="H142" s="1">
        <v>6.07</v>
      </c>
      <c r="I142" s="1">
        <v>246</v>
      </c>
      <c r="J142" s="1">
        <v>27.24</v>
      </c>
      <c r="K142" s="1">
        <v>12.42</v>
      </c>
      <c r="L142" s="1">
        <v>10150</v>
      </c>
      <c r="M142" s="1">
        <v>7</v>
      </c>
      <c r="N142" s="1">
        <v>546.94000000000005</v>
      </c>
      <c r="O142" s="1">
        <v>18.29</v>
      </c>
      <c r="P142" s="1">
        <v>39</v>
      </c>
      <c r="Q142" s="1">
        <v>20171</v>
      </c>
      <c r="R142" s="1">
        <v>-20</v>
      </c>
      <c r="S142" s="1">
        <f t="shared" si="24"/>
        <v>5985.02</v>
      </c>
      <c r="T142" s="1">
        <f t="shared" si="25"/>
        <v>91537.387199999997</v>
      </c>
      <c r="U142" s="1">
        <f t="shared" si="26"/>
        <v>180.33939999999998</v>
      </c>
      <c r="V142" s="1">
        <f t="shared" si="27"/>
        <v>14.5928</v>
      </c>
      <c r="W142" s="1">
        <f t="shared" si="28"/>
        <v>608977.66060000006</v>
      </c>
      <c r="X142" s="1">
        <f t="shared" si="29"/>
        <v>617.62440223123735</v>
      </c>
      <c r="Y142" s="10">
        <f t="shared" si="30"/>
        <v>8.5354148330013437</v>
      </c>
      <c r="Z142" s="1">
        <f t="shared" si="31"/>
        <v>1347.526236881559</v>
      </c>
      <c r="AA142" s="1">
        <f t="shared" si="32"/>
        <v>0.18255674232309749</v>
      </c>
      <c r="AB142" s="1">
        <f t="shared" si="33"/>
        <v>522629.66060000006</v>
      </c>
      <c r="AC142" s="8">
        <f t="shared" si="34"/>
        <v>0.18255674232309749</v>
      </c>
      <c r="AD142" s="1" t="str">
        <f t="shared" si="35"/>
        <v>CUST142</v>
      </c>
      <c r="AE142" s="1"/>
      <c r="AF142" s="1"/>
    </row>
    <row r="143" spans="1:32" x14ac:dyDescent="0.3">
      <c r="A143" s="1" t="s">
        <v>21</v>
      </c>
      <c r="B143" s="1" t="s">
        <v>26</v>
      </c>
      <c r="C143" s="1" t="s">
        <v>29</v>
      </c>
      <c r="D143" s="1">
        <v>1995</v>
      </c>
      <c r="E143" s="1">
        <v>481116</v>
      </c>
      <c r="F143" s="1">
        <v>128053</v>
      </c>
      <c r="G143" s="1">
        <v>9.8000000000000007</v>
      </c>
      <c r="H143" s="1">
        <v>16.100000000000001</v>
      </c>
      <c r="I143" s="1">
        <v>199</v>
      </c>
      <c r="J143" s="1">
        <v>33.92</v>
      </c>
      <c r="K143" s="1">
        <v>8.18</v>
      </c>
      <c r="L143" s="1">
        <v>46936</v>
      </c>
      <c r="M143" s="1">
        <v>7</v>
      </c>
      <c r="N143" s="1">
        <v>499.91</v>
      </c>
      <c r="O143" s="1">
        <v>11.09</v>
      </c>
      <c r="P143" s="1">
        <v>15</v>
      </c>
      <c r="Q143" s="1">
        <v>10470</v>
      </c>
      <c r="R143" s="1">
        <v>-12</v>
      </c>
      <c r="S143" s="1">
        <f t="shared" si="24"/>
        <v>32119.500000000004</v>
      </c>
      <c r="T143" s="1">
        <f t="shared" si="25"/>
        <v>39355.288800000002</v>
      </c>
      <c r="U143" s="1">
        <f t="shared" si="26"/>
        <v>221.24549999999999</v>
      </c>
      <c r="V143" s="1">
        <f t="shared" si="27"/>
        <v>195.51000000000002</v>
      </c>
      <c r="W143" s="1">
        <f t="shared" si="28"/>
        <v>351818.45569999999</v>
      </c>
      <c r="X143" s="1">
        <f t="shared" si="29"/>
        <v>176.35010310776943</v>
      </c>
      <c r="Y143" s="10">
        <f t="shared" si="30"/>
        <v>3.7571630496747441</v>
      </c>
      <c r="Z143" s="1">
        <f t="shared" si="31"/>
        <v>962.40523294192951</v>
      </c>
      <c r="AA143" s="1">
        <f t="shared" si="32"/>
        <v>0.20677360553380059</v>
      </c>
      <c r="AB143" s="1">
        <f t="shared" si="33"/>
        <v>223765.45569999999</v>
      </c>
      <c r="AC143" s="8">
        <f t="shared" si="34"/>
        <v>0.20677360553380059</v>
      </c>
      <c r="AD143" s="1" t="str">
        <f t="shared" si="35"/>
        <v>CUST143</v>
      </c>
      <c r="AE143" s="1"/>
      <c r="AF143" s="1"/>
    </row>
    <row r="144" spans="1:32" x14ac:dyDescent="0.3">
      <c r="A144" s="1" t="s">
        <v>21</v>
      </c>
      <c r="B144" s="1" t="s">
        <v>24</v>
      </c>
      <c r="C144" s="1" t="s">
        <v>31</v>
      </c>
      <c r="D144" s="1">
        <v>734</v>
      </c>
      <c r="E144" s="1">
        <v>167235</v>
      </c>
      <c r="F144" s="1">
        <v>139832</v>
      </c>
      <c r="G144" s="1">
        <v>2.2999999999999998</v>
      </c>
      <c r="H144" s="1">
        <v>13.1</v>
      </c>
      <c r="I144" s="1">
        <v>493</v>
      </c>
      <c r="J144" s="1">
        <v>27.86</v>
      </c>
      <c r="K144" s="1">
        <v>16.38</v>
      </c>
      <c r="L144" s="1">
        <v>8593</v>
      </c>
      <c r="M144" s="1">
        <v>2</v>
      </c>
      <c r="N144" s="1">
        <v>548.20000000000005</v>
      </c>
      <c r="O144" s="1">
        <v>9.41</v>
      </c>
      <c r="P144" s="1">
        <v>6</v>
      </c>
      <c r="Q144" s="1">
        <v>22326</v>
      </c>
      <c r="R144" s="1">
        <v>24</v>
      </c>
      <c r="S144" s="1">
        <f t="shared" si="24"/>
        <v>9615.4</v>
      </c>
      <c r="T144" s="1">
        <f t="shared" si="25"/>
        <v>27393.093000000001</v>
      </c>
      <c r="U144" s="1">
        <f t="shared" si="26"/>
        <v>69.069400000000002</v>
      </c>
      <c r="V144" s="1">
        <f t="shared" si="27"/>
        <v>16.882000000000001</v>
      </c>
      <c r="W144" s="1">
        <f t="shared" si="28"/>
        <v>99221.555599999992</v>
      </c>
      <c r="X144" s="1">
        <f t="shared" si="29"/>
        <v>135.17923106267028</v>
      </c>
      <c r="Y144" s="10">
        <f t="shared" si="30"/>
        <v>1.1959708793409234</v>
      </c>
      <c r="Z144" s="1">
        <f t="shared" si="31"/>
        <v>305.0620211601605</v>
      </c>
      <c r="AA144" s="1">
        <f t="shared" si="32"/>
        <v>1.6160648189673217</v>
      </c>
      <c r="AB144" s="1">
        <f t="shared" si="33"/>
        <v>-40610.444400000008</v>
      </c>
      <c r="AC144" s="8">
        <f t="shared" si="34"/>
        <v>1.6160648189673217</v>
      </c>
      <c r="AD144" s="1" t="str">
        <f t="shared" si="35"/>
        <v>CUST144</v>
      </c>
      <c r="AE144" s="1"/>
      <c r="AF144" s="1"/>
    </row>
    <row r="145" spans="1:32" x14ac:dyDescent="0.3">
      <c r="A145" s="1" t="s">
        <v>21</v>
      </c>
      <c r="B145" s="1" t="s">
        <v>24</v>
      </c>
      <c r="C145" s="1" t="s">
        <v>30</v>
      </c>
      <c r="D145" s="1">
        <v>3489</v>
      </c>
      <c r="E145" s="1">
        <v>195016</v>
      </c>
      <c r="F145" s="1">
        <v>107112</v>
      </c>
      <c r="G145" s="1">
        <v>7.05</v>
      </c>
      <c r="H145" s="1">
        <v>2.57</v>
      </c>
      <c r="I145" s="1">
        <v>412</v>
      </c>
      <c r="J145" s="1">
        <v>66.16</v>
      </c>
      <c r="K145" s="1">
        <v>9.64</v>
      </c>
      <c r="L145" s="1">
        <v>73719</v>
      </c>
      <c r="M145" s="1">
        <v>8</v>
      </c>
      <c r="N145" s="1">
        <v>1896.48</v>
      </c>
      <c r="O145" s="1">
        <v>25.88</v>
      </c>
      <c r="P145" s="1">
        <v>19</v>
      </c>
      <c r="Q145" s="1">
        <v>32770</v>
      </c>
      <c r="R145" s="1">
        <v>-20</v>
      </c>
      <c r="S145" s="1">
        <f t="shared" si="24"/>
        <v>8966.73</v>
      </c>
      <c r="T145" s="1">
        <f t="shared" si="25"/>
        <v>18799.542399999998</v>
      </c>
      <c r="U145" s="1">
        <f t="shared" si="26"/>
        <v>902.95319999999992</v>
      </c>
      <c r="V145" s="1">
        <f t="shared" si="27"/>
        <v>245.97449999999998</v>
      </c>
      <c r="W145" s="1">
        <f t="shared" si="28"/>
        <v>59611.799899999984</v>
      </c>
      <c r="X145" s="1">
        <f t="shared" si="29"/>
        <v>17.085640556033244</v>
      </c>
      <c r="Y145" s="10">
        <f t="shared" si="30"/>
        <v>1.8206736873552916</v>
      </c>
      <c r="Z145" s="1">
        <f t="shared" si="31"/>
        <v>102.83050704463005</v>
      </c>
      <c r="AA145" s="1">
        <f t="shared" si="32"/>
        <v>4.0065931000533288</v>
      </c>
      <c r="AB145" s="1">
        <f t="shared" si="33"/>
        <v>-47500.200100000016</v>
      </c>
      <c r="AC145" s="8">
        <f t="shared" si="34"/>
        <v>4.0065931000533288</v>
      </c>
      <c r="AD145" s="1" t="str">
        <f t="shared" si="35"/>
        <v>CUST145</v>
      </c>
      <c r="AE145" s="1"/>
      <c r="AF145" s="1"/>
    </row>
    <row r="146" spans="1:32" x14ac:dyDescent="0.3">
      <c r="A146" s="1" t="s">
        <v>21</v>
      </c>
      <c r="B146" s="1" t="s">
        <v>26</v>
      </c>
      <c r="C146" s="1" t="s">
        <v>29</v>
      </c>
      <c r="D146" s="1">
        <v>4306</v>
      </c>
      <c r="E146" s="1">
        <v>614660</v>
      </c>
      <c r="F146" s="1">
        <v>66350</v>
      </c>
      <c r="G146" s="1">
        <v>6.16</v>
      </c>
      <c r="H146" s="1">
        <v>6.32</v>
      </c>
      <c r="I146" s="1">
        <v>220</v>
      </c>
      <c r="J146" s="1">
        <v>53.21</v>
      </c>
      <c r="K146" s="1">
        <v>11.08</v>
      </c>
      <c r="L146" s="1">
        <v>50493</v>
      </c>
      <c r="M146" s="1">
        <v>13</v>
      </c>
      <c r="N146" s="1">
        <v>1433.65</v>
      </c>
      <c r="O146" s="1">
        <v>17.579999999999998</v>
      </c>
      <c r="P146" s="1">
        <v>35</v>
      </c>
      <c r="Q146" s="1">
        <v>36399</v>
      </c>
      <c r="R146" s="1">
        <v>42</v>
      </c>
      <c r="S146" s="1">
        <f t="shared" si="24"/>
        <v>27213.920000000002</v>
      </c>
      <c r="T146" s="1">
        <f t="shared" si="25"/>
        <v>68104.327999999994</v>
      </c>
      <c r="U146" s="1">
        <f t="shared" si="26"/>
        <v>756.99479999999994</v>
      </c>
      <c r="V146" s="1">
        <f t="shared" si="27"/>
        <v>265.24959999999999</v>
      </c>
      <c r="W146" s="1">
        <f t="shared" si="28"/>
        <v>431427.50760000001</v>
      </c>
      <c r="X146" s="1">
        <f t="shared" si="29"/>
        <v>100.1921754760799</v>
      </c>
      <c r="Y146" s="10">
        <f t="shared" si="30"/>
        <v>9.2639035418236624</v>
      </c>
      <c r="Z146" s="1">
        <f t="shared" si="31"/>
        <v>428.73783698950228</v>
      </c>
      <c r="AA146" s="1">
        <f t="shared" si="32"/>
        <v>0.51313409039143598</v>
      </c>
      <c r="AB146" s="1">
        <f t="shared" si="33"/>
        <v>365077.50760000001</v>
      </c>
      <c r="AC146" s="8">
        <f t="shared" si="34"/>
        <v>0.51313409039143598</v>
      </c>
      <c r="AD146" s="1" t="str">
        <f t="shared" si="35"/>
        <v>CUST146</v>
      </c>
      <c r="AE146" s="1"/>
      <c r="AF146" s="1"/>
    </row>
    <row r="147" spans="1:32" x14ac:dyDescent="0.3">
      <c r="A147" s="1" t="s">
        <v>21</v>
      </c>
      <c r="B147" s="1" t="s">
        <v>26</v>
      </c>
      <c r="C147" s="1" t="s">
        <v>31</v>
      </c>
      <c r="D147" s="1">
        <v>558</v>
      </c>
      <c r="E147" s="1">
        <v>742111</v>
      </c>
      <c r="F147" s="1">
        <v>146130</v>
      </c>
      <c r="G147" s="1">
        <v>4.59</v>
      </c>
      <c r="H147" s="1">
        <v>11.42</v>
      </c>
      <c r="I147" s="1">
        <v>338</v>
      </c>
      <c r="J147" s="1">
        <v>8.33</v>
      </c>
      <c r="K147" s="1">
        <v>10.32</v>
      </c>
      <c r="L147" s="1">
        <v>30815</v>
      </c>
      <c r="M147" s="1">
        <v>10</v>
      </c>
      <c r="N147" s="1">
        <v>991.66</v>
      </c>
      <c r="O147" s="1">
        <v>2.4900000000000002</v>
      </c>
      <c r="P147" s="1">
        <v>2</v>
      </c>
      <c r="Q147" s="1">
        <v>13569</v>
      </c>
      <c r="R147" s="1">
        <v>57</v>
      </c>
      <c r="S147" s="1">
        <f t="shared" si="24"/>
        <v>6372.36</v>
      </c>
      <c r="T147" s="1">
        <f t="shared" si="25"/>
        <v>76585.855200000005</v>
      </c>
      <c r="U147" s="1">
        <f t="shared" si="26"/>
        <v>13.894200000000001</v>
      </c>
      <c r="V147" s="1">
        <f t="shared" si="27"/>
        <v>25.612199999999998</v>
      </c>
      <c r="W147" s="1">
        <f t="shared" si="28"/>
        <v>614729.27839999995</v>
      </c>
      <c r="X147" s="1">
        <f t="shared" si="29"/>
        <v>1101.6653734767024</v>
      </c>
      <c r="Y147" s="10">
        <f t="shared" si="30"/>
        <v>5.0784301649216452</v>
      </c>
      <c r="Z147" s="1">
        <f t="shared" si="31"/>
        <v>748.35225783030478</v>
      </c>
      <c r="AA147" s="1">
        <f t="shared" si="32"/>
        <v>0.45165895667898737</v>
      </c>
      <c r="AB147" s="1">
        <f t="shared" si="33"/>
        <v>468599.27839999995</v>
      </c>
      <c r="AC147" s="8">
        <f t="shared" si="34"/>
        <v>0.45165895667898737</v>
      </c>
      <c r="AD147" s="1" t="str">
        <f t="shared" si="35"/>
        <v>CUST147</v>
      </c>
      <c r="AE147" s="1"/>
      <c r="AF147" s="1"/>
    </row>
    <row r="148" spans="1:32" x14ac:dyDescent="0.3">
      <c r="A148" s="1" t="s">
        <v>21</v>
      </c>
      <c r="B148" s="1" t="s">
        <v>27</v>
      </c>
      <c r="C148" s="1" t="s">
        <v>31</v>
      </c>
      <c r="D148" s="1">
        <v>3485</v>
      </c>
      <c r="E148" s="1">
        <v>497557</v>
      </c>
      <c r="F148" s="1">
        <v>69200</v>
      </c>
      <c r="G148" s="1">
        <v>5.76</v>
      </c>
      <c r="H148" s="1">
        <v>4.4800000000000004</v>
      </c>
      <c r="I148" s="1">
        <v>490</v>
      </c>
      <c r="J148" s="1">
        <v>53.68</v>
      </c>
      <c r="K148" s="1">
        <v>8.99</v>
      </c>
      <c r="L148" s="1">
        <v>88478</v>
      </c>
      <c r="M148" s="1">
        <v>14</v>
      </c>
      <c r="N148" s="1">
        <v>759.24</v>
      </c>
      <c r="O148" s="1">
        <v>24.49</v>
      </c>
      <c r="P148" s="1">
        <v>21</v>
      </c>
      <c r="Q148" s="1">
        <v>1528</v>
      </c>
      <c r="R148" s="1">
        <v>-17</v>
      </c>
      <c r="S148" s="1">
        <f t="shared" si="24"/>
        <v>15612.800000000001</v>
      </c>
      <c r="T148" s="1">
        <f t="shared" si="25"/>
        <v>44730.374300000003</v>
      </c>
      <c r="U148" s="1">
        <f t="shared" si="26"/>
        <v>853.47649999999987</v>
      </c>
      <c r="V148" s="1">
        <f t="shared" si="27"/>
        <v>200.73599999999999</v>
      </c>
      <c r="W148" s="1">
        <f t="shared" si="28"/>
        <v>346153.61320000002</v>
      </c>
      <c r="X148" s="1">
        <f t="shared" si="29"/>
        <v>99.326718278335733</v>
      </c>
      <c r="Y148" s="10">
        <f t="shared" si="30"/>
        <v>7.1901300578034686</v>
      </c>
      <c r="Z148" s="1">
        <f t="shared" si="31"/>
        <v>655.33559875665139</v>
      </c>
      <c r="AA148" s="1">
        <f t="shared" si="32"/>
        <v>0.74770850374931919</v>
      </c>
      <c r="AB148" s="1">
        <f t="shared" si="33"/>
        <v>276953.61320000002</v>
      </c>
      <c r="AC148" s="8">
        <f t="shared" si="34"/>
        <v>0.74770850374931919</v>
      </c>
      <c r="AD148" s="1" t="str">
        <f t="shared" si="35"/>
        <v>CUST148</v>
      </c>
      <c r="AE148" s="1"/>
      <c r="AF148" s="1"/>
    </row>
    <row r="149" spans="1:32" x14ac:dyDescent="0.3">
      <c r="A149" s="1" t="s">
        <v>21</v>
      </c>
      <c r="B149" s="1" t="s">
        <v>24</v>
      </c>
      <c r="C149" s="1" t="s">
        <v>28</v>
      </c>
      <c r="D149" s="1">
        <v>121</v>
      </c>
      <c r="E149" s="1">
        <v>848519</v>
      </c>
      <c r="F149" s="1">
        <v>110848</v>
      </c>
      <c r="G149" s="1">
        <v>6.6</v>
      </c>
      <c r="H149" s="1">
        <v>14.4</v>
      </c>
      <c r="I149" s="1">
        <v>427</v>
      </c>
      <c r="J149" s="1">
        <v>28.2</v>
      </c>
      <c r="K149" s="1">
        <v>18.440000000000001</v>
      </c>
      <c r="L149" s="1">
        <v>33161</v>
      </c>
      <c r="M149" s="1">
        <v>13</v>
      </c>
      <c r="N149" s="1">
        <v>228.07</v>
      </c>
      <c r="O149" s="1">
        <v>29.65</v>
      </c>
      <c r="P149" s="1">
        <v>5</v>
      </c>
      <c r="Q149" s="1">
        <v>44270</v>
      </c>
      <c r="R149" s="1">
        <v>57</v>
      </c>
      <c r="S149" s="1">
        <f t="shared" si="24"/>
        <v>1742.4</v>
      </c>
      <c r="T149" s="1">
        <f t="shared" si="25"/>
        <v>156466.90360000002</v>
      </c>
      <c r="U149" s="1">
        <f t="shared" si="26"/>
        <v>35.8765</v>
      </c>
      <c r="V149" s="1">
        <f t="shared" si="27"/>
        <v>7.9860000000000007</v>
      </c>
      <c r="W149" s="1">
        <f t="shared" si="28"/>
        <v>612834.83389999997</v>
      </c>
      <c r="X149" s="1">
        <f t="shared" si="29"/>
        <v>5064.7506933884297</v>
      </c>
      <c r="Y149" s="10">
        <f t="shared" si="30"/>
        <v>7.6547975606235568</v>
      </c>
      <c r="Z149" s="1">
        <f t="shared" si="31"/>
        <v>3720.4323234094795</v>
      </c>
      <c r="AA149" s="1">
        <f t="shared" si="32"/>
        <v>0.11477160794278031</v>
      </c>
      <c r="AB149" s="1">
        <f t="shared" si="33"/>
        <v>501986.83389999997</v>
      </c>
      <c r="AC149" s="8">
        <f t="shared" si="34"/>
        <v>0.11477160794278031</v>
      </c>
      <c r="AD149" s="1" t="str">
        <f t="shared" si="35"/>
        <v>CUST149</v>
      </c>
      <c r="AE149" s="1"/>
      <c r="AF149" s="1"/>
    </row>
    <row r="150" spans="1:32" x14ac:dyDescent="0.3">
      <c r="A150" s="1" t="s">
        <v>21</v>
      </c>
      <c r="B150" s="1" t="s">
        <v>26</v>
      </c>
      <c r="C150" s="1" t="s">
        <v>29</v>
      </c>
      <c r="D150" s="1">
        <v>614</v>
      </c>
      <c r="E150" s="1">
        <v>674771</v>
      </c>
      <c r="F150" s="1">
        <v>67068</v>
      </c>
      <c r="G150" s="1">
        <v>5.85</v>
      </c>
      <c r="H150" s="1">
        <v>3.38</v>
      </c>
      <c r="I150" s="1">
        <v>369</v>
      </c>
      <c r="J150" s="1">
        <v>53.71</v>
      </c>
      <c r="K150" s="1">
        <v>18.600000000000001</v>
      </c>
      <c r="L150" s="1">
        <v>33349</v>
      </c>
      <c r="M150" s="1">
        <v>7</v>
      </c>
      <c r="N150" s="1">
        <v>461.62</v>
      </c>
      <c r="O150" s="1">
        <v>24.04</v>
      </c>
      <c r="P150" s="1">
        <v>39</v>
      </c>
      <c r="Q150" s="1">
        <v>19047</v>
      </c>
      <c r="R150" s="1">
        <v>4</v>
      </c>
      <c r="S150" s="1">
        <f t="shared" si="24"/>
        <v>2075.3199999999997</v>
      </c>
      <c r="T150" s="1">
        <f t="shared" si="25"/>
        <v>125507.40600000002</v>
      </c>
      <c r="U150" s="1">
        <f t="shared" si="26"/>
        <v>147.60560000000001</v>
      </c>
      <c r="V150" s="1">
        <f t="shared" si="27"/>
        <v>35.918999999999997</v>
      </c>
      <c r="W150" s="1">
        <f t="shared" si="28"/>
        <v>494608.74939999997</v>
      </c>
      <c r="X150" s="1">
        <f t="shared" si="29"/>
        <v>805.55170912052108</v>
      </c>
      <c r="Y150" s="10">
        <f t="shared" si="30"/>
        <v>10.060997793284427</v>
      </c>
      <c r="Z150" s="1">
        <f t="shared" si="31"/>
        <v>1461.7455916121485</v>
      </c>
      <c r="AA150" s="1">
        <f t="shared" si="32"/>
        <v>0.25243790856453524</v>
      </c>
      <c r="AB150" s="1">
        <f t="shared" si="33"/>
        <v>427540.74939999997</v>
      </c>
      <c r="AC150" s="8">
        <f t="shared" si="34"/>
        <v>0.25243790856453524</v>
      </c>
      <c r="AD150" s="1" t="str">
        <f t="shared" si="35"/>
        <v>CUST150</v>
      </c>
      <c r="AE150" s="1"/>
      <c r="AF150" s="1"/>
    </row>
    <row r="151" spans="1:32" x14ac:dyDescent="0.3">
      <c r="A151" s="1" t="s">
        <v>21</v>
      </c>
      <c r="B151" s="1" t="s">
        <v>26</v>
      </c>
      <c r="C151" s="1" t="s">
        <v>31</v>
      </c>
      <c r="D151" s="1">
        <v>3527</v>
      </c>
      <c r="E151" s="1">
        <v>772724</v>
      </c>
      <c r="F151" s="1">
        <v>43392</v>
      </c>
      <c r="G151" s="1">
        <v>6.32</v>
      </c>
      <c r="H151" s="1">
        <v>12.18</v>
      </c>
      <c r="I151" s="1">
        <v>79</v>
      </c>
      <c r="J151" s="1">
        <v>32.76</v>
      </c>
      <c r="K151" s="1">
        <v>7.16</v>
      </c>
      <c r="L151" s="1">
        <v>68371</v>
      </c>
      <c r="M151" s="1">
        <v>4</v>
      </c>
      <c r="N151" s="1">
        <v>1038.25</v>
      </c>
      <c r="O151" s="1">
        <v>12.25</v>
      </c>
      <c r="P151" s="1">
        <v>32</v>
      </c>
      <c r="Q151" s="1">
        <v>29906</v>
      </c>
      <c r="R151" s="1">
        <v>61</v>
      </c>
      <c r="S151" s="1">
        <f t="shared" si="24"/>
        <v>42958.86</v>
      </c>
      <c r="T151" s="1">
        <f t="shared" si="25"/>
        <v>55327.038399999998</v>
      </c>
      <c r="U151" s="1">
        <f t="shared" si="26"/>
        <v>432.0575</v>
      </c>
      <c r="V151" s="1">
        <f t="shared" si="27"/>
        <v>222.90640000000002</v>
      </c>
      <c r="W151" s="1">
        <f t="shared" si="28"/>
        <v>575506.13769999996</v>
      </c>
      <c r="X151" s="1">
        <f t="shared" si="29"/>
        <v>163.17157292316415</v>
      </c>
      <c r="Y151" s="10">
        <f t="shared" si="30"/>
        <v>17.807983038348084</v>
      </c>
      <c r="Z151" s="1">
        <f t="shared" si="31"/>
        <v>744.25620033710572</v>
      </c>
      <c r="AA151" s="1">
        <f t="shared" si="32"/>
        <v>0.10614624367820852</v>
      </c>
      <c r="AB151" s="1">
        <f t="shared" si="33"/>
        <v>532114.13769999996</v>
      </c>
      <c r="AC151" s="8">
        <f t="shared" si="34"/>
        <v>0.10614624367820852</v>
      </c>
      <c r="AD151" s="1" t="str">
        <f t="shared" si="35"/>
        <v>CUST151</v>
      </c>
      <c r="AE151" s="1"/>
      <c r="AF151" s="1"/>
    </row>
    <row r="152" spans="1:32" x14ac:dyDescent="0.3">
      <c r="A152" s="1" t="s">
        <v>21</v>
      </c>
      <c r="B152" s="1" t="s">
        <v>26</v>
      </c>
      <c r="C152" s="1" t="s">
        <v>29</v>
      </c>
      <c r="D152" s="1">
        <v>2027</v>
      </c>
      <c r="E152" s="1">
        <v>153892</v>
      </c>
      <c r="F152" s="1">
        <v>105123</v>
      </c>
      <c r="G152" s="1">
        <v>9.42</v>
      </c>
      <c r="H152" s="1">
        <v>4.51</v>
      </c>
      <c r="I152" s="1">
        <v>370</v>
      </c>
      <c r="J152" s="1">
        <v>63.37</v>
      </c>
      <c r="K152" s="1">
        <v>11.34</v>
      </c>
      <c r="L152" s="1">
        <v>4134</v>
      </c>
      <c r="M152" s="1">
        <v>3</v>
      </c>
      <c r="N152" s="1">
        <v>1062.51</v>
      </c>
      <c r="O152" s="1">
        <v>21.93</v>
      </c>
      <c r="P152" s="1">
        <v>26</v>
      </c>
      <c r="Q152" s="1">
        <v>6950</v>
      </c>
      <c r="R152" s="1">
        <v>75</v>
      </c>
      <c r="S152" s="1">
        <f t="shared" si="24"/>
        <v>9141.77</v>
      </c>
      <c r="T152" s="1">
        <f t="shared" si="25"/>
        <v>17451.352800000001</v>
      </c>
      <c r="U152" s="1">
        <f t="shared" si="26"/>
        <v>444.52109999999999</v>
      </c>
      <c r="V152" s="1">
        <f t="shared" si="27"/>
        <v>190.94340000000003</v>
      </c>
      <c r="W152" s="1">
        <f t="shared" si="28"/>
        <v>115579.4127</v>
      </c>
      <c r="X152" s="1">
        <f t="shared" si="29"/>
        <v>57.019937197829307</v>
      </c>
      <c r="Y152" s="10">
        <f t="shared" si="30"/>
        <v>1.4639232137591203</v>
      </c>
      <c r="Z152" s="1">
        <f t="shared" si="31"/>
        <v>144.83816622902373</v>
      </c>
      <c r="AA152" s="1">
        <f t="shared" si="32"/>
        <v>2.5545752865646039</v>
      </c>
      <c r="AB152" s="1">
        <f t="shared" si="33"/>
        <v>10456.412700000001</v>
      </c>
      <c r="AC152" s="8">
        <f t="shared" si="34"/>
        <v>2.5545752865646039</v>
      </c>
      <c r="AD152" s="1" t="str">
        <f t="shared" si="35"/>
        <v>CUST152</v>
      </c>
      <c r="AE152" s="1"/>
      <c r="AF152" s="1"/>
    </row>
    <row r="153" spans="1:32" x14ac:dyDescent="0.3">
      <c r="A153" s="1" t="s">
        <v>21</v>
      </c>
      <c r="B153" s="1" t="s">
        <v>24</v>
      </c>
      <c r="C153" s="1" t="s">
        <v>28</v>
      </c>
      <c r="D153" s="1">
        <v>2077</v>
      </c>
      <c r="E153" s="1">
        <v>536275</v>
      </c>
      <c r="F153" s="1">
        <v>45379</v>
      </c>
      <c r="G153" s="1">
        <v>8.17</v>
      </c>
      <c r="H153" s="1">
        <v>15.92</v>
      </c>
      <c r="I153" s="1">
        <v>163</v>
      </c>
      <c r="J153" s="1">
        <v>47.15</v>
      </c>
      <c r="K153" s="1">
        <v>19.87</v>
      </c>
      <c r="L153" s="1">
        <v>44149</v>
      </c>
      <c r="M153" s="1">
        <v>12</v>
      </c>
      <c r="N153" s="1">
        <v>679.58</v>
      </c>
      <c r="O153" s="1">
        <v>16.170000000000002</v>
      </c>
      <c r="P153" s="1">
        <v>31</v>
      </c>
      <c r="Q153" s="1">
        <v>18824</v>
      </c>
      <c r="R153" s="1">
        <v>23</v>
      </c>
      <c r="S153" s="1">
        <f t="shared" si="24"/>
        <v>33065.839999999997</v>
      </c>
      <c r="T153" s="1">
        <f t="shared" si="25"/>
        <v>106557.84250000001</v>
      </c>
      <c r="U153" s="1">
        <f t="shared" si="26"/>
        <v>335.85090000000002</v>
      </c>
      <c r="V153" s="1">
        <f t="shared" si="27"/>
        <v>169.6909</v>
      </c>
      <c r="W153" s="1">
        <f t="shared" si="28"/>
        <v>333172.7757</v>
      </c>
      <c r="X153" s="1">
        <f t="shared" si="29"/>
        <v>160.4105805007222</v>
      </c>
      <c r="Y153" s="10">
        <f t="shared" si="30"/>
        <v>11.817691002446065</v>
      </c>
      <c r="Z153" s="1">
        <f t="shared" si="31"/>
        <v>789.12710791959739</v>
      </c>
      <c r="AA153" s="1">
        <f t="shared" si="32"/>
        <v>0.20655734464593725</v>
      </c>
      <c r="AB153" s="1">
        <f t="shared" si="33"/>
        <v>287793.7757</v>
      </c>
      <c r="AC153" s="8">
        <f t="shared" si="34"/>
        <v>0.20655734464593725</v>
      </c>
      <c r="AD153" s="1" t="str">
        <f t="shared" si="35"/>
        <v>CUST153</v>
      </c>
      <c r="AE153" s="1"/>
      <c r="AF153" s="1"/>
    </row>
    <row r="154" spans="1:32" x14ac:dyDescent="0.3">
      <c r="A154" s="1" t="s">
        <v>21</v>
      </c>
      <c r="B154" s="1" t="s">
        <v>26</v>
      </c>
      <c r="C154" s="1" t="s">
        <v>31</v>
      </c>
      <c r="D154" s="1">
        <v>1056</v>
      </c>
      <c r="E154" s="1">
        <v>348871</v>
      </c>
      <c r="F154" s="1">
        <v>22297</v>
      </c>
      <c r="G154" s="1">
        <v>8.68</v>
      </c>
      <c r="H154" s="1">
        <v>2.79</v>
      </c>
      <c r="I154" s="1">
        <v>397</v>
      </c>
      <c r="J154" s="1">
        <v>9.4499999999999993</v>
      </c>
      <c r="K154" s="1">
        <v>7.45</v>
      </c>
      <c r="L154" s="1">
        <v>49112</v>
      </c>
      <c r="M154" s="1">
        <v>12</v>
      </c>
      <c r="N154" s="1">
        <v>934.05</v>
      </c>
      <c r="O154" s="1">
        <v>8.64</v>
      </c>
      <c r="P154" s="1">
        <v>20</v>
      </c>
      <c r="Q154" s="1">
        <v>37394</v>
      </c>
      <c r="R154" s="1">
        <v>-5</v>
      </c>
      <c r="S154" s="1">
        <f t="shared" si="24"/>
        <v>2946.2400000000002</v>
      </c>
      <c r="T154" s="1">
        <f t="shared" si="25"/>
        <v>25990.889499999997</v>
      </c>
      <c r="U154" s="1">
        <f t="shared" si="26"/>
        <v>91.238399999999999</v>
      </c>
      <c r="V154" s="1">
        <f t="shared" si="27"/>
        <v>91.660800000000009</v>
      </c>
      <c r="W154" s="1">
        <f t="shared" si="28"/>
        <v>233244.9713</v>
      </c>
      <c r="X154" s="1">
        <f t="shared" si="29"/>
        <v>220.87591979166666</v>
      </c>
      <c r="Y154" s="10">
        <f t="shared" si="30"/>
        <v>15.646544378167466</v>
      </c>
      <c r="Z154" s="1">
        <f t="shared" si="31"/>
        <v>373.50355976660779</v>
      </c>
      <c r="AA154" s="1">
        <f t="shared" si="32"/>
        <v>1.0629082096247611</v>
      </c>
      <c r="AB154" s="1">
        <f t="shared" si="33"/>
        <v>210947.9713</v>
      </c>
      <c r="AC154" s="8">
        <f t="shared" si="34"/>
        <v>1.0629082096247611</v>
      </c>
      <c r="AD154" s="1" t="str">
        <f t="shared" si="35"/>
        <v>CUST154</v>
      </c>
      <c r="AE154" s="1"/>
      <c r="AF154" s="1"/>
    </row>
    <row r="155" spans="1:32" x14ac:dyDescent="0.3">
      <c r="A155" s="1" t="s">
        <v>21</v>
      </c>
      <c r="B155" s="1" t="s">
        <v>26</v>
      </c>
      <c r="C155" s="1" t="s">
        <v>31</v>
      </c>
      <c r="D155" s="1">
        <v>1487</v>
      </c>
      <c r="E155" s="1">
        <v>296353</v>
      </c>
      <c r="F155" s="1">
        <v>99333</v>
      </c>
      <c r="G155" s="1">
        <v>2.68</v>
      </c>
      <c r="H155" s="1">
        <v>18.920000000000002</v>
      </c>
      <c r="I155" s="1">
        <v>386</v>
      </c>
      <c r="J155" s="1">
        <v>43.83</v>
      </c>
      <c r="K155" s="1">
        <v>15.3</v>
      </c>
      <c r="L155" s="1">
        <v>89299</v>
      </c>
      <c r="M155" s="1">
        <v>9</v>
      </c>
      <c r="N155" s="1">
        <v>664.7</v>
      </c>
      <c r="O155" s="1">
        <v>28.53</v>
      </c>
      <c r="P155" s="1">
        <v>12</v>
      </c>
      <c r="Q155" s="1">
        <v>22380</v>
      </c>
      <c r="R155" s="1">
        <v>7</v>
      </c>
      <c r="S155" s="1">
        <f t="shared" si="24"/>
        <v>28134.04</v>
      </c>
      <c r="T155" s="1">
        <f t="shared" si="25"/>
        <v>45342.008999999998</v>
      </c>
      <c r="U155" s="1">
        <f t="shared" si="26"/>
        <v>424.24110000000002</v>
      </c>
      <c r="V155" s="1">
        <f t="shared" si="27"/>
        <v>39.851600000000005</v>
      </c>
      <c r="W155" s="1">
        <f t="shared" si="28"/>
        <v>110733.85830000002</v>
      </c>
      <c r="X155" s="1">
        <f t="shared" si="29"/>
        <v>74.467961197041035</v>
      </c>
      <c r="Y155" s="10">
        <f t="shared" si="30"/>
        <v>2.9834294745955523</v>
      </c>
      <c r="Z155" s="1">
        <f t="shared" si="31"/>
        <v>445.8447419888671</v>
      </c>
      <c r="AA155" s="1">
        <f t="shared" si="32"/>
        <v>0.86577223783798385</v>
      </c>
      <c r="AB155" s="1">
        <f t="shared" si="33"/>
        <v>11400.858300000022</v>
      </c>
      <c r="AC155" s="8">
        <f t="shared" si="34"/>
        <v>0.86577223783798385</v>
      </c>
      <c r="AD155" s="1" t="str">
        <f t="shared" si="35"/>
        <v>CUST155</v>
      </c>
      <c r="AE155" s="1"/>
      <c r="AF155" s="1"/>
    </row>
    <row r="156" spans="1:32" x14ac:dyDescent="0.3">
      <c r="A156" s="1" t="s">
        <v>21</v>
      </c>
      <c r="B156" s="1" t="s">
        <v>26</v>
      </c>
      <c r="C156" s="1" t="s">
        <v>31</v>
      </c>
      <c r="D156" s="1">
        <v>4381</v>
      </c>
      <c r="E156" s="1">
        <v>225006</v>
      </c>
      <c r="F156" s="1">
        <v>125956</v>
      </c>
      <c r="G156" s="1">
        <v>2.5499999999999998</v>
      </c>
      <c r="H156" s="1">
        <v>4.8099999999999996</v>
      </c>
      <c r="I156" s="1">
        <v>198</v>
      </c>
      <c r="J156" s="1">
        <v>18.760000000000002</v>
      </c>
      <c r="K156" s="1">
        <v>16.059999999999999</v>
      </c>
      <c r="L156" s="1">
        <v>71327</v>
      </c>
      <c r="M156" s="1">
        <v>12</v>
      </c>
      <c r="N156" s="1">
        <v>934.74</v>
      </c>
      <c r="O156" s="1">
        <v>28.88</v>
      </c>
      <c r="P156" s="1">
        <v>39</v>
      </c>
      <c r="Q156" s="1">
        <v>38081</v>
      </c>
      <c r="R156" s="1">
        <v>31</v>
      </c>
      <c r="S156" s="1">
        <f t="shared" si="24"/>
        <v>21072.609999999997</v>
      </c>
      <c r="T156" s="1">
        <f t="shared" si="25"/>
        <v>36135.963599999995</v>
      </c>
      <c r="U156" s="1">
        <f t="shared" si="26"/>
        <v>1265.2328</v>
      </c>
      <c r="V156" s="1">
        <f t="shared" si="27"/>
        <v>111.71549999999999</v>
      </c>
      <c r="W156" s="1">
        <f t="shared" si="28"/>
        <v>57012.478100000008</v>
      </c>
      <c r="X156" s="1">
        <f t="shared" si="29"/>
        <v>13.013576375256793</v>
      </c>
      <c r="Y156" s="10">
        <f t="shared" si="30"/>
        <v>1.786385721998158</v>
      </c>
      <c r="Z156" s="1">
        <f t="shared" si="31"/>
        <v>240.71506515180693</v>
      </c>
      <c r="AA156" s="1">
        <f t="shared" si="32"/>
        <v>0.82254926535292394</v>
      </c>
      <c r="AB156" s="1">
        <f t="shared" si="33"/>
        <v>-68943.521899999992</v>
      </c>
      <c r="AC156" s="8">
        <f t="shared" si="34"/>
        <v>0.82254926535292394</v>
      </c>
      <c r="AD156" s="1" t="str">
        <f t="shared" si="35"/>
        <v>CUST156</v>
      </c>
      <c r="AE156" s="1"/>
      <c r="AF156" s="1"/>
    </row>
    <row r="157" spans="1:32" x14ac:dyDescent="0.3">
      <c r="A157" s="1" t="s">
        <v>21</v>
      </c>
      <c r="B157" s="1" t="s">
        <v>25</v>
      </c>
      <c r="C157" s="1" t="s">
        <v>28</v>
      </c>
      <c r="D157" s="1">
        <v>629</v>
      </c>
      <c r="E157" s="1">
        <v>107775</v>
      </c>
      <c r="F157" s="1">
        <v>36778</v>
      </c>
      <c r="G157" s="1">
        <v>3.66</v>
      </c>
      <c r="H157" s="1">
        <v>3.72</v>
      </c>
      <c r="I157" s="1">
        <v>76</v>
      </c>
      <c r="J157" s="1">
        <v>60.77</v>
      </c>
      <c r="K157" s="1">
        <v>18.68</v>
      </c>
      <c r="L157" s="1">
        <v>48506</v>
      </c>
      <c r="M157" s="1">
        <v>1</v>
      </c>
      <c r="N157" s="1">
        <v>1047.72</v>
      </c>
      <c r="O157" s="1">
        <v>11.29</v>
      </c>
      <c r="P157" s="1">
        <v>13</v>
      </c>
      <c r="Q157" s="1">
        <v>1056</v>
      </c>
      <c r="R157" s="1">
        <v>44</v>
      </c>
      <c r="S157" s="1">
        <f t="shared" si="24"/>
        <v>2339.88</v>
      </c>
      <c r="T157" s="1">
        <f t="shared" si="25"/>
        <v>20132.37</v>
      </c>
      <c r="U157" s="1">
        <f t="shared" si="26"/>
        <v>71.014099999999985</v>
      </c>
      <c r="V157" s="1">
        <f t="shared" si="27"/>
        <v>23.0214</v>
      </c>
      <c r="W157" s="1">
        <f t="shared" si="28"/>
        <v>35646.714500000002</v>
      </c>
      <c r="X157" s="1">
        <f t="shared" si="29"/>
        <v>56.672042130365661</v>
      </c>
      <c r="Y157" s="10">
        <f t="shared" si="30"/>
        <v>2.9304203599978247</v>
      </c>
      <c r="Z157" s="1">
        <f t="shared" si="31"/>
        <v>102.86622380025197</v>
      </c>
      <c r="AA157" s="1">
        <f t="shared" si="32"/>
        <v>0.73882366040361869</v>
      </c>
      <c r="AB157" s="1">
        <f t="shared" si="33"/>
        <v>-1131.2854999999981</v>
      </c>
      <c r="AC157" s="8">
        <f t="shared" si="34"/>
        <v>0.73882366040361869</v>
      </c>
      <c r="AD157" s="1" t="str">
        <f t="shared" si="35"/>
        <v>CUST157</v>
      </c>
      <c r="AE157" s="1"/>
      <c r="AF157" s="1"/>
    </row>
    <row r="158" spans="1:32" x14ac:dyDescent="0.3">
      <c r="A158" s="1" t="s">
        <v>21</v>
      </c>
      <c r="B158" s="1" t="s">
        <v>26</v>
      </c>
      <c r="C158" s="1" t="s">
        <v>30</v>
      </c>
      <c r="D158" s="1">
        <v>3723</v>
      </c>
      <c r="E158" s="1">
        <v>786940</v>
      </c>
      <c r="F158" s="1">
        <v>142416</v>
      </c>
      <c r="G158" s="1">
        <v>8.91</v>
      </c>
      <c r="H158" s="1">
        <v>7.72</v>
      </c>
      <c r="I158" s="1">
        <v>200</v>
      </c>
      <c r="J158" s="1">
        <v>48.35</v>
      </c>
      <c r="K158" s="1">
        <v>14.5</v>
      </c>
      <c r="L158" s="1">
        <v>20968</v>
      </c>
      <c r="M158" s="1">
        <v>0</v>
      </c>
      <c r="N158" s="1">
        <v>1155.3</v>
      </c>
      <c r="O158" s="1">
        <v>10.9</v>
      </c>
      <c r="P158" s="1">
        <v>20</v>
      </c>
      <c r="Q158" s="1">
        <v>46301</v>
      </c>
      <c r="R158" s="1">
        <v>60</v>
      </c>
      <c r="S158" s="1">
        <f t="shared" si="24"/>
        <v>28741.559999999998</v>
      </c>
      <c r="T158" s="1">
        <f t="shared" si="25"/>
        <v>114106.29999999999</v>
      </c>
      <c r="U158" s="1">
        <f t="shared" si="26"/>
        <v>405.80700000000002</v>
      </c>
      <c r="V158" s="1">
        <f t="shared" si="27"/>
        <v>331.71929999999998</v>
      </c>
      <c r="W158" s="1">
        <f t="shared" si="28"/>
        <v>576085.61369999999</v>
      </c>
      <c r="X158" s="1">
        <f t="shared" si="29"/>
        <v>154.73693626107976</v>
      </c>
      <c r="Y158" s="10">
        <f t="shared" si="30"/>
        <v>5.5256431861588586</v>
      </c>
      <c r="Z158" s="1">
        <f t="shared" si="31"/>
        <v>681.1564095905826</v>
      </c>
      <c r="AA158" s="1">
        <f t="shared" si="32"/>
        <v>0.29361831905863212</v>
      </c>
      <c r="AB158" s="1">
        <f t="shared" si="33"/>
        <v>433669.61369999999</v>
      </c>
      <c r="AC158" s="8">
        <f t="shared" si="34"/>
        <v>0.29361831905863212</v>
      </c>
      <c r="AD158" s="1" t="str">
        <f t="shared" si="35"/>
        <v>CUST158</v>
      </c>
      <c r="AE158" s="1"/>
      <c r="AF158" s="1"/>
    </row>
    <row r="159" spans="1:32" x14ac:dyDescent="0.3">
      <c r="A159" s="1" t="s">
        <v>21</v>
      </c>
      <c r="B159" s="1" t="s">
        <v>24</v>
      </c>
      <c r="C159" s="1" t="s">
        <v>29</v>
      </c>
      <c r="D159" s="1">
        <v>1746</v>
      </c>
      <c r="E159" s="1">
        <v>870483</v>
      </c>
      <c r="F159" s="1">
        <v>145641</v>
      </c>
      <c r="G159" s="1">
        <v>7.98</v>
      </c>
      <c r="H159" s="1">
        <v>18.98</v>
      </c>
      <c r="I159" s="1">
        <v>208</v>
      </c>
      <c r="J159" s="1">
        <v>64.97</v>
      </c>
      <c r="K159" s="1">
        <v>8.17</v>
      </c>
      <c r="L159" s="1">
        <v>13201</v>
      </c>
      <c r="M159" s="1">
        <v>13</v>
      </c>
      <c r="N159" s="1">
        <v>192.64</v>
      </c>
      <c r="O159" s="1">
        <v>8.66</v>
      </c>
      <c r="P159" s="1">
        <v>30</v>
      </c>
      <c r="Q159" s="1">
        <v>32481</v>
      </c>
      <c r="R159" s="1">
        <v>12</v>
      </c>
      <c r="S159" s="1">
        <f t="shared" si="24"/>
        <v>33139.08</v>
      </c>
      <c r="T159" s="1">
        <f t="shared" si="25"/>
        <v>71118.4611</v>
      </c>
      <c r="U159" s="1">
        <f t="shared" si="26"/>
        <v>151.20359999999999</v>
      </c>
      <c r="V159" s="1">
        <f t="shared" si="27"/>
        <v>139.33080000000001</v>
      </c>
      <c r="W159" s="1">
        <f t="shared" si="28"/>
        <v>720252.92449999996</v>
      </c>
      <c r="X159" s="1">
        <f t="shared" si="29"/>
        <v>412.51599341351658</v>
      </c>
      <c r="Y159" s="10">
        <f t="shared" si="30"/>
        <v>5.9769089748079178</v>
      </c>
      <c r="Z159" s="1">
        <f t="shared" si="31"/>
        <v>4518.7032807308969</v>
      </c>
      <c r="AA159" s="1">
        <f t="shared" si="32"/>
        <v>4.6030904681653752E-2</v>
      </c>
      <c r="AB159" s="1">
        <f t="shared" si="33"/>
        <v>574611.92449999996</v>
      </c>
      <c r="AC159" s="8">
        <f t="shared" si="34"/>
        <v>4.6030904681653752E-2</v>
      </c>
      <c r="AD159" s="1" t="str">
        <f t="shared" si="35"/>
        <v>CUST159</v>
      </c>
      <c r="AE159" s="1"/>
      <c r="AF159" s="1"/>
    </row>
    <row r="160" spans="1:32" x14ac:dyDescent="0.3">
      <c r="A160" s="1" t="s">
        <v>21</v>
      </c>
      <c r="B160" s="1" t="s">
        <v>26</v>
      </c>
      <c r="C160" s="1" t="s">
        <v>31</v>
      </c>
      <c r="D160" s="1">
        <v>113</v>
      </c>
      <c r="E160" s="1">
        <v>361955</v>
      </c>
      <c r="F160" s="1">
        <v>131060</v>
      </c>
      <c r="G160" s="1">
        <v>4.41</v>
      </c>
      <c r="H160" s="1">
        <v>6.27</v>
      </c>
      <c r="I160" s="1">
        <v>139</v>
      </c>
      <c r="J160" s="1">
        <v>54.54</v>
      </c>
      <c r="K160" s="1">
        <v>8.98</v>
      </c>
      <c r="L160" s="1">
        <v>2739</v>
      </c>
      <c r="M160" s="1">
        <v>10</v>
      </c>
      <c r="N160" s="1">
        <v>1808.98</v>
      </c>
      <c r="O160" s="1">
        <v>4.4800000000000004</v>
      </c>
      <c r="P160" s="1">
        <v>30</v>
      </c>
      <c r="Q160" s="1">
        <v>1944</v>
      </c>
      <c r="R160" s="1">
        <v>-15</v>
      </c>
      <c r="S160" s="1">
        <f t="shared" si="24"/>
        <v>708.51</v>
      </c>
      <c r="T160" s="1">
        <f t="shared" si="25"/>
        <v>32503.559000000001</v>
      </c>
      <c r="U160" s="1">
        <f t="shared" si="26"/>
        <v>5.0624000000000011</v>
      </c>
      <c r="V160" s="1">
        <f t="shared" si="27"/>
        <v>4.9832999999999998</v>
      </c>
      <c r="W160" s="1">
        <f t="shared" si="28"/>
        <v>324049.88529999997</v>
      </c>
      <c r="X160" s="1">
        <f t="shared" si="29"/>
        <v>2867.6980999999996</v>
      </c>
      <c r="Y160" s="10">
        <f t="shared" si="30"/>
        <v>2.7617503433541888</v>
      </c>
      <c r="Z160" s="1">
        <f t="shared" si="31"/>
        <v>200.08789483576379</v>
      </c>
      <c r="AA160" s="1">
        <f t="shared" si="32"/>
        <v>0.69469469961735575</v>
      </c>
      <c r="AB160" s="1">
        <f t="shared" si="33"/>
        <v>192989.88529999997</v>
      </c>
      <c r="AC160" s="8">
        <f t="shared" si="34"/>
        <v>0.69469469961735575</v>
      </c>
      <c r="AD160" s="1" t="str">
        <f t="shared" si="35"/>
        <v>CUST160</v>
      </c>
      <c r="AE160" s="1"/>
      <c r="AF160" s="1"/>
    </row>
    <row r="161" spans="1:32" x14ac:dyDescent="0.3">
      <c r="A161" s="1" t="s">
        <v>21</v>
      </c>
      <c r="B161" s="1" t="s">
        <v>27</v>
      </c>
      <c r="C161" s="1" t="s">
        <v>30</v>
      </c>
      <c r="D161" s="1">
        <v>2146</v>
      </c>
      <c r="E161" s="1">
        <v>566595</v>
      </c>
      <c r="F161" s="1">
        <v>149355</v>
      </c>
      <c r="G161" s="1">
        <v>4.37</v>
      </c>
      <c r="H161" s="1">
        <v>14.54</v>
      </c>
      <c r="I161" s="1">
        <v>188</v>
      </c>
      <c r="J161" s="1">
        <v>33.36</v>
      </c>
      <c r="K161" s="1">
        <v>10.67</v>
      </c>
      <c r="L161" s="1">
        <v>27412</v>
      </c>
      <c r="M161" s="1">
        <v>6</v>
      </c>
      <c r="N161" s="1">
        <v>365.11</v>
      </c>
      <c r="O161" s="1">
        <v>1.98</v>
      </c>
      <c r="P161" s="1">
        <v>43</v>
      </c>
      <c r="Q161" s="1">
        <v>19996</v>
      </c>
      <c r="R161" s="1">
        <v>17</v>
      </c>
      <c r="S161" s="1">
        <f t="shared" si="24"/>
        <v>31202.839999999997</v>
      </c>
      <c r="T161" s="1">
        <f t="shared" si="25"/>
        <v>60455.686500000003</v>
      </c>
      <c r="U161" s="1">
        <f t="shared" si="26"/>
        <v>42.490799999999993</v>
      </c>
      <c r="V161" s="1">
        <f t="shared" si="27"/>
        <v>93.780200000000008</v>
      </c>
      <c r="W161" s="1">
        <f t="shared" si="28"/>
        <v>427392.20250000001</v>
      </c>
      <c r="X161" s="1">
        <f t="shared" si="29"/>
        <v>199.1575966915191</v>
      </c>
      <c r="Y161" s="10">
        <f t="shared" si="30"/>
        <v>3.7936125338957516</v>
      </c>
      <c r="Z161" s="1">
        <f t="shared" si="31"/>
        <v>1551.8473884582727</v>
      </c>
      <c r="AA161" s="1">
        <f t="shared" si="32"/>
        <v>0.12114593316213522</v>
      </c>
      <c r="AB161" s="1">
        <f t="shared" si="33"/>
        <v>278037.20250000001</v>
      </c>
      <c r="AC161" s="8">
        <f t="shared" si="34"/>
        <v>0.12114593316213522</v>
      </c>
      <c r="AD161" s="1" t="str">
        <f t="shared" si="35"/>
        <v>CUST161</v>
      </c>
      <c r="AE161" s="1"/>
      <c r="AF161" s="1"/>
    </row>
    <row r="162" spans="1:32" x14ac:dyDescent="0.3">
      <c r="A162" s="1" t="s">
        <v>21</v>
      </c>
      <c r="B162" s="1" t="s">
        <v>24</v>
      </c>
      <c r="C162" s="1" t="s">
        <v>30</v>
      </c>
      <c r="D162" s="1">
        <v>719</v>
      </c>
      <c r="E162" s="1">
        <v>819097</v>
      </c>
      <c r="F162" s="1">
        <v>130074</v>
      </c>
      <c r="G162" s="1">
        <v>6.51</v>
      </c>
      <c r="H162" s="1">
        <v>8.1300000000000008</v>
      </c>
      <c r="I162" s="1">
        <v>324</v>
      </c>
      <c r="J162" s="1">
        <v>17.670000000000002</v>
      </c>
      <c r="K162" s="1">
        <v>16.95</v>
      </c>
      <c r="L162" s="1">
        <v>91531</v>
      </c>
      <c r="M162" s="1">
        <v>8</v>
      </c>
      <c r="N162" s="1">
        <v>976.47</v>
      </c>
      <c r="O162" s="1">
        <v>15.75</v>
      </c>
      <c r="P162" s="1">
        <v>11</v>
      </c>
      <c r="Q162" s="1">
        <v>25070</v>
      </c>
      <c r="R162" s="1">
        <v>40</v>
      </c>
      <c r="S162" s="1">
        <f t="shared" si="24"/>
        <v>5845.47</v>
      </c>
      <c r="T162" s="1">
        <f t="shared" si="25"/>
        <v>138836.94149999999</v>
      </c>
      <c r="U162" s="1">
        <f t="shared" si="26"/>
        <v>113.24250000000001</v>
      </c>
      <c r="V162" s="1">
        <f t="shared" si="27"/>
        <v>46.806899999999992</v>
      </c>
      <c r="W162" s="1">
        <f t="shared" si="28"/>
        <v>557653.53910000005</v>
      </c>
      <c r="X162" s="1">
        <f t="shared" si="29"/>
        <v>775.59602100139091</v>
      </c>
      <c r="Y162" s="10">
        <f t="shared" si="30"/>
        <v>6.2971616156956811</v>
      </c>
      <c r="Z162" s="1">
        <f t="shared" si="31"/>
        <v>838.83478243059176</v>
      </c>
      <c r="AA162" s="1">
        <f t="shared" si="32"/>
        <v>0.38625007782960996</v>
      </c>
      <c r="AB162" s="1">
        <f t="shared" si="33"/>
        <v>427579.53910000005</v>
      </c>
      <c r="AC162" s="8">
        <f t="shared" si="34"/>
        <v>0.38625007782960996</v>
      </c>
      <c r="AD162" s="1" t="str">
        <f t="shared" si="35"/>
        <v>CUST162</v>
      </c>
      <c r="AE162" s="1"/>
      <c r="AF162" s="1"/>
    </row>
    <row r="163" spans="1:32" x14ac:dyDescent="0.3">
      <c r="A163" s="1" t="s">
        <v>21</v>
      </c>
      <c r="B163" s="1" t="s">
        <v>26</v>
      </c>
      <c r="C163" s="1" t="s">
        <v>31</v>
      </c>
      <c r="D163" s="1">
        <v>4053</v>
      </c>
      <c r="E163" s="1">
        <v>819605</v>
      </c>
      <c r="F163" s="1">
        <v>100071</v>
      </c>
      <c r="G163" s="1">
        <v>3.53</v>
      </c>
      <c r="H163" s="1">
        <v>8.0399999999999991</v>
      </c>
      <c r="I163" s="1">
        <v>376</v>
      </c>
      <c r="J163" s="1">
        <v>42.49</v>
      </c>
      <c r="K163" s="1">
        <v>14.06</v>
      </c>
      <c r="L163" s="1">
        <v>7869</v>
      </c>
      <c r="M163" s="1">
        <v>12</v>
      </c>
      <c r="N163" s="1">
        <v>1068.2</v>
      </c>
      <c r="O163" s="1">
        <v>17.71</v>
      </c>
      <c r="P163" s="1">
        <v>49</v>
      </c>
      <c r="Q163" s="1">
        <v>47022</v>
      </c>
      <c r="R163" s="1">
        <v>-3</v>
      </c>
      <c r="S163" s="1">
        <f t="shared" si="24"/>
        <v>32586.119999999995</v>
      </c>
      <c r="T163" s="1">
        <f t="shared" si="25"/>
        <v>115236.463</v>
      </c>
      <c r="U163" s="1">
        <f t="shared" si="26"/>
        <v>717.78629999999998</v>
      </c>
      <c r="V163" s="1">
        <f t="shared" si="27"/>
        <v>143.07089999999999</v>
      </c>
      <c r="W163" s="1">
        <f t="shared" si="28"/>
        <v>616030.55980000005</v>
      </c>
      <c r="X163" s="1">
        <f t="shared" si="29"/>
        <v>151.99372311867754</v>
      </c>
      <c r="Y163" s="10">
        <f t="shared" si="30"/>
        <v>8.1902349331974307</v>
      </c>
      <c r="Z163" s="1">
        <f t="shared" si="31"/>
        <v>767.27672720464329</v>
      </c>
      <c r="AA163" s="1">
        <f t="shared" si="32"/>
        <v>0.49004483867228726</v>
      </c>
      <c r="AB163" s="1">
        <f t="shared" si="33"/>
        <v>515959.55980000005</v>
      </c>
      <c r="AC163" s="8">
        <f t="shared" si="34"/>
        <v>0.49004483867228726</v>
      </c>
      <c r="AD163" s="1" t="str">
        <f t="shared" si="35"/>
        <v>CUST163</v>
      </c>
      <c r="AE163" s="1"/>
      <c r="AF163" s="1"/>
    </row>
    <row r="164" spans="1:32" x14ac:dyDescent="0.3">
      <c r="A164" s="1" t="s">
        <v>21</v>
      </c>
      <c r="B164" s="1" t="s">
        <v>26</v>
      </c>
      <c r="C164" s="1" t="s">
        <v>28</v>
      </c>
      <c r="D164" s="1">
        <v>4393</v>
      </c>
      <c r="E164" s="1">
        <v>406992</v>
      </c>
      <c r="F164" s="1">
        <v>25878</v>
      </c>
      <c r="G164" s="1">
        <v>3.78</v>
      </c>
      <c r="H164" s="1">
        <v>7</v>
      </c>
      <c r="I164" s="1">
        <v>226</v>
      </c>
      <c r="J164" s="1">
        <v>59.86</v>
      </c>
      <c r="K164" s="1">
        <v>8.17</v>
      </c>
      <c r="L164" s="1">
        <v>75622</v>
      </c>
      <c r="M164" s="1">
        <v>0</v>
      </c>
      <c r="N164" s="1">
        <v>884.99</v>
      </c>
      <c r="O164" s="1">
        <v>20.32</v>
      </c>
      <c r="P164" s="1">
        <v>16</v>
      </c>
      <c r="Q164" s="1">
        <v>40159</v>
      </c>
      <c r="R164" s="1">
        <v>37</v>
      </c>
      <c r="S164" s="1">
        <f t="shared" si="24"/>
        <v>30751</v>
      </c>
      <c r="T164" s="1">
        <f t="shared" si="25"/>
        <v>33251.246399999996</v>
      </c>
      <c r="U164" s="1">
        <f t="shared" si="26"/>
        <v>892.6576</v>
      </c>
      <c r="V164" s="1">
        <f t="shared" si="27"/>
        <v>166.05539999999999</v>
      </c>
      <c r="W164" s="1">
        <f t="shared" si="28"/>
        <v>226150.04060000001</v>
      </c>
      <c r="X164" s="1">
        <f t="shared" si="29"/>
        <v>51.479635920783068</v>
      </c>
      <c r="Y164" s="10">
        <f t="shared" si="30"/>
        <v>15.727335961047995</v>
      </c>
      <c r="Z164" s="1">
        <f t="shared" si="31"/>
        <v>459.88316252161042</v>
      </c>
      <c r="AA164" s="1">
        <f t="shared" si="32"/>
        <v>0.4914291681408971</v>
      </c>
      <c r="AB164" s="1">
        <f t="shared" si="33"/>
        <v>200272.04060000001</v>
      </c>
      <c r="AC164" s="8">
        <f t="shared" si="34"/>
        <v>0.4914291681408971</v>
      </c>
      <c r="AD164" s="1" t="str">
        <f t="shared" si="35"/>
        <v>CUST164</v>
      </c>
      <c r="AE164" s="1"/>
      <c r="AF164" s="1"/>
    </row>
    <row r="165" spans="1:32" x14ac:dyDescent="0.3">
      <c r="A165" s="1" t="s">
        <v>21</v>
      </c>
      <c r="B165" s="1" t="s">
        <v>24</v>
      </c>
      <c r="C165" s="1" t="s">
        <v>30</v>
      </c>
      <c r="D165" s="1">
        <v>2632</v>
      </c>
      <c r="E165" s="1">
        <v>839271</v>
      </c>
      <c r="F165" s="1">
        <v>149063</v>
      </c>
      <c r="G165" s="1">
        <v>4.8899999999999997</v>
      </c>
      <c r="H165" s="1">
        <v>2.65</v>
      </c>
      <c r="I165" s="1">
        <v>448</v>
      </c>
      <c r="J165" s="1">
        <v>22.06</v>
      </c>
      <c r="K165" s="1">
        <v>16.04</v>
      </c>
      <c r="L165" s="1">
        <v>26442</v>
      </c>
      <c r="M165" s="1">
        <v>5</v>
      </c>
      <c r="N165" s="1">
        <v>773.17</v>
      </c>
      <c r="O165" s="1">
        <v>0.73</v>
      </c>
      <c r="P165" s="1">
        <v>24</v>
      </c>
      <c r="Q165" s="1">
        <v>43197</v>
      </c>
      <c r="R165" s="1">
        <v>72</v>
      </c>
      <c r="S165" s="1">
        <f t="shared" si="24"/>
        <v>6974.8</v>
      </c>
      <c r="T165" s="1">
        <f t="shared" si="25"/>
        <v>134619.06839999999</v>
      </c>
      <c r="U165" s="1">
        <f t="shared" si="26"/>
        <v>19.2136</v>
      </c>
      <c r="V165" s="1">
        <f t="shared" si="27"/>
        <v>128.70480000000001</v>
      </c>
      <c r="W165" s="1">
        <f t="shared" si="28"/>
        <v>627890.2132</v>
      </c>
      <c r="X165" s="1">
        <f t="shared" si="29"/>
        <v>238.5601113981763</v>
      </c>
      <c r="Y165" s="10">
        <f t="shared" si="30"/>
        <v>5.6303106740103175</v>
      </c>
      <c r="Z165" s="1">
        <f t="shared" si="31"/>
        <v>1085.4934878487268</v>
      </c>
      <c r="AA165" s="1">
        <f t="shared" si="32"/>
        <v>0.41271551143790264</v>
      </c>
      <c r="AB165" s="1">
        <f t="shared" si="33"/>
        <v>478827.2132</v>
      </c>
      <c r="AC165" s="8">
        <f t="shared" si="34"/>
        <v>0.41271551143790264</v>
      </c>
      <c r="AD165" s="1" t="str">
        <f t="shared" si="35"/>
        <v>CUST165</v>
      </c>
      <c r="AE165" s="1"/>
      <c r="AF165" s="1"/>
    </row>
    <row r="166" spans="1:32" x14ac:dyDescent="0.3">
      <c r="A166" s="1" t="s">
        <v>21</v>
      </c>
      <c r="B166" s="1" t="s">
        <v>27</v>
      </c>
      <c r="C166" s="1" t="s">
        <v>28</v>
      </c>
      <c r="D166" s="1">
        <v>2389</v>
      </c>
      <c r="E166" s="1">
        <v>57531</v>
      </c>
      <c r="F166" s="1">
        <v>11142</v>
      </c>
      <c r="G166" s="1">
        <v>5.15</v>
      </c>
      <c r="H166" s="1">
        <v>16.07</v>
      </c>
      <c r="I166" s="1">
        <v>16</v>
      </c>
      <c r="J166" s="1">
        <v>11.93</v>
      </c>
      <c r="K166" s="1">
        <v>16.440000000000001</v>
      </c>
      <c r="L166" s="1">
        <v>27563</v>
      </c>
      <c r="M166" s="1">
        <v>8</v>
      </c>
      <c r="N166" s="1">
        <v>1154.32</v>
      </c>
      <c r="O166" s="1">
        <v>27.64</v>
      </c>
      <c r="P166" s="1">
        <v>24</v>
      </c>
      <c r="Q166" s="1">
        <v>34879</v>
      </c>
      <c r="R166" s="1">
        <v>57</v>
      </c>
      <c r="S166" s="1">
        <f t="shared" si="24"/>
        <v>38391.230000000003</v>
      </c>
      <c r="T166" s="1">
        <f t="shared" si="25"/>
        <v>9458.0964000000004</v>
      </c>
      <c r="U166" s="1">
        <f t="shared" si="26"/>
        <v>660.31959999999992</v>
      </c>
      <c r="V166" s="1">
        <f t="shared" si="27"/>
        <v>123.0335</v>
      </c>
      <c r="W166" s="1">
        <f t="shared" si="28"/>
        <v>-53543.679499999998</v>
      </c>
      <c r="X166" s="1">
        <f t="shared" si="29"/>
        <v>-22.412590832984513</v>
      </c>
      <c r="Y166" s="10">
        <f t="shared" si="30"/>
        <v>5.1634356488960691</v>
      </c>
      <c r="Z166" s="1">
        <f t="shared" si="31"/>
        <v>49.839732483193572</v>
      </c>
      <c r="AA166" s="1">
        <f t="shared" si="32"/>
        <v>0.32102901044654186</v>
      </c>
      <c r="AB166" s="1">
        <f t="shared" si="33"/>
        <v>-64685.679499999998</v>
      </c>
      <c r="AC166" s="8">
        <f t="shared" si="34"/>
        <v>0.32102901044654186</v>
      </c>
      <c r="AD166" s="1" t="str">
        <f t="shared" si="35"/>
        <v>CUST166</v>
      </c>
      <c r="AE166" s="1"/>
      <c r="AF166" s="1"/>
    </row>
    <row r="167" spans="1:32" x14ac:dyDescent="0.3">
      <c r="A167" s="1" t="s">
        <v>21</v>
      </c>
      <c r="B167" s="1" t="s">
        <v>24</v>
      </c>
      <c r="C167" s="1" t="s">
        <v>30</v>
      </c>
      <c r="D167" s="1">
        <v>4165</v>
      </c>
      <c r="E167" s="1">
        <v>713070</v>
      </c>
      <c r="F167" s="1">
        <v>53456</v>
      </c>
      <c r="G167" s="1">
        <v>8.6999999999999993</v>
      </c>
      <c r="H167" s="1">
        <v>14.56</v>
      </c>
      <c r="I167" s="1">
        <v>314</v>
      </c>
      <c r="J167" s="1">
        <v>54.83</v>
      </c>
      <c r="K167" s="1">
        <v>5.3</v>
      </c>
      <c r="L167" s="1">
        <v>5062</v>
      </c>
      <c r="M167" s="1">
        <v>9</v>
      </c>
      <c r="N167" s="1">
        <v>390.1</v>
      </c>
      <c r="O167" s="1">
        <v>18.68</v>
      </c>
      <c r="P167" s="1">
        <v>24</v>
      </c>
      <c r="Q167" s="1">
        <v>32145</v>
      </c>
      <c r="R167" s="1">
        <v>36</v>
      </c>
      <c r="S167" s="1">
        <f t="shared" si="24"/>
        <v>60642.400000000001</v>
      </c>
      <c r="T167" s="1">
        <f t="shared" si="25"/>
        <v>37792.71</v>
      </c>
      <c r="U167" s="1">
        <f t="shared" si="26"/>
        <v>778.02199999999993</v>
      </c>
      <c r="V167" s="1">
        <f t="shared" si="27"/>
        <v>362.35499999999996</v>
      </c>
      <c r="W167" s="1">
        <f t="shared" si="28"/>
        <v>576287.51300000004</v>
      </c>
      <c r="X167" s="1">
        <f t="shared" si="29"/>
        <v>138.36434885954384</v>
      </c>
      <c r="Y167" s="10">
        <f t="shared" si="30"/>
        <v>13.339381921580365</v>
      </c>
      <c r="Z167" s="1">
        <f t="shared" si="31"/>
        <v>1827.9159189951295</v>
      </c>
      <c r="AA167" s="1">
        <f t="shared" si="32"/>
        <v>0.17178033012186741</v>
      </c>
      <c r="AB167" s="1">
        <f t="shared" si="33"/>
        <v>522831.51300000004</v>
      </c>
      <c r="AC167" s="8">
        <f t="shared" si="34"/>
        <v>0.17178033012186741</v>
      </c>
      <c r="AD167" s="1" t="str">
        <f t="shared" si="35"/>
        <v>CUST167</v>
      </c>
      <c r="AE167" s="1"/>
      <c r="AF167" s="1"/>
    </row>
    <row r="168" spans="1:32" x14ac:dyDescent="0.3">
      <c r="A168" s="1" t="s">
        <v>21</v>
      </c>
      <c r="B168" s="1" t="s">
        <v>27</v>
      </c>
      <c r="C168" s="1" t="s">
        <v>30</v>
      </c>
      <c r="D168" s="1">
        <v>2893</v>
      </c>
      <c r="E168" s="1">
        <v>742841</v>
      </c>
      <c r="F168" s="1">
        <v>26826</v>
      </c>
      <c r="G168" s="1">
        <v>1.65</v>
      </c>
      <c r="H168" s="1">
        <v>11.24</v>
      </c>
      <c r="I168" s="1">
        <v>89</v>
      </c>
      <c r="J168" s="1">
        <v>36.33</v>
      </c>
      <c r="K168" s="1">
        <v>8.5</v>
      </c>
      <c r="L168" s="1">
        <v>98918</v>
      </c>
      <c r="M168" s="1">
        <v>0</v>
      </c>
      <c r="N168" s="1">
        <v>191.75</v>
      </c>
      <c r="O168" s="1">
        <v>22.75</v>
      </c>
      <c r="P168" s="1">
        <v>22</v>
      </c>
      <c r="Q168" s="1">
        <v>33624</v>
      </c>
      <c r="R168" s="1">
        <v>35</v>
      </c>
      <c r="S168" s="1">
        <f t="shared" si="24"/>
        <v>32517.32</v>
      </c>
      <c r="T168" s="1">
        <f t="shared" si="25"/>
        <v>63141.485000000008</v>
      </c>
      <c r="U168" s="1">
        <f t="shared" si="26"/>
        <v>658.15750000000003</v>
      </c>
      <c r="V168" s="1">
        <f t="shared" si="27"/>
        <v>47.734500000000004</v>
      </c>
      <c r="W168" s="1">
        <f t="shared" si="28"/>
        <v>513934.30299999996</v>
      </c>
      <c r="X168" s="1">
        <f t="shared" si="29"/>
        <v>177.64752955409608</v>
      </c>
      <c r="Y168" s="10">
        <f t="shared" si="30"/>
        <v>27.69108327741743</v>
      </c>
      <c r="Z168" s="1">
        <f t="shared" si="31"/>
        <v>3874.0078226857886</v>
      </c>
      <c r="AA168" s="1">
        <f t="shared" si="32"/>
        <v>2.2973624234526636E-2</v>
      </c>
      <c r="AB168" s="1">
        <f t="shared" si="33"/>
        <v>487108.30299999996</v>
      </c>
      <c r="AC168" s="8">
        <f t="shared" si="34"/>
        <v>2.2973624234526636E-2</v>
      </c>
      <c r="AD168" s="1" t="str">
        <f t="shared" si="35"/>
        <v>CUST168</v>
      </c>
      <c r="AE168" s="1"/>
      <c r="AF168" s="1"/>
    </row>
    <row r="169" spans="1:32" x14ac:dyDescent="0.3">
      <c r="A169" s="1" t="s">
        <v>21</v>
      </c>
      <c r="B169" s="1" t="s">
        <v>25</v>
      </c>
      <c r="C169" s="1" t="s">
        <v>28</v>
      </c>
      <c r="D169" s="1">
        <v>3819</v>
      </c>
      <c r="E169" s="1">
        <v>616088</v>
      </c>
      <c r="F169" s="1">
        <v>54847</v>
      </c>
      <c r="G169" s="1">
        <v>6.95</v>
      </c>
      <c r="H169" s="1">
        <v>13.93</v>
      </c>
      <c r="I169" s="1">
        <v>224</v>
      </c>
      <c r="J169" s="1">
        <v>6.04</v>
      </c>
      <c r="K169" s="1">
        <v>19.93</v>
      </c>
      <c r="L169" s="1">
        <v>27250</v>
      </c>
      <c r="M169" s="1">
        <v>2</v>
      </c>
      <c r="N169" s="1">
        <v>1334.89</v>
      </c>
      <c r="O169" s="1">
        <v>11.94</v>
      </c>
      <c r="P169" s="1">
        <v>43</v>
      </c>
      <c r="Q169" s="1">
        <v>32876</v>
      </c>
      <c r="R169" s="1">
        <v>56</v>
      </c>
      <c r="S169" s="1">
        <f t="shared" si="24"/>
        <v>53198.67</v>
      </c>
      <c r="T169" s="1">
        <f t="shared" si="25"/>
        <v>122786.33840000001</v>
      </c>
      <c r="U169" s="1">
        <f t="shared" si="26"/>
        <v>455.98859999999996</v>
      </c>
      <c r="V169" s="1">
        <f t="shared" si="27"/>
        <v>265.4205</v>
      </c>
      <c r="W169" s="1">
        <f t="shared" si="28"/>
        <v>379255.58250000002</v>
      </c>
      <c r="X169" s="1">
        <f t="shared" si="29"/>
        <v>99.307562843676365</v>
      </c>
      <c r="Y169" s="10">
        <f t="shared" si="30"/>
        <v>11.232847740076942</v>
      </c>
      <c r="Z169" s="1">
        <f t="shared" si="31"/>
        <v>461.52716703248956</v>
      </c>
      <c r="AA169" s="1">
        <f t="shared" si="32"/>
        <v>0.48534521042448481</v>
      </c>
      <c r="AB169" s="1">
        <f t="shared" si="33"/>
        <v>324408.58250000002</v>
      </c>
      <c r="AC169" s="8">
        <f t="shared" si="34"/>
        <v>0.48534521042448481</v>
      </c>
      <c r="AD169" s="1" t="str">
        <f t="shared" si="35"/>
        <v>CUST169</v>
      </c>
      <c r="AE169" s="1"/>
      <c r="AF169" s="1"/>
    </row>
    <row r="170" spans="1:32" x14ac:dyDescent="0.3">
      <c r="A170" s="1" t="s">
        <v>21</v>
      </c>
      <c r="B170" s="1" t="s">
        <v>27</v>
      </c>
      <c r="C170" s="1" t="s">
        <v>29</v>
      </c>
      <c r="D170" s="1">
        <v>3172</v>
      </c>
      <c r="E170" s="1">
        <v>855113</v>
      </c>
      <c r="F170" s="1">
        <v>89761</v>
      </c>
      <c r="G170" s="1">
        <v>0.71</v>
      </c>
      <c r="H170" s="1">
        <v>5.89</v>
      </c>
      <c r="I170" s="1">
        <v>183</v>
      </c>
      <c r="J170" s="1">
        <v>42.42</v>
      </c>
      <c r="K170" s="1">
        <v>15.78</v>
      </c>
      <c r="L170" s="1">
        <v>73664</v>
      </c>
      <c r="M170" s="1">
        <v>6</v>
      </c>
      <c r="N170" s="1">
        <v>1447.39</v>
      </c>
      <c r="O170" s="1">
        <v>25.42</v>
      </c>
      <c r="P170" s="1">
        <v>39</v>
      </c>
      <c r="Q170" s="1">
        <v>21504</v>
      </c>
      <c r="R170" s="1">
        <v>78</v>
      </c>
      <c r="S170" s="1">
        <f t="shared" si="24"/>
        <v>18683.079999999998</v>
      </c>
      <c r="T170" s="1">
        <f t="shared" si="25"/>
        <v>134936.8314</v>
      </c>
      <c r="U170" s="1">
        <f t="shared" si="26"/>
        <v>806.32240000000013</v>
      </c>
      <c r="V170" s="1">
        <f t="shared" si="27"/>
        <v>22.521199999999997</v>
      </c>
      <c r="W170" s="1">
        <f t="shared" si="28"/>
        <v>605496.245</v>
      </c>
      <c r="X170" s="1">
        <f t="shared" si="29"/>
        <v>190.88784520807062</v>
      </c>
      <c r="Y170" s="10">
        <f t="shared" si="30"/>
        <v>9.5265538485533803</v>
      </c>
      <c r="Z170" s="1">
        <f t="shared" si="31"/>
        <v>590.79653721526324</v>
      </c>
      <c r="AA170" s="1">
        <f t="shared" si="32"/>
        <v>0.30975130772190346</v>
      </c>
      <c r="AB170" s="1">
        <f t="shared" si="33"/>
        <v>515735.245</v>
      </c>
      <c r="AC170" s="8">
        <f t="shared" si="34"/>
        <v>0.30975130772190346</v>
      </c>
      <c r="AD170" s="1" t="str">
        <f t="shared" si="35"/>
        <v>CUST170</v>
      </c>
      <c r="AE170" s="1"/>
      <c r="AF170" s="1"/>
    </row>
    <row r="171" spans="1:32" x14ac:dyDescent="0.3">
      <c r="A171" s="1" t="s">
        <v>21</v>
      </c>
      <c r="B171" s="1" t="s">
        <v>26</v>
      </c>
      <c r="C171" s="1" t="s">
        <v>30</v>
      </c>
      <c r="D171" s="1">
        <v>4133</v>
      </c>
      <c r="E171" s="1">
        <v>604970</v>
      </c>
      <c r="F171" s="1">
        <v>145836</v>
      </c>
      <c r="G171" s="1">
        <v>9.81</v>
      </c>
      <c r="H171" s="1">
        <v>8.24</v>
      </c>
      <c r="I171" s="1">
        <v>391</v>
      </c>
      <c r="J171" s="1">
        <v>47.16</v>
      </c>
      <c r="K171" s="1">
        <v>18.72</v>
      </c>
      <c r="L171" s="1">
        <v>61914</v>
      </c>
      <c r="M171" s="1">
        <v>11</v>
      </c>
      <c r="N171" s="1">
        <v>263.25</v>
      </c>
      <c r="O171" s="1">
        <v>20.8</v>
      </c>
      <c r="P171" s="1">
        <v>27</v>
      </c>
      <c r="Q171" s="1">
        <v>28631</v>
      </c>
      <c r="R171" s="1">
        <v>27</v>
      </c>
      <c r="S171" s="1">
        <f t="shared" si="24"/>
        <v>34055.919999999998</v>
      </c>
      <c r="T171" s="1">
        <f t="shared" si="25"/>
        <v>113250.38399999999</v>
      </c>
      <c r="U171" s="1">
        <f t="shared" si="26"/>
        <v>859.6640000000001</v>
      </c>
      <c r="V171" s="1">
        <f t="shared" si="27"/>
        <v>405.44730000000004</v>
      </c>
      <c r="W171" s="1">
        <f t="shared" si="28"/>
        <v>365853.58470000001</v>
      </c>
      <c r="X171" s="1">
        <f t="shared" si="29"/>
        <v>88.520102758286967</v>
      </c>
      <c r="Y171" s="10">
        <f t="shared" si="30"/>
        <v>4.1482898598425626</v>
      </c>
      <c r="Z171" s="1">
        <f t="shared" si="31"/>
        <v>2298.0816714150046</v>
      </c>
      <c r="AA171" s="1">
        <f t="shared" si="32"/>
        <v>0.17014190786319983</v>
      </c>
      <c r="AB171" s="1">
        <f t="shared" si="33"/>
        <v>220017.58470000001</v>
      </c>
      <c r="AC171" s="8">
        <f t="shared" si="34"/>
        <v>0.17014190786319983</v>
      </c>
      <c r="AD171" s="1" t="str">
        <f t="shared" si="35"/>
        <v>CUST171</v>
      </c>
      <c r="AE171" s="1"/>
      <c r="AF171" s="1"/>
    </row>
    <row r="172" spans="1:32" x14ac:dyDescent="0.3">
      <c r="A172" s="1" t="s">
        <v>21</v>
      </c>
      <c r="B172" s="1" t="s">
        <v>27</v>
      </c>
      <c r="C172" s="1" t="s">
        <v>28</v>
      </c>
      <c r="D172" s="1">
        <v>674</v>
      </c>
      <c r="E172" s="1">
        <v>802254</v>
      </c>
      <c r="F172" s="1">
        <v>47727</v>
      </c>
      <c r="G172" s="1">
        <v>1.59</v>
      </c>
      <c r="H172" s="1">
        <v>4.26</v>
      </c>
      <c r="I172" s="1">
        <v>293</v>
      </c>
      <c r="J172" s="1">
        <v>45.53</v>
      </c>
      <c r="K172" s="1">
        <v>19.28</v>
      </c>
      <c r="L172" s="1">
        <v>79286</v>
      </c>
      <c r="M172" s="1">
        <v>2</v>
      </c>
      <c r="N172" s="1">
        <v>1980.05</v>
      </c>
      <c r="O172" s="1">
        <v>5.68</v>
      </c>
      <c r="P172" s="1">
        <v>32</v>
      </c>
      <c r="Q172" s="1">
        <v>14587</v>
      </c>
      <c r="R172" s="1">
        <v>15</v>
      </c>
      <c r="S172" s="1">
        <f t="shared" si="24"/>
        <v>2871.24</v>
      </c>
      <c r="T172" s="1">
        <f t="shared" si="25"/>
        <v>154674.57120000001</v>
      </c>
      <c r="U172" s="1">
        <f t="shared" si="26"/>
        <v>38.283200000000001</v>
      </c>
      <c r="V172" s="1">
        <f t="shared" si="27"/>
        <v>10.716600000000001</v>
      </c>
      <c r="W172" s="1">
        <f t="shared" si="28"/>
        <v>550786.18900000001</v>
      </c>
      <c r="X172" s="1">
        <f t="shared" si="29"/>
        <v>817.19019139465877</v>
      </c>
      <c r="Y172" s="10">
        <f t="shared" si="30"/>
        <v>16.809227481299892</v>
      </c>
      <c r="Z172" s="1">
        <f t="shared" si="31"/>
        <v>405.16855634958716</v>
      </c>
      <c r="AA172" s="1">
        <f t="shared" si="32"/>
        <v>0.72315582097440456</v>
      </c>
      <c r="AB172" s="1">
        <f t="shared" si="33"/>
        <v>503059.18900000001</v>
      </c>
      <c r="AC172" s="8">
        <f t="shared" si="34"/>
        <v>0.72315582097440456</v>
      </c>
      <c r="AD172" s="1" t="str">
        <f t="shared" si="35"/>
        <v>CUST172</v>
      </c>
      <c r="AE172" s="1"/>
      <c r="AF172" s="1"/>
    </row>
    <row r="173" spans="1:32" x14ac:dyDescent="0.3">
      <c r="A173" s="1" t="s">
        <v>21</v>
      </c>
      <c r="B173" s="1" t="s">
        <v>24</v>
      </c>
      <c r="C173" s="1" t="s">
        <v>30</v>
      </c>
      <c r="D173" s="1">
        <v>2732</v>
      </c>
      <c r="E173" s="1">
        <v>165359</v>
      </c>
      <c r="F173" s="1">
        <v>121923</v>
      </c>
      <c r="G173" s="1">
        <v>7.84</v>
      </c>
      <c r="H173" s="1">
        <v>12.53</v>
      </c>
      <c r="I173" s="1">
        <v>175</v>
      </c>
      <c r="J173" s="1">
        <v>18.12</v>
      </c>
      <c r="K173" s="1">
        <v>13.14</v>
      </c>
      <c r="L173" s="1">
        <v>68515</v>
      </c>
      <c r="M173" s="1">
        <v>5</v>
      </c>
      <c r="N173" s="1">
        <v>1592.13</v>
      </c>
      <c r="O173" s="1">
        <v>18.53</v>
      </c>
      <c r="P173" s="1">
        <v>22</v>
      </c>
      <c r="Q173" s="1">
        <v>7840</v>
      </c>
      <c r="R173" s="1">
        <v>61</v>
      </c>
      <c r="S173" s="1">
        <f t="shared" si="24"/>
        <v>34231.96</v>
      </c>
      <c r="T173" s="1">
        <f t="shared" si="25"/>
        <v>21728.172600000002</v>
      </c>
      <c r="U173" s="1">
        <f t="shared" si="26"/>
        <v>506.23960000000005</v>
      </c>
      <c r="V173" s="1">
        <f t="shared" si="27"/>
        <v>214.18879999999999</v>
      </c>
      <c r="W173" s="1">
        <f t="shared" si="28"/>
        <v>32323.439000000013</v>
      </c>
      <c r="X173" s="1">
        <f t="shared" si="29"/>
        <v>11.831419838945832</v>
      </c>
      <c r="Y173" s="10">
        <f t="shared" si="30"/>
        <v>1.3562576380174372</v>
      </c>
      <c r="Z173" s="1">
        <f t="shared" si="31"/>
        <v>103.86023754341667</v>
      </c>
      <c r="AA173" s="1">
        <f t="shared" si="32"/>
        <v>1.6849566700330796</v>
      </c>
      <c r="AB173" s="1">
        <f t="shared" si="33"/>
        <v>-89599.560999999987</v>
      </c>
      <c r="AC173" s="8">
        <f t="shared" si="34"/>
        <v>1.6849566700330796</v>
      </c>
      <c r="AD173" s="1" t="str">
        <f t="shared" si="35"/>
        <v>CUST173</v>
      </c>
      <c r="AE173" s="1"/>
      <c r="AF173" s="1"/>
    </row>
    <row r="174" spans="1:32" x14ac:dyDescent="0.3">
      <c r="A174" s="1" t="s">
        <v>21</v>
      </c>
      <c r="B174" s="1" t="s">
        <v>27</v>
      </c>
      <c r="C174" s="1" t="s">
        <v>28</v>
      </c>
      <c r="D174" s="1">
        <v>3781</v>
      </c>
      <c r="E174" s="1">
        <v>288511</v>
      </c>
      <c r="F174" s="1">
        <v>80969</v>
      </c>
      <c r="G174" s="1">
        <v>6.9</v>
      </c>
      <c r="H174" s="1">
        <v>8.2100000000000009</v>
      </c>
      <c r="I174" s="1">
        <v>185</v>
      </c>
      <c r="J174" s="1">
        <v>16.96</v>
      </c>
      <c r="K174" s="1">
        <v>11.7</v>
      </c>
      <c r="L174" s="1">
        <v>33365</v>
      </c>
      <c r="M174" s="1">
        <v>2</v>
      </c>
      <c r="N174" s="1">
        <v>906.52</v>
      </c>
      <c r="O174" s="1">
        <v>7.77</v>
      </c>
      <c r="P174" s="1">
        <v>36</v>
      </c>
      <c r="Q174" s="1">
        <v>3389</v>
      </c>
      <c r="R174" s="1">
        <v>69</v>
      </c>
      <c r="S174" s="1">
        <f t="shared" si="24"/>
        <v>31042.010000000002</v>
      </c>
      <c r="T174" s="1">
        <f t="shared" si="25"/>
        <v>33755.786999999997</v>
      </c>
      <c r="U174" s="1">
        <f t="shared" si="26"/>
        <v>293.78369999999995</v>
      </c>
      <c r="V174" s="1">
        <f t="shared" si="27"/>
        <v>260.88900000000001</v>
      </c>
      <c r="W174" s="1">
        <f t="shared" si="28"/>
        <v>186404.53029999998</v>
      </c>
      <c r="X174" s="1">
        <f t="shared" si="29"/>
        <v>49.300325390108434</v>
      </c>
      <c r="Y174" s="10">
        <f t="shared" si="30"/>
        <v>3.5632279020365818</v>
      </c>
      <c r="Z174" s="1">
        <f t="shared" si="31"/>
        <v>318.26214534704144</v>
      </c>
      <c r="AA174" s="1">
        <f t="shared" si="32"/>
        <v>0.58128182287677077</v>
      </c>
      <c r="AB174" s="1">
        <f t="shared" si="33"/>
        <v>105435.53029999998</v>
      </c>
      <c r="AC174" s="8">
        <f t="shared" si="34"/>
        <v>0.58128182287677077</v>
      </c>
      <c r="AD174" s="1" t="str">
        <f t="shared" si="35"/>
        <v>CUST174</v>
      </c>
      <c r="AE174" s="1"/>
      <c r="AF174" s="1"/>
    </row>
    <row r="175" spans="1:32" x14ac:dyDescent="0.3">
      <c r="A175" s="1" t="s">
        <v>21</v>
      </c>
      <c r="B175" s="1" t="s">
        <v>25</v>
      </c>
      <c r="C175" s="1" t="s">
        <v>30</v>
      </c>
      <c r="D175" s="1">
        <v>3438</v>
      </c>
      <c r="E175" s="1">
        <v>402680</v>
      </c>
      <c r="F175" s="1">
        <v>28782</v>
      </c>
      <c r="G175" s="1">
        <v>7.56</v>
      </c>
      <c r="H175" s="1">
        <v>9.82</v>
      </c>
      <c r="I175" s="1">
        <v>113</v>
      </c>
      <c r="J175" s="1">
        <v>53.84</v>
      </c>
      <c r="K175" s="1">
        <v>10.84</v>
      </c>
      <c r="L175" s="1">
        <v>66055</v>
      </c>
      <c r="M175" s="1">
        <v>11</v>
      </c>
      <c r="N175" s="1">
        <v>1455.17</v>
      </c>
      <c r="O175" s="1">
        <v>13.94</v>
      </c>
      <c r="P175" s="1">
        <v>29</v>
      </c>
      <c r="Q175" s="1">
        <v>11528</v>
      </c>
      <c r="R175" s="1">
        <v>26</v>
      </c>
      <c r="S175" s="1">
        <f t="shared" si="24"/>
        <v>33761.160000000003</v>
      </c>
      <c r="T175" s="1">
        <f t="shared" si="25"/>
        <v>43650.511999999995</v>
      </c>
      <c r="U175" s="1">
        <f t="shared" si="26"/>
        <v>479.25720000000001</v>
      </c>
      <c r="V175" s="1">
        <f t="shared" si="27"/>
        <v>259.9128</v>
      </c>
      <c r="W175" s="1">
        <f t="shared" si="28"/>
        <v>246946.158</v>
      </c>
      <c r="X175" s="1">
        <f t="shared" si="29"/>
        <v>71.828434554973825</v>
      </c>
      <c r="Y175" s="10">
        <f t="shared" si="30"/>
        <v>13.990688624834966</v>
      </c>
      <c r="Z175" s="1">
        <f t="shared" si="31"/>
        <v>276.72368176914034</v>
      </c>
      <c r="AA175" s="1">
        <f t="shared" si="32"/>
        <v>0.40834958279527173</v>
      </c>
      <c r="AB175" s="1">
        <f t="shared" si="33"/>
        <v>218164.158</v>
      </c>
      <c r="AC175" s="8">
        <f t="shared" si="34"/>
        <v>0.40834958279527173</v>
      </c>
      <c r="AD175" s="1" t="str">
        <f t="shared" si="35"/>
        <v>CUST175</v>
      </c>
      <c r="AE175" s="1"/>
      <c r="AF175" s="1"/>
    </row>
    <row r="176" spans="1:32" x14ac:dyDescent="0.3">
      <c r="A176" s="1" t="s">
        <v>21</v>
      </c>
      <c r="B176" s="1" t="s">
        <v>26</v>
      </c>
      <c r="C176" s="1" t="s">
        <v>31</v>
      </c>
      <c r="D176" s="1">
        <v>2989</v>
      </c>
      <c r="E176" s="1">
        <v>581633</v>
      </c>
      <c r="F176" s="1">
        <v>72904</v>
      </c>
      <c r="G176" s="1">
        <v>5.68</v>
      </c>
      <c r="H176" s="1">
        <v>13.14</v>
      </c>
      <c r="I176" s="1">
        <v>292</v>
      </c>
      <c r="J176" s="1">
        <v>48.98</v>
      </c>
      <c r="K176" s="1">
        <v>15.27</v>
      </c>
      <c r="L176" s="1">
        <v>96642</v>
      </c>
      <c r="M176" s="1">
        <v>14</v>
      </c>
      <c r="N176" s="1">
        <v>879.53</v>
      </c>
      <c r="O176" s="1">
        <v>18.579999999999998</v>
      </c>
      <c r="P176" s="1">
        <v>19</v>
      </c>
      <c r="Q176" s="1">
        <v>1497</v>
      </c>
      <c r="R176" s="1">
        <v>63</v>
      </c>
      <c r="S176" s="1">
        <f t="shared" si="24"/>
        <v>39275.46</v>
      </c>
      <c r="T176" s="1">
        <f t="shared" si="25"/>
        <v>88815.359100000001</v>
      </c>
      <c r="U176" s="1">
        <f t="shared" si="26"/>
        <v>555.35619999999994</v>
      </c>
      <c r="V176" s="1">
        <f t="shared" si="27"/>
        <v>169.77519999999998</v>
      </c>
      <c r="W176" s="1">
        <f t="shared" si="28"/>
        <v>354678.04950000002</v>
      </c>
      <c r="X176" s="1">
        <f t="shared" si="29"/>
        <v>118.66110722649717</v>
      </c>
      <c r="Y176" s="10">
        <f t="shared" si="30"/>
        <v>7.9780670470756059</v>
      </c>
      <c r="Z176" s="1">
        <f t="shared" si="31"/>
        <v>661.29978511250329</v>
      </c>
      <c r="AA176" s="1">
        <f t="shared" si="32"/>
        <v>0.44155465731827459</v>
      </c>
      <c r="AB176" s="1">
        <f t="shared" si="33"/>
        <v>281774.04950000002</v>
      </c>
      <c r="AC176" s="8">
        <f t="shared" si="34"/>
        <v>0.44155465731827459</v>
      </c>
      <c r="AD176" s="1" t="str">
        <f t="shared" si="35"/>
        <v>CUST176</v>
      </c>
      <c r="AE176" s="1"/>
      <c r="AF176" s="1"/>
    </row>
    <row r="177" spans="1:32" x14ac:dyDescent="0.3">
      <c r="A177" s="1" t="s">
        <v>21</v>
      </c>
      <c r="B177" s="1" t="s">
        <v>24</v>
      </c>
      <c r="C177" s="1" t="s">
        <v>30</v>
      </c>
      <c r="D177" s="1">
        <v>1061</v>
      </c>
      <c r="E177" s="1">
        <v>210372</v>
      </c>
      <c r="F177" s="1">
        <v>134936</v>
      </c>
      <c r="G177" s="1">
        <v>9.83</v>
      </c>
      <c r="H177" s="1">
        <v>13.98</v>
      </c>
      <c r="I177" s="1">
        <v>10</v>
      </c>
      <c r="J177" s="1">
        <v>28.62</v>
      </c>
      <c r="K177" s="1">
        <v>8.18</v>
      </c>
      <c r="L177" s="1">
        <v>10514</v>
      </c>
      <c r="M177" s="1">
        <v>3</v>
      </c>
      <c r="N177" s="1">
        <v>152.38</v>
      </c>
      <c r="O177" s="1">
        <v>24.09</v>
      </c>
      <c r="P177" s="1">
        <v>32</v>
      </c>
      <c r="Q177" s="1">
        <v>8641</v>
      </c>
      <c r="R177" s="1">
        <v>71</v>
      </c>
      <c r="S177" s="1">
        <f t="shared" si="24"/>
        <v>14832.78</v>
      </c>
      <c r="T177" s="1">
        <f t="shared" si="25"/>
        <v>17208.429599999999</v>
      </c>
      <c r="U177" s="1">
        <f t="shared" si="26"/>
        <v>255.5949</v>
      </c>
      <c r="V177" s="1">
        <f t="shared" si="27"/>
        <v>104.2963</v>
      </c>
      <c r="W177" s="1">
        <f t="shared" si="28"/>
        <v>158815.89919999999</v>
      </c>
      <c r="X177" s="1">
        <f t="shared" si="29"/>
        <v>149.68510763430723</v>
      </c>
      <c r="Y177" s="10">
        <f t="shared" si="30"/>
        <v>1.5590502163988853</v>
      </c>
      <c r="Z177" s="1">
        <f t="shared" si="31"/>
        <v>1380.5748785929914</v>
      </c>
      <c r="AA177" s="1">
        <f t="shared" si="32"/>
        <v>7.2433593824273185E-3</v>
      </c>
      <c r="AB177" s="1">
        <f t="shared" si="33"/>
        <v>23879.899199999985</v>
      </c>
      <c r="AC177" s="8">
        <f t="shared" si="34"/>
        <v>7.2433593824273185E-3</v>
      </c>
      <c r="AD177" s="1" t="str">
        <f t="shared" si="35"/>
        <v>CUST177</v>
      </c>
      <c r="AE177" s="1"/>
      <c r="AF177" s="1"/>
    </row>
    <row r="178" spans="1:32" x14ac:dyDescent="0.3">
      <c r="A178" s="1" t="s">
        <v>21</v>
      </c>
      <c r="B178" s="1" t="s">
        <v>25</v>
      </c>
      <c r="C178" s="1" t="s">
        <v>29</v>
      </c>
      <c r="D178" s="1">
        <v>4246</v>
      </c>
      <c r="E178" s="1">
        <v>657745</v>
      </c>
      <c r="F178" s="1">
        <v>59238</v>
      </c>
      <c r="G178" s="1">
        <v>3.83</v>
      </c>
      <c r="H178" s="1">
        <v>2.02</v>
      </c>
      <c r="I178" s="1">
        <v>455</v>
      </c>
      <c r="J178" s="1">
        <v>33.9</v>
      </c>
      <c r="K178" s="1">
        <v>18.62</v>
      </c>
      <c r="L178" s="1">
        <v>81976</v>
      </c>
      <c r="M178" s="1">
        <v>13</v>
      </c>
      <c r="N178" s="1">
        <v>480.86</v>
      </c>
      <c r="O178" s="1">
        <v>3.98</v>
      </c>
      <c r="P178" s="1">
        <v>27</v>
      </c>
      <c r="Q178" s="1">
        <v>18472</v>
      </c>
      <c r="R178" s="1">
        <v>-6</v>
      </c>
      <c r="S178" s="1">
        <f t="shared" si="24"/>
        <v>8576.92</v>
      </c>
      <c r="T178" s="1">
        <f t="shared" si="25"/>
        <v>122472.11900000001</v>
      </c>
      <c r="U178" s="1">
        <f t="shared" si="26"/>
        <v>168.99080000000001</v>
      </c>
      <c r="V178" s="1">
        <f t="shared" si="27"/>
        <v>162.62180000000001</v>
      </c>
      <c r="W178" s="1">
        <f t="shared" si="28"/>
        <v>425916.34840000002</v>
      </c>
      <c r="X178" s="1">
        <f t="shared" si="29"/>
        <v>100.31002081959491</v>
      </c>
      <c r="Y178" s="10">
        <f t="shared" si="30"/>
        <v>11.103430230595226</v>
      </c>
      <c r="Z178" s="1">
        <f t="shared" si="31"/>
        <v>1367.8513496651831</v>
      </c>
      <c r="AA178" s="1">
        <f t="shared" si="32"/>
        <v>0.33263848451907657</v>
      </c>
      <c r="AB178" s="1">
        <f t="shared" si="33"/>
        <v>366678.34840000002</v>
      </c>
      <c r="AC178" s="8">
        <f t="shared" si="34"/>
        <v>0.33263848451907657</v>
      </c>
      <c r="AD178" s="1" t="str">
        <f t="shared" si="35"/>
        <v>CUST178</v>
      </c>
      <c r="AE178" s="1"/>
      <c r="AF178" s="1"/>
    </row>
    <row r="179" spans="1:32" x14ac:dyDescent="0.3">
      <c r="A179" s="1" t="s">
        <v>21</v>
      </c>
      <c r="B179" s="1" t="s">
        <v>26</v>
      </c>
      <c r="C179" s="1" t="s">
        <v>30</v>
      </c>
      <c r="D179" s="1">
        <v>4076</v>
      </c>
      <c r="E179" s="1">
        <v>580062</v>
      </c>
      <c r="F179" s="1">
        <v>80357</v>
      </c>
      <c r="G179" s="1">
        <v>5.57</v>
      </c>
      <c r="H179" s="1">
        <v>11.84</v>
      </c>
      <c r="I179" s="1">
        <v>198</v>
      </c>
      <c r="J179" s="1">
        <v>10.41</v>
      </c>
      <c r="K179" s="1">
        <v>14.2</v>
      </c>
      <c r="L179" s="1">
        <v>2763</v>
      </c>
      <c r="M179" s="1">
        <v>12</v>
      </c>
      <c r="N179" s="1">
        <v>741.24</v>
      </c>
      <c r="O179" s="1">
        <v>25.75</v>
      </c>
      <c r="P179" s="1">
        <v>29</v>
      </c>
      <c r="Q179" s="1">
        <v>48981</v>
      </c>
      <c r="R179" s="1">
        <v>36</v>
      </c>
      <c r="S179" s="1">
        <f t="shared" si="24"/>
        <v>48259.839999999997</v>
      </c>
      <c r="T179" s="1">
        <f t="shared" si="25"/>
        <v>82368.803999999989</v>
      </c>
      <c r="U179" s="1">
        <f t="shared" si="26"/>
        <v>1049.57</v>
      </c>
      <c r="V179" s="1">
        <f t="shared" si="27"/>
        <v>227.03319999999999</v>
      </c>
      <c r="W179" s="1">
        <f t="shared" si="28"/>
        <v>396412.75280000002</v>
      </c>
      <c r="X179" s="1">
        <f t="shared" si="29"/>
        <v>97.255336800785088</v>
      </c>
      <c r="Y179" s="10">
        <f t="shared" si="30"/>
        <v>7.2185621663327399</v>
      </c>
      <c r="Z179" s="1">
        <f t="shared" si="31"/>
        <v>782.55625708272623</v>
      </c>
      <c r="AA179" s="1">
        <f t="shared" si="32"/>
        <v>0.25301695336015806</v>
      </c>
      <c r="AB179" s="1">
        <f t="shared" si="33"/>
        <v>316055.75280000002</v>
      </c>
      <c r="AC179" s="8">
        <f t="shared" si="34"/>
        <v>0.25301695336015806</v>
      </c>
      <c r="AD179" s="1" t="str">
        <f t="shared" si="35"/>
        <v>CUST179</v>
      </c>
      <c r="AE179" s="1"/>
      <c r="AF179" s="1"/>
    </row>
    <row r="180" spans="1:32" x14ac:dyDescent="0.3">
      <c r="A180" s="1" t="s">
        <v>21</v>
      </c>
      <c r="B180" s="1" t="s">
        <v>26</v>
      </c>
      <c r="C180" s="1" t="s">
        <v>28</v>
      </c>
      <c r="D180" s="1">
        <v>4716</v>
      </c>
      <c r="E180" s="1">
        <v>192055</v>
      </c>
      <c r="F180" s="1">
        <v>21211</v>
      </c>
      <c r="G180" s="1">
        <v>7.61</v>
      </c>
      <c r="H180" s="1">
        <v>4.29</v>
      </c>
      <c r="I180" s="1">
        <v>265</v>
      </c>
      <c r="J180" s="1">
        <v>36.24</v>
      </c>
      <c r="K180" s="1">
        <v>19.440000000000001</v>
      </c>
      <c r="L180" s="1">
        <v>31498</v>
      </c>
      <c r="M180" s="1">
        <v>3</v>
      </c>
      <c r="N180" s="1">
        <v>283.62</v>
      </c>
      <c r="O180" s="1">
        <v>14.97</v>
      </c>
      <c r="P180" s="1">
        <v>34</v>
      </c>
      <c r="Q180" s="1">
        <v>9078</v>
      </c>
      <c r="R180" s="1">
        <v>36</v>
      </c>
      <c r="S180" s="1">
        <f t="shared" si="24"/>
        <v>20231.64</v>
      </c>
      <c r="T180" s="1">
        <f t="shared" si="25"/>
        <v>37335.492000000006</v>
      </c>
      <c r="U180" s="1">
        <f t="shared" si="26"/>
        <v>705.98519999999996</v>
      </c>
      <c r="V180" s="1">
        <f t="shared" si="27"/>
        <v>358.88760000000002</v>
      </c>
      <c r="W180" s="1">
        <f t="shared" si="28"/>
        <v>92846.99519999999</v>
      </c>
      <c r="X180" s="1">
        <f t="shared" si="29"/>
        <v>19.687658015267175</v>
      </c>
      <c r="Y180" s="10">
        <f t="shared" si="30"/>
        <v>9.0545000235726754</v>
      </c>
      <c r="Z180" s="1">
        <f t="shared" si="31"/>
        <v>677.15605387490302</v>
      </c>
      <c r="AA180" s="1">
        <f t="shared" si="32"/>
        <v>0.39134258415558043</v>
      </c>
      <c r="AB180" s="1">
        <f t="shared" si="33"/>
        <v>71635.99519999999</v>
      </c>
      <c r="AC180" s="8">
        <f t="shared" si="34"/>
        <v>0.39134258415558043</v>
      </c>
      <c r="AD180" s="1" t="str">
        <f t="shared" si="35"/>
        <v>CUST180</v>
      </c>
      <c r="AE180" s="1"/>
      <c r="AF180" s="1"/>
    </row>
    <row r="181" spans="1:32" x14ac:dyDescent="0.3">
      <c r="A181" s="1" t="s">
        <v>21</v>
      </c>
      <c r="B181" s="1" t="s">
        <v>25</v>
      </c>
      <c r="C181" s="1" t="s">
        <v>28</v>
      </c>
      <c r="D181" s="1">
        <v>4915</v>
      </c>
      <c r="E181" s="1">
        <v>575069</v>
      </c>
      <c r="F181" s="1">
        <v>50968</v>
      </c>
      <c r="G181" s="1">
        <v>3.15</v>
      </c>
      <c r="H181" s="1">
        <v>19.850000000000001</v>
      </c>
      <c r="I181" s="1">
        <v>10</v>
      </c>
      <c r="J181" s="1">
        <v>18.260000000000002</v>
      </c>
      <c r="K181" s="1">
        <v>17.059999999999999</v>
      </c>
      <c r="L181" s="1">
        <v>38179</v>
      </c>
      <c r="M181" s="1">
        <v>0</v>
      </c>
      <c r="N181" s="1">
        <v>1543.63</v>
      </c>
      <c r="O181" s="1">
        <v>6.28</v>
      </c>
      <c r="P181" s="1">
        <v>22</v>
      </c>
      <c r="Q181" s="1">
        <v>15274</v>
      </c>
      <c r="R181" s="1">
        <v>15</v>
      </c>
      <c r="S181" s="1">
        <f t="shared" si="24"/>
        <v>97562.75</v>
      </c>
      <c r="T181" s="1">
        <f t="shared" si="25"/>
        <v>98106.771399999983</v>
      </c>
      <c r="U181" s="1">
        <f t="shared" si="26"/>
        <v>308.66200000000003</v>
      </c>
      <c r="V181" s="1">
        <f t="shared" si="27"/>
        <v>154.82249999999999</v>
      </c>
      <c r="W181" s="1">
        <f t="shared" si="28"/>
        <v>325482.99410000001</v>
      </c>
      <c r="X181" s="1">
        <f t="shared" si="29"/>
        <v>66.22237926754832</v>
      </c>
      <c r="Y181" s="10">
        <f t="shared" si="30"/>
        <v>11.282942238267148</v>
      </c>
      <c r="Z181" s="1">
        <f t="shared" si="31"/>
        <v>372.54329081450862</v>
      </c>
      <c r="AA181" s="1">
        <f t="shared" si="32"/>
        <v>2.6842518028271391E-2</v>
      </c>
      <c r="AB181" s="1">
        <f t="shared" si="33"/>
        <v>274514.99410000001</v>
      </c>
      <c r="AC181" s="8">
        <f t="shared" si="34"/>
        <v>2.6842518028271391E-2</v>
      </c>
      <c r="AD181" s="1" t="str">
        <f t="shared" si="35"/>
        <v>CUST181</v>
      </c>
      <c r="AE181" s="1"/>
      <c r="AF181" s="1"/>
    </row>
    <row r="182" spans="1:32" x14ac:dyDescent="0.3">
      <c r="A182" s="1" t="s">
        <v>21</v>
      </c>
      <c r="B182" s="1" t="s">
        <v>25</v>
      </c>
      <c r="C182" s="1" t="s">
        <v>29</v>
      </c>
      <c r="D182" s="1">
        <v>3325</v>
      </c>
      <c r="E182" s="1">
        <v>499916</v>
      </c>
      <c r="F182" s="1">
        <v>59575</v>
      </c>
      <c r="G182" s="1">
        <v>8.33</v>
      </c>
      <c r="H182" s="1">
        <v>16.13</v>
      </c>
      <c r="I182" s="1">
        <v>455</v>
      </c>
      <c r="J182" s="1">
        <v>41.25</v>
      </c>
      <c r="K182" s="1">
        <v>19.68</v>
      </c>
      <c r="L182" s="1">
        <v>42782</v>
      </c>
      <c r="M182" s="1">
        <v>6</v>
      </c>
      <c r="N182" s="1">
        <v>1388.36</v>
      </c>
      <c r="O182" s="1">
        <v>7.25</v>
      </c>
      <c r="P182" s="1">
        <v>19</v>
      </c>
      <c r="Q182" s="1">
        <v>27398</v>
      </c>
      <c r="R182" s="1">
        <v>-7</v>
      </c>
      <c r="S182" s="1">
        <f t="shared" si="24"/>
        <v>53632.25</v>
      </c>
      <c r="T182" s="1">
        <f t="shared" si="25"/>
        <v>98383.468800000002</v>
      </c>
      <c r="U182" s="1">
        <f t="shared" si="26"/>
        <v>241.06249999999997</v>
      </c>
      <c r="V182" s="1">
        <f t="shared" si="27"/>
        <v>276.97250000000003</v>
      </c>
      <c r="W182" s="1">
        <f t="shared" si="28"/>
        <v>277202.24619999999</v>
      </c>
      <c r="X182" s="1">
        <f t="shared" si="29"/>
        <v>83.369096601503756</v>
      </c>
      <c r="Y182" s="10">
        <f t="shared" si="30"/>
        <v>8.3913722198908935</v>
      </c>
      <c r="Z182" s="1">
        <f t="shared" si="31"/>
        <v>360.07663718343946</v>
      </c>
      <c r="AA182" s="1">
        <f t="shared" si="32"/>
        <v>1.2636198881412077</v>
      </c>
      <c r="AB182" s="1">
        <f t="shared" si="33"/>
        <v>217627.24619999999</v>
      </c>
      <c r="AC182" s="8">
        <f t="shared" si="34"/>
        <v>1.2636198881412077</v>
      </c>
      <c r="AD182" s="1" t="str">
        <f t="shared" si="35"/>
        <v>CUST182</v>
      </c>
      <c r="AE182" s="1"/>
      <c r="AF182" s="1"/>
    </row>
    <row r="183" spans="1:32" x14ac:dyDescent="0.3">
      <c r="A183" s="1" t="s">
        <v>21</v>
      </c>
      <c r="B183" s="1" t="s">
        <v>24</v>
      </c>
      <c r="C183" s="1" t="s">
        <v>31</v>
      </c>
      <c r="D183" s="1">
        <v>4245</v>
      </c>
      <c r="E183" s="1">
        <v>581111</v>
      </c>
      <c r="F183" s="1">
        <v>72055</v>
      </c>
      <c r="G183" s="1">
        <v>7.88</v>
      </c>
      <c r="H183" s="1">
        <v>12.9</v>
      </c>
      <c r="I183" s="1">
        <v>245</v>
      </c>
      <c r="J183" s="1">
        <v>68.17</v>
      </c>
      <c r="K183" s="1">
        <v>11.82</v>
      </c>
      <c r="L183" s="1">
        <v>60561</v>
      </c>
      <c r="M183" s="1">
        <v>14</v>
      </c>
      <c r="N183" s="1">
        <v>1338.21</v>
      </c>
      <c r="O183" s="1">
        <v>11.4</v>
      </c>
      <c r="P183" s="1">
        <v>41</v>
      </c>
      <c r="Q183" s="1">
        <v>32820</v>
      </c>
      <c r="R183" s="1">
        <v>62</v>
      </c>
      <c r="S183" s="1">
        <f t="shared" si="24"/>
        <v>54760.5</v>
      </c>
      <c r="T183" s="1">
        <f t="shared" si="25"/>
        <v>68687.320200000002</v>
      </c>
      <c r="U183" s="1">
        <f t="shared" si="26"/>
        <v>483.93</v>
      </c>
      <c r="V183" s="1">
        <f t="shared" si="27"/>
        <v>334.50599999999997</v>
      </c>
      <c r="W183" s="1">
        <f t="shared" si="28"/>
        <v>363463.7438</v>
      </c>
      <c r="X183" s="1">
        <f t="shared" si="29"/>
        <v>85.62161220259128</v>
      </c>
      <c r="Y183" s="10">
        <f t="shared" si="30"/>
        <v>8.0648254805357027</v>
      </c>
      <c r="Z183" s="1">
        <f t="shared" si="31"/>
        <v>434.24499891646303</v>
      </c>
      <c r="AA183" s="1">
        <f t="shared" si="32"/>
        <v>0.56419763177774984</v>
      </c>
      <c r="AB183" s="1">
        <f t="shared" si="33"/>
        <v>291408.7438</v>
      </c>
      <c r="AC183" s="8">
        <f t="shared" si="34"/>
        <v>0.56419763177774984</v>
      </c>
      <c r="AD183" s="1" t="str">
        <f t="shared" si="35"/>
        <v>CUST183</v>
      </c>
      <c r="AE183" s="1"/>
      <c r="AF183" s="1"/>
    </row>
    <row r="184" spans="1:32" x14ac:dyDescent="0.3">
      <c r="A184" s="1" t="s">
        <v>21</v>
      </c>
      <c r="B184" s="1" t="s">
        <v>26</v>
      </c>
      <c r="C184" s="1" t="s">
        <v>29</v>
      </c>
      <c r="D184" s="1">
        <v>3783</v>
      </c>
      <c r="E184" s="1">
        <v>592777</v>
      </c>
      <c r="F184" s="1">
        <v>92697</v>
      </c>
      <c r="G184" s="1">
        <v>8.31</v>
      </c>
      <c r="H184" s="1">
        <v>7.54</v>
      </c>
      <c r="I184" s="1">
        <v>343</v>
      </c>
      <c r="J184" s="1">
        <v>38.32</v>
      </c>
      <c r="K184" s="1">
        <v>16.3</v>
      </c>
      <c r="L184" s="1">
        <v>77224</v>
      </c>
      <c r="M184" s="1">
        <v>12</v>
      </c>
      <c r="N184" s="1">
        <v>220.97</v>
      </c>
      <c r="O184" s="1">
        <v>13.45</v>
      </c>
      <c r="P184" s="1">
        <v>26</v>
      </c>
      <c r="Q184" s="1">
        <v>49175</v>
      </c>
      <c r="R184" s="1">
        <v>10</v>
      </c>
      <c r="S184" s="1">
        <f t="shared" si="24"/>
        <v>28523.82</v>
      </c>
      <c r="T184" s="1">
        <f t="shared" si="25"/>
        <v>96622.650999999998</v>
      </c>
      <c r="U184" s="1">
        <f t="shared" si="26"/>
        <v>508.81349999999992</v>
      </c>
      <c r="V184" s="1">
        <f t="shared" si="27"/>
        <v>314.3673</v>
      </c>
      <c r="W184" s="1">
        <f t="shared" si="28"/>
        <v>340408.34820000001</v>
      </c>
      <c r="X184" s="1">
        <f t="shared" si="29"/>
        <v>89.98370293417922</v>
      </c>
      <c r="Y184" s="10">
        <f t="shared" si="30"/>
        <v>6.394780845119044</v>
      </c>
      <c r="Z184" s="1">
        <f t="shared" si="31"/>
        <v>2682.6130243924513</v>
      </c>
      <c r="AA184" s="1">
        <f t="shared" si="32"/>
        <v>0.12786040956379888</v>
      </c>
      <c r="AB184" s="1">
        <f t="shared" si="33"/>
        <v>247711.34820000001</v>
      </c>
      <c r="AC184" s="8">
        <f t="shared" si="34"/>
        <v>0.12786040956379888</v>
      </c>
      <c r="AD184" s="1" t="str">
        <f t="shared" si="35"/>
        <v>CUST184</v>
      </c>
      <c r="AE184" s="1"/>
      <c r="AF184" s="1"/>
    </row>
    <row r="185" spans="1:32" x14ac:dyDescent="0.3">
      <c r="A185" s="1" t="s">
        <v>21</v>
      </c>
      <c r="B185" s="1" t="s">
        <v>26</v>
      </c>
      <c r="C185" s="1" t="s">
        <v>31</v>
      </c>
      <c r="D185" s="1">
        <v>3373</v>
      </c>
      <c r="E185" s="1">
        <v>221033</v>
      </c>
      <c r="F185" s="1">
        <v>111239</v>
      </c>
      <c r="G185" s="1">
        <v>4.88</v>
      </c>
      <c r="H185" s="1">
        <v>17.079999999999998</v>
      </c>
      <c r="I185" s="1">
        <v>386</v>
      </c>
      <c r="J185" s="1">
        <v>23.91</v>
      </c>
      <c r="K185" s="1">
        <v>6.99</v>
      </c>
      <c r="L185" s="1">
        <v>4409</v>
      </c>
      <c r="M185" s="1">
        <v>11</v>
      </c>
      <c r="N185" s="1">
        <v>1299.71</v>
      </c>
      <c r="O185" s="1">
        <v>29.42</v>
      </c>
      <c r="P185" s="1">
        <v>33</v>
      </c>
      <c r="Q185" s="1">
        <v>22246</v>
      </c>
      <c r="R185" s="1">
        <v>52</v>
      </c>
      <c r="S185" s="1">
        <f t="shared" si="24"/>
        <v>57610.84</v>
      </c>
      <c r="T185" s="1">
        <f t="shared" si="25"/>
        <v>15450.206700000001</v>
      </c>
      <c r="U185" s="1">
        <f t="shared" si="26"/>
        <v>992.33660000000009</v>
      </c>
      <c r="V185" s="1">
        <f t="shared" si="27"/>
        <v>164.60239999999999</v>
      </c>
      <c r="W185" s="1">
        <f t="shared" si="28"/>
        <v>120160.01430000001</v>
      </c>
      <c r="X185" s="1">
        <f t="shared" si="29"/>
        <v>35.624077764601246</v>
      </c>
      <c r="Y185" s="10">
        <f t="shared" si="30"/>
        <v>1.9870099515457709</v>
      </c>
      <c r="Z185" s="1">
        <f t="shared" si="31"/>
        <v>170.063321817944</v>
      </c>
      <c r="AA185" s="1">
        <f t="shared" si="32"/>
        <v>2.2697427985866363</v>
      </c>
      <c r="AB185" s="1">
        <f t="shared" si="33"/>
        <v>8921.0143000000098</v>
      </c>
      <c r="AC185" s="8">
        <f t="shared" si="34"/>
        <v>2.2697427985866363</v>
      </c>
      <c r="AD185" s="1" t="str">
        <f t="shared" si="35"/>
        <v>CUST185</v>
      </c>
      <c r="AE185" s="1"/>
      <c r="AF185" s="1"/>
    </row>
    <row r="186" spans="1:32" x14ac:dyDescent="0.3">
      <c r="A186" s="1" t="s">
        <v>21</v>
      </c>
      <c r="B186" s="1" t="s">
        <v>25</v>
      </c>
      <c r="C186" s="1" t="s">
        <v>31</v>
      </c>
      <c r="D186" s="1">
        <v>3279</v>
      </c>
      <c r="E186" s="1">
        <v>725714</v>
      </c>
      <c r="F186" s="1">
        <v>116715</v>
      </c>
      <c r="G186" s="1">
        <v>4.91</v>
      </c>
      <c r="H186" s="1">
        <v>7.86</v>
      </c>
      <c r="I186" s="1">
        <v>201</v>
      </c>
      <c r="J186" s="1">
        <v>55.7</v>
      </c>
      <c r="K186" s="1">
        <v>6.49</v>
      </c>
      <c r="L186" s="1">
        <v>12041</v>
      </c>
      <c r="M186" s="1">
        <v>10</v>
      </c>
      <c r="N186" s="1">
        <v>1761.29</v>
      </c>
      <c r="O186" s="1">
        <v>22.82</v>
      </c>
      <c r="P186" s="1">
        <v>25</v>
      </c>
      <c r="Q186" s="1">
        <v>12859</v>
      </c>
      <c r="R186" s="1">
        <v>54</v>
      </c>
      <c r="S186" s="1">
        <f t="shared" si="24"/>
        <v>25772.940000000002</v>
      </c>
      <c r="T186" s="1">
        <f t="shared" si="25"/>
        <v>47098.838600000003</v>
      </c>
      <c r="U186" s="1">
        <f t="shared" si="26"/>
        <v>748.26780000000008</v>
      </c>
      <c r="V186" s="1">
        <f t="shared" si="27"/>
        <v>160.99890000000002</v>
      </c>
      <c r="W186" s="1">
        <f t="shared" si="28"/>
        <v>627032.9547</v>
      </c>
      <c r="X186" s="1">
        <f t="shared" si="29"/>
        <v>191.22688462946022</v>
      </c>
      <c r="Y186" s="10">
        <f t="shared" si="30"/>
        <v>6.2178297562438418</v>
      </c>
      <c r="Z186" s="1">
        <f t="shared" si="31"/>
        <v>412.03549670979794</v>
      </c>
      <c r="AA186" s="1">
        <f t="shared" si="32"/>
        <v>0.48782204835513715</v>
      </c>
      <c r="AB186" s="1">
        <f t="shared" si="33"/>
        <v>510317.9547</v>
      </c>
      <c r="AC186" s="8">
        <f t="shared" si="34"/>
        <v>0.48782204835513715</v>
      </c>
      <c r="AD186" s="1" t="str">
        <f t="shared" si="35"/>
        <v>CUST186</v>
      </c>
      <c r="AE186" s="1"/>
      <c r="AF186" s="1"/>
    </row>
    <row r="187" spans="1:32" x14ac:dyDescent="0.3">
      <c r="A187" s="1" t="s">
        <v>21</v>
      </c>
      <c r="B187" s="1" t="s">
        <v>24</v>
      </c>
      <c r="C187" s="1" t="s">
        <v>30</v>
      </c>
      <c r="D187" s="1">
        <v>1349</v>
      </c>
      <c r="E187" s="1">
        <v>224023</v>
      </c>
      <c r="F187" s="1">
        <v>31654</v>
      </c>
      <c r="G187" s="1">
        <v>3.01</v>
      </c>
      <c r="H187" s="1">
        <v>4.3</v>
      </c>
      <c r="I187" s="1">
        <v>262</v>
      </c>
      <c r="J187" s="1">
        <v>35.659999999999997</v>
      </c>
      <c r="K187" s="1">
        <v>6.36</v>
      </c>
      <c r="L187" s="1">
        <v>23227</v>
      </c>
      <c r="M187" s="1">
        <v>10</v>
      </c>
      <c r="N187" s="1">
        <v>783.32</v>
      </c>
      <c r="O187" s="1">
        <v>4.5</v>
      </c>
      <c r="P187" s="1">
        <v>25</v>
      </c>
      <c r="Q187" s="1">
        <v>24580</v>
      </c>
      <c r="R187" s="1">
        <v>1</v>
      </c>
      <c r="S187" s="1">
        <f t="shared" si="24"/>
        <v>5800.7</v>
      </c>
      <c r="T187" s="1">
        <f t="shared" si="25"/>
        <v>14247.862800000001</v>
      </c>
      <c r="U187" s="1">
        <f t="shared" si="26"/>
        <v>60.704999999999998</v>
      </c>
      <c r="V187" s="1">
        <f t="shared" si="27"/>
        <v>40.604900000000001</v>
      </c>
      <c r="W187" s="1">
        <f t="shared" si="28"/>
        <v>156066.12729999999</v>
      </c>
      <c r="X187" s="1">
        <f t="shared" si="29"/>
        <v>115.69023521126761</v>
      </c>
      <c r="Y187" s="10">
        <f t="shared" si="30"/>
        <v>7.0772414228849438</v>
      </c>
      <c r="Z187" s="1">
        <f t="shared" si="31"/>
        <v>285.99167645406726</v>
      </c>
      <c r="AA187" s="1">
        <f t="shared" si="32"/>
        <v>0.91611057793173034</v>
      </c>
      <c r="AB187" s="1">
        <f t="shared" si="33"/>
        <v>124412.12729999999</v>
      </c>
      <c r="AC187" s="8">
        <f t="shared" si="34"/>
        <v>0.91611057793173034</v>
      </c>
      <c r="AD187" s="1" t="str">
        <f t="shared" si="35"/>
        <v>CUST187</v>
      </c>
      <c r="AE187" s="1"/>
      <c r="AF187" s="1"/>
    </row>
    <row r="188" spans="1:32" x14ac:dyDescent="0.3">
      <c r="A188" s="1" t="s">
        <v>21</v>
      </c>
      <c r="B188" s="1" t="s">
        <v>27</v>
      </c>
      <c r="C188" s="1" t="s">
        <v>30</v>
      </c>
      <c r="D188" s="1">
        <v>730</v>
      </c>
      <c r="E188" s="1">
        <v>597936</v>
      </c>
      <c r="F188" s="1">
        <v>34320</v>
      </c>
      <c r="G188" s="1">
        <v>8.94</v>
      </c>
      <c r="H188" s="1">
        <v>2.76</v>
      </c>
      <c r="I188" s="1">
        <v>47</v>
      </c>
      <c r="J188" s="1">
        <v>15.8</v>
      </c>
      <c r="K188" s="1">
        <v>18.12</v>
      </c>
      <c r="L188" s="1">
        <v>36069</v>
      </c>
      <c r="M188" s="1">
        <v>14</v>
      </c>
      <c r="N188" s="1">
        <v>1188.51</v>
      </c>
      <c r="O188" s="1">
        <v>7.61</v>
      </c>
      <c r="P188" s="1">
        <v>8</v>
      </c>
      <c r="Q188" s="1">
        <v>38857</v>
      </c>
      <c r="R188" s="1">
        <v>60</v>
      </c>
      <c r="S188" s="1">
        <f t="shared" si="24"/>
        <v>2014.8</v>
      </c>
      <c r="T188" s="1">
        <f t="shared" si="25"/>
        <v>108346.00320000001</v>
      </c>
      <c r="U188" s="1">
        <f t="shared" si="26"/>
        <v>55.552999999999997</v>
      </c>
      <c r="V188" s="1">
        <f t="shared" si="27"/>
        <v>65.262</v>
      </c>
      <c r="W188" s="1">
        <f t="shared" si="28"/>
        <v>412528.38179999997</v>
      </c>
      <c r="X188" s="1">
        <f t="shared" si="29"/>
        <v>565.10737232876704</v>
      </c>
      <c r="Y188" s="10">
        <f t="shared" si="30"/>
        <v>17.422377622377624</v>
      </c>
      <c r="Z188" s="1">
        <f t="shared" si="31"/>
        <v>503.09715526163012</v>
      </c>
      <c r="AA188" s="1">
        <f t="shared" si="32"/>
        <v>9.3421319338524517E-2</v>
      </c>
      <c r="AB188" s="1">
        <f t="shared" si="33"/>
        <v>378208.38179999997</v>
      </c>
      <c r="AC188" s="8">
        <f t="shared" si="34"/>
        <v>9.3421319338524517E-2</v>
      </c>
      <c r="AD188" s="1" t="str">
        <f t="shared" si="35"/>
        <v>CUST188</v>
      </c>
      <c r="AE188" s="1"/>
      <c r="AF188" s="1"/>
    </row>
    <row r="189" spans="1:32" x14ac:dyDescent="0.3">
      <c r="A189" s="1" t="s">
        <v>21</v>
      </c>
      <c r="B189" s="1" t="s">
        <v>25</v>
      </c>
      <c r="C189" s="1" t="s">
        <v>29</v>
      </c>
      <c r="D189" s="1">
        <v>2566</v>
      </c>
      <c r="E189" s="1">
        <v>71253</v>
      </c>
      <c r="F189" s="1">
        <v>132927</v>
      </c>
      <c r="G189" s="1">
        <v>7.95</v>
      </c>
      <c r="H189" s="1">
        <v>4.29</v>
      </c>
      <c r="I189" s="1">
        <v>319</v>
      </c>
      <c r="J189" s="1">
        <v>69.23</v>
      </c>
      <c r="K189" s="1">
        <v>14.35</v>
      </c>
      <c r="L189" s="1">
        <v>11586</v>
      </c>
      <c r="M189" s="1">
        <v>11</v>
      </c>
      <c r="N189" s="1">
        <v>1219.07</v>
      </c>
      <c r="O189" s="1">
        <v>9.2799999999999994</v>
      </c>
      <c r="P189" s="1">
        <v>49</v>
      </c>
      <c r="Q189" s="1">
        <v>22038</v>
      </c>
      <c r="R189" s="1">
        <v>13</v>
      </c>
      <c r="S189" s="1">
        <f t="shared" si="24"/>
        <v>11008.14</v>
      </c>
      <c r="T189" s="1">
        <f t="shared" si="25"/>
        <v>10224.805499999999</v>
      </c>
      <c r="U189" s="1">
        <f t="shared" si="26"/>
        <v>238.12479999999999</v>
      </c>
      <c r="V189" s="1">
        <f t="shared" si="27"/>
        <v>203.99700000000001</v>
      </c>
      <c r="W189" s="1">
        <f t="shared" si="28"/>
        <v>15953.932700000005</v>
      </c>
      <c r="X189" s="1">
        <f t="shared" si="29"/>
        <v>6.2174328526890124</v>
      </c>
      <c r="Y189" s="10">
        <f t="shared" si="30"/>
        <v>0.53603105463901235</v>
      </c>
      <c r="Z189" s="1">
        <f t="shared" si="31"/>
        <v>58.448653481752487</v>
      </c>
      <c r="AA189" s="1">
        <f t="shared" si="32"/>
        <v>5.4577818477818472</v>
      </c>
      <c r="AB189" s="1">
        <f t="shared" si="33"/>
        <v>-116973.0673</v>
      </c>
      <c r="AC189" s="8">
        <f t="shared" si="34"/>
        <v>5.4577818477818472</v>
      </c>
      <c r="AD189" s="1" t="str">
        <f t="shared" si="35"/>
        <v>CUST189</v>
      </c>
      <c r="AE189" s="1"/>
      <c r="AF189" s="1"/>
    </row>
    <row r="190" spans="1:32" x14ac:dyDescent="0.3">
      <c r="A190" s="1" t="s">
        <v>21</v>
      </c>
      <c r="B190" s="1" t="s">
        <v>24</v>
      </c>
      <c r="C190" s="1" t="s">
        <v>29</v>
      </c>
      <c r="D190" s="1">
        <v>3829</v>
      </c>
      <c r="E190" s="1">
        <v>707911</v>
      </c>
      <c r="F190" s="1">
        <v>63283</v>
      </c>
      <c r="G190" s="1">
        <v>9.69</v>
      </c>
      <c r="H190" s="1">
        <v>18.04</v>
      </c>
      <c r="I190" s="1">
        <v>454</v>
      </c>
      <c r="J190" s="1">
        <v>16.98</v>
      </c>
      <c r="K190" s="1">
        <v>6.91</v>
      </c>
      <c r="L190" s="1">
        <v>11249</v>
      </c>
      <c r="M190" s="1">
        <v>13</v>
      </c>
      <c r="N190" s="1">
        <v>1532.37</v>
      </c>
      <c r="O190" s="1">
        <v>13.5</v>
      </c>
      <c r="P190" s="1">
        <v>20</v>
      </c>
      <c r="Q190" s="1">
        <v>46211</v>
      </c>
      <c r="R190" s="1">
        <v>-13</v>
      </c>
      <c r="S190" s="1">
        <f t="shared" si="24"/>
        <v>69075.16</v>
      </c>
      <c r="T190" s="1">
        <f t="shared" si="25"/>
        <v>48916.650099999999</v>
      </c>
      <c r="U190" s="1">
        <f t="shared" si="26"/>
        <v>516.91500000000008</v>
      </c>
      <c r="V190" s="1">
        <f t="shared" si="27"/>
        <v>371.0301</v>
      </c>
      <c r="W190" s="1">
        <f t="shared" si="28"/>
        <v>531571.24479999999</v>
      </c>
      <c r="X190" s="1">
        <f t="shared" si="29"/>
        <v>138.8276951684513</v>
      </c>
      <c r="Y190" s="10">
        <f t="shared" si="30"/>
        <v>11.18643237520345</v>
      </c>
      <c r="Z190" s="1">
        <f t="shared" si="31"/>
        <v>461.97132546317147</v>
      </c>
      <c r="AA190" s="1">
        <f t="shared" si="32"/>
        <v>0.98274497782913384</v>
      </c>
      <c r="AB190" s="1">
        <f t="shared" si="33"/>
        <v>468288.24479999999</v>
      </c>
      <c r="AC190" s="8">
        <f t="shared" si="34"/>
        <v>0.98274497782913384</v>
      </c>
      <c r="AD190" s="1" t="str">
        <f t="shared" si="35"/>
        <v>CUST190</v>
      </c>
      <c r="AE190" s="1"/>
      <c r="AF190" s="1"/>
    </row>
    <row r="191" spans="1:32" x14ac:dyDescent="0.3">
      <c r="A191" s="1" t="s">
        <v>21</v>
      </c>
      <c r="B191" s="1" t="s">
        <v>24</v>
      </c>
      <c r="C191" s="1" t="s">
        <v>31</v>
      </c>
      <c r="D191" s="1">
        <v>4895</v>
      </c>
      <c r="E191" s="1">
        <v>607531</v>
      </c>
      <c r="F191" s="1">
        <v>79083</v>
      </c>
      <c r="G191" s="1">
        <v>6.91</v>
      </c>
      <c r="H191" s="1">
        <v>3.66</v>
      </c>
      <c r="I191" s="1">
        <v>281</v>
      </c>
      <c r="J191" s="1">
        <v>35.4</v>
      </c>
      <c r="K191" s="1">
        <v>6.59</v>
      </c>
      <c r="L191" s="1">
        <v>93800</v>
      </c>
      <c r="M191" s="1">
        <v>6</v>
      </c>
      <c r="N191" s="1">
        <v>1780.04</v>
      </c>
      <c r="O191" s="1">
        <v>6.21</v>
      </c>
      <c r="P191" s="1">
        <v>43</v>
      </c>
      <c r="Q191" s="1">
        <v>12517</v>
      </c>
      <c r="R191" s="1">
        <v>-5</v>
      </c>
      <c r="S191" s="1">
        <f t="shared" si="24"/>
        <v>17915.7</v>
      </c>
      <c r="T191" s="1">
        <f t="shared" si="25"/>
        <v>40036.2929</v>
      </c>
      <c r="U191" s="1">
        <f t="shared" si="26"/>
        <v>303.97950000000003</v>
      </c>
      <c r="V191" s="1">
        <f t="shared" si="27"/>
        <v>338.24449999999996</v>
      </c>
      <c r="W191" s="1">
        <f t="shared" si="28"/>
        <v>442619.7831</v>
      </c>
      <c r="X191" s="1">
        <f t="shared" si="29"/>
        <v>90.422836179775274</v>
      </c>
      <c r="Y191" s="10">
        <f t="shared" si="30"/>
        <v>7.6821946562472343</v>
      </c>
      <c r="Z191" s="1">
        <f t="shared" si="31"/>
        <v>341.30188085660996</v>
      </c>
      <c r="AA191" s="1">
        <f t="shared" si="32"/>
        <v>0.82331805290594229</v>
      </c>
      <c r="AB191" s="1">
        <f t="shared" si="33"/>
        <v>363536.7831</v>
      </c>
      <c r="AC191" s="8">
        <f t="shared" si="34"/>
        <v>0.82331805290594229</v>
      </c>
      <c r="AD191" s="1" t="str">
        <f t="shared" si="35"/>
        <v>CUST191</v>
      </c>
      <c r="AE191" s="1"/>
      <c r="AF191" s="1"/>
    </row>
    <row r="192" spans="1:32" x14ac:dyDescent="0.3">
      <c r="A192" s="1" t="s">
        <v>21</v>
      </c>
      <c r="B192" s="1" t="s">
        <v>26</v>
      </c>
      <c r="C192" s="1" t="s">
        <v>30</v>
      </c>
      <c r="D192" s="1">
        <v>1225</v>
      </c>
      <c r="E192" s="1">
        <v>311716</v>
      </c>
      <c r="F192" s="1">
        <v>146365</v>
      </c>
      <c r="G192" s="1">
        <v>3.39</v>
      </c>
      <c r="H192" s="1">
        <v>18.18</v>
      </c>
      <c r="I192" s="1">
        <v>122</v>
      </c>
      <c r="J192" s="1">
        <v>55.93</v>
      </c>
      <c r="K192" s="1">
        <v>12.7</v>
      </c>
      <c r="L192" s="1">
        <v>7833</v>
      </c>
      <c r="M192" s="1">
        <v>11</v>
      </c>
      <c r="N192" s="1">
        <v>1404.53</v>
      </c>
      <c r="O192" s="1">
        <v>20.67</v>
      </c>
      <c r="P192" s="1">
        <v>20</v>
      </c>
      <c r="Q192" s="1">
        <v>9266</v>
      </c>
      <c r="R192" s="1">
        <v>70</v>
      </c>
      <c r="S192" s="1">
        <f t="shared" si="24"/>
        <v>22270.5</v>
      </c>
      <c r="T192" s="1">
        <f t="shared" si="25"/>
        <v>39587.932000000001</v>
      </c>
      <c r="U192" s="1">
        <f t="shared" si="26"/>
        <v>253.20750000000004</v>
      </c>
      <c r="V192" s="1">
        <f t="shared" si="27"/>
        <v>41.527499999999996</v>
      </c>
      <c r="W192" s="1">
        <f t="shared" si="28"/>
        <v>232463.83300000001</v>
      </c>
      <c r="X192" s="1">
        <f t="shared" si="29"/>
        <v>189.76639428571428</v>
      </c>
      <c r="Y192" s="10">
        <f t="shared" si="30"/>
        <v>2.1297168038807093</v>
      </c>
      <c r="Z192" s="1">
        <f t="shared" si="31"/>
        <v>221.93616369888861</v>
      </c>
      <c r="AA192" s="1">
        <f t="shared" si="32"/>
        <v>0.54970761847322558</v>
      </c>
      <c r="AB192" s="1">
        <f t="shared" si="33"/>
        <v>86098.833000000013</v>
      </c>
      <c r="AC192" s="8">
        <f t="shared" si="34"/>
        <v>0.54970761847322558</v>
      </c>
      <c r="AD192" s="1" t="str">
        <f t="shared" si="35"/>
        <v>CUST192</v>
      </c>
      <c r="AE192" s="1"/>
      <c r="AF192" s="1"/>
    </row>
    <row r="193" spans="1:32" x14ac:dyDescent="0.3">
      <c r="A193" s="1" t="s">
        <v>21</v>
      </c>
      <c r="B193" s="1" t="s">
        <v>27</v>
      </c>
      <c r="C193" s="1" t="s">
        <v>29</v>
      </c>
      <c r="D193" s="1">
        <v>2701</v>
      </c>
      <c r="E193" s="1">
        <v>450455</v>
      </c>
      <c r="F193" s="1">
        <v>67507</v>
      </c>
      <c r="G193" s="1">
        <v>3.52</v>
      </c>
      <c r="H193" s="1">
        <v>11.96</v>
      </c>
      <c r="I193" s="1">
        <v>436</v>
      </c>
      <c r="J193" s="1">
        <v>5.68</v>
      </c>
      <c r="K193" s="1">
        <v>19.25</v>
      </c>
      <c r="L193" s="1">
        <v>47013</v>
      </c>
      <c r="M193" s="1">
        <v>4</v>
      </c>
      <c r="N193" s="1">
        <v>916.7</v>
      </c>
      <c r="O193" s="1">
        <v>16.95</v>
      </c>
      <c r="P193" s="1">
        <v>29</v>
      </c>
      <c r="Q193" s="1">
        <v>12183</v>
      </c>
      <c r="R193" s="1">
        <v>1</v>
      </c>
      <c r="S193" s="1">
        <f t="shared" si="24"/>
        <v>32303.960000000003</v>
      </c>
      <c r="T193" s="1">
        <f t="shared" si="25"/>
        <v>86712.587500000009</v>
      </c>
      <c r="U193" s="1">
        <f t="shared" si="26"/>
        <v>457.81949999999995</v>
      </c>
      <c r="V193" s="1">
        <f t="shared" si="27"/>
        <v>95.075200000000009</v>
      </c>
      <c r="W193" s="1">
        <f t="shared" si="28"/>
        <v>271689.55779999995</v>
      </c>
      <c r="X193" s="1">
        <f t="shared" si="29"/>
        <v>100.58850714550165</v>
      </c>
      <c r="Y193" s="10">
        <f t="shared" si="30"/>
        <v>6.6727154221043747</v>
      </c>
      <c r="Z193" s="1">
        <f t="shared" si="31"/>
        <v>491.38758590596706</v>
      </c>
      <c r="AA193" s="1">
        <f t="shared" si="32"/>
        <v>0.88728330243864539</v>
      </c>
      <c r="AB193" s="1">
        <f t="shared" si="33"/>
        <v>204182.55779999995</v>
      </c>
      <c r="AC193" s="8">
        <f t="shared" si="34"/>
        <v>0.88728330243864539</v>
      </c>
      <c r="AD193" s="1" t="str">
        <f t="shared" si="35"/>
        <v>CUST193</v>
      </c>
      <c r="AE193" s="1"/>
      <c r="AF193" s="1"/>
    </row>
    <row r="194" spans="1:32" x14ac:dyDescent="0.3">
      <c r="A194" s="1" t="s">
        <v>21</v>
      </c>
      <c r="B194" s="1" t="s">
        <v>24</v>
      </c>
      <c r="C194" s="1" t="s">
        <v>29</v>
      </c>
      <c r="D194" s="1">
        <v>4548</v>
      </c>
      <c r="E194" s="1">
        <v>221918</v>
      </c>
      <c r="F194" s="1">
        <v>25132</v>
      </c>
      <c r="G194" s="1">
        <v>4.3600000000000003</v>
      </c>
      <c r="H194" s="1">
        <v>19.8</v>
      </c>
      <c r="I194" s="1">
        <v>139</v>
      </c>
      <c r="J194" s="1">
        <v>39.81</v>
      </c>
      <c r="K194" s="1">
        <v>12.39</v>
      </c>
      <c r="L194" s="1">
        <v>96631</v>
      </c>
      <c r="M194" s="1">
        <v>9</v>
      </c>
      <c r="N194" s="1">
        <v>1993.86</v>
      </c>
      <c r="O194" s="1">
        <v>20.21</v>
      </c>
      <c r="P194" s="1">
        <v>33</v>
      </c>
      <c r="Q194" s="1">
        <v>9968</v>
      </c>
      <c r="R194" s="1">
        <v>-19</v>
      </c>
      <c r="S194" s="1">
        <f t="shared" ref="S194:S257" si="36">H194*D194</f>
        <v>90050.400000000009</v>
      </c>
      <c r="T194" s="1">
        <f t="shared" ref="T194:T257" si="37">K194/100*E194</f>
        <v>27495.640200000002</v>
      </c>
      <c r="U194" s="1">
        <f t="shared" ref="U194:U257" si="38">O194/100*D194</f>
        <v>919.1508</v>
      </c>
      <c r="V194" s="1">
        <f t="shared" ref="V194:V257" si="39">G194/100*D194</f>
        <v>198.2928</v>
      </c>
      <c r="W194" s="1">
        <f t="shared" ref="W194:W257" si="40">E194 - (S194+T194+U194+V194+L194+Q194)</f>
        <v>-3344.4838000000163</v>
      </c>
      <c r="X194" s="1">
        <f t="shared" ref="X194:X257" si="41">IF(D194=0,NA(),W194/D194)</f>
        <v>-0.73537462620932637</v>
      </c>
      <c r="Y194" s="10">
        <f t="shared" ref="Y194:Y257" si="42">IF(F194=0,NA(),E194/F194)</f>
        <v>8.8300970873786415</v>
      </c>
      <c r="Z194" s="1">
        <f t="shared" ref="Z194:Z257" si="43">IF(N194=0,NA(),E194/N194)</f>
        <v>111.30069312790266</v>
      </c>
      <c r="AA194" s="1">
        <f t="shared" ref="AA194:AA257" si="44">IF(Z194=0,NA(),I194/Z194)</f>
        <v>1.2488691318414911</v>
      </c>
      <c r="AB194" s="1">
        <f t="shared" ref="AB194:AB257" si="45">W194-F194</f>
        <v>-28476.483800000016</v>
      </c>
      <c r="AC194" s="8">
        <f t="shared" ref="AC194:AC257" si="46">IF(Z194=0,NA(),I194/Z194)</f>
        <v>1.2488691318414911</v>
      </c>
      <c r="AD194" s="1" t="str">
        <f t="shared" ref="AD194:AD257" si="47" xml:space="preserve"> "CUST" &amp; ROW()</f>
        <v>CUST194</v>
      </c>
      <c r="AE194" s="1"/>
      <c r="AF194" s="1"/>
    </row>
    <row r="195" spans="1:32" x14ac:dyDescent="0.3">
      <c r="A195" s="1" t="s">
        <v>21</v>
      </c>
      <c r="B195" s="1" t="s">
        <v>25</v>
      </c>
      <c r="C195" s="1" t="s">
        <v>30</v>
      </c>
      <c r="D195" s="1">
        <v>2761</v>
      </c>
      <c r="E195" s="1">
        <v>825158</v>
      </c>
      <c r="F195" s="1">
        <v>129577</v>
      </c>
      <c r="G195" s="1">
        <v>5.91</v>
      </c>
      <c r="H195" s="1">
        <v>14</v>
      </c>
      <c r="I195" s="1">
        <v>194</v>
      </c>
      <c r="J195" s="1">
        <v>15.04</v>
      </c>
      <c r="K195" s="1">
        <v>13.16</v>
      </c>
      <c r="L195" s="1">
        <v>83151</v>
      </c>
      <c r="M195" s="1">
        <v>4</v>
      </c>
      <c r="N195" s="1">
        <v>159.9</v>
      </c>
      <c r="O195" s="1">
        <v>13.31</v>
      </c>
      <c r="P195" s="1">
        <v>15</v>
      </c>
      <c r="Q195" s="1">
        <v>8965</v>
      </c>
      <c r="R195" s="1">
        <v>51</v>
      </c>
      <c r="S195" s="1">
        <f t="shared" si="36"/>
        <v>38654</v>
      </c>
      <c r="T195" s="1">
        <f t="shared" si="37"/>
        <v>108590.7928</v>
      </c>
      <c r="U195" s="1">
        <f t="shared" si="38"/>
        <v>367.48910000000001</v>
      </c>
      <c r="V195" s="1">
        <f t="shared" si="39"/>
        <v>163.17509999999999</v>
      </c>
      <c r="W195" s="1">
        <f t="shared" si="40"/>
        <v>585266.54300000006</v>
      </c>
      <c r="X195" s="1">
        <f t="shared" si="41"/>
        <v>211.97629228540387</v>
      </c>
      <c r="Y195" s="10">
        <f t="shared" si="42"/>
        <v>6.3680900159750573</v>
      </c>
      <c r="Z195" s="1">
        <f t="shared" si="43"/>
        <v>5160.4627892432773</v>
      </c>
      <c r="AA195" s="1">
        <f t="shared" si="44"/>
        <v>3.7593527542603963E-2</v>
      </c>
      <c r="AB195" s="1">
        <f t="shared" si="45"/>
        <v>455689.54300000006</v>
      </c>
      <c r="AC195" s="8">
        <f t="shared" si="46"/>
        <v>3.7593527542603963E-2</v>
      </c>
      <c r="AD195" s="1" t="str">
        <f t="shared" si="47"/>
        <v>CUST195</v>
      </c>
      <c r="AE195" s="1"/>
      <c r="AF195" s="1"/>
    </row>
    <row r="196" spans="1:32" x14ac:dyDescent="0.3">
      <c r="A196" s="1" t="s">
        <v>21</v>
      </c>
      <c r="B196" s="1" t="s">
        <v>26</v>
      </c>
      <c r="C196" s="1" t="s">
        <v>31</v>
      </c>
      <c r="D196" s="1">
        <v>761</v>
      </c>
      <c r="E196" s="1">
        <v>70074</v>
      </c>
      <c r="F196" s="1">
        <v>60350</v>
      </c>
      <c r="G196" s="1">
        <v>4.96</v>
      </c>
      <c r="H196" s="1">
        <v>19.899999999999999</v>
      </c>
      <c r="I196" s="1">
        <v>329</v>
      </c>
      <c r="J196" s="1">
        <v>24.71</v>
      </c>
      <c r="K196" s="1">
        <v>8.8699999999999992</v>
      </c>
      <c r="L196" s="1">
        <v>99250</v>
      </c>
      <c r="M196" s="1">
        <v>6</v>
      </c>
      <c r="N196" s="1">
        <v>1877.31</v>
      </c>
      <c r="O196" s="1">
        <v>19.61</v>
      </c>
      <c r="P196" s="1">
        <v>43</v>
      </c>
      <c r="Q196" s="1">
        <v>12881</v>
      </c>
      <c r="R196" s="1">
        <v>59</v>
      </c>
      <c r="S196" s="1">
        <f t="shared" si="36"/>
        <v>15143.9</v>
      </c>
      <c r="T196" s="1">
        <f t="shared" si="37"/>
        <v>6215.563799999999</v>
      </c>
      <c r="U196" s="1">
        <f t="shared" si="38"/>
        <v>149.2321</v>
      </c>
      <c r="V196" s="1">
        <f t="shared" si="39"/>
        <v>37.745599999999996</v>
      </c>
      <c r="W196" s="1">
        <f t="shared" si="40"/>
        <v>-63603.441500000015</v>
      </c>
      <c r="X196" s="1">
        <f t="shared" si="41"/>
        <v>-83.578766754270717</v>
      </c>
      <c r="Y196" s="10">
        <f t="shared" si="42"/>
        <v>1.1611267605633804</v>
      </c>
      <c r="Z196" s="1">
        <f t="shared" si="43"/>
        <v>37.32681336593317</v>
      </c>
      <c r="AA196" s="1">
        <f t="shared" si="44"/>
        <v>8.8140393013100446</v>
      </c>
      <c r="AB196" s="1">
        <f t="shared" si="45"/>
        <v>-123953.44150000002</v>
      </c>
      <c r="AC196" s="8">
        <f t="shared" si="46"/>
        <v>8.8140393013100446</v>
      </c>
      <c r="AD196" s="1" t="str">
        <f t="shared" si="47"/>
        <v>CUST196</v>
      </c>
      <c r="AE196" s="1"/>
      <c r="AF196" s="1"/>
    </row>
    <row r="197" spans="1:32" x14ac:dyDescent="0.3">
      <c r="A197" s="1" t="s">
        <v>21</v>
      </c>
      <c r="B197" s="1" t="s">
        <v>27</v>
      </c>
      <c r="C197" s="1" t="s">
        <v>28</v>
      </c>
      <c r="D197" s="1">
        <v>3983</v>
      </c>
      <c r="E197" s="1">
        <v>796084</v>
      </c>
      <c r="F197" s="1">
        <v>74561</v>
      </c>
      <c r="G197" s="1">
        <v>4.71</v>
      </c>
      <c r="H197" s="1">
        <v>3.67</v>
      </c>
      <c r="I197" s="1">
        <v>223</v>
      </c>
      <c r="J197" s="1">
        <v>67.83</v>
      </c>
      <c r="K197" s="1">
        <v>8.65</v>
      </c>
      <c r="L197" s="1">
        <v>25762</v>
      </c>
      <c r="M197" s="1">
        <v>9</v>
      </c>
      <c r="N197" s="1">
        <v>1153.42</v>
      </c>
      <c r="O197" s="1">
        <v>28.69</v>
      </c>
      <c r="P197" s="1">
        <v>46</v>
      </c>
      <c r="Q197" s="1">
        <v>37996</v>
      </c>
      <c r="R197" s="1">
        <v>56</v>
      </c>
      <c r="S197" s="1">
        <f t="shared" si="36"/>
        <v>14617.61</v>
      </c>
      <c r="T197" s="1">
        <f t="shared" si="37"/>
        <v>68861.266000000003</v>
      </c>
      <c r="U197" s="1">
        <f t="shared" si="38"/>
        <v>1142.7227</v>
      </c>
      <c r="V197" s="1">
        <f t="shared" si="39"/>
        <v>187.5993</v>
      </c>
      <c r="W197" s="1">
        <f t="shared" si="40"/>
        <v>647516.80200000003</v>
      </c>
      <c r="X197" s="1">
        <f t="shared" si="41"/>
        <v>162.57012352498117</v>
      </c>
      <c r="Y197" s="10">
        <f t="shared" si="42"/>
        <v>10.67694907525382</v>
      </c>
      <c r="Z197" s="1">
        <f t="shared" si="43"/>
        <v>690.19437845711013</v>
      </c>
      <c r="AA197" s="1">
        <f t="shared" si="44"/>
        <v>0.32309738670793536</v>
      </c>
      <c r="AB197" s="1">
        <f t="shared" si="45"/>
        <v>572955.80200000003</v>
      </c>
      <c r="AC197" s="8">
        <f t="shared" si="46"/>
        <v>0.32309738670793536</v>
      </c>
      <c r="AD197" s="1" t="str">
        <f t="shared" si="47"/>
        <v>CUST197</v>
      </c>
      <c r="AE197" s="1"/>
      <c r="AF197" s="1"/>
    </row>
    <row r="198" spans="1:32" x14ac:dyDescent="0.3">
      <c r="A198" s="1" t="s">
        <v>21</v>
      </c>
      <c r="B198" s="1" t="s">
        <v>24</v>
      </c>
      <c r="C198" s="1" t="s">
        <v>30</v>
      </c>
      <c r="D198" s="1">
        <v>1968</v>
      </c>
      <c r="E198" s="1">
        <v>89901</v>
      </c>
      <c r="F198" s="1">
        <v>66240</v>
      </c>
      <c r="G198" s="1">
        <v>8.68</v>
      </c>
      <c r="H198" s="1">
        <v>14.13</v>
      </c>
      <c r="I198" s="1">
        <v>171</v>
      </c>
      <c r="J198" s="1">
        <v>26.77</v>
      </c>
      <c r="K198" s="1">
        <v>16.39</v>
      </c>
      <c r="L198" s="1">
        <v>34332</v>
      </c>
      <c r="M198" s="1">
        <v>11</v>
      </c>
      <c r="N198" s="1">
        <v>411.08</v>
      </c>
      <c r="O198" s="1">
        <v>7.44</v>
      </c>
      <c r="P198" s="1">
        <v>33</v>
      </c>
      <c r="Q198" s="1">
        <v>38177</v>
      </c>
      <c r="R198" s="1">
        <v>30</v>
      </c>
      <c r="S198" s="1">
        <f t="shared" si="36"/>
        <v>27807.84</v>
      </c>
      <c r="T198" s="1">
        <f t="shared" si="37"/>
        <v>14734.773900000002</v>
      </c>
      <c r="U198" s="1">
        <f t="shared" si="38"/>
        <v>146.41920000000002</v>
      </c>
      <c r="V198" s="1">
        <f t="shared" si="39"/>
        <v>170.82240000000002</v>
      </c>
      <c r="W198" s="1">
        <f t="shared" si="40"/>
        <v>-25467.855500000005</v>
      </c>
      <c r="X198" s="1">
        <f t="shared" si="41"/>
        <v>-12.94098348577236</v>
      </c>
      <c r="Y198" s="10">
        <f t="shared" si="42"/>
        <v>1.3572010869565216</v>
      </c>
      <c r="Z198" s="1">
        <f t="shared" si="43"/>
        <v>218.69465797411698</v>
      </c>
      <c r="AA198" s="1">
        <f t="shared" si="44"/>
        <v>0.78191210331364491</v>
      </c>
      <c r="AB198" s="1">
        <f t="shared" si="45"/>
        <v>-91707.855500000005</v>
      </c>
      <c r="AC198" s="8">
        <f t="shared" si="46"/>
        <v>0.78191210331364491</v>
      </c>
      <c r="AD198" s="1" t="str">
        <f t="shared" si="47"/>
        <v>CUST198</v>
      </c>
      <c r="AE198" s="1"/>
      <c r="AF198" s="1"/>
    </row>
    <row r="199" spans="1:32" x14ac:dyDescent="0.3">
      <c r="A199" s="1" t="s">
        <v>21</v>
      </c>
      <c r="B199" s="1" t="s">
        <v>25</v>
      </c>
      <c r="C199" s="1" t="s">
        <v>29</v>
      </c>
      <c r="D199" s="1">
        <v>2593</v>
      </c>
      <c r="E199" s="1">
        <v>392829</v>
      </c>
      <c r="F199" s="1">
        <v>32606</v>
      </c>
      <c r="G199" s="1">
        <v>8.6999999999999993</v>
      </c>
      <c r="H199" s="1">
        <v>11.92</v>
      </c>
      <c r="I199" s="1">
        <v>27</v>
      </c>
      <c r="J199" s="1">
        <v>15.49</v>
      </c>
      <c r="K199" s="1">
        <v>13.46</v>
      </c>
      <c r="L199" s="1">
        <v>55283</v>
      </c>
      <c r="M199" s="1">
        <v>5</v>
      </c>
      <c r="N199" s="1">
        <v>1380.75</v>
      </c>
      <c r="O199" s="1">
        <v>6.95</v>
      </c>
      <c r="P199" s="1">
        <v>23</v>
      </c>
      <c r="Q199" s="1">
        <v>23106</v>
      </c>
      <c r="R199" s="1">
        <v>33</v>
      </c>
      <c r="S199" s="1">
        <f t="shared" si="36"/>
        <v>30908.560000000001</v>
      </c>
      <c r="T199" s="1">
        <f t="shared" si="37"/>
        <v>52874.7834</v>
      </c>
      <c r="U199" s="1">
        <f t="shared" si="38"/>
        <v>180.21350000000001</v>
      </c>
      <c r="V199" s="1">
        <f t="shared" si="39"/>
        <v>225.59099999999998</v>
      </c>
      <c r="W199" s="1">
        <f t="shared" si="40"/>
        <v>230250.85210000002</v>
      </c>
      <c r="X199" s="1">
        <f t="shared" si="41"/>
        <v>88.797089124566142</v>
      </c>
      <c r="Y199" s="10">
        <f t="shared" si="42"/>
        <v>12.047751947494326</v>
      </c>
      <c r="Z199" s="1">
        <f t="shared" si="43"/>
        <v>284.50407387289516</v>
      </c>
      <c r="AA199" s="1">
        <f t="shared" si="44"/>
        <v>9.4901980250948884E-2</v>
      </c>
      <c r="AB199" s="1">
        <f t="shared" si="45"/>
        <v>197644.85210000002</v>
      </c>
      <c r="AC199" s="8">
        <f t="shared" si="46"/>
        <v>9.4901980250948884E-2</v>
      </c>
      <c r="AD199" s="1" t="str">
        <f t="shared" si="47"/>
        <v>CUST199</v>
      </c>
      <c r="AE199" s="1"/>
      <c r="AF199" s="1"/>
    </row>
    <row r="200" spans="1:32" x14ac:dyDescent="0.3">
      <c r="A200" s="1" t="s">
        <v>21</v>
      </c>
      <c r="B200" s="1" t="s">
        <v>24</v>
      </c>
      <c r="C200" s="1" t="s">
        <v>30</v>
      </c>
      <c r="D200" s="1">
        <v>732</v>
      </c>
      <c r="E200" s="1">
        <v>422598</v>
      </c>
      <c r="F200" s="1">
        <v>33151</v>
      </c>
      <c r="G200" s="1">
        <v>1.55</v>
      </c>
      <c r="H200" s="1">
        <v>11.42</v>
      </c>
      <c r="I200" s="1">
        <v>336</v>
      </c>
      <c r="J200" s="1">
        <v>67.45</v>
      </c>
      <c r="K200" s="1">
        <v>8.07</v>
      </c>
      <c r="L200" s="1">
        <v>3258</v>
      </c>
      <c r="M200" s="1">
        <v>7</v>
      </c>
      <c r="N200" s="1">
        <v>295.58999999999997</v>
      </c>
      <c r="O200" s="1">
        <v>5.44</v>
      </c>
      <c r="P200" s="1">
        <v>6</v>
      </c>
      <c r="Q200" s="1">
        <v>18131</v>
      </c>
      <c r="R200" s="1">
        <v>13</v>
      </c>
      <c r="S200" s="1">
        <f t="shared" si="36"/>
        <v>8359.44</v>
      </c>
      <c r="T200" s="1">
        <f t="shared" si="37"/>
        <v>34103.658600000002</v>
      </c>
      <c r="U200" s="1">
        <f t="shared" si="38"/>
        <v>39.820800000000006</v>
      </c>
      <c r="V200" s="1">
        <f t="shared" si="39"/>
        <v>11.346</v>
      </c>
      <c r="W200" s="1">
        <f t="shared" si="40"/>
        <v>358694.73459999997</v>
      </c>
      <c r="X200" s="1">
        <f t="shared" si="41"/>
        <v>490.02012923497261</v>
      </c>
      <c r="Y200" s="10">
        <f t="shared" si="42"/>
        <v>12.747669753551929</v>
      </c>
      <c r="Z200" s="1">
        <f t="shared" si="43"/>
        <v>1429.6762407388615</v>
      </c>
      <c r="AA200" s="1">
        <f t="shared" si="44"/>
        <v>0.23501824428889864</v>
      </c>
      <c r="AB200" s="1">
        <f t="shared" si="45"/>
        <v>325543.73459999997</v>
      </c>
      <c r="AC200" s="8">
        <f t="shared" si="46"/>
        <v>0.23501824428889864</v>
      </c>
      <c r="AD200" s="1" t="str">
        <f t="shared" si="47"/>
        <v>CUST200</v>
      </c>
      <c r="AE200" s="1"/>
      <c r="AF200" s="1"/>
    </row>
    <row r="201" spans="1:32" x14ac:dyDescent="0.3">
      <c r="A201" s="1" t="s">
        <v>21</v>
      </c>
      <c r="B201" s="1" t="s">
        <v>26</v>
      </c>
      <c r="C201" s="1" t="s">
        <v>30</v>
      </c>
      <c r="D201" s="1">
        <v>3059</v>
      </c>
      <c r="E201" s="1">
        <v>628688</v>
      </c>
      <c r="F201" s="1">
        <v>95306</v>
      </c>
      <c r="G201" s="1">
        <v>6.5</v>
      </c>
      <c r="H201" s="1">
        <v>7.37</v>
      </c>
      <c r="I201" s="1">
        <v>392</v>
      </c>
      <c r="J201" s="1">
        <v>5.92</v>
      </c>
      <c r="K201" s="1">
        <v>5.78</v>
      </c>
      <c r="L201" s="1">
        <v>37579</v>
      </c>
      <c r="M201" s="1">
        <v>9</v>
      </c>
      <c r="N201" s="1">
        <v>453.27</v>
      </c>
      <c r="O201" s="1">
        <v>4.05</v>
      </c>
      <c r="P201" s="1">
        <v>47</v>
      </c>
      <c r="Q201" s="1">
        <v>7553</v>
      </c>
      <c r="R201" s="1">
        <v>-4</v>
      </c>
      <c r="S201" s="1">
        <f t="shared" si="36"/>
        <v>22544.83</v>
      </c>
      <c r="T201" s="1">
        <f t="shared" si="37"/>
        <v>36338.166400000002</v>
      </c>
      <c r="U201" s="1">
        <f t="shared" si="38"/>
        <v>123.8895</v>
      </c>
      <c r="V201" s="1">
        <f t="shared" si="39"/>
        <v>198.83500000000001</v>
      </c>
      <c r="W201" s="1">
        <f t="shared" si="40"/>
        <v>524350.27910000004</v>
      </c>
      <c r="X201" s="1">
        <f t="shared" si="41"/>
        <v>171.4123174566852</v>
      </c>
      <c r="Y201" s="10">
        <f t="shared" si="42"/>
        <v>6.5965206807546224</v>
      </c>
      <c r="Z201" s="1">
        <f t="shared" si="43"/>
        <v>1387.0055375383326</v>
      </c>
      <c r="AA201" s="1">
        <f t="shared" si="44"/>
        <v>0.28262324078080064</v>
      </c>
      <c r="AB201" s="1">
        <f t="shared" si="45"/>
        <v>429044.27910000004</v>
      </c>
      <c r="AC201" s="8">
        <f t="shared" si="46"/>
        <v>0.28262324078080064</v>
      </c>
      <c r="AD201" s="1" t="str">
        <f t="shared" si="47"/>
        <v>CUST201</v>
      </c>
      <c r="AE201" s="1"/>
      <c r="AF201" s="1"/>
    </row>
    <row r="202" spans="1:32" x14ac:dyDescent="0.3">
      <c r="A202" s="1" t="s">
        <v>21</v>
      </c>
      <c r="B202" s="1" t="s">
        <v>27</v>
      </c>
      <c r="C202" s="1" t="s">
        <v>28</v>
      </c>
      <c r="D202" s="1">
        <v>2468</v>
      </c>
      <c r="E202" s="1">
        <v>582726</v>
      </c>
      <c r="F202" s="1">
        <v>79707</v>
      </c>
      <c r="G202" s="1">
        <v>9.51</v>
      </c>
      <c r="H202" s="1">
        <v>9.19</v>
      </c>
      <c r="I202" s="1">
        <v>293</v>
      </c>
      <c r="J202" s="1">
        <v>37.39</v>
      </c>
      <c r="K202" s="1">
        <v>19.16</v>
      </c>
      <c r="L202" s="1">
        <v>80720</v>
      </c>
      <c r="M202" s="1">
        <v>9</v>
      </c>
      <c r="N202" s="1">
        <v>607.33000000000004</v>
      </c>
      <c r="O202" s="1">
        <v>4.5999999999999996</v>
      </c>
      <c r="P202" s="1">
        <v>46</v>
      </c>
      <c r="Q202" s="1">
        <v>35063</v>
      </c>
      <c r="R202" s="1">
        <v>65</v>
      </c>
      <c r="S202" s="1">
        <f t="shared" si="36"/>
        <v>22680.92</v>
      </c>
      <c r="T202" s="1">
        <f t="shared" si="37"/>
        <v>111650.30159999999</v>
      </c>
      <c r="U202" s="1">
        <f t="shared" si="38"/>
        <v>113.52799999999999</v>
      </c>
      <c r="V202" s="1">
        <f t="shared" si="39"/>
        <v>234.70680000000002</v>
      </c>
      <c r="W202" s="1">
        <f t="shared" si="40"/>
        <v>332263.54359999998</v>
      </c>
      <c r="X202" s="1">
        <f t="shared" si="41"/>
        <v>134.62866434359805</v>
      </c>
      <c r="Y202" s="10">
        <f t="shared" si="42"/>
        <v>7.3108509917573112</v>
      </c>
      <c r="Z202" s="1">
        <f t="shared" si="43"/>
        <v>959.4882518564865</v>
      </c>
      <c r="AA202" s="1">
        <f t="shared" si="44"/>
        <v>0.30537111781523396</v>
      </c>
      <c r="AB202" s="1">
        <f t="shared" si="45"/>
        <v>252556.54359999998</v>
      </c>
      <c r="AC202" s="8">
        <f t="shared" si="46"/>
        <v>0.30537111781523396</v>
      </c>
      <c r="AD202" s="1" t="str">
        <f t="shared" si="47"/>
        <v>CUST202</v>
      </c>
      <c r="AE202" s="1"/>
      <c r="AF202" s="1"/>
    </row>
    <row r="203" spans="1:32" x14ac:dyDescent="0.3">
      <c r="A203" s="1" t="s">
        <v>21</v>
      </c>
      <c r="B203" s="1" t="s">
        <v>27</v>
      </c>
      <c r="C203" s="1" t="s">
        <v>28</v>
      </c>
      <c r="D203" s="1">
        <v>2508</v>
      </c>
      <c r="E203" s="1">
        <v>720396</v>
      </c>
      <c r="F203" s="1">
        <v>28091</v>
      </c>
      <c r="G203" s="1">
        <v>7.54</v>
      </c>
      <c r="H203" s="1">
        <v>15.18</v>
      </c>
      <c r="I203" s="1">
        <v>22</v>
      </c>
      <c r="J203" s="1">
        <v>56.61</v>
      </c>
      <c r="K203" s="1">
        <v>16.8</v>
      </c>
      <c r="L203" s="1">
        <v>61607</v>
      </c>
      <c r="M203" s="1">
        <v>9</v>
      </c>
      <c r="N203" s="1">
        <v>1082.19</v>
      </c>
      <c r="O203" s="1">
        <v>13.57</v>
      </c>
      <c r="P203" s="1">
        <v>22</v>
      </c>
      <c r="Q203" s="1">
        <v>37665</v>
      </c>
      <c r="R203" s="1">
        <v>79</v>
      </c>
      <c r="S203" s="1">
        <f t="shared" si="36"/>
        <v>38071.440000000002</v>
      </c>
      <c r="T203" s="1">
        <f t="shared" si="37"/>
        <v>121026.52800000001</v>
      </c>
      <c r="U203" s="1">
        <f t="shared" si="38"/>
        <v>340.33560000000006</v>
      </c>
      <c r="V203" s="1">
        <f t="shared" si="39"/>
        <v>189.10319999999999</v>
      </c>
      <c r="W203" s="1">
        <f t="shared" si="40"/>
        <v>461496.5932</v>
      </c>
      <c r="X203" s="1">
        <f t="shared" si="41"/>
        <v>184.00980590111644</v>
      </c>
      <c r="Y203" s="10">
        <f t="shared" si="42"/>
        <v>25.645082054750631</v>
      </c>
      <c r="Z203" s="1">
        <f t="shared" si="43"/>
        <v>665.68347517533891</v>
      </c>
      <c r="AA203" s="1">
        <f t="shared" si="44"/>
        <v>3.3048739859743805E-2</v>
      </c>
      <c r="AB203" s="1">
        <f t="shared" si="45"/>
        <v>433405.5932</v>
      </c>
      <c r="AC203" s="8">
        <f t="shared" si="46"/>
        <v>3.3048739859743805E-2</v>
      </c>
      <c r="AD203" s="1" t="str">
        <f t="shared" si="47"/>
        <v>CUST203</v>
      </c>
      <c r="AE203" s="1"/>
      <c r="AF203" s="1"/>
    </row>
    <row r="204" spans="1:32" x14ac:dyDescent="0.3">
      <c r="A204" s="1" t="s">
        <v>21</v>
      </c>
      <c r="B204" s="1" t="s">
        <v>25</v>
      </c>
      <c r="C204" s="1" t="s">
        <v>29</v>
      </c>
      <c r="D204" s="1">
        <v>361</v>
      </c>
      <c r="E204" s="1">
        <v>311691</v>
      </c>
      <c r="F204" s="1">
        <v>113272</v>
      </c>
      <c r="G204" s="1">
        <v>2.84</v>
      </c>
      <c r="H204" s="1">
        <v>14.17</v>
      </c>
      <c r="I204" s="1">
        <v>304</v>
      </c>
      <c r="J204" s="1">
        <v>5.59</v>
      </c>
      <c r="K204" s="1">
        <v>6.16</v>
      </c>
      <c r="L204" s="1">
        <v>82793</v>
      </c>
      <c r="M204" s="1">
        <v>8</v>
      </c>
      <c r="N204" s="1">
        <v>1810</v>
      </c>
      <c r="O204" s="1">
        <v>20.399999999999999</v>
      </c>
      <c r="P204" s="1">
        <v>38</v>
      </c>
      <c r="Q204" s="1">
        <v>40489</v>
      </c>
      <c r="R204" s="1">
        <v>59</v>
      </c>
      <c r="S204" s="1">
        <f t="shared" si="36"/>
        <v>5115.37</v>
      </c>
      <c r="T204" s="1">
        <f t="shared" si="37"/>
        <v>19200.1656</v>
      </c>
      <c r="U204" s="1">
        <f t="shared" si="38"/>
        <v>73.643999999999991</v>
      </c>
      <c r="V204" s="1">
        <f t="shared" si="39"/>
        <v>10.2524</v>
      </c>
      <c r="W204" s="1">
        <f t="shared" si="40"/>
        <v>164009.568</v>
      </c>
      <c r="X204" s="1">
        <f t="shared" si="41"/>
        <v>454.3201329639889</v>
      </c>
      <c r="Y204" s="10">
        <f t="shared" si="42"/>
        <v>2.75170386326718</v>
      </c>
      <c r="Z204" s="1">
        <f t="shared" si="43"/>
        <v>172.2049723756906</v>
      </c>
      <c r="AA204" s="1">
        <f t="shared" si="44"/>
        <v>1.7653381072921579</v>
      </c>
      <c r="AB204" s="1">
        <f t="shared" si="45"/>
        <v>50737.567999999999</v>
      </c>
      <c r="AC204" s="8">
        <f t="shared" si="46"/>
        <v>1.7653381072921579</v>
      </c>
      <c r="AD204" s="1" t="str">
        <f t="shared" si="47"/>
        <v>CUST204</v>
      </c>
      <c r="AE204" s="1"/>
      <c r="AF204" s="1"/>
    </row>
    <row r="205" spans="1:32" x14ac:dyDescent="0.3">
      <c r="A205" s="1" t="s">
        <v>21</v>
      </c>
      <c r="B205" s="1" t="s">
        <v>25</v>
      </c>
      <c r="C205" s="1" t="s">
        <v>30</v>
      </c>
      <c r="D205" s="1">
        <v>1542</v>
      </c>
      <c r="E205" s="1">
        <v>656123</v>
      </c>
      <c r="F205" s="1">
        <v>21241</v>
      </c>
      <c r="G205" s="1">
        <v>7.06</v>
      </c>
      <c r="H205" s="1">
        <v>7.53</v>
      </c>
      <c r="I205" s="1">
        <v>198</v>
      </c>
      <c r="J205" s="1">
        <v>47.14</v>
      </c>
      <c r="K205" s="1">
        <v>5.27</v>
      </c>
      <c r="L205" s="1">
        <v>16682</v>
      </c>
      <c r="M205" s="1">
        <v>2</v>
      </c>
      <c r="N205" s="1">
        <v>1108.7</v>
      </c>
      <c r="O205" s="1">
        <v>19.05</v>
      </c>
      <c r="P205" s="1">
        <v>41</v>
      </c>
      <c r="Q205" s="1">
        <v>24813</v>
      </c>
      <c r="R205" s="1">
        <v>4</v>
      </c>
      <c r="S205" s="1">
        <f t="shared" si="36"/>
        <v>11611.26</v>
      </c>
      <c r="T205" s="1">
        <f t="shared" si="37"/>
        <v>34577.682099999998</v>
      </c>
      <c r="U205" s="1">
        <f t="shared" si="38"/>
        <v>293.75099999999998</v>
      </c>
      <c r="V205" s="1">
        <f t="shared" si="39"/>
        <v>108.86519999999999</v>
      </c>
      <c r="W205" s="1">
        <f t="shared" si="40"/>
        <v>568036.44169999997</v>
      </c>
      <c r="X205" s="1">
        <f t="shared" si="41"/>
        <v>368.37642133592732</v>
      </c>
      <c r="Y205" s="10">
        <f t="shared" si="42"/>
        <v>30.889459065015771</v>
      </c>
      <c r="Z205" s="1">
        <f t="shared" si="43"/>
        <v>591.7948949219807</v>
      </c>
      <c r="AA205" s="1">
        <f t="shared" si="44"/>
        <v>0.33457537687293387</v>
      </c>
      <c r="AB205" s="1">
        <f t="shared" si="45"/>
        <v>546795.44169999997</v>
      </c>
      <c r="AC205" s="8">
        <f t="shared" si="46"/>
        <v>0.33457537687293387</v>
      </c>
      <c r="AD205" s="1" t="str">
        <f t="shared" si="47"/>
        <v>CUST205</v>
      </c>
      <c r="AE205" s="1"/>
      <c r="AF205" s="1"/>
    </row>
    <row r="206" spans="1:32" x14ac:dyDescent="0.3">
      <c r="A206" s="1" t="s">
        <v>21</v>
      </c>
      <c r="B206" s="1" t="s">
        <v>24</v>
      </c>
      <c r="C206" s="1" t="s">
        <v>31</v>
      </c>
      <c r="D206" s="1">
        <v>343</v>
      </c>
      <c r="E206" s="1">
        <v>495358</v>
      </c>
      <c r="F206" s="1">
        <v>40063</v>
      </c>
      <c r="G206" s="1">
        <v>6.99</v>
      </c>
      <c r="H206" s="1">
        <v>7.72</v>
      </c>
      <c r="I206" s="1">
        <v>155</v>
      </c>
      <c r="J206" s="1">
        <v>42.13</v>
      </c>
      <c r="K206" s="1">
        <v>14.56</v>
      </c>
      <c r="L206" s="1">
        <v>64210</v>
      </c>
      <c r="M206" s="1">
        <v>13</v>
      </c>
      <c r="N206" s="1">
        <v>174.07</v>
      </c>
      <c r="O206" s="1">
        <v>23.62</v>
      </c>
      <c r="P206" s="1">
        <v>1</v>
      </c>
      <c r="Q206" s="1">
        <v>30541</v>
      </c>
      <c r="R206" s="1">
        <v>-6</v>
      </c>
      <c r="S206" s="1">
        <f t="shared" si="36"/>
        <v>2647.96</v>
      </c>
      <c r="T206" s="1">
        <f t="shared" si="37"/>
        <v>72124.124800000005</v>
      </c>
      <c r="U206" s="1">
        <f t="shared" si="38"/>
        <v>81.016600000000011</v>
      </c>
      <c r="V206" s="1">
        <f t="shared" si="39"/>
        <v>23.9757</v>
      </c>
      <c r="W206" s="1">
        <f t="shared" si="40"/>
        <v>325729.92290000001</v>
      </c>
      <c r="X206" s="1">
        <f t="shared" si="41"/>
        <v>949.64992099125368</v>
      </c>
      <c r="Y206" s="10">
        <f t="shared" si="42"/>
        <v>12.364475950378154</v>
      </c>
      <c r="Z206" s="1">
        <f t="shared" si="43"/>
        <v>2845.7402194519445</v>
      </c>
      <c r="AA206" s="1">
        <f t="shared" si="44"/>
        <v>5.4467375110526128E-2</v>
      </c>
      <c r="AB206" s="1">
        <f t="shared" si="45"/>
        <v>285666.92290000001</v>
      </c>
      <c r="AC206" s="8">
        <f t="shared" si="46"/>
        <v>5.4467375110526128E-2</v>
      </c>
      <c r="AD206" s="1" t="str">
        <f t="shared" si="47"/>
        <v>CUST206</v>
      </c>
      <c r="AE206" s="1"/>
      <c r="AF206" s="1"/>
    </row>
    <row r="207" spans="1:32" x14ac:dyDescent="0.3">
      <c r="A207" s="1" t="s">
        <v>21</v>
      </c>
      <c r="B207" s="1" t="s">
        <v>26</v>
      </c>
      <c r="C207" s="1" t="s">
        <v>28</v>
      </c>
      <c r="D207" s="1">
        <v>4207</v>
      </c>
      <c r="E207" s="1">
        <v>207547</v>
      </c>
      <c r="F207" s="1">
        <v>89703</v>
      </c>
      <c r="G207" s="1">
        <v>8.1</v>
      </c>
      <c r="H207" s="1">
        <v>8.2200000000000006</v>
      </c>
      <c r="I207" s="1">
        <v>191</v>
      </c>
      <c r="J207" s="1">
        <v>14.06</v>
      </c>
      <c r="K207" s="1">
        <v>12</v>
      </c>
      <c r="L207" s="1">
        <v>29309</v>
      </c>
      <c r="M207" s="1">
        <v>4</v>
      </c>
      <c r="N207" s="1">
        <v>1055.05</v>
      </c>
      <c r="O207" s="1">
        <v>9.7200000000000006</v>
      </c>
      <c r="P207" s="1">
        <v>16</v>
      </c>
      <c r="Q207" s="1">
        <v>28350</v>
      </c>
      <c r="R207" s="1">
        <v>-7</v>
      </c>
      <c r="S207" s="1">
        <f t="shared" si="36"/>
        <v>34581.54</v>
      </c>
      <c r="T207" s="1">
        <f t="shared" si="37"/>
        <v>24905.64</v>
      </c>
      <c r="U207" s="1">
        <f t="shared" si="38"/>
        <v>408.92040000000003</v>
      </c>
      <c r="V207" s="1">
        <f t="shared" si="39"/>
        <v>340.767</v>
      </c>
      <c r="W207" s="1">
        <f t="shared" si="40"/>
        <v>89651.132599999997</v>
      </c>
      <c r="X207" s="1">
        <f t="shared" si="41"/>
        <v>21.309991110054671</v>
      </c>
      <c r="Y207" s="10">
        <f t="shared" si="42"/>
        <v>2.3137130307793496</v>
      </c>
      <c r="Z207" s="1">
        <f t="shared" si="43"/>
        <v>196.71769110468699</v>
      </c>
      <c r="AA207" s="1">
        <f t="shared" si="44"/>
        <v>0.97093453531007434</v>
      </c>
      <c r="AB207" s="1">
        <f t="shared" si="45"/>
        <v>-51.867400000002817</v>
      </c>
      <c r="AC207" s="8">
        <f t="shared" si="46"/>
        <v>0.97093453531007434</v>
      </c>
      <c r="AD207" s="1" t="str">
        <f t="shared" si="47"/>
        <v>CUST207</v>
      </c>
      <c r="AE207" s="1"/>
      <c r="AF207" s="1"/>
    </row>
    <row r="208" spans="1:32" x14ac:dyDescent="0.3">
      <c r="A208" s="1" t="s">
        <v>21</v>
      </c>
      <c r="B208" s="1" t="s">
        <v>27</v>
      </c>
      <c r="C208" s="1" t="s">
        <v>29</v>
      </c>
      <c r="D208" s="1">
        <v>660</v>
      </c>
      <c r="E208" s="1">
        <v>462104</v>
      </c>
      <c r="F208" s="1">
        <v>133557</v>
      </c>
      <c r="G208" s="1">
        <v>8.9</v>
      </c>
      <c r="H208" s="1">
        <v>16.68</v>
      </c>
      <c r="I208" s="1">
        <v>295</v>
      </c>
      <c r="J208" s="1">
        <v>42</v>
      </c>
      <c r="K208" s="1">
        <v>10.42</v>
      </c>
      <c r="L208" s="1">
        <v>71918</v>
      </c>
      <c r="M208" s="1">
        <v>0</v>
      </c>
      <c r="N208" s="1">
        <v>782.58</v>
      </c>
      <c r="O208" s="1">
        <v>4.09</v>
      </c>
      <c r="P208" s="1">
        <v>44</v>
      </c>
      <c r="Q208" s="1">
        <v>45397</v>
      </c>
      <c r="R208" s="1">
        <v>33</v>
      </c>
      <c r="S208" s="1">
        <f t="shared" si="36"/>
        <v>11008.8</v>
      </c>
      <c r="T208" s="1">
        <f t="shared" si="37"/>
        <v>48151.236799999999</v>
      </c>
      <c r="U208" s="1">
        <f t="shared" si="38"/>
        <v>26.994</v>
      </c>
      <c r="V208" s="1">
        <f t="shared" si="39"/>
        <v>58.740000000000009</v>
      </c>
      <c r="W208" s="1">
        <f t="shared" si="40"/>
        <v>285543.2292</v>
      </c>
      <c r="X208" s="1">
        <f t="shared" si="41"/>
        <v>432.64125636363639</v>
      </c>
      <c r="Y208" s="10">
        <f t="shared" si="42"/>
        <v>3.4599758904437805</v>
      </c>
      <c r="Z208" s="1">
        <f t="shared" si="43"/>
        <v>590.48787344424852</v>
      </c>
      <c r="AA208" s="1">
        <f t="shared" si="44"/>
        <v>0.49958688953136088</v>
      </c>
      <c r="AB208" s="1">
        <f t="shared" si="45"/>
        <v>151986.2292</v>
      </c>
      <c r="AC208" s="8">
        <f t="shared" si="46"/>
        <v>0.49958688953136088</v>
      </c>
      <c r="AD208" s="1" t="str">
        <f t="shared" si="47"/>
        <v>CUST208</v>
      </c>
      <c r="AE208" s="1"/>
      <c r="AF208" s="1"/>
    </row>
    <row r="209" spans="1:32" x14ac:dyDescent="0.3">
      <c r="A209" s="1" t="s">
        <v>21</v>
      </c>
      <c r="B209" s="1" t="s">
        <v>25</v>
      </c>
      <c r="C209" s="1" t="s">
        <v>28</v>
      </c>
      <c r="D209" s="1">
        <v>2825</v>
      </c>
      <c r="E209" s="1">
        <v>786983</v>
      </c>
      <c r="F209" s="1">
        <v>49605</v>
      </c>
      <c r="G209" s="1">
        <v>2.41</v>
      </c>
      <c r="H209" s="1">
        <v>3.38</v>
      </c>
      <c r="I209" s="1">
        <v>363</v>
      </c>
      <c r="J209" s="1">
        <v>42.9</v>
      </c>
      <c r="K209" s="1">
        <v>18.14</v>
      </c>
      <c r="L209" s="1">
        <v>18895</v>
      </c>
      <c r="M209" s="1">
        <v>2</v>
      </c>
      <c r="N209" s="1">
        <v>195.12</v>
      </c>
      <c r="O209" s="1">
        <v>14.12</v>
      </c>
      <c r="P209" s="1">
        <v>5</v>
      </c>
      <c r="Q209" s="1">
        <v>28453</v>
      </c>
      <c r="R209" s="1">
        <v>-15</v>
      </c>
      <c r="S209" s="1">
        <f t="shared" si="36"/>
        <v>9548.5</v>
      </c>
      <c r="T209" s="1">
        <f t="shared" si="37"/>
        <v>142758.7162</v>
      </c>
      <c r="U209" s="1">
        <f t="shared" si="38"/>
        <v>398.89</v>
      </c>
      <c r="V209" s="1">
        <f t="shared" si="39"/>
        <v>68.082499999999996</v>
      </c>
      <c r="W209" s="1">
        <f t="shared" si="40"/>
        <v>586860.81129999994</v>
      </c>
      <c r="X209" s="1">
        <f t="shared" si="41"/>
        <v>207.73834028318581</v>
      </c>
      <c r="Y209" s="10">
        <f t="shared" si="42"/>
        <v>15.864993448241105</v>
      </c>
      <c r="Z209" s="1">
        <f t="shared" si="43"/>
        <v>4033.3282082820829</v>
      </c>
      <c r="AA209" s="1">
        <f t="shared" si="44"/>
        <v>9.0000114360793054E-2</v>
      </c>
      <c r="AB209" s="1">
        <f t="shared" si="45"/>
        <v>537255.81129999994</v>
      </c>
      <c r="AC209" s="8">
        <f t="shared" si="46"/>
        <v>9.0000114360793054E-2</v>
      </c>
      <c r="AD209" s="1" t="str">
        <f t="shared" si="47"/>
        <v>CUST209</v>
      </c>
      <c r="AE209" s="1"/>
      <c r="AF209" s="1"/>
    </row>
    <row r="210" spans="1:32" x14ac:dyDescent="0.3">
      <c r="A210" s="1" t="s">
        <v>21</v>
      </c>
      <c r="B210" s="1" t="s">
        <v>24</v>
      </c>
      <c r="C210" s="1" t="s">
        <v>31</v>
      </c>
      <c r="D210" s="1">
        <v>4173</v>
      </c>
      <c r="E210" s="1">
        <v>62763</v>
      </c>
      <c r="F210" s="1">
        <v>72468</v>
      </c>
      <c r="G210" s="1">
        <v>9.44</v>
      </c>
      <c r="H210" s="1">
        <v>4.05</v>
      </c>
      <c r="I210" s="1">
        <v>257</v>
      </c>
      <c r="J210" s="1">
        <v>30.64</v>
      </c>
      <c r="K210" s="1">
        <v>14.38</v>
      </c>
      <c r="L210" s="1">
        <v>23762</v>
      </c>
      <c r="M210" s="1">
        <v>5</v>
      </c>
      <c r="N210" s="1">
        <v>1356.69</v>
      </c>
      <c r="O210" s="1">
        <v>19.77</v>
      </c>
      <c r="P210" s="1">
        <v>11</v>
      </c>
      <c r="Q210" s="1">
        <v>34800</v>
      </c>
      <c r="R210" s="1">
        <v>41</v>
      </c>
      <c r="S210" s="1">
        <f t="shared" si="36"/>
        <v>16900.649999999998</v>
      </c>
      <c r="T210" s="1">
        <f t="shared" si="37"/>
        <v>9025.3194000000003</v>
      </c>
      <c r="U210" s="1">
        <f t="shared" si="38"/>
        <v>825.00209999999993</v>
      </c>
      <c r="V210" s="1">
        <f t="shared" si="39"/>
        <v>393.93119999999999</v>
      </c>
      <c r="W210" s="1">
        <f t="shared" si="40"/>
        <v>-22943.902700000006</v>
      </c>
      <c r="X210" s="1">
        <f t="shared" si="41"/>
        <v>-5.4981794152887629</v>
      </c>
      <c r="Y210" s="10">
        <f t="shared" si="42"/>
        <v>0.86607882099685374</v>
      </c>
      <c r="Z210" s="1">
        <f t="shared" si="43"/>
        <v>46.261857904163811</v>
      </c>
      <c r="AA210" s="1">
        <f t="shared" si="44"/>
        <v>5.5553324410879021</v>
      </c>
      <c r="AB210" s="1">
        <f t="shared" si="45"/>
        <v>-95411.902700000006</v>
      </c>
      <c r="AC210" s="8">
        <f t="shared" si="46"/>
        <v>5.5553324410879021</v>
      </c>
      <c r="AD210" s="1" t="str">
        <f t="shared" si="47"/>
        <v>CUST210</v>
      </c>
      <c r="AE210" s="1"/>
      <c r="AF210" s="1"/>
    </row>
    <row r="211" spans="1:32" x14ac:dyDescent="0.3">
      <c r="A211" s="1" t="s">
        <v>21</v>
      </c>
      <c r="B211" s="1" t="s">
        <v>25</v>
      </c>
      <c r="C211" s="1" t="s">
        <v>30</v>
      </c>
      <c r="D211" s="1">
        <v>4325</v>
      </c>
      <c r="E211" s="1">
        <v>266823</v>
      </c>
      <c r="F211" s="1">
        <v>136564</v>
      </c>
      <c r="G211" s="1">
        <v>6.86</v>
      </c>
      <c r="H211" s="1">
        <v>13.05</v>
      </c>
      <c r="I211" s="1">
        <v>479</v>
      </c>
      <c r="J211" s="1">
        <v>27.62</v>
      </c>
      <c r="K211" s="1">
        <v>7.81</v>
      </c>
      <c r="L211" s="1">
        <v>41916</v>
      </c>
      <c r="M211" s="1">
        <v>13</v>
      </c>
      <c r="N211" s="1">
        <v>637.42999999999995</v>
      </c>
      <c r="O211" s="1">
        <v>2.87</v>
      </c>
      <c r="P211" s="1">
        <v>26</v>
      </c>
      <c r="Q211" s="1">
        <v>13262</v>
      </c>
      <c r="R211" s="1">
        <v>11</v>
      </c>
      <c r="S211" s="1">
        <f t="shared" si="36"/>
        <v>56441.25</v>
      </c>
      <c r="T211" s="1">
        <f t="shared" si="37"/>
        <v>20838.8763</v>
      </c>
      <c r="U211" s="1">
        <f t="shared" si="38"/>
        <v>124.1275</v>
      </c>
      <c r="V211" s="1">
        <f t="shared" si="39"/>
        <v>296.69500000000005</v>
      </c>
      <c r="W211" s="1">
        <f t="shared" si="40"/>
        <v>133944.05119999999</v>
      </c>
      <c r="X211" s="1">
        <f t="shared" si="41"/>
        <v>30.969722820809245</v>
      </c>
      <c r="Y211" s="10">
        <f t="shared" si="42"/>
        <v>1.9538311707331362</v>
      </c>
      <c r="Z211" s="1">
        <f t="shared" si="43"/>
        <v>418.5918453791005</v>
      </c>
      <c r="AA211" s="1">
        <f t="shared" si="44"/>
        <v>1.1443127841303034</v>
      </c>
      <c r="AB211" s="1">
        <f t="shared" si="45"/>
        <v>-2619.9488000000129</v>
      </c>
      <c r="AC211" s="8">
        <f t="shared" si="46"/>
        <v>1.1443127841303034</v>
      </c>
      <c r="AD211" s="1" t="str">
        <f t="shared" si="47"/>
        <v>CUST211</v>
      </c>
      <c r="AE211" s="1"/>
      <c r="AF211" s="1"/>
    </row>
    <row r="212" spans="1:32" x14ac:dyDescent="0.3">
      <c r="A212" s="1" t="s">
        <v>21</v>
      </c>
      <c r="B212" s="1" t="s">
        <v>25</v>
      </c>
      <c r="C212" s="1" t="s">
        <v>30</v>
      </c>
      <c r="D212" s="1">
        <v>2629</v>
      </c>
      <c r="E212" s="1">
        <v>83866</v>
      </c>
      <c r="F212" s="1">
        <v>20449</v>
      </c>
      <c r="G212" s="1">
        <v>9.86</v>
      </c>
      <c r="H212" s="1">
        <v>17.63</v>
      </c>
      <c r="I212" s="1">
        <v>440</v>
      </c>
      <c r="J212" s="1">
        <v>25.52</v>
      </c>
      <c r="K212" s="1">
        <v>19.8</v>
      </c>
      <c r="L212" s="1">
        <v>94244</v>
      </c>
      <c r="M212" s="1">
        <v>6</v>
      </c>
      <c r="N212" s="1">
        <v>341.28</v>
      </c>
      <c r="O212" s="1">
        <v>19.68</v>
      </c>
      <c r="P212" s="1">
        <v>44</v>
      </c>
      <c r="Q212" s="1">
        <v>6738</v>
      </c>
      <c r="R212" s="1">
        <v>2</v>
      </c>
      <c r="S212" s="1">
        <f t="shared" si="36"/>
        <v>46349.27</v>
      </c>
      <c r="T212" s="1">
        <f t="shared" si="37"/>
        <v>16605.468000000001</v>
      </c>
      <c r="U212" s="1">
        <f t="shared" si="38"/>
        <v>517.38720000000001</v>
      </c>
      <c r="V212" s="1">
        <f t="shared" si="39"/>
        <v>259.21940000000001</v>
      </c>
      <c r="W212" s="1">
        <f t="shared" si="40"/>
        <v>-80847.344600000011</v>
      </c>
      <c r="X212" s="1">
        <f t="shared" si="41"/>
        <v>-30.752128033472808</v>
      </c>
      <c r="Y212" s="10">
        <f t="shared" si="42"/>
        <v>4.1012274438847864</v>
      </c>
      <c r="Z212" s="1">
        <f t="shared" si="43"/>
        <v>245.73956868260669</v>
      </c>
      <c r="AA212" s="1">
        <f t="shared" si="44"/>
        <v>1.7905134381036414</v>
      </c>
      <c r="AB212" s="1">
        <f t="shared" si="45"/>
        <v>-101296.34460000001</v>
      </c>
      <c r="AC212" s="8">
        <f t="shared" si="46"/>
        <v>1.7905134381036414</v>
      </c>
      <c r="AD212" s="1" t="str">
        <f t="shared" si="47"/>
        <v>CUST212</v>
      </c>
      <c r="AE212" s="1"/>
      <c r="AF212" s="1"/>
    </row>
    <row r="213" spans="1:32" x14ac:dyDescent="0.3">
      <c r="A213" s="1" t="s">
        <v>21</v>
      </c>
      <c r="B213" s="1" t="s">
        <v>25</v>
      </c>
      <c r="C213" s="1" t="s">
        <v>29</v>
      </c>
      <c r="D213" s="1">
        <v>3824</v>
      </c>
      <c r="E213" s="1">
        <v>646804</v>
      </c>
      <c r="F213" s="1">
        <v>101566</v>
      </c>
      <c r="G213" s="1">
        <v>2.59</v>
      </c>
      <c r="H213" s="1">
        <v>5.87</v>
      </c>
      <c r="I213" s="1">
        <v>137</v>
      </c>
      <c r="J213" s="1">
        <v>33.909999999999997</v>
      </c>
      <c r="K213" s="1">
        <v>12.68</v>
      </c>
      <c r="L213" s="1">
        <v>99794</v>
      </c>
      <c r="M213" s="1">
        <v>5</v>
      </c>
      <c r="N213" s="1">
        <v>1198.5899999999999</v>
      </c>
      <c r="O213" s="1">
        <v>8.23</v>
      </c>
      <c r="P213" s="1">
        <v>47</v>
      </c>
      <c r="Q213" s="1">
        <v>26208</v>
      </c>
      <c r="R213" s="1">
        <v>33</v>
      </c>
      <c r="S213" s="1">
        <f t="shared" si="36"/>
        <v>22446.880000000001</v>
      </c>
      <c r="T213" s="1">
        <f t="shared" si="37"/>
        <v>82014.747199999998</v>
      </c>
      <c r="U213" s="1">
        <f t="shared" si="38"/>
        <v>314.71519999999998</v>
      </c>
      <c r="V213" s="1">
        <f t="shared" si="39"/>
        <v>99.041600000000003</v>
      </c>
      <c r="W213" s="1">
        <f t="shared" si="40"/>
        <v>415926.61599999998</v>
      </c>
      <c r="X213" s="1">
        <f t="shared" si="41"/>
        <v>108.76742050209205</v>
      </c>
      <c r="Y213" s="10">
        <f t="shared" si="42"/>
        <v>6.3683122304708268</v>
      </c>
      <c r="Z213" s="1">
        <f t="shared" si="43"/>
        <v>539.6374072868955</v>
      </c>
      <c r="AA213" s="1">
        <f t="shared" si="44"/>
        <v>0.25387417208304214</v>
      </c>
      <c r="AB213" s="1">
        <f t="shared" si="45"/>
        <v>314360.61599999998</v>
      </c>
      <c r="AC213" s="8">
        <f t="shared" si="46"/>
        <v>0.25387417208304214</v>
      </c>
      <c r="AD213" s="1" t="str">
        <f t="shared" si="47"/>
        <v>CUST213</v>
      </c>
      <c r="AE213" s="1"/>
      <c r="AF213" s="1"/>
    </row>
    <row r="214" spans="1:32" x14ac:dyDescent="0.3">
      <c r="A214" s="1" t="s">
        <v>21</v>
      </c>
      <c r="B214" s="1" t="s">
        <v>27</v>
      </c>
      <c r="C214" s="1" t="s">
        <v>30</v>
      </c>
      <c r="D214" s="1">
        <v>3703</v>
      </c>
      <c r="E214" s="1">
        <v>483934</v>
      </c>
      <c r="F214" s="1">
        <v>129881</v>
      </c>
      <c r="G214" s="1">
        <v>3.97</v>
      </c>
      <c r="H214" s="1">
        <v>3.77</v>
      </c>
      <c r="I214" s="1">
        <v>420</v>
      </c>
      <c r="J214" s="1">
        <v>20.7</v>
      </c>
      <c r="K214" s="1">
        <v>7.56</v>
      </c>
      <c r="L214" s="1">
        <v>31113</v>
      </c>
      <c r="M214" s="1">
        <v>9</v>
      </c>
      <c r="N214" s="1">
        <v>911.93</v>
      </c>
      <c r="O214" s="1">
        <v>8.61</v>
      </c>
      <c r="P214" s="1">
        <v>16</v>
      </c>
      <c r="Q214" s="1">
        <v>10492</v>
      </c>
      <c r="R214" s="1">
        <v>31</v>
      </c>
      <c r="S214" s="1">
        <f t="shared" si="36"/>
        <v>13960.31</v>
      </c>
      <c r="T214" s="1">
        <f t="shared" si="37"/>
        <v>36585.410400000001</v>
      </c>
      <c r="U214" s="1">
        <f t="shared" si="38"/>
        <v>318.82830000000001</v>
      </c>
      <c r="V214" s="1">
        <f t="shared" si="39"/>
        <v>147.00909999999999</v>
      </c>
      <c r="W214" s="1">
        <f t="shared" si="40"/>
        <v>391317.44219999999</v>
      </c>
      <c r="X214" s="1">
        <f t="shared" si="41"/>
        <v>105.6757877936808</v>
      </c>
      <c r="Y214" s="10">
        <f t="shared" si="42"/>
        <v>3.7259799354794003</v>
      </c>
      <c r="Z214" s="1">
        <f t="shared" si="43"/>
        <v>530.67011722390976</v>
      </c>
      <c r="AA214" s="1">
        <f t="shared" si="44"/>
        <v>0.79145214016787413</v>
      </c>
      <c r="AB214" s="1">
        <f t="shared" si="45"/>
        <v>261436.44219999999</v>
      </c>
      <c r="AC214" s="8">
        <f t="shared" si="46"/>
        <v>0.79145214016787413</v>
      </c>
      <c r="AD214" s="1" t="str">
        <f t="shared" si="47"/>
        <v>CUST214</v>
      </c>
      <c r="AE214" s="1"/>
      <c r="AF214" s="1"/>
    </row>
    <row r="215" spans="1:32" x14ac:dyDescent="0.3">
      <c r="A215" s="1" t="s">
        <v>21</v>
      </c>
      <c r="B215" s="1" t="s">
        <v>24</v>
      </c>
      <c r="C215" s="1" t="s">
        <v>28</v>
      </c>
      <c r="D215" s="1">
        <v>4585</v>
      </c>
      <c r="E215" s="1">
        <v>521328</v>
      </c>
      <c r="F215" s="1">
        <v>8642</v>
      </c>
      <c r="G215" s="1">
        <v>9.77</v>
      </c>
      <c r="H215" s="1">
        <v>7.32</v>
      </c>
      <c r="I215" s="1">
        <v>74</v>
      </c>
      <c r="J215" s="1">
        <v>44.48</v>
      </c>
      <c r="K215" s="1">
        <v>13.9</v>
      </c>
      <c r="L215" s="1">
        <v>84360</v>
      </c>
      <c r="M215" s="1">
        <v>12</v>
      </c>
      <c r="N215" s="1">
        <v>1734.95</v>
      </c>
      <c r="O215" s="1">
        <v>2.1</v>
      </c>
      <c r="P215" s="1">
        <v>4</v>
      </c>
      <c r="Q215" s="1">
        <v>18522</v>
      </c>
      <c r="R215" s="1">
        <v>46</v>
      </c>
      <c r="S215" s="1">
        <f t="shared" si="36"/>
        <v>33562.200000000004</v>
      </c>
      <c r="T215" s="1">
        <f t="shared" si="37"/>
        <v>72464.592000000004</v>
      </c>
      <c r="U215" s="1">
        <f t="shared" si="38"/>
        <v>96.285000000000011</v>
      </c>
      <c r="V215" s="1">
        <f t="shared" si="39"/>
        <v>447.9545</v>
      </c>
      <c r="W215" s="1">
        <f t="shared" si="40"/>
        <v>311874.96849999996</v>
      </c>
      <c r="X215" s="1">
        <f t="shared" si="41"/>
        <v>68.02071286804798</v>
      </c>
      <c r="Y215" s="10">
        <f t="shared" si="42"/>
        <v>60.324924785929184</v>
      </c>
      <c r="Z215" s="1">
        <f t="shared" si="43"/>
        <v>300.4858929652151</v>
      </c>
      <c r="AA215" s="1">
        <f t="shared" si="44"/>
        <v>0.24626780069361326</v>
      </c>
      <c r="AB215" s="1">
        <f t="shared" si="45"/>
        <v>303232.96849999996</v>
      </c>
      <c r="AC215" s="8">
        <f t="shared" si="46"/>
        <v>0.24626780069361326</v>
      </c>
      <c r="AD215" s="1" t="str">
        <f t="shared" si="47"/>
        <v>CUST215</v>
      </c>
      <c r="AE215" s="1"/>
      <c r="AF215" s="1"/>
    </row>
    <row r="216" spans="1:32" x14ac:dyDescent="0.3">
      <c r="A216" s="1" t="s">
        <v>21</v>
      </c>
      <c r="B216" s="1" t="s">
        <v>27</v>
      </c>
      <c r="C216" s="1" t="s">
        <v>29</v>
      </c>
      <c r="D216" s="1">
        <v>1984</v>
      </c>
      <c r="E216" s="1">
        <v>208588</v>
      </c>
      <c r="F216" s="1">
        <v>19122</v>
      </c>
      <c r="G216" s="1">
        <v>9.0299999999999994</v>
      </c>
      <c r="H216" s="1">
        <v>14.21</v>
      </c>
      <c r="I216" s="1">
        <v>250</v>
      </c>
      <c r="J216" s="1">
        <v>49</v>
      </c>
      <c r="K216" s="1">
        <v>6.74</v>
      </c>
      <c r="L216" s="1">
        <v>34414</v>
      </c>
      <c r="M216" s="1">
        <v>11</v>
      </c>
      <c r="N216" s="1">
        <v>771.5</v>
      </c>
      <c r="O216" s="1">
        <v>5.18</v>
      </c>
      <c r="P216" s="1">
        <v>45</v>
      </c>
      <c r="Q216" s="1">
        <v>4192</v>
      </c>
      <c r="R216" s="1">
        <v>12</v>
      </c>
      <c r="S216" s="1">
        <f t="shared" si="36"/>
        <v>28192.640000000003</v>
      </c>
      <c r="T216" s="1">
        <f t="shared" si="37"/>
        <v>14058.831200000001</v>
      </c>
      <c r="U216" s="1">
        <f t="shared" si="38"/>
        <v>102.77119999999999</v>
      </c>
      <c r="V216" s="1">
        <f t="shared" si="39"/>
        <v>179.15519999999998</v>
      </c>
      <c r="W216" s="1">
        <f t="shared" si="40"/>
        <v>127448.6024</v>
      </c>
      <c r="X216" s="1">
        <f t="shared" si="41"/>
        <v>64.238206854838708</v>
      </c>
      <c r="Y216" s="10">
        <f t="shared" si="42"/>
        <v>10.90827319318063</v>
      </c>
      <c r="Z216" s="1">
        <f t="shared" si="43"/>
        <v>270.36681788723268</v>
      </c>
      <c r="AA216" s="1">
        <f t="shared" si="44"/>
        <v>0.92466968377854908</v>
      </c>
      <c r="AB216" s="1">
        <f t="shared" si="45"/>
        <v>108326.6024</v>
      </c>
      <c r="AC216" s="8">
        <f t="shared" si="46"/>
        <v>0.92466968377854908</v>
      </c>
      <c r="AD216" s="1" t="str">
        <f t="shared" si="47"/>
        <v>CUST216</v>
      </c>
      <c r="AE216" s="1"/>
      <c r="AF216" s="1"/>
    </row>
    <row r="217" spans="1:32" x14ac:dyDescent="0.3">
      <c r="A217" s="1" t="s">
        <v>21</v>
      </c>
      <c r="B217" s="1" t="s">
        <v>27</v>
      </c>
      <c r="C217" s="1" t="s">
        <v>30</v>
      </c>
      <c r="D217" s="1">
        <v>4238</v>
      </c>
      <c r="E217" s="1">
        <v>703583</v>
      </c>
      <c r="F217" s="1">
        <v>73431</v>
      </c>
      <c r="G217" s="1">
        <v>7.88</v>
      </c>
      <c r="H217" s="1">
        <v>12.67</v>
      </c>
      <c r="I217" s="1">
        <v>378</v>
      </c>
      <c r="J217" s="1">
        <v>9.17</v>
      </c>
      <c r="K217" s="1">
        <v>19.55</v>
      </c>
      <c r="L217" s="1">
        <v>16142</v>
      </c>
      <c r="M217" s="1">
        <v>2</v>
      </c>
      <c r="N217" s="1">
        <v>1187.28</v>
      </c>
      <c r="O217" s="1">
        <v>10.34</v>
      </c>
      <c r="P217" s="1">
        <v>9</v>
      </c>
      <c r="Q217" s="1">
        <v>46580</v>
      </c>
      <c r="R217" s="1">
        <v>25</v>
      </c>
      <c r="S217" s="1">
        <f t="shared" si="36"/>
        <v>53695.46</v>
      </c>
      <c r="T217" s="1">
        <f t="shared" si="37"/>
        <v>137550.47650000002</v>
      </c>
      <c r="U217" s="1">
        <f t="shared" si="38"/>
        <v>438.20919999999995</v>
      </c>
      <c r="V217" s="1">
        <f t="shared" si="39"/>
        <v>333.95439999999996</v>
      </c>
      <c r="W217" s="1">
        <f t="shared" si="40"/>
        <v>448842.89989999996</v>
      </c>
      <c r="X217" s="1">
        <f t="shared" si="41"/>
        <v>105.90913164228408</v>
      </c>
      <c r="Y217" s="10">
        <f t="shared" si="42"/>
        <v>9.5815527502008688</v>
      </c>
      <c r="Z217" s="1">
        <f t="shared" si="43"/>
        <v>592.6007344518564</v>
      </c>
      <c r="AA217" s="1">
        <f t="shared" si="44"/>
        <v>0.63786623610860405</v>
      </c>
      <c r="AB217" s="1">
        <f t="shared" si="45"/>
        <v>375411.89989999996</v>
      </c>
      <c r="AC217" s="8">
        <f t="shared" si="46"/>
        <v>0.63786623610860405</v>
      </c>
      <c r="AD217" s="1" t="str">
        <f t="shared" si="47"/>
        <v>CUST217</v>
      </c>
      <c r="AE217" s="1"/>
      <c r="AF217" s="1"/>
    </row>
    <row r="218" spans="1:32" x14ac:dyDescent="0.3">
      <c r="A218" s="1" t="s">
        <v>21</v>
      </c>
      <c r="B218" s="1" t="s">
        <v>27</v>
      </c>
      <c r="C218" s="1" t="s">
        <v>30</v>
      </c>
      <c r="D218" s="1">
        <v>4449</v>
      </c>
      <c r="E218" s="1">
        <v>662257</v>
      </c>
      <c r="F218" s="1">
        <v>60745</v>
      </c>
      <c r="G218" s="1">
        <v>1.23</v>
      </c>
      <c r="H218" s="1">
        <v>4.67</v>
      </c>
      <c r="I218" s="1">
        <v>33</v>
      </c>
      <c r="J218" s="1">
        <v>43.75</v>
      </c>
      <c r="K218" s="1">
        <v>5.33</v>
      </c>
      <c r="L218" s="1">
        <v>71492</v>
      </c>
      <c r="M218" s="1">
        <v>2</v>
      </c>
      <c r="N218" s="1">
        <v>325.85000000000002</v>
      </c>
      <c r="O218" s="1">
        <v>1.85</v>
      </c>
      <c r="P218" s="1">
        <v>45</v>
      </c>
      <c r="Q218" s="1">
        <v>16775</v>
      </c>
      <c r="R218" s="1">
        <v>60</v>
      </c>
      <c r="S218" s="1">
        <f t="shared" si="36"/>
        <v>20776.829999999998</v>
      </c>
      <c r="T218" s="1">
        <f t="shared" si="37"/>
        <v>35298.2981</v>
      </c>
      <c r="U218" s="1">
        <f t="shared" si="38"/>
        <v>82.306500000000014</v>
      </c>
      <c r="V218" s="1">
        <f t="shared" si="39"/>
        <v>54.722700000000003</v>
      </c>
      <c r="W218" s="1">
        <f t="shared" si="40"/>
        <v>517777.84270000004</v>
      </c>
      <c r="X218" s="1">
        <f t="shared" si="41"/>
        <v>116.38072436502586</v>
      </c>
      <c r="Y218" s="10">
        <f t="shared" si="42"/>
        <v>10.902247098526628</v>
      </c>
      <c r="Z218" s="1">
        <f t="shared" si="43"/>
        <v>2032.3983427957648</v>
      </c>
      <c r="AA218" s="1">
        <f t="shared" si="44"/>
        <v>1.6236974467616048E-2</v>
      </c>
      <c r="AB218" s="1">
        <f t="shared" si="45"/>
        <v>457032.84270000004</v>
      </c>
      <c r="AC218" s="8">
        <f t="shared" si="46"/>
        <v>1.6236974467616048E-2</v>
      </c>
      <c r="AD218" s="1" t="str">
        <f t="shared" si="47"/>
        <v>CUST218</v>
      </c>
      <c r="AE218" s="1"/>
      <c r="AF218" s="1"/>
    </row>
    <row r="219" spans="1:32" x14ac:dyDescent="0.3">
      <c r="A219" s="1" t="s">
        <v>21</v>
      </c>
      <c r="B219" s="1" t="s">
        <v>25</v>
      </c>
      <c r="C219" s="1" t="s">
        <v>29</v>
      </c>
      <c r="D219" s="1">
        <v>2810</v>
      </c>
      <c r="E219" s="1">
        <v>255735</v>
      </c>
      <c r="F219" s="1">
        <v>144783</v>
      </c>
      <c r="G219" s="1">
        <v>3.08</v>
      </c>
      <c r="H219" s="1">
        <v>17.82</v>
      </c>
      <c r="I219" s="1">
        <v>440</v>
      </c>
      <c r="J219" s="1">
        <v>18.71</v>
      </c>
      <c r="K219" s="1">
        <v>16.82</v>
      </c>
      <c r="L219" s="1">
        <v>75257</v>
      </c>
      <c r="M219" s="1">
        <v>10</v>
      </c>
      <c r="N219" s="1">
        <v>914.91</v>
      </c>
      <c r="O219" s="1">
        <v>23.05</v>
      </c>
      <c r="P219" s="1">
        <v>32</v>
      </c>
      <c r="Q219" s="1">
        <v>14074</v>
      </c>
      <c r="R219" s="1">
        <v>-2</v>
      </c>
      <c r="S219" s="1">
        <f t="shared" si="36"/>
        <v>50074.200000000004</v>
      </c>
      <c r="T219" s="1">
        <f t="shared" si="37"/>
        <v>43014.627000000008</v>
      </c>
      <c r="U219" s="1">
        <f t="shared" si="38"/>
        <v>647.70500000000004</v>
      </c>
      <c r="V219" s="1">
        <f t="shared" si="39"/>
        <v>86.548000000000002</v>
      </c>
      <c r="W219" s="1">
        <f t="shared" si="40"/>
        <v>72580.919999999984</v>
      </c>
      <c r="X219" s="1">
        <f t="shared" si="41"/>
        <v>25.829508896797147</v>
      </c>
      <c r="Y219" s="10">
        <f t="shared" si="42"/>
        <v>1.7663330639646919</v>
      </c>
      <c r="Z219" s="1">
        <f t="shared" si="43"/>
        <v>279.51929698003084</v>
      </c>
      <c r="AA219" s="1">
        <f t="shared" si="44"/>
        <v>1.5741310340782448</v>
      </c>
      <c r="AB219" s="1">
        <f t="shared" si="45"/>
        <v>-72202.080000000016</v>
      </c>
      <c r="AC219" s="8">
        <f t="shared" si="46"/>
        <v>1.5741310340782448</v>
      </c>
      <c r="AD219" s="1" t="str">
        <f t="shared" si="47"/>
        <v>CUST219</v>
      </c>
      <c r="AE219" s="1"/>
      <c r="AF219" s="1"/>
    </row>
    <row r="220" spans="1:32" x14ac:dyDescent="0.3">
      <c r="A220" s="1" t="s">
        <v>21</v>
      </c>
      <c r="B220" s="1" t="s">
        <v>27</v>
      </c>
      <c r="C220" s="1" t="s">
        <v>28</v>
      </c>
      <c r="D220" s="1">
        <v>789</v>
      </c>
      <c r="E220" s="1">
        <v>379638</v>
      </c>
      <c r="F220" s="1">
        <v>15211</v>
      </c>
      <c r="G220" s="1">
        <v>6.36</v>
      </c>
      <c r="H220" s="1">
        <v>13.06</v>
      </c>
      <c r="I220" s="1">
        <v>328</v>
      </c>
      <c r="J220" s="1">
        <v>34.92</v>
      </c>
      <c r="K220" s="1">
        <v>15.46</v>
      </c>
      <c r="L220" s="1">
        <v>27862</v>
      </c>
      <c r="M220" s="1">
        <v>9</v>
      </c>
      <c r="N220" s="1">
        <v>992.97</v>
      </c>
      <c r="O220" s="1">
        <v>14.11</v>
      </c>
      <c r="P220" s="1">
        <v>47</v>
      </c>
      <c r="Q220" s="1">
        <v>28002</v>
      </c>
      <c r="R220" s="1">
        <v>57</v>
      </c>
      <c r="S220" s="1">
        <f t="shared" si="36"/>
        <v>10304.34</v>
      </c>
      <c r="T220" s="1">
        <f t="shared" si="37"/>
        <v>58692.034800000009</v>
      </c>
      <c r="U220" s="1">
        <f t="shared" si="38"/>
        <v>111.3279</v>
      </c>
      <c r="V220" s="1">
        <f t="shared" si="39"/>
        <v>50.180400000000006</v>
      </c>
      <c r="W220" s="1">
        <f t="shared" si="40"/>
        <v>254616.11689999999</v>
      </c>
      <c r="X220" s="1">
        <f t="shared" si="41"/>
        <v>322.7073724968314</v>
      </c>
      <c r="Y220" s="10">
        <f t="shared" si="42"/>
        <v>24.958122411412795</v>
      </c>
      <c r="Z220" s="1">
        <f t="shared" si="43"/>
        <v>382.32575002265929</v>
      </c>
      <c r="AA220" s="1">
        <f t="shared" si="44"/>
        <v>0.85790716419325774</v>
      </c>
      <c r="AB220" s="1">
        <f t="shared" si="45"/>
        <v>239405.11689999999</v>
      </c>
      <c r="AC220" s="8">
        <f t="shared" si="46"/>
        <v>0.85790716419325774</v>
      </c>
      <c r="AD220" s="1" t="str">
        <f t="shared" si="47"/>
        <v>CUST220</v>
      </c>
      <c r="AE220" s="1"/>
      <c r="AF220" s="1"/>
    </row>
    <row r="221" spans="1:32" x14ac:dyDescent="0.3">
      <c r="A221" s="1" t="s">
        <v>21</v>
      </c>
      <c r="B221" s="1" t="s">
        <v>25</v>
      </c>
      <c r="C221" s="1" t="s">
        <v>28</v>
      </c>
      <c r="D221" s="1">
        <v>556</v>
      </c>
      <c r="E221" s="1">
        <v>154648</v>
      </c>
      <c r="F221" s="1">
        <v>106971</v>
      </c>
      <c r="G221" s="1">
        <v>5.05</v>
      </c>
      <c r="H221" s="1">
        <v>7.74</v>
      </c>
      <c r="I221" s="1">
        <v>448</v>
      </c>
      <c r="J221" s="1">
        <v>13.7</v>
      </c>
      <c r="K221" s="1">
        <v>16.739999999999998</v>
      </c>
      <c r="L221" s="1">
        <v>70199</v>
      </c>
      <c r="M221" s="1">
        <v>11</v>
      </c>
      <c r="N221" s="1">
        <v>1429.95</v>
      </c>
      <c r="O221" s="1">
        <v>22.88</v>
      </c>
      <c r="P221" s="1">
        <v>26</v>
      </c>
      <c r="Q221" s="1">
        <v>13460</v>
      </c>
      <c r="R221" s="1">
        <v>18</v>
      </c>
      <c r="S221" s="1">
        <f t="shared" si="36"/>
        <v>4303.4400000000005</v>
      </c>
      <c r="T221" s="1">
        <f t="shared" si="37"/>
        <v>25888.075199999999</v>
      </c>
      <c r="U221" s="1">
        <f t="shared" si="38"/>
        <v>127.2128</v>
      </c>
      <c r="V221" s="1">
        <f t="shared" si="39"/>
        <v>28.077999999999999</v>
      </c>
      <c r="W221" s="1">
        <f t="shared" si="40"/>
        <v>40642.193999999989</v>
      </c>
      <c r="X221" s="1">
        <f t="shared" si="41"/>
        <v>73.097471223021557</v>
      </c>
      <c r="Y221" s="10">
        <f t="shared" si="42"/>
        <v>1.4457002365126996</v>
      </c>
      <c r="Z221" s="1">
        <f t="shared" si="43"/>
        <v>108.14923598727228</v>
      </c>
      <c r="AA221" s="1">
        <f t="shared" si="44"/>
        <v>4.1424240856655112</v>
      </c>
      <c r="AB221" s="1">
        <f t="shared" si="45"/>
        <v>-66328.806000000011</v>
      </c>
      <c r="AC221" s="8">
        <f t="shared" si="46"/>
        <v>4.1424240856655112</v>
      </c>
      <c r="AD221" s="1" t="str">
        <f t="shared" si="47"/>
        <v>CUST221</v>
      </c>
      <c r="AE221" s="1"/>
      <c r="AF221" s="1"/>
    </row>
    <row r="222" spans="1:32" x14ac:dyDescent="0.3">
      <c r="A222" s="1" t="s">
        <v>21</v>
      </c>
      <c r="B222" s="1" t="s">
        <v>26</v>
      </c>
      <c r="C222" s="1" t="s">
        <v>30</v>
      </c>
      <c r="D222" s="1">
        <v>1738</v>
      </c>
      <c r="E222" s="1">
        <v>804105</v>
      </c>
      <c r="F222" s="1">
        <v>133727</v>
      </c>
      <c r="G222" s="1">
        <v>7.29</v>
      </c>
      <c r="H222" s="1">
        <v>14.21</v>
      </c>
      <c r="I222" s="1">
        <v>422</v>
      </c>
      <c r="J222" s="1">
        <v>18.88</v>
      </c>
      <c r="K222" s="1">
        <v>18.8</v>
      </c>
      <c r="L222" s="1">
        <v>53472</v>
      </c>
      <c r="M222" s="1">
        <v>11</v>
      </c>
      <c r="N222" s="1">
        <v>1063.92</v>
      </c>
      <c r="O222" s="1">
        <v>10.43</v>
      </c>
      <c r="P222" s="1">
        <v>37</v>
      </c>
      <c r="Q222" s="1">
        <v>31121</v>
      </c>
      <c r="R222" s="1">
        <v>76</v>
      </c>
      <c r="S222" s="1">
        <f t="shared" si="36"/>
        <v>24696.980000000003</v>
      </c>
      <c r="T222" s="1">
        <f t="shared" si="37"/>
        <v>151171.74</v>
      </c>
      <c r="U222" s="1">
        <f t="shared" si="38"/>
        <v>181.27340000000001</v>
      </c>
      <c r="V222" s="1">
        <f t="shared" si="39"/>
        <v>126.70020000000001</v>
      </c>
      <c r="W222" s="1">
        <f t="shared" si="40"/>
        <v>543335.3064</v>
      </c>
      <c r="X222" s="1">
        <f t="shared" si="41"/>
        <v>312.62100483314157</v>
      </c>
      <c r="Y222" s="10">
        <f t="shared" si="42"/>
        <v>6.0130340170646166</v>
      </c>
      <c r="Z222" s="1">
        <f t="shared" si="43"/>
        <v>755.79460861718917</v>
      </c>
      <c r="AA222" s="1">
        <f t="shared" si="44"/>
        <v>0.55835275243904725</v>
      </c>
      <c r="AB222" s="1">
        <f t="shared" si="45"/>
        <v>409608.3064</v>
      </c>
      <c r="AC222" s="8">
        <f t="shared" si="46"/>
        <v>0.55835275243904725</v>
      </c>
      <c r="AD222" s="1" t="str">
        <f t="shared" si="47"/>
        <v>CUST222</v>
      </c>
      <c r="AE222" s="1"/>
      <c r="AF222" s="1"/>
    </row>
    <row r="223" spans="1:32" x14ac:dyDescent="0.3">
      <c r="A223" s="1" t="s">
        <v>21</v>
      </c>
      <c r="B223" s="1" t="s">
        <v>26</v>
      </c>
      <c r="C223" s="1" t="s">
        <v>28</v>
      </c>
      <c r="D223" s="1">
        <v>519</v>
      </c>
      <c r="E223" s="1">
        <v>493316</v>
      </c>
      <c r="F223" s="1">
        <v>71732</v>
      </c>
      <c r="G223" s="1">
        <v>6.81</v>
      </c>
      <c r="H223" s="1">
        <v>10.45</v>
      </c>
      <c r="I223" s="1">
        <v>121</v>
      </c>
      <c r="J223" s="1">
        <v>67.05</v>
      </c>
      <c r="K223" s="1">
        <v>5.77</v>
      </c>
      <c r="L223" s="1">
        <v>86029</v>
      </c>
      <c r="M223" s="1">
        <v>8</v>
      </c>
      <c r="N223" s="1">
        <v>1066.96</v>
      </c>
      <c r="O223" s="1">
        <v>13.55</v>
      </c>
      <c r="P223" s="1">
        <v>1</v>
      </c>
      <c r="Q223" s="1">
        <v>31921</v>
      </c>
      <c r="R223" s="1">
        <v>45</v>
      </c>
      <c r="S223" s="1">
        <f t="shared" si="36"/>
        <v>5423.5499999999993</v>
      </c>
      <c r="T223" s="1">
        <f t="shared" si="37"/>
        <v>28464.333199999997</v>
      </c>
      <c r="U223" s="1">
        <f t="shared" si="38"/>
        <v>70.3245</v>
      </c>
      <c r="V223" s="1">
        <f t="shared" si="39"/>
        <v>35.343899999999998</v>
      </c>
      <c r="W223" s="1">
        <f t="shared" si="40"/>
        <v>341372.44839999999</v>
      </c>
      <c r="X223" s="1">
        <f t="shared" si="41"/>
        <v>657.75038227360312</v>
      </c>
      <c r="Y223" s="10">
        <f t="shared" si="42"/>
        <v>6.8772096135615906</v>
      </c>
      <c r="Z223" s="1">
        <f t="shared" si="43"/>
        <v>462.35660193446802</v>
      </c>
      <c r="AA223" s="1">
        <f t="shared" si="44"/>
        <v>0.26170276252949426</v>
      </c>
      <c r="AB223" s="1">
        <f t="shared" si="45"/>
        <v>269640.44839999999</v>
      </c>
      <c r="AC223" s="8">
        <f t="shared" si="46"/>
        <v>0.26170276252949426</v>
      </c>
      <c r="AD223" s="1" t="str">
        <f t="shared" si="47"/>
        <v>CUST223</v>
      </c>
      <c r="AE223" s="1"/>
      <c r="AF223" s="1"/>
    </row>
    <row r="224" spans="1:32" x14ac:dyDescent="0.3">
      <c r="A224" s="1" t="s">
        <v>21</v>
      </c>
      <c r="B224" s="1" t="s">
        <v>27</v>
      </c>
      <c r="C224" s="1" t="s">
        <v>28</v>
      </c>
      <c r="D224" s="1">
        <v>4300</v>
      </c>
      <c r="E224" s="1">
        <v>774984</v>
      </c>
      <c r="F224" s="1">
        <v>109601</v>
      </c>
      <c r="G224" s="1">
        <v>3.71</v>
      </c>
      <c r="H224" s="1">
        <v>8.73</v>
      </c>
      <c r="I224" s="1">
        <v>180</v>
      </c>
      <c r="J224" s="1">
        <v>37.770000000000003</v>
      </c>
      <c r="K224" s="1">
        <v>14.29</v>
      </c>
      <c r="L224" s="1">
        <v>38383</v>
      </c>
      <c r="M224" s="1">
        <v>3</v>
      </c>
      <c r="N224" s="1">
        <v>559.12</v>
      </c>
      <c r="O224" s="1">
        <v>12.38</v>
      </c>
      <c r="P224" s="1">
        <v>36</v>
      </c>
      <c r="Q224" s="1">
        <v>4201</v>
      </c>
      <c r="R224" s="1">
        <v>27</v>
      </c>
      <c r="S224" s="1">
        <f t="shared" si="36"/>
        <v>37539</v>
      </c>
      <c r="T224" s="1">
        <f t="shared" si="37"/>
        <v>110745.2136</v>
      </c>
      <c r="U224" s="1">
        <f t="shared" si="38"/>
        <v>532.34</v>
      </c>
      <c r="V224" s="1">
        <f t="shared" si="39"/>
        <v>159.53</v>
      </c>
      <c r="W224" s="1">
        <f t="shared" si="40"/>
        <v>583423.91639999999</v>
      </c>
      <c r="X224" s="1">
        <f t="shared" si="41"/>
        <v>135.67998055813953</v>
      </c>
      <c r="Y224" s="10">
        <f t="shared" si="42"/>
        <v>7.0709573817757141</v>
      </c>
      <c r="Z224" s="1">
        <f t="shared" si="43"/>
        <v>1386.078122764344</v>
      </c>
      <c r="AA224" s="1">
        <f t="shared" si="44"/>
        <v>0.1298628100709176</v>
      </c>
      <c r="AB224" s="1">
        <f t="shared" si="45"/>
        <v>473822.91639999999</v>
      </c>
      <c r="AC224" s="8">
        <f t="shared" si="46"/>
        <v>0.1298628100709176</v>
      </c>
      <c r="AD224" s="1" t="str">
        <f t="shared" si="47"/>
        <v>CUST224</v>
      </c>
      <c r="AE224" s="1"/>
      <c r="AF224" s="1"/>
    </row>
    <row r="225" spans="1:32" x14ac:dyDescent="0.3">
      <c r="A225" s="1" t="s">
        <v>21</v>
      </c>
      <c r="B225" s="1" t="s">
        <v>27</v>
      </c>
      <c r="C225" s="1" t="s">
        <v>31</v>
      </c>
      <c r="D225" s="1">
        <v>3291</v>
      </c>
      <c r="E225" s="1">
        <v>589570</v>
      </c>
      <c r="F225" s="1">
        <v>66844</v>
      </c>
      <c r="G225" s="1">
        <v>5.95</v>
      </c>
      <c r="H225" s="1">
        <v>2.2200000000000002</v>
      </c>
      <c r="I225" s="1">
        <v>386</v>
      </c>
      <c r="J225" s="1">
        <v>21.78</v>
      </c>
      <c r="K225" s="1">
        <v>17.54</v>
      </c>
      <c r="L225" s="1">
        <v>81552</v>
      </c>
      <c r="M225" s="1">
        <v>6</v>
      </c>
      <c r="N225" s="1">
        <v>1635.8</v>
      </c>
      <c r="O225" s="1">
        <v>17.52</v>
      </c>
      <c r="P225" s="1">
        <v>14</v>
      </c>
      <c r="Q225" s="1">
        <v>40531</v>
      </c>
      <c r="R225" s="1">
        <v>67</v>
      </c>
      <c r="S225" s="1">
        <f t="shared" si="36"/>
        <v>7306.02</v>
      </c>
      <c r="T225" s="1">
        <f t="shared" si="37"/>
        <v>103410.57799999999</v>
      </c>
      <c r="U225" s="1">
        <f t="shared" si="38"/>
        <v>576.58320000000003</v>
      </c>
      <c r="V225" s="1">
        <f t="shared" si="39"/>
        <v>195.81450000000001</v>
      </c>
      <c r="W225" s="1">
        <f t="shared" si="40"/>
        <v>355998.00430000003</v>
      </c>
      <c r="X225" s="1">
        <f t="shared" si="41"/>
        <v>108.17320094196293</v>
      </c>
      <c r="Y225" s="10">
        <f t="shared" si="42"/>
        <v>8.8200885644186471</v>
      </c>
      <c r="Z225" s="1">
        <f t="shared" si="43"/>
        <v>360.41692138403226</v>
      </c>
      <c r="AA225" s="1">
        <f t="shared" si="44"/>
        <v>1.0709819020642164</v>
      </c>
      <c r="AB225" s="1">
        <f t="shared" si="45"/>
        <v>289154.00430000003</v>
      </c>
      <c r="AC225" s="8">
        <f t="shared" si="46"/>
        <v>1.0709819020642164</v>
      </c>
      <c r="AD225" s="1" t="str">
        <f t="shared" si="47"/>
        <v>CUST225</v>
      </c>
      <c r="AE225" s="1"/>
      <c r="AF225" s="1"/>
    </row>
    <row r="226" spans="1:32" x14ac:dyDescent="0.3">
      <c r="A226" s="1" t="s">
        <v>21</v>
      </c>
      <c r="B226" s="1" t="s">
        <v>26</v>
      </c>
      <c r="C226" s="1" t="s">
        <v>31</v>
      </c>
      <c r="D226" s="1">
        <v>341</v>
      </c>
      <c r="E226" s="1">
        <v>841507</v>
      </c>
      <c r="F226" s="1">
        <v>25700</v>
      </c>
      <c r="G226" s="1">
        <v>5.46</v>
      </c>
      <c r="H226" s="1">
        <v>17.39</v>
      </c>
      <c r="I226" s="1">
        <v>336</v>
      </c>
      <c r="J226" s="1">
        <v>11.9</v>
      </c>
      <c r="K226" s="1">
        <v>17.64</v>
      </c>
      <c r="L226" s="1">
        <v>55612</v>
      </c>
      <c r="M226" s="1">
        <v>7</v>
      </c>
      <c r="N226" s="1">
        <v>1060.5999999999999</v>
      </c>
      <c r="O226" s="1">
        <v>26.41</v>
      </c>
      <c r="P226" s="1">
        <v>0</v>
      </c>
      <c r="Q226" s="1">
        <v>37446</v>
      </c>
      <c r="R226" s="1">
        <v>14</v>
      </c>
      <c r="S226" s="1">
        <f t="shared" si="36"/>
        <v>5929.99</v>
      </c>
      <c r="T226" s="1">
        <f t="shared" si="37"/>
        <v>148441.83480000001</v>
      </c>
      <c r="U226" s="1">
        <f t="shared" si="38"/>
        <v>90.058099999999996</v>
      </c>
      <c r="V226" s="1">
        <f t="shared" si="39"/>
        <v>18.618600000000001</v>
      </c>
      <c r="W226" s="1">
        <f t="shared" si="40"/>
        <v>593968.49849999999</v>
      </c>
      <c r="X226" s="1">
        <f t="shared" si="41"/>
        <v>1741.8431041055719</v>
      </c>
      <c r="Y226" s="10">
        <f t="shared" si="42"/>
        <v>32.743463035019452</v>
      </c>
      <c r="Z226" s="1">
        <f t="shared" si="43"/>
        <v>793.42541957382616</v>
      </c>
      <c r="AA226" s="1">
        <f t="shared" si="44"/>
        <v>0.42348025625455282</v>
      </c>
      <c r="AB226" s="1">
        <f t="shared" si="45"/>
        <v>568268.49849999999</v>
      </c>
      <c r="AC226" s="8">
        <f t="shared" si="46"/>
        <v>0.42348025625455282</v>
      </c>
      <c r="AD226" s="1" t="str">
        <f t="shared" si="47"/>
        <v>CUST226</v>
      </c>
      <c r="AE226" s="1"/>
      <c r="AF226" s="1"/>
    </row>
    <row r="227" spans="1:32" x14ac:dyDescent="0.3">
      <c r="A227" s="1" t="s">
        <v>21</v>
      </c>
      <c r="B227" s="1" t="s">
        <v>24</v>
      </c>
      <c r="C227" s="1" t="s">
        <v>29</v>
      </c>
      <c r="D227" s="1">
        <v>2379</v>
      </c>
      <c r="E227" s="1">
        <v>78365</v>
      </c>
      <c r="F227" s="1">
        <v>68353</v>
      </c>
      <c r="G227" s="1">
        <v>6.42</v>
      </c>
      <c r="H227" s="1">
        <v>6.87</v>
      </c>
      <c r="I227" s="1">
        <v>171</v>
      </c>
      <c r="J227" s="1">
        <v>54.9</v>
      </c>
      <c r="K227" s="1">
        <v>6.46</v>
      </c>
      <c r="L227" s="1">
        <v>83536</v>
      </c>
      <c r="M227" s="1">
        <v>8</v>
      </c>
      <c r="N227" s="1">
        <v>1144.3599999999999</v>
      </c>
      <c r="O227" s="1">
        <v>1.07</v>
      </c>
      <c r="P227" s="1">
        <v>40</v>
      </c>
      <c r="Q227" s="1">
        <v>2667</v>
      </c>
      <c r="R227" s="1">
        <v>78</v>
      </c>
      <c r="S227" s="1">
        <f t="shared" si="36"/>
        <v>16343.73</v>
      </c>
      <c r="T227" s="1">
        <f t="shared" si="37"/>
        <v>5062.3790000000008</v>
      </c>
      <c r="U227" s="1">
        <f t="shared" si="38"/>
        <v>25.455300000000001</v>
      </c>
      <c r="V227" s="1">
        <f t="shared" si="39"/>
        <v>152.73179999999999</v>
      </c>
      <c r="W227" s="1">
        <f t="shared" si="40"/>
        <v>-29422.296100000007</v>
      </c>
      <c r="X227" s="1">
        <f t="shared" si="41"/>
        <v>-12.367505716687687</v>
      </c>
      <c r="Y227" s="10">
        <f t="shared" si="42"/>
        <v>1.1464749169751145</v>
      </c>
      <c r="Z227" s="1">
        <f t="shared" si="43"/>
        <v>68.479324688035234</v>
      </c>
      <c r="AA227" s="1">
        <f t="shared" si="44"/>
        <v>2.497104064314426</v>
      </c>
      <c r="AB227" s="1">
        <f t="shared" si="45"/>
        <v>-97775.296100000007</v>
      </c>
      <c r="AC227" s="8">
        <f t="shared" si="46"/>
        <v>2.497104064314426</v>
      </c>
      <c r="AD227" s="1" t="str">
        <f t="shared" si="47"/>
        <v>CUST227</v>
      </c>
      <c r="AE227" s="1"/>
      <c r="AF227" s="1"/>
    </row>
    <row r="228" spans="1:32" x14ac:dyDescent="0.3">
      <c r="A228" s="1" t="s">
        <v>21</v>
      </c>
      <c r="B228" s="1" t="s">
        <v>26</v>
      </c>
      <c r="C228" s="1" t="s">
        <v>30</v>
      </c>
      <c r="D228" s="1">
        <v>888</v>
      </c>
      <c r="E228" s="1">
        <v>515982</v>
      </c>
      <c r="F228" s="1">
        <v>105772</v>
      </c>
      <c r="G228" s="1">
        <v>6.2</v>
      </c>
      <c r="H228" s="1">
        <v>5.49</v>
      </c>
      <c r="I228" s="1">
        <v>311</v>
      </c>
      <c r="J228" s="1">
        <v>12.41</v>
      </c>
      <c r="K228" s="1">
        <v>9.5500000000000007</v>
      </c>
      <c r="L228" s="1">
        <v>13806</v>
      </c>
      <c r="M228" s="1">
        <v>3</v>
      </c>
      <c r="N228" s="1">
        <v>241.2</v>
      </c>
      <c r="O228" s="1">
        <v>14.94</v>
      </c>
      <c r="P228" s="1">
        <v>25</v>
      </c>
      <c r="Q228" s="1">
        <v>29152</v>
      </c>
      <c r="R228" s="1">
        <v>31</v>
      </c>
      <c r="S228" s="1">
        <f t="shared" si="36"/>
        <v>4875.12</v>
      </c>
      <c r="T228" s="1">
        <f t="shared" si="37"/>
        <v>49276.281000000003</v>
      </c>
      <c r="U228" s="1">
        <f t="shared" si="38"/>
        <v>132.66720000000001</v>
      </c>
      <c r="V228" s="1">
        <f t="shared" si="39"/>
        <v>55.055999999999997</v>
      </c>
      <c r="W228" s="1">
        <f t="shared" si="40"/>
        <v>418684.87579999998</v>
      </c>
      <c r="X228" s="1">
        <f t="shared" si="41"/>
        <v>471.49197725225224</v>
      </c>
      <c r="Y228" s="10">
        <f t="shared" si="42"/>
        <v>4.8782475513368375</v>
      </c>
      <c r="Z228" s="1">
        <f t="shared" si="43"/>
        <v>2139.2288557213933</v>
      </c>
      <c r="AA228" s="1">
        <f t="shared" si="44"/>
        <v>0.14537948998220868</v>
      </c>
      <c r="AB228" s="1">
        <f t="shared" si="45"/>
        <v>312912.87579999998</v>
      </c>
      <c r="AC228" s="8">
        <f t="shared" si="46"/>
        <v>0.14537948998220868</v>
      </c>
      <c r="AD228" s="1" t="str">
        <f t="shared" si="47"/>
        <v>CUST228</v>
      </c>
      <c r="AE228" s="1"/>
      <c r="AF228" s="1"/>
    </row>
    <row r="229" spans="1:32" x14ac:dyDescent="0.3">
      <c r="A229" s="1" t="s">
        <v>21</v>
      </c>
      <c r="B229" s="1" t="s">
        <v>27</v>
      </c>
      <c r="C229" s="1" t="s">
        <v>28</v>
      </c>
      <c r="D229" s="1">
        <v>178</v>
      </c>
      <c r="E229" s="1">
        <v>390754</v>
      </c>
      <c r="F229" s="1">
        <v>24991</v>
      </c>
      <c r="G229" s="1">
        <v>3.29</v>
      </c>
      <c r="H229" s="1">
        <v>5.63</v>
      </c>
      <c r="I229" s="1">
        <v>156</v>
      </c>
      <c r="J229" s="1">
        <v>7.23</v>
      </c>
      <c r="K229" s="1">
        <v>14.79</v>
      </c>
      <c r="L229" s="1">
        <v>40477</v>
      </c>
      <c r="M229" s="1">
        <v>6</v>
      </c>
      <c r="N229" s="1">
        <v>1348.5</v>
      </c>
      <c r="O229" s="1">
        <v>28.42</v>
      </c>
      <c r="P229" s="1">
        <v>12</v>
      </c>
      <c r="Q229" s="1">
        <v>21654</v>
      </c>
      <c r="R229" s="1">
        <v>28</v>
      </c>
      <c r="S229" s="1">
        <f t="shared" si="36"/>
        <v>1002.14</v>
      </c>
      <c r="T229" s="1">
        <f t="shared" si="37"/>
        <v>57792.516600000003</v>
      </c>
      <c r="U229" s="1">
        <f t="shared" si="38"/>
        <v>50.587600000000002</v>
      </c>
      <c r="V229" s="1">
        <f t="shared" si="39"/>
        <v>5.8561999999999994</v>
      </c>
      <c r="W229" s="1">
        <f t="shared" si="40"/>
        <v>269771.8996</v>
      </c>
      <c r="X229" s="1">
        <f t="shared" si="41"/>
        <v>1515.5724696629213</v>
      </c>
      <c r="Y229" s="10">
        <f t="shared" si="42"/>
        <v>15.63578888399824</v>
      </c>
      <c r="Z229" s="1">
        <f t="shared" si="43"/>
        <v>289.76937337782721</v>
      </c>
      <c r="AA229" s="1">
        <f t="shared" si="44"/>
        <v>0.53835917226695063</v>
      </c>
      <c r="AB229" s="1">
        <f t="shared" si="45"/>
        <v>244780.8996</v>
      </c>
      <c r="AC229" s="8">
        <f t="shared" si="46"/>
        <v>0.53835917226695063</v>
      </c>
      <c r="AD229" s="1" t="str">
        <f t="shared" si="47"/>
        <v>CUST229</v>
      </c>
      <c r="AE229" s="1"/>
      <c r="AF229" s="1"/>
    </row>
    <row r="230" spans="1:32" x14ac:dyDescent="0.3">
      <c r="A230" s="1" t="s">
        <v>21</v>
      </c>
      <c r="B230" s="1" t="s">
        <v>26</v>
      </c>
      <c r="C230" s="1" t="s">
        <v>30</v>
      </c>
      <c r="D230" s="1">
        <v>955</v>
      </c>
      <c r="E230" s="1">
        <v>630595</v>
      </c>
      <c r="F230" s="1">
        <v>89995</v>
      </c>
      <c r="G230" s="1">
        <v>9.51</v>
      </c>
      <c r="H230" s="1">
        <v>4.04</v>
      </c>
      <c r="I230" s="1">
        <v>19</v>
      </c>
      <c r="J230" s="1">
        <v>10.29</v>
      </c>
      <c r="K230" s="1">
        <v>10.47</v>
      </c>
      <c r="L230" s="1">
        <v>18320</v>
      </c>
      <c r="M230" s="1">
        <v>14</v>
      </c>
      <c r="N230" s="1">
        <v>480.13</v>
      </c>
      <c r="O230" s="1">
        <v>14.93</v>
      </c>
      <c r="P230" s="1">
        <v>24</v>
      </c>
      <c r="Q230" s="1">
        <v>43903</v>
      </c>
      <c r="R230" s="1">
        <v>58</v>
      </c>
      <c r="S230" s="1">
        <f t="shared" si="36"/>
        <v>3858.2</v>
      </c>
      <c r="T230" s="1">
        <f t="shared" si="37"/>
        <v>66023.296499999997</v>
      </c>
      <c r="U230" s="1">
        <f t="shared" si="38"/>
        <v>142.58149999999998</v>
      </c>
      <c r="V230" s="1">
        <f t="shared" si="39"/>
        <v>90.82050000000001</v>
      </c>
      <c r="W230" s="1">
        <f t="shared" si="40"/>
        <v>498257.10149999999</v>
      </c>
      <c r="X230" s="1">
        <f t="shared" si="41"/>
        <v>521.73518481675387</v>
      </c>
      <c r="Y230" s="10">
        <f t="shared" si="42"/>
        <v>7.0070003889104946</v>
      </c>
      <c r="Z230" s="1">
        <f t="shared" si="43"/>
        <v>1313.3838752004665</v>
      </c>
      <c r="AA230" s="1">
        <f t="shared" si="44"/>
        <v>1.446644835433202E-2</v>
      </c>
      <c r="AB230" s="1">
        <f t="shared" si="45"/>
        <v>408262.10149999999</v>
      </c>
      <c r="AC230" s="8">
        <f t="shared" si="46"/>
        <v>1.446644835433202E-2</v>
      </c>
      <c r="AD230" s="1" t="str">
        <f t="shared" si="47"/>
        <v>CUST230</v>
      </c>
      <c r="AE230" s="1"/>
      <c r="AF230" s="1"/>
    </row>
    <row r="231" spans="1:32" x14ac:dyDescent="0.3">
      <c r="A231" s="1" t="s">
        <v>21</v>
      </c>
      <c r="B231" s="1" t="s">
        <v>26</v>
      </c>
      <c r="C231" s="1" t="s">
        <v>30</v>
      </c>
      <c r="D231" s="1">
        <v>1131</v>
      </c>
      <c r="E231" s="1">
        <v>829383</v>
      </c>
      <c r="F231" s="1">
        <v>142686</v>
      </c>
      <c r="G231" s="1">
        <v>6.29</v>
      </c>
      <c r="H231" s="1">
        <v>16</v>
      </c>
      <c r="I231" s="1">
        <v>134</v>
      </c>
      <c r="J231" s="1">
        <v>24.02</v>
      </c>
      <c r="K231" s="1">
        <v>7.92</v>
      </c>
      <c r="L231" s="1">
        <v>52243</v>
      </c>
      <c r="M231" s="1">
        <v>14</v>
      </c>
      <c r="N231" s="1">
        <v>1889.73</v>
      </c>
      <c r="O231" s="1">
        <v>1.8</v>
      </c>
      <c r="P231" s="1">
        <v>3</v>
      </c>
      <c r="Q231" s="1">
        <v>42506</v>
      </c>
      <c r="R231" s="1">
        <v>45</v>
      </c>
      <c r="S231" s="1">
        <f t="shared" si="36"/>
        <v>18096</v>
      </c>
      <c r="T231" s="1">
        <f t="shared" si="37"/>
        <v>65687.133600000001</v>
      </c>
      <c r="U231" s="1">
        <f t="shared" si="38"/>
        <v>20.358000000000004</v>
      </c>
      <c r="V231" s="1">
        <f t="shared" si="39"/>
        <v>71.139899999999997</v>
      </c>
      <c r="W231" s="1">
        <f t="shared" si="40"/>
        <v>650759.36849999998</v>
      </c>
      <c r="X231" s="1">
        <f t="shared" si="41"/>
        <v>575.38405702917771</v>
      </c>
      <c r="Y231" s="10">
        <f t="shared" si="42"/>
        <v>5.8126445481687057</v>
      </c>
      <c r="Z231" s="1">
        <f t="shared" si="43"/>
        <v>438.88968265307744</v>
      </c>
      <c r="AA231" s="1">
        <f t="shared" si="44"/>
        <v>0.30531590350899401</v>
      </c>
      <c r="AB231" s="1">
        <f t="shared" si="45"/>
        <v>508073.36849999998</v>
      </c>
      <c r="AC231" s="8">
        <f t="shared" si="46"/>
        <v>0.30531590350899401</v>
      </c>
      <c r="AD231" s="1" t="str">
        <f t="shared" si="47"/>
        <v>CUST231</v>
      </c>
      <c r="AE231" s="1"/>
      <c r="AF231" s="1"/>
    </row>
    <row r="232" spans="1:32" x14ac:dyDescent="0.3">
      <c r="A232" s="1" t="s">
        <v>21</v>
      </c>
      <c r="B232" s="1" t="s">
        <v>27</v>
      </c>
      <c r="C232" s="1" t="s">
        <v>28</v>
      </c>
      <c r="D232" s="1">
        <v>3371</v>
      </c>
      <c r="E232" s="1">
        <v>362229</v>
      </c>
      <c r="F232" s="1">
        <v>12415</v>
      </c>
      <c r="G232" s="1">
        <v>9.2799999999999994</v>
      </c>
      <c r="H232" s="1">
        <v>16.8</v>
      </c>
      <c r="I232" s="1">
        <v>90</v>
      </c>
      <c r="J232" s="1">
        <v>40.450000000000003</v>
      </c>
      <c r="K232" s="1">
        <v>17.399999999999999</v>
      </c>
      <c r="L232" s="1">
        <v>45615</v>
      </c>
      <c r="M232" s="1">
        <v>13</v>
      </c>
      <c r="N232" s="1">
        <v>632.23</v>
      </c>
      <c r="O232" s="1">
        <v>9.77</v>
      </c>
      <c r="P232" s="1">
        <v>35</v>
      </c>
      <c r="Q232" s="1">
        <v>48117</v>
      </c>
      <c r="R232" s="1">
        <v>43</v>
      </c>
      <c r="S232" s="1">
        <f t="shared" si="36"/>
        <v>56632.800000000003</v>
      </c>
      <c r="T232" s="1">
        <f t="shared" si="37"/>
        <v>63027.845999999998</v>
      </c>
      <c r="U232" s="1">
        <f t="shared" si="38"/>
        <v>329.3467</v>
      </c>
      <c r="V232" s="1">
        <f t="shared" si="39"/>
        <v>312.8288</v>
      </c>
      <c r="W232" s="1">
        <f t="shared" si="40"/>
        <v>148194.17849999998</v>
      </c>
      <c r="X232" s="1">
        <f t="shared" si="41"/>
        <v>43.961488727380591</v>
      </c>
      <c r="Y232" s="10">
        <f t="shared" si="42"/>
        <v>29.176721707611758</v>
      </c>
      <c r="Z232" s="1">
        <f t="shared" si="43"/>
        <v>572.93864574601014</v>
      </c>
      <c r="AA232" s="1">
        <f t="shared" si="44"/>
        <v>0.15708488276753105</v>
      </c>
      <c r="AB232" s="1">
        <f t="shared" si="45"/>
        <v>135779.17849999998</v>
      </c>
      <c r="AC232" s="8">
        <f t="shared" si="46"/>
        <v>0.15708488276753105</v>
      </c>
      <c r="AD232" s="1" t="str">
        <f t="shared" si="47"/>
        <v>CUST232</v>
      </c>
      <c r="AE232" s="1"/>
      <c r="AF232" s="1"/>
    </row>
    <row r="233" spans="1:32" x14ac:dyDescent="0.3">
      <c r="A233" s="1" t="s">
        <v>21</v>
      </c>
      <c r="B233" s="1" t="s">
        <v>27</v>
      </c>
      <c r="C233" s="1" t="s">
        <v>28</v>
      </c>
      <c r="D233" s="1">
        <v>2137</v>
      </c>
      <c r="E233" s="1">
        <v>231211</v>
      </c>
      <c r="F233" s="1">
        <v>135429</v>
      </c>
      <c r="G233" s="1">
        <v>1.67</v>
      </c>
      <c r="H233" s="1">
        <v>5.0599999999999996</v>
      </c>
      <c r="I233" s="1">
        <v>400</v>
      </c>
      <c r="J233" s="1">
        <v>66.290000000000006</v>
      </c>
      <c r="K233" s="1">
        <v>12.28</v>
      </c>
      <c r="L233" s="1">
        <v>25705</v>
      </c>
      <c r="M233" s="1">
        <v>9</v>
      </c>
      <c r="N233" s="1">
        <v>1498.41</v>
      </c>
      <c r="O233" s="1">
        <v>17.68</v>
      </c>
      <c r="P233" s="1">
        <v>2</v>
      </c>
      <c r="Q233" s="1">
        <v>28632</v>
      </c>
      <c r="R233" s="1">
        <v>-4</v>
      </c>
      <c r="S233" s="1">
        <f t="shared" si="36"/>
        <v>10813.22</v>
      </c>
      <c r="T233" s="1">
        <f t="shared" si="37"/>
        <v>28392.710799999997</v>
      </c>
      <c r="U233" s="1">
        <f t="shared" si="38"/>
        <v>377.82159999999999</v>
      </c>
      <c r="V233" s="1">
        <f t="shared" si="39"/>
        <v>35.687899999999999</v>
      </c>
      <c r="W233" s="1">
        <f t="shared" si="40"/>
        <v>137254.55970000001</v>
      </c>
      <c r="X233" s="1">
        <f t="shared" si="41"/>
        <v>64.22768352831072</v>
      </c>
      <c r="Y233" s="10">
        <f t="shared" si="42"/>
        <v>1.7072488167231539</v>
      </c>
      <c r="Z233" s="1">
        <f t="shared" si="43"/>
        <v>154.3042291495652</v>
      </c>
      <c r="AA233" s="1">
        <f t="shared" si="44"/>
        <v>2.5922815090977505</v>
      </c>
      <c r="AB233" s="1">
        <f t="shared" si="45"/>
        <v>1825.5597000000125</v>
      </c>
      <c r="AC233" s="8">
        <f t="shared" si="46"/>
        <v>2.5922815090977505</v>
      </c>
      <c r="AD233" s="1" t="str">
        <f t="shared" si="47"/>
        <v>CUST233</v>
      </c>
      <c r="AE233" s="1"/>
      <c r="AF233" s="1"/>
    </row>
    <row r="234" spans="1:32" x14ac:dyDescent="0.3">
      <c r="A234" s="1" t="s">
        <v>21</v>
      </c>
      <c r="B234" s="1" t="s">
        <v>26</v>
      </c>
      <c r="C234" s="1" t="s">
        <v>28</v>
      </c>
      <c r="D234" s="1">
        <v>3523</v>
      </c>
      <c r="E234" s="1">
        <v>965207</v>
      </c>
      <c r="F234" s="1">
        <v>106754</v>
      </c>
      <c r="G234" s="1">
        <v>6.45</v>
      </c>
      <c r="H234" s="1">
        <v>3</v>
      </c>
      <c r="I234" s="1">
        <v>344</v>
      </c>
      <c r="J234" s="1">
        <v>44.67</v>
      </c>
      <c r="K234" s="1">
        <v>16.670000000000002</v>
      </c>
      <c r="L234" s="1">
        <v>60303</v>
      </c>
      <c r="M234" s="1">
        <v>8</v>
      </c>
      <c r="N234" s="1">
        <v>1874.04</v>
      </c>
      <c r="O234" s="1">
        <v>14.14</v>
      </c>
      <c r="P234" s="1">
        <v>21</v>
      </c>
      <c r="Q234" s="1">
        <v>49365</v>
      </c>
      <c r="R234" s="1">
        <v>-14</v>
      </c>
      <c r="S234" s="1">
        <f t="shared" si="36"/>
        <v>10569</v>
      </c>
      <c r="T234" s="1">
        <f t="shared" si="37"/>
        <v>160900.00690000001</v>
      </c>
      <c r="U234" s="1">
        <f t="shared" si="38"/>
        <v>498.15219999999999</v>
      </c>
      <c r="V234" s="1">
        <f t="shared" si="39"/>
        <v>227.23349999999999</v>
      </c>
      <c r="W234" s="1">
        <f t="shared" si="40"/>
        <v>683344.60739999998</v>
      </c>
      <c r="X234" s="1">
        <f t="shared" si="41"/>
        <v>193.96667822878229</v>
      </c>
      <c r="Y234" s="10">
        <f t="shared" si="42"/>
        <v>9.0414129681323416</v>
      </c>
      <c r="Z234" s="1">
        <f t="shared" si="43"/>
        <v>515.04076753964694</v>
      </c>
      <c r="AA234" s="1">
        <f t="shared" si="44"/>
        <v>0.6679082932469409</v>
      </c>
      <c r="AB234" s="1">
        <f t="shared" si="45"/>
        <v>576590.60739999998</v>
      </c>
      <c r="AC234" s="8">
        <f t="shared" si="46"/>
        <v>0.6679082932469409</v>
      </c>
      <c r="AD234" s="1" t="str">
        <f t="shared" si="47"/>
        <v>CUST234</v>
      </c>
      <c r="AE234" s="1"/>
      <c r="AF234" s="1"/>
    </row>
    <row r="235" spans="1:32" x14ac:dyDescent="0.3">
      <c r="A235" s="1" t="s">
        <v>21</v>
      </c>
      <c r="B235" s="1" t="s">
        <v>24</v>
      </c>
      <c r="C235" s="1" t="s">
        <v>30</v>
      </c>
      <c r="D235" s="1">
        <v>2476</v>
      </c>
      <c r="E235" s="1">
        <v>907342</v>
      </c>
      <c r="F235" s="1">
        <v>115138</v>
      </c>
      <c r="G235" s="1">
        <v>4.92</v>
      </c>
      <c r="H235" s="1">
        <v>19.420000000000002</v>
      </c>
      <c r="I235" s="1">
        <v>201</v>
      </c>
      <c r="J235" s="1">
        <v>22.13</v>
      </c>
      <c r="K235" s="1">
        <v>15.06</v>
      </c>
      <c r="L235" s="1">
        <v>56235</v>
      </c>
      <c r="M235" s="1">
        <v>13</v>
      </c>
      <c r="N235" s="1">
        <v>1688.41</v>
      </c>
      <c r="O235" s="1">
        <v>15.1</v>
      </c>
      <c r="P235" s="1">
        <v>34</v>
      </c>
      <c r="Q235" s="1">
        <v>17101</v>
      </c>
      <c r="R235" s="1">
        <v>68</v>
      </c>
      <c r="S235" s="1">
        <f t="shared" si="36"/>
        <v>48083.920000000006</v>
      </c>
      <c r="T235" s="1">
        <f t="shared" si="37"/>
        <v>136645.7052</v>
      </c>
      <c r="U235" s="1">
        <f t="shared" si="38"/>
        <v>373.87599999999998</v>
      </c>
      <c r="V235" s="1">
        <f t="shared" si="39"/>
        <v>121.8192</v>
      </c>
      <c r="W235" s="1">
        <f t="shared" si="40"/>
        <v>648780.67960000003</v>
      </c>
      <c r="X235" s="1">
        <f t="shared" si="41"/>
        <v>262.02773812600969</v>
      </c>
      <c r="Y235" s="10">
        <f t="shared" si="42"/>
        <v>7.8804738661432365</v>
      </c>
      <c r="Z235" s="1">
        <f t="shared" si="43"/>
        <v>537.39435326727505</v>
      </c>
      <c r="AA235" s="1">
        <f t="shared" si="44"/>
        <v>0.37402700415058493</v>
      </c>
      <c r="AB235" s="1">
        <f t="shared" si="45"/>
        <v>533642.67960000003</v>
      </c>
      <c r="AC235" s="8">
        <f t="shared" si="46"/>
        <v>0.37402700415058493</v>
      </c>
      <c r="AD235" s="1" t="str">
        <f t="shared" si="47"/>
        <v>CUST235</v>
      </c>
      <c r="AE235" s="1"/>
      <c r="AF235" s="1"/>
    </row>
    <row r="236" spans="1:32" x14ac:dyDescent="0.3">
      <c r="A236" s="1" t="s">
        <v>21</v>
      </c>
      <c r="B236" s="1" t="s">
        <v>25</v>
      </c>
      <c r="C236" s="1" t="s">
        <v>28</v>
      </c>
      <c r="D236" s="1">
        <v>2521</v>
      </c>
      <c r="E236" s="1">
        <v>94900</v>
      </c>
      <c r="F236" s="1">
        <v>38872</v>
      </c>
      <c r="G236" s="1">
        <v>7.62</v>
      </c>
      <c r="H236" s="1">
        <v>14.37</v>
      </c>
      <c r="I236" s="1">
        <v>88</v>
      </c>
      <c r="J236" s="1">
        <v>7.6</v>
      </c>
      <c r="K236" s="1">
        <v>5.56</v>
      </c>
      <c r="L236" s="1">
        <v>87193</v>
      </c>
      <c r="M236" s="1">
        <v>14</v>
      </c>
      <c r="N236" s="1">
        <v>434.44</v>
      </c>
      <c r="O236" s="1">
        <v>21.73</v>
      </c>
      <c r="P236" s="1">
        <v>42</v>
      </c>
      <c r="Q236" s="1">
        <v>2645</v>
      </c>
      <c r="R236" s="1">
        <v>78</v>
      </c>
      <c r="S236" s="1">
        <f t="shared" si="36"/>
        <v>36226.769999999997</v>
      </c>
      <c r="T236" s="1">
        <f t="shared" si="37"/>
        <v>5276.44</v>
      </c>
      <c r="U236" s="1">
        <f t="shared" si="38"/>
        <v>547.81330000000003</v>
      </c>
      <c r="V236" s="1">
        <f t="shared" si="39"/>
        <v>192.1002</v>
      </c>
      <c r="W236" s="1">
        <f t="shared" si="40"/>
        <v>-37181.123499999987</v>
      </c>
      <c r="X236" s="1">
        <f t="shared" si="41"/>
        <v>-14.748561483538273</v>
      </c>
      <c r="Y236" s="10">
        <f t="shared" si="42"/>
        <v>2.441345955958016</v>
      </c>
      <c r="Z236" s="1">
        <f t="shared" si="43"/>
        <v>218.44213240033147</v>
      </c>
      <c r="AA236" s="1">
        <f t="shared" si="44"/>
        <v>0.40285268703898841</v>
      </c>
      <c r="AB236" s="1">
        <f t="shared" si="45"/>
        <v>-76053.123499999987</v>
      </c>
      <c r="AC236" s="8">
        <f t="shared" si="46"/>
        <v>0.40285268703898841</v>
      </c>
      <c r="AD236" s="1" t="str">
        <f t="shared" si="47"/>
        <v>CUST236</v>
      </c>
      <c r="AE236" s="1"/>
      <c r="AF236" s="1"/>
    </row>
    <row r="237" spans="1:32" x14ac:dyDescent="0.3">
      <c r="A237" s="1" t="s">
        <v>21</v>
      </c>
      <c r="B237" s="1" t="s">
        <v>27</v>
      </c>
      <c r="C237" s="1" t="s">
        <v>31</v>
      </c>
      <c r="D237" s="1">
        <v>4183</v>
      </c>
      <c r="E237" s="1">
        <v>82174</v>
      </c>
      <c r="F237" s="1">
        <v>26644</v>
      </c>
      <c r="G237" s="1">
        <v>5.31</v>
      </c>
      <c r="H237" s="1">
        <v>19.23</v>
      </c>
      <c r="I237" s="1">
        <v>400</v>
      </c>
      <c r="J237" s="1">
        <v>28.09</v>
      </c>
      <c r="K237" s="1">
        <v>9.1</v>
      </c>
      <c r="L237" s="1">
        <v>43516</v>
      </c>
      <c r="M237" s="1">
        <v>0</v>
      </c>
      <c r="N237" s="1">
        <v>572.59</v>
      </c>
      <c r="O237" s="1">
        <v>12.56</v>
      </c>
      <c r="P237" s="1">
        <v>47</v>
      </c>
      <c r="Q237" s="1">
        <v>27898</v>
      </c>
      <c r="R237" s="1">
        <v>45</v>
      </c>
      <c r="S237" s="1">
        <f t="shared" si="36"/>
        <v>80439.09</v>
      </c>
      <c r="T237" s="1">
        <f t="shared" si="37"/>
        <v>7477.8339999999998</v>
      </c>
      <c r="U237" s="1">
        <f t="shared" si="38"/>
        <v>525.38480000000004</v>
      </c>
      <c r="V237" s="1">
        <f t="shared" si="39"/>
        <v>222.11729999999997</v>
      </c>
      <c r="W237" s="1">
        <f t="shared" si="40"/>
        <v>-77904.426099999982</v>
      </c>
      <c r="X237" s="1">
        <f t="shared" si="41"/>
        <v>-18.624055964618691</v>
      </c>
      <c r="Y237" s="10">
        <f t="shared" si="42"/>
        <v>3.0841465245458641</v>
      </c>
      <c r="Z237" s="1">
        <f t="shared" si="43"/>
        <v>143.51281021324158</v>
      </c>
      <c r="AA237" s="1">
        <f t="shared" si="44"/>
        <v>2.7872076325845159</v>
      </c>
      <c r="AB237" s="1">
        <f t="shared" si="45"/>
        <v>-104548.42609999998</v>
      </c>
      <c r="AC237" s="8">
        <f t="shared" si="46"/>
        <v>2.7872076325845159</v>
      </c>
      <c r="AD237" s="1" t="str">
        <f t="shared" si="47"/>
        <v>CUST237</v>
      </c>
      <c r="AE237" s="1"/>
      <c r="AF237" s="1"/>
    </row>
    <row r="238" spans="1:32" x14ac:dyDescent="0.3">
      <c r="A238" s="1" t="s">
        <v>21</v>
      </c>
      <c r="B238" s="1" t="s">
        <v>25</v>
      </c>
      <c r="C238" s="1" t="s">
        <v>29</v>
      </c>
      <c r="D238" s="1">
        <v>1356</v>
      </c>
      <c r="E238" s="1">
        <v>787685</v>
      </c>
      <c r="F238" s="1">
        <v>49814</v>
      </c>
      <c r="G238" s="1">
        <v>3.48</v>
      </c>
      <c r="H238" s="1">
        <v>15.14</v>
      </c>
      <c r="I238" s="1">
        <v>235</v>
      </c>
      <c r="J238" s="1">
        <v>34.19</v>
      </c>
      <c r="K238" s="1">
        <v>19.18</v>
      </c>
      <c r="L238" s="1">
        <v>38677</v>
      </c>
      <c r="M238" s="1">
        <v>5</v>
      </c>
      <c r="N238" s="1">
        <v>1856.76</v>
      </c>
      <c r="O238" s="1">
        <v>5.21</v>
      </c>
      <c r="P238" s="1">
        <v>43</v>
      </c>
      <c r="Q238" s="1">
        <v>22675</v>
      </c>
      <c r="R238" s="1">
        <v>-18</v>
      </c>
      <c r="S238" s="1">
        <f t="shared" si="36"/>
        <v>20529.84</v>
      </c>
      <c r="T238" s="1">
        <f t="shared" si="37"/>
        <v>151077.98300000001</v>
      </c>
      <c r="U238" s="1">
        <f t="shared" si="38"/>
        <v>70.647599999999997</v>
      </c>
      <c r="V238" s="1">
        <f t="shared" si="39"/>
        <v>47.188799999999993</v>
      </c>
      <c r="W238" s="1">
        <f t="shared" si="40"/>
        <v>554607.3406</v>
      </c>
      <c r="X238" s="1">
        <f t="shared" si="41"/>
        <v>409.00246356932155</v>
      </c>
      <c r="Y238" s="10">
        <f t="shared" si="42"/>
        <v>15.812522584012527</v>
      </c>
      <c r="Z238" s="1">
        <f t="shared" si="43"/>
        <v>424.22553264826905</v>
      </c>
      <c r="AA238" s="1">
        <f t="shared" si="44"/>
        <v>0.55395062747164159</v>
      </c>
      <c r="AB238" s="1">
        <f t="shared" si="45"/>
        <v>504793.3406</v>
      </c>
      <c r="AC238" s="8">
        <f t="shared" si="46"/>
        <v>0.55395062747164159</v>
      </c>
      <c r="AD238" s="1" t="str">
        <f t="shared" si="47"/>
        <v>CUST238</v>
      </c>
      <c r="AE238" s="1"/>
      <c r="AF238" s="1"/>
    </row>
    <row r="239" spans="1:32" x14ac:dyDescent="0.3">
      <c r="A239" s="1" t="s">
        <v>21</v>
      </c>
      <c r="B239" s="1" t="s">
        <v>27</v>
      </c>
      <c r="C239" s="1" t="s">
        <v>29</v>
      </c>
      <c r="D239" s="1">
        <v>401</v>
      </c>
      <c r="E239" s="1">
        <v>670307</v>
      </c>
      <c r="F239" s="1">
        <v>78155</v>
      </c>
      <c r="G239" s="1">
        <v>9.86</v>
      </c>
      <c r="H239" s="1">
        <v>8.3800000000000008</v>
      </c>
      <c r="I239" s="1">
        <v>453</v>
      </c>
      <c r="J239" s="1">
        <v>20.9</v>
      </c>
      <c r="K239" s="1">
        <v>12.05</v>
      </c>
      <c r="L239" s="1">
        <v>49832</v>
      </c>
      <c r="M239" s="1">
        <v>14</v>
      </c>
      <c r="N239" s="1">
        <v>1432.99</v>
      </c>
      <c r="O239" s="1">
        <v>6.3</v>
      </c>
      <c r="P239" s="1">
        <v>34</v>
      </c>
      <c r="Q239" s="1">
        <v>4774</v>
      </c>
      <c r="R239" s="1">
        <v>8</v>
      </c>
      <c r="S239" s="1">
        <f t="shared" si="36"/>
        <v>3360.38</v>
      </c>
      <c r="T239" s="1">
        <f t="shared" si="37"/>
        <v>80771.993500000011</v>
      </c>
      <c r="U239" s="1">
        <f t="shared" si="38"/>
        <v>25.263000000000002</v>
      </c>
      <c r="V239" s="1">
        <f t="shared" si="39"/>
        <v>39.538599999999995</v>
      </c>
      <c r="W239" s="1">
        <f t="shared" si="40"/>
        <v>531503.82490000001</v>
      </c>
      <c r="X239" s="1">
        <f t="shared" si="41"/>
        <v>1325.4459473815461</v>
      </c>
      <c r="Y239" s="10">
        <f t="shared" si="42"/>
        <v>8.5766361717100636</v>
      </c>
      <c r="Z239" s="1">
        <f t="shared" si="43"/>
        <v>467.76809328746185</v>
      </c>
      <c r="AA239" s="1">
        <f t="shared" si="44"/>
        <v>0.96842860062628022</v>
      </c>
      <c r="AB239" s="1">
        <f t="shared" si="45"/>
        <v>453348.82490000001</v>
      </c>
      <c r="AC239" s="8">
        <f t="shared" si="46"/>
        <v>0.96842860062628022</v>
      </c>
      <c r="AD239" s="1" t="str">
        <f t="shared" si="47"/>
        <v>CUST239</v>
      </c>
      <c r="AE239" s="1"/>
      <c r="AF239" s="1"/>
    </row>
    <row r="240" spans="1:32" x14ac:dyDescent="0.3">
      <c r="A240" s="1" t="s">
        <v>21</v>
      </c>
      <c r="B240" s="1" t="s">
        <v>26</v>
      </c>
      <c r="C240" s="1" t="s">
        <v>28</v>
      </c>
      <c r="D240" s="1">
        <v>1859</v>
      </c>
      <c r="E240" s="1">
        <v>723590</v>
      </c>
      <c r="F240" s="1">
        <v>29618</v>
      </c>
      <c r="G240" s="1">
        <v>2.39</v>
      </c>
      <c r="H240" s="1">
        <v>14.61</v>
      </c>
      <c r="I240" s="1">
        <v>83</v>
      </c>
      <c r="J240" s="1">
        <v>62.01</v>
      </c>
      <c r="K240" s="1">
        <v>10.35</v>
      </c>
      <c r="L240" s="1">
        <v>78894</v>
      </c>
      <c r="M240" s="1">
        <v>14</v>
      </c>
      <c r="N240" s="1">
        <v>979.12</v>
      </c>
      <c r="O240" s="1">
        <v>20.14</v>
      </c>
      <c r="P240" s="1">
        <v>27</v>
      </c>
      <c r="Q240" s="1">
        <v>29853</v>
      </c>
      <c r="R240" s="1">
        <v>44</v>
      </c>
      <c r="S240" s="1">
        <f t="shared" si="36"/>
        <v>27159.989999999998</v>
      </c>
      <c r="T240" s="1">
        <f t="shared" si="37"/>
        <v>74891.565000000002</v>
      </c>
      <c r="U240" s="1">
        <f t="shared" si="38"/>
        <v>374.40260000000001</v>
      </c>
      <c r="V240" s="1">
        <f t="shared" si="39"/>
        <v>44.430100000000003</v>
      </c>
      <c r="W240" s="1">
        <f t="shared" si="40"/>
        <v>512372.61230000004</v>
      </c>
      <c r="X240" s="1">
        <f t="shared" si="41"/>
        <v>275.61732775685857</v>
      </c>
      <c r="Y240" s="10">
        <f t="shared" si="42"/>
        <v>24.430751569991223</v>
      </c>
      <c r="Z240" s="1">
        <f t="shared" si="43"/>
        <v>739.0207533295204</v>
      </c>
      <c r="AA240" s="1">
        <f t="shared" si="44"/>
        <v>0.11231078373111845</v>
      </c>
      <c r="AB240" s="1">
        <f t="shared" si="45"/>
        <v>482754.61230000004</v>
      </c>
      <c r="AC240" s="8">
        <f t="shared" si="46"/>
        <v>0.11231078373111845</v>
      </c>
      <c r="AD240" s="1" t="str">
        <f t="shared" si="47"/>
        <v>CUST240</v>
      </c>
      <c r="AE240" s="1"/>
      <c r="AF240" s="1"/>
    </row>
    <row r="241" spans="1:32" x14ac:dyDescent="0.3">
      <c r="A241" s="1" t="s">
        <v>21</v>
      </c>
      <c r="B241" s="1" t="s">
        <v>26</v>
      </c>
      <c r="C241" s="1" t="s">
        <v>29</v>
      </c>
      <c r="D241" s="1">
        <v>4451</v>
      </c>
      <c r="E241" s="1">
        <v>723222</v>
      </c>
      <c r="F241" s="1">
        <v>39675</v>
      </c>
      <c r="G241" s="1">
        <v>2.0699999999999998</v>
      </c>
      <c r="H241" s="1">
        <v>12.6</v>
      </c>
      <c r="I241" s="1">
        <v>124</v>
      </c>
      <c r="J241" s="1">
        <v>20.81</v>
      </c>
      <c r="K241" s="1">
        <v>7.46</v>
      </c>
      <c r="L241" s="1">
        <v>72204</v>
      </c>
      <c r="M241" s="1">
        <v>10</v>
      </c>
      <c r="N241" s="1">
        <v>1327.88</v>
      </c>
      <c r="O241" s="1">
        <v>15.69</v>
      </c>
      <c r="P241" s="1">
        <v>20</v>
      </c>
      <c r="Q241" s="1">
        <v>5429</v>
      </c>
      <c r="R241" s="1">
        <v>-1</v>
      </c>
      <c r="S241" s="1">
        <f t="shared" si="36"/>
        <v>56082.6</v>
      </c>
      <c r="T241" s="1">
        <f t="shared" si="37"/>
        <v>53952.361199999999</v>
      </c>
      <c r="U241" s="1">
        <f t="shared" si="38"/>
        <v>698.36189999999988</v>
      </c>
      <c r="V241" s="1">
        <f t="shared" si="39"/>
        <v>92.1357</v>
      </c>
      <c r="W241" s="1">
        <f t="shared" si="40"/>
        <v>534763.54119999998</v>
      </c>
      <c r="X241" s="1">
        <f t="shared" si="41"/>
        <v>120.14458350932374</v>
      </c>
      <c r="Y241" s="10">
        <f t="shared" si="42"/>
        <v>18.228657844990547</v>
      </c>
      <c r="Z241" s="1">
        <f t="shared" si="43"/>
        <v>544.64409434587458</v>
      </c>
      <c r="AA241" s="1">
        <f t="shared" si="44"/>
        <v>0.22767161397192012</v>
      </c>
      <c r="AB241" s="1">
        <f t="shared" si="45"/>
        <v>495088.54119999998</v>
      </c>
      <c r="AC241" s="8">
        <f t="shared" si="46"/>
        <v>0.22767161397192012</v>
      </c>
      <c r="AD241" s="1" t="str">
        <f t="shared" si="47"/>
        <v>CUST241</v>
      </c>
      <c r="AE241" s="1"/>
      <c r="AF241" s="1"/>
    </row>
    <row r="242" spans="1:32" x14ac:dyDescent="0.3">
      <c r="A242" s="1" t="s">
        <v>23</v>
      </c>
      <c r="B242" s="1" t="s">
        <v>26</v>
      </c>
      <c r="C242" s="1" t="s">
        <v>29</v>
      </c>
      <c r="D242" s="1">
        <v>265</v>
      </c>
      <c r="E242" s="1">
        <v>154555</v>
      </c>
      <c r="F242" s="1">
        <v>48056</v>
      </c>
      <c r="G242" s="1">
        <v>2.2799999999999998</v>
      </c>
      <c r="H242" s="1">
        <v>16.8</v>
      </c>
      <c r="I242" s="1">
        <v>126</v>
      </c>
      <c r="J242" s="1">
        <v>5.39</v>
      </c>
      <c r="K242" s="1">
        <v>16.13</v>
      </c>
      <c r="L242" s="1">
        <v>49961</v>
      </c>
      <c r="M242" s="1">
        <v>10</v>
      </c>
      <c r="N242" s="1">
        <v>1959.79</v>
      </c>
      <c r="O242" s="1">
        <v>3.02</v>
      </c>
      <c r="P242" s="1">
        <v>34</v>
      </c>
      <c r="Q242" s="1">
        <v>24871</v>
      </c>
      <c r="R242" s="1">
        <v>-13</v>
      </c>
      <c r="S242" s="1">
        <f t="shared" si="36"/>
        <v>4452</v>
      </c>
      <c r="T242" s="1">
        <f t="shared" si="37"/>
        <v>24929.7215</v>
      </c>
      <c r="U242" s="1">
        <f t="shared" si="38"/>
        <v>8.0030000000000001</v>
      </c>
      <c r="V242" s="1">
        <f t="shared" si="39"/>
        <v>6.0419999999999989</v>
      </c>
      <c r="W242" s="1">
        <f t="shared" si="40"/>
        <v>50327.233500000002</v>
      </c>
      <c r="X242" s="1">
        <f t="shared" si="41"/>
        <v>189.91408867924528</v>
      </c>
      <c r="Y242" s="10">
        <f t="shared" si="42"/>
        <v>3.2161436657233229</v>
      </c>
      <c r="Z242" s="1">
        <f t="shared" si="43"/>
        <v>78.863041448318441</v>
      </c>
      <c r="AA242" s="1">
        <f t="shared" si="44"/>
        <v>1.597706576946718</v>
      </c>
      <c r="AB242" s="1">
        <f t="shared" si="45"/>
        <v>2271.2335000000021</v>
      </c>
      <c r="AC242" s="8">
        <f t="shared" si="46"/>
        <v>1.597706576946718</v>
      </c>
      <c r="AD242" s="1" t="str">
        <f t="shared" si="47"/>
        <v>CUST242</v>
      </c>
      <c r="AE242" s="1"/>
      <c r="AF242" s="1"/>
    </row>
    <row r="243" spans="1:32" x14ac:dyDescent="0.3">
      <c r="A243" s="1" t="s">
        <v>23</v>
      </c>
      <c r="B243" s="1" t="s">
        <v>24</v>
      </c>
      <c r="C243" s="1" t="s">
        <v>29</v>
      </c>
      <c r="D243" s="1">
        <v>313</v>
      </c>
      <c r="E243" s="1">
        <v>615609</v>
      </c>
      <c r="F243" s="1">
        <v>148677</v>
      </c>
      <c r="G243" s="1">
        <v>8.84</v>
      </c>
      <c r="H243" s="1">
        <v>15.21</v>
      </c>
      <c r="I243" s="1">
        <v>67</v>
      </c>
      <c r="J243" s="1">
        <v>18.38</v>
      </c>
      <c r="K243" s="1">
        <v>17.88</v>
      </c>
      <c r="L243" s="1">
        <v>89494</v>
      </c>
      <c r="M243" s="1">
        <v>1</v>
      </c>
      <c r="N243" s="1">
        <v>658.2</v>
      </c>
      <c r="O243" s="1">
        <v>28.81</v>
      </c>
      <c r="P243" s="1">
        <v>31</v>
      </c>
      <c r="Q243" s="1">
        <v>29687</v>
      </c>
      <c r="R243" s="1">
        <v>78</v>
      </c>
      <c r="S243" s="1">
        <f t="shared" si="36"/>
        <v>4760.7300000000005</v>
      </c>
      <c r="T243" s="1">
        <f t="shared" si="37"/>
        <v>110070.88919999999</v>
      </c>
      <c r="U243" s="1">
        <f t="shared" si="38"/>
        <v>90.175299999999993</v>
      </c>
      <c r="V243" s="1">
        <f t="shared" si="39"/>
        <v>27.669199999999996</v>
      </c>
      <c r="W243" s="1">
        <f t="shared" si="40"/>
        <v>381478.53630000004</v>
      </c>
      <c r="X243" s="1">
        <f t="shared" si="41"/>
        <v>1218.7812661341854</v>
      </c>
      <c r="Y243" s="10">
        <f t="shared" si="42"/>
        <v>4.1405799148489679</v>
      </c>
      <c r="Z243" s="1">
        <f t="shared" si="43"/>
        <v>935.2917046490428</v>
      </c>
      <c r="AA243" s="1">
        <f t="shared" si="44"/>
        <v>7.1635404940473588E-2</v>
      </c>
      <c r="AB243" s="1">
        <f t="shared" si="45"/>
        <v>232801.53630000004</v>
      </c>
      <c r="AC243" s="8">
        <f t="shared" si="46"/>
        <v>7.1635404940473588E-2</v>
      </c>
      <c r="AD243" s="1" t="str">
        <f t="shared" si="47"/>
        <v>CUST243</v>
      </c>
      <c r="AE243" s="1"/>
      <c r="AF243" s="1"/>
    </row>
    <row r="244" spans="1:32" x14ac:dyDescent="0.3">
      <c r="A244" s="1" t="s">
        <v>23</v>
      </c>
      <c r="B244" s="1" t="s">
        <v>26</v>
      </c>
      <c r="C244" s="1" t="s">
        <v>29</v>
      </c>
      <c r="D244" s="1">
        <v>2948</v>
      </c>
      <c r="E244" s="1">
        <v>813711</v>
      </c>
      <c r="F244" s="1">
        <v>73648</v>
      </c>
      <c r="G244" s="1">
        <v>7.47</v>
      </c>
      <c r="H244" s="1">
        <v>14.59</v>
      </c>
      <c r="I244" s="1">
        <v>268</v>
      </c>
      <c r="J244" s="1">
        <v>27.02</v>
      </c>
      <c r="K244" s="1">
        <v>16.21</v>
      </c>
      <c r="L244" s="1">
        <v>18807</v>
      </c>
      <c r="M244" s="1">
        <v>5</v>
      </c>
      <c r="N244" s="1">
        <v>272.85000000000002</v>
      </c>
      <c r="O244" s="1">
        <v>28.97</v>
      </c>
      <c r="P244" s="1">
        <v>39</v>
      </c>
      <c r="Q244" s="1">
        <v>48653</v>
      </c>
      <c r="R244" s="1">
        <v>16</v>
      </c>
      <c r="S244" s="1">
        <f t="shared" si="36"/>
        <v>43011.32</v>
      </c>
      <c r="T244" s="1">
        <f t="shared" si="37"/>
        <v>131902.55310000002</v>
      </c>
      <c r="U244" s="1">
        <f t="shared" si="38"/>
        <v>854.03560000000004</v>
      </c>
      <c r="V244" s="1">
        <f t="shared" si="39"/>
        <v>220.21559999999999</v>
      </c>
      <c r="W244" s="1">
        <f t="shared" si="40"/>
        <v>570262.87569999998</v>
      </c>
      <c r="X244" s="1">
        <f t="shared" si="41"/>
        <v>193.44059555630935</v>
      </c>
      <c r="Y244" s="10">
        <f t="shared" si="42"/>
        <v>11.048650336736911</v>
      </c>
      <c r="Z244" s="1">
        <f t="shared" si="43"/>
        <v>2982.2649807586586</v>
      </c>
      <c r="AA244" s="1">
        <f t="shared" si="44"/>
        <v>8.9864583371737639E-2</v>
      </c>
      <c r="AB244" s="1">
        <f t="shared" si="45"/>
        <v>496614.87569999998</v>
      </c>
      <c r="AC244" s="8">
        <f t="shared" si="46"/>
        <v>8.9864583371737639E-2</v>
      </c>
      <c r="AD244" s="1" t="str">
        <f t="shared" si="47"/>
        <v>CUST244</v>
      </c>
      <c r="AE244" s="1"/>
      <c r="AF244" s="1"/>
    </row>
    <row r="245" spans="1:32" x14ac:dyDescent="0.3">
      <c r="A245" s="1" t="s">
        <v>23</v>
      </c>
      <c r="B245" s="1" t="s">
        <v>24</v>
      </c>
      <c r="C245" s="1" t="s">
        <v>28</v>
      </c>
      <c r="D245" s="1">
        <v>2341</v>
      </c>
      <c r="E245" s="1">
        <v>708441</v>
      </c>
      <c r="F245" s="1">
        <v>88276</v>
      </c>
      <c r="G245" s="1">
        <v>9.91</v>
      </c>
      <c r="H245" s="1">
        <v>6.57</v>
      </c>
      <c r="I245" s="1">
        <v>28</v>
      </c>
      <c r="J245" s="1">
        <v>8.2200000000000006</v>
      </c>
      <c r="K245" s="1">
        <v>19.37</v>
      </c>
      <c r="L245" s="1">
        <v>15540</v>
      </c>
      <c r="M245" s="1">
        <v>9</v>
      </c>
      <c r="N245" s="1">
        <v>1905.5</v>
      </c>
      <c r="O245" s="1">
        <v>17.12</v>
      </c>
      <c r="P245" s="1">
        <v>45</v>
      </c>
      <c r="Q245" s="1">
        <v>5131</v>
      </c>
      <c r="R245" s="1">
        <v>71</v>
      </c>
      <c r="S245" s="1">
        <f t="shared" si="36"/>
        <v>15380.37</v>
      </c>
      <c r="T245" s="1">
        <f t="shared" si="37"/>
        <v>137225.02170000001</v>
      </c>
      <c r="U245" s="1">
        <f t="shared" si="38"/>
        <v>400.77920000000006</v>
      </c>
      <c r="V245" s="1">
        <f t="shared" si="39"/>
        <v>231.99310000000003</v>
      </c>
      <c r="W245" s="1">
        <f t="shared" si="40"/>
        <v>534531.83600000001</v>
      </c>
      <c r="X245" s="1">
        <f t="shared" si="41"/>
        <v>228.33482956001708</v>
      </c>
      <c r="Y245" s="10">
        <f t="shared" si="42"/>
        <v>8.0252956636005255</v>
      </c>
      <c r="Z245" s="1">
        <f t="shared" si="43"/>
        <v>371.78745736027287</v>
      </c>
      <c r="AA245" s="1">
        <f t="shared" si="44"/>
        <v>7.5311846716946088E-2</v>
      </c>
      <c r="AB245" s="1">
        <f t="shared" si="45"/>
        <v>446255.83600000001</v>
      </c>
      <c r="AC245" s="8">
        <f t="shared" si="46"/>
        <v>7.5311846716946088E-2</v>
      </c>
      <c r="AD245" s="1" t="str">
        <f t="shared" si="47"/>
        <v>CUST245</v>
      </c>
      <c r="AE245" s="1"/>
      <c r="AF245" s="1"/>
    </row>
    <row r="246" spans="1:32" x14ac:dyDescent="0.3">
      <c r="A246" s="1" t="s">
        <v>23</v>
      </c>
      <c r="B246" s="1" t="s">
        <v>27</v>
      </c>
      <c r="C246" s="1" t="s">
        <v>30</v>
      </c>
      <c r="D246" s="1">
        <v>2269</v>
      </c>
      <c r="E246" s="1">
        <v>810109</v>
      </c>
      <c r="F246" s="1">
        <v>13210</v>
      </c>
      <c r="G246" s="1">
        <v>9.19</v>
      </c>
      <c r="H246" s="1">
        <v>3.36</v>
      </c>
      <c r="I246" s="1">
        <v>250</v>
      </c>
      <c r="J246" s="1">
        <v>19.75</v>
      </c>
      <c r="K246" s="1">
        <v>7.5</v>
      </c>
      <c r="L246" s="1">
        <v>85435</v>
      </c>
      <c r="M246" s="1">
        <v>8</v>
      </c>
      <c r="N246" s="1">
        <v>1042.3599999999999</v>
      </c>
      <c r="O246" s="1">
        <v>21.98</v>
      </c>
      <c r="P246" s="1">
        <v>19</v>
      </c>
      <c r="Q246" s="1">
        <v>48147</v>
      </c>
      <c r="R246" s="1">
        <v>15</v>
      </c>
      <c r="S246" s="1">
        <f t="shared" si="36"/>
        <v>7623.84</v>
      </c>
      <c r="T246" s="1">
        <f t="shared" si="37"/>
        <v>60758.174999999996</v>
      </c>
      <c r="U246" s="1">
        <f t="shared" si="38"/>
        <v>498.72620000000001</v>
      </c>
      <c r="V246" s="1">
        <f t="shared" si="39"/>
        <v>208.52109999999999</v>
      </c>
      <c r="W246" s="1">
        <f t="shared" si="40"/>
        <v>607437.73769999994</v>
      </c>
      <c r="X246" s="1">
        <f t="shared" si="41"/>
        <v>267.71165169678272</v>
      </c>
      <c r="Y246" s="10">
        <f t="shared" si="42"/>
        <v>61.325435276305832</v>
      </c>
      <c r="Z246" s="1">
        <f t="shared" si="43"/>
        <v>777.18734410376464</v>
      </c>
      <c r="AA246" s="1">
        <f t="shared" si="44"/>
        <v>0.32167276255417476</v>
      </c>
      <c r="AB246" s="1">
        <f t="shared" si="45"/>
        <v>594227.73769999994</v>
      </c>
      <c r="AC246" s="8">
        <f t="shared" si="46"/>
        <v>0.32167276255417476</v>
      </c>
      <c r="AD246" s="1" t="str">
        <f t="shared" si="47"/>
        <v>CUST246</v>
      </c>
      <c r="AE246" s="1"/>
      <c r="AF246" s="1"/>
    </row>
    <row r="247" spans="1:32" x14ac:dyDescent="0.3">
      <c r="A247" s="1" t="s">
        <v>23</v>
      </c>
      <c r="B247" s="1" t="s">
        <v>27</v>
      </c>
      <c r="C247" s="1" t="s">
        <v>28</v>
      </c>
      <c r="D247" s="1">
        <v>527</v>
      </c>
      <c r="E247" s="1">
        <v>117695</v>
      </c>
      <c r="F247" s="1">
        <v>118816</v>
      </c>
      <c r="G247" s="1">
        <v>5.7</v>
      </c>
      <c r="H247" s="1">
        <v>18.12</v>
      </c>
      <c r="I247" s="1">
        <v>44</v>
      </c>
      <c r="J247" s="1">
        <v>67.5</v>
      </c>
      <c r="K247" s="1">
        <v>18.72</v>
      </c>
      <c r="L247" s="1">
        <v>85929</v>
      </c>
      <c r="M247" s="1">
        <v>11</v>
      </c>
      <c r="N247" s="1">
        <v>1515.58</v>
      </c>
      <c r="O247" s="1">
        <v>17.559999999999999</v>
      </c>
      <c r="P247" s="1">
        <v>33</v>
      </c>
      <c r="Q247" s="1">
        <v>21593</v>
      </c>
      <c r="R247" s="1">
        <v>-4</v>
      </c>
      <c r="S247" s="1">
        <f t="shared" si="36"/>
        <v>9549.24</v>
      </c>
      <c r="T247" s="1">
        <f t="shared" si="37"/>
        <v>22032.503999999997</v>
      </c>
      <c r="U247" s="1">
        <f t="shared" si="38"/>
        <v>92.541199999999989</v>
      </c>
      <c r="V247" s="1">
        <f t="shared" si="39"/>
        <v>30.039000000000001</v>
      </c>
      <c r="W247" s="1">
        <f t="shared" si="40"/>
        <v>-21531.324200000003</v>
      </c>
      <c r="X247" s="1">
        <f t="shared" si="41"/>
        <v>-40.856402656546493</v>
      </c>
      <c r="Y247" s="10">
        <f t="shared" si="42"/>
        <v>0.99056524373821708</v>
      </c>
      <c r="Z247" s="1">
        <f t="shared" si="43"/>
        <v>77.656738674302915</v>
      </c>
      <c r="AA247" s="1">
        <f t="shared" si="44"/>
        <v>0.56659603211691234</v>
      </c>
      <c r="AB247" s="1">
        <f t="shared" si="45"/>
        <v>-140347.3242</v>
      </c>
      <c r="AC247" s="8">
        <f t="shared" si="46"/>
        <v>0.56659603211691234</v>
      </c>
      <c r="AD247" s="1" t="str">
        <f t="shared" si="47"/>
        <v>CUST247</v>
      </c>
      <c r="AE247" s="1"/>
      <c r="AF247" s="1"/>
    </row>
    <row r="248" spans="1:32" x14ac:dyDescent="0.3">
      <c r="A248" s="1" t="s">
        <v>23</v>
      </c>
      <c r="B248" s="1" t="s">
        <v>24</v>
      </c>
      <c r="C248" s="1" t="s">
        <v>31</v>
      </c>
      <c r="D248" s="1">
        <v>4011</v>
      </c>
      <c r="E248" s="1">
        <v>244509</v>
      </c>
      <c r="F248" s="1">
        <v>104239</v>
      </c>
      <c r="G248" s="1">
        <v>6.49</v>
      </c>
      <c r="H248" s="1">
        <v>9.6199999999999992</v>
      </c>
      <c r="I248" s="1">
        <v>235</v>
      </c>
      <c r="J248" s="1">
        <v>28.61</v>
      </c>
      <c r="K248" s="1">
        <v>13.91</v>
      </c>
      <c r="L248" s="1">
        <v>49377</v>
      </c>
      <c r="M248" s="1">
        <v>13</v>
      </c>
      <c r="N248" s="1">
        <v>1360.34</v>
      </c>
      <c r="O248" s="1">
        <v>1.56</v>
      </c>
      <c r="P248" s="1">
        <v>32</v>
      </c>
      <c r="Q248" s="1">
        <v>6024</v>
      </c>
      <c r="R248" s="1">
        <v>17</v>
      </c>
      <c r="S248" s="1">
        <f t="shared" si="36"/>
        <v>38585.82</v>
      </c>
      <c r="T248" s="1">
        <f t="shared" si="37"/>
        <v>34011.2019</v>
      </c>
      <c r="U248" s="1">
        <f t="shared" si="38"/>
        <v>62.571600000000004</v>
      </c>
      <c r="V248" s="1">
        <f t="shared" si="39"/>
        <v>260.31389999999999</v>
      </c>
      <c r="W248" s="1">
        <f t="shared" si="40"/>
        <v>116188.09260000002</v>
      </c>
      <c r="X248" s="1">
        <f t="shared" si="41"/>
        <v>28.967362902019453</v>
      </c>
      <c r="Y248" s="10">
        <f t="shared" si="42"/>
        <v>2.3456575753796565</v>
      </c>
      <c r="Z248" s="1">
        <f t="shared" si="43"/>
        <v>179.74109413823015</v>
      </c>
      <c r="AA248" s="1">
        <f t="shared" si="44"/>
        <v>1.3074361270955261</v>
      </c>
      <c r="AB248" s="1">
        <f t="shared" si="45"/>
        <v>11949.092600000018</v>
      </c>
      <c r="AC248" s="8">
        <f t="shared" si="46"/>
        <v>1.3074361270955261</v>
      </c>
      <c r="AD248" s="1" t="str">
        <f t="shared" si="47"/>
        <v>CUST248</v>
      </c>
      <c r="AE248" s="1"/>
      <c r="AF248" s="1"/>
    </row>
    <row r="249" spans="1:32" x14ac:dyDescent="0.3">
      <c r="A249" s="1" t="s">
        <v>23</v>
      </c>
      <c r="B249" s="1" t="s">
        <v>26</v>
      </c>
      <c r="C249" s="1" t="s">
        <v>29</v>
      </c>
      <c r="D249" s="1">
        <v>3904</v>
      </c>
      <c r="E249" s="1">
        <v>784005</v>
      </c>
      <c r="F249" s="1">
        <v>15516</v>
      </c>
      <c r="G249" s="1">
        <v>0.56000000000000005</v>
      </c>
      <c r="H249" s="1">
        <v>12.38</v>
      </c>
      <c r="I249" s="1">
        <v>57</v>
      </c>
      <c r="J249" s="1">
        <v>39.130000000000003</v>
      </c>
      <c r="K249" s="1">
        <v>16.93</v>
      </c>
      <c r="L249" s="1">
        <v>91428</v>
      </c>
      <c r="M249" s="1">
        <v>11</v>
      </c>
      <c r="N249" s="1">
        <v>1221.3900000000001</v>
      </c>
      <c r="O249" s="1">
        <v>7.27</v>
      </c>
      <c r="P249" s="1">
        <v>37</v>
      </c>
      <c r="Q249" s="1">
        <v>2360</v>
      </c>
      <c r="R249" s="1">
        <v>6</v>
      </c>
      <c r="S249" s="1">
        <f t="shared" si="36"/>
        <v>48331.520000000004</v>
      </c>
      <c r="T249" s="1">
        <f t="shared" si="37"/>
        <v>132732.0465</v>
      </c>
      <c r="U249" s="1">
        <f t="shared" si="38"/>
        <v>283.82080000000002</v>
      </c>
      <c r="V249" s="1">
        <f t="shared" si="39"/>
        <v>21.862400000000004</v>
      </c>
      <c r="W249" s="1">
        <f t="shared" si="40"/>
        <v>508847.75029999996</v>
      </c>
      <c r="X249" s="1">
        <f t="shared" si="41"/>
        <v>130.34009997438523</v>
      </c>
      <c r="Y249" s="10">
        <f t="shared" si="42"/>
        <v>50.528808971384379</v>
      </c>
      <c r="Z249" s="1">
        <f t="shared" si="43"/>
        <v>641.8957089873013</v>
      </c>
      <c r="AA249" s="1">
        <f t="shared" si="44"/>
        <v>8.8799471942143229E-2</v>
      </c>
      <c r="AB249" s="1">
        <f t="shared" si="45"/>
        <v>493331.75029999996</v>
      </c>
      <c r="AC249" s="8">
        <f t="shared" si="46"/>
        <v>8.8799471942143229E-2</v>
      </c>
      <c r="AD249" s="1" t="str">
        <f t="shared" si="47"/>
        <v>CUST249</v>
      </c>
      <c r="AE249" s="1"/>
      <c r="AF249" s="1"/>
    </row>
    <row r="250" spans="1:32" x14ac:dyDescent="0.3">
      <c r="A250" s="1" t="s">
        <v>23</v>
      </c>
      <c r="B250" s="1" t="s">
        <v>25</v>
      </c>
      <c r="C250" s="1" t="s">
        <v>31</v>
      </c>
      <c r="D250" s="1">
        <v>761</v>
      </c>
      <c r="E250" s="1">
        <v>766987</v>
      </c>
      <c r="F250" s="1">
        <v>59312</v>
      </c>
      <c r="G250" s="1">
        <v>5.65</v>
      </c>
      <c r="H250" s="1">
        <v>9.57</v>
      </c>
      <c r="I250" s="1">
        <v>453</v>
      </c>
      <c r="J250" s="1">
        <v>68.52</v>
      </c>
      <c r="K250" s="1">
        <v>17.32</v>
      </c>
      <c r="L250" s="1">
        <v>75386</v>
      </c>
      <c r="M250" s="1">
        <v>8</v>
      </c>
      <c r="N250" s="1">
        <v>295.58999999999997</v>
      </c>
      <c r="O250" s="1">
        <v>0.01</v>
      </c>
      <c r="P250" s="1">
        <v>40</v>
      </c>
      <c r="Q250" s="1">
        <v>9463</v>
      </c>
      <c r="R250" s="1">
        <v>-17</v>
      </c>
      <c r="S250" s="1">
        <f t="shared" si="36"/>
        <v>7282.77</v>
      </c>
      <c r="T250" s="1">
        <f t="shared" si="37"/>
        <v>132842.14840000001</v>
      </c>
      <c r="U250" s="1">
        <f t="shared" si="38"/>
        <v>7.6100000000000001E-2</v>
      </c>
      <c r="V250" s="1">
        <f t="shared" si="39"/>
        <v>42.996500000000005</v>
      </c>
      <c r="W250" s="1">
        <f t="shared" si="40"/>
        <v>541970.00899999996</v>
      </c>
      <c r="X250" s="1">
        <f t="shared" si="41"/>
        <v>712.18135216819974</v>
      </c>
      <c r="Y250" s="10">
        <f t="shared" si="42"/>
        <v>12.931396681953062</v>
      </c>
      <c r="Z250" s="1">
        <f t="shared" si="43"/>
        <v>2594.7663994045811</v>
      </c>
      <c r="AA250" s="1">
        <f t="shared" si="44"/>
        <v>0.17458218978939666</v>
      </c>
      <c r="AB250" s="1">
        <f t="shared" si="45"/>
        <v>482658.00899999996</v>
      </c>
      <c r="AC250" s="8">
        <f t="shared" si="46"/>
        <v>0.17458218978939666</v>
      </c>
      <c r="AD250" s="1" t="str">
        <f t="shared" si="47"/>
        <v>CUST250</v>
      </c>
      <c r="AE250" s="1"/>
      <c r="AF250" s="1"/>
    </row>
    <row r="251" spans="1:32" x14ac:dyDescent="0.3">
      <c r="A251" s="1" t="s">
        <v>23</v>
      </c>
      <c r="B251" s="1" t="s">
        <v>24</v>
      </c>
      <c r="C251" s="1" t="s">
        <v>28</v>
      </c>
      <c r="D251" s="1">
        <v>4744</v>
      </c>
      <c r="E251" s="1">
        <v>83848</v>
      </c>
      <c r="F251" s="1">
        <v>73670</v>
      </c>
      <c r="G251" s="1">
        <v>9.43</v>
      </c>
      <c r="H251" s="1">
        <v>12.83</v>
      </c>
      <c r="I251" s="1">
        <v>97</v>
      </c>
      <c r="J251" s="1">
        <v>20.75</v>
      </c>
      <c r="K251" s="1">
        <v>10.31</v>
      </c>
      <c r="L251" s="1">
        <v>93237</v>
      </c>
      <c r="M251" s="1">
        <v>12</v>
      </c>
      <c r="N251" s="1">
        <v>1125.53</v>
      </c>
      <c r="O251" s="1">
        <v>3.81</v>
      </c>
      <c r="P251" s="1">
        <v>12</v>
      </c>
      <c r="Q251" s="1">
        <v>18412</v>
      </c>
      <c r="R251" s="1">
        <v>79</v>
      </c>
      <c r="S251" s="1">
        <f t="shared" si="36"/>
        <v>60865.52</v>
      </c>
      <c r="T251" s="1">
        <f t="shared" si="37"/>
        <v>8644.7288000000008</v>
      </c>
      <c r="U251" s="1">
        <f t="shared" si="38"/>
        <v>180.74640000000002</v>
      </c>
      <c r="V251" s="1">
        <f t="shared" si="39"/>
        <v>447.35919999999999</v>
      </c>
      <c r="W251" s="1">
        <f t="shared" si="40"/>
        <v>-97939.354400000011</v>
      </c>
      <c r="X251" s="1">
        <f t="shared" si="41"/>
        <v>-20.644889207419901</v>
      </c>
      <c r="Y251" s="10">
        <f t="shared" si="42"/>
        <v>1.1381566444957241</v>
      </c>
      <c r="Z251" s="1">
        <f t="shared" si="43"/>
        <v>74.496459445772217</v>
      </c>
      <c r="AA251" s="1">
        <f t="shared" si="44"/>
        <v>1.3020753029291097</v>
      </c>
      <c r="AB251" s="1">
        <f t="shared" si="45"/>
        <v>-171609.35440000001</v>
      </c>
      <c r="AC251" s="8">
        <f t="shared" si="46"/>
        <v>1.3020753029291097</v>
      </c>
      <c r="AD251" s="1" t="str">
        <f t="shared" si="47"/>
        <v>CUST251</v>
      </c>
      <c r="AE251" s="1"/>
      <c r="AF251" s="1"/>
    </row>
    <row r="252" spans="1:32" x14ac:dyDescent="0.3">
      <c r="A252" s="1" t="s">
        <v>23</v>
      </c>
      <c r="B252" s="1" t="s">
        <v>26</v>
      </c>
      <c r="C252" s="1" t="s">
        <v>30</v>
      </c>
      <c r="D252" s="1">
        <v>3020</v>
      </c>
      <c r="E252" s="1">
        <v>339910</v>
      </c>
      <c r="F252" s="1">
        <v>20434</v>
      </c>
      <c r="G252" s="1">
        <v>7.39</v>
      </c>
      <c r="H252" s="1">
        <v>7.61</v>
      </c>
      <c r="I252" s="1">
        <v>390</v>
      </c>
      <c r="J252" s="1">
        <v>59.54</v>
      </c>
      <c r="K252" s="1">
        <v>13.06</v>
      </c>
      <c r="L252" s="1">
        <v>5153</v>
      </c>
      <c r="M252" s="1">
        <v>5</v>
      </c>
      <c r="N252" s="1">
        <v>1239.3</v>
      </c>
      <c r="O252" s="1">
        <v>26.02</v>
      </c>
      <c r="P252" s="1">
        <v>35</v>
      </c>
      <c r="Q252" s="1">
        <v>35010</v>
      </c>
      <c r="R252" s="1">
        <v>75</v>
      </c>
      <c r="S252" s="1">
        <f t="shared" si="36"/>
        <v>22982.2</v>
      </c>
      <c r="T252" s="1">
        <f t="shared" si="37"/>
        <v>44392.245999999999</v>
      </c>
      <c r="U252" s="1">
        <f t="shared" si="38"/>
        <v>785.80399999999997</v>
      </c>
      <c r="V252" s="1">
        <f t="shared" si="39"/>
        <v>223.17799999999997</v>
      </c>
      <c r="W252" s="1">
        <f t="shared" si="40"/>
        <v>231363.57199999999</v>
      </c>
      <c r="X252" s="1">
        <f t="shared" si="41"/>
        <v>76.610454304635752</v>
      </c>
      <c r="Y252" s="10">
        <f t="shared" si="42"/>
        <v>16.634530684153862</v>
      </c>
      <c r="Z252" s="1">
        <f t="shared" si="43"/>
        <v>274.27580085532156</v>
      </c>
      <c r="AA252" s="1">
        <f t="shared" si="44"/>
        <v>1.4219263922803094</v>
      </c>
      <c r="AB252" s="1">
        <f t="shared" si="45"/>
        <v>210929.57199999999</v>
      </c>
      <c r="AC252" s="8">
        <f t="shared" si="46"/>
        <v>1.4219263922803094</v>
      </c>
      <c r="AD252" s="1" t="str">
        <f t="shared" si="47"/>
        <v>CUST252</v>
      </c>
      <c r="AE252" s="1"/>
      <c r="AF252" s="1"/>
    </row>
    <row r="253" spans="1:32" x14ac:dyDescent="0.3">
      <c r="A253" s="1" t="s">
        <v>23</v>
      </c>
      <c r="B253" s="1" t="s">
        <v>25</v>
      </c>
      <c r="C253" s="1" t="s">
        <v>30</v>
      </c>
      <c r="D253" s="1">
        <v>4230</v>
      </c>
      <c r="E253" s="1">
        <v>721447</v>
      </c>
      <c r="F253" s="1">
        <v>133379</v>
      </c>
      <c r="G253" s="1">
        <v>6.82</v>
      </c>
      <c r="H253" s="1">
        <v>7.98</v>
      </c>
      <c r="I253" s="1">
        <v>13</v>
      </c>
      <c r="J253" s="1">
        <v>44.02</v>
      </c>
      <c r="K253" s="1">
        <v>8.99</v>
      </c>
      <c r="L253" s="1">
        <v>63600</v>
      </c>
      <c r="M253" s="1">
        <v>11</v>
      </c>
      <c r="N253" s="1">
        <v>1976.14</v>
      </c>
      <c r="O253" s="1">
        <v>29.13</v>
      </c>
      <c r="P253" s="1">
        <v>35</v>
      </c>
      <c r="Q253" s="1">
        <v>21594</v>
      </c>
      <c r="R253" s="1">
        <v>-5</v>
      </c>
      <c r="S253" s="1">
        <f t="shared" si="36"/>
        <v>33755.4</v>
      </c>
      <c r="T253" s="1">
        <f t="shared" si="37"/>
        <v>64858.085300000006</v>
      </c>
      <c r="U253" s="1">
        <f t="shared" si="38"/>
        <v>1232.1990000000001</v>
      </c>
      <c r="V253" s="1">
        <f t="shared" si="39"/>
        <v>288.48599999999999</v>
      </c>
      <c r="W253" s="1">
        <f t="shared" si="40"/>
        <v>536118.8297</v>
      </c>
      <c r="X253" s="1">
        <f t="shared" si="41"/>
        <v>126.74204011820331</v>
      </c>
      <c r="Y253" s="10">
        <f t="shared" si="42"/>
        <v>5.4089999175282468</v>
      </c>
      <c r="Z253" s="1">
        <f t="shared" si="43"/>
        <v>365.07889117167809</v>
      </c>
      <c r="AA253" s="1">
        <f t="shared" si="44"/>
        <v>3.5608741875702586E-2</v>
      </c>
      <c r="AB253" s="1">
        <f t="shared" si="45"/>
        <v>402739.8297</v>
      </c>
      <c r="AC253" s="8">
        <f t="shared" si="46"/>
        <v>3.5608741875702586E-2</v>
      </c>
      <c r="AD253" s="1" t="str">
        <f t="shared" si="47"/>
        <v>CUST253</v>
      </c>
      <c r="AE253" s="1"/>
      <c r="AF253" s="1"/>
    </row>
    <row r="254" spans="1:32" x14ac:dyDescent="0.3">
      <c r="A254" s="1" t="s">
        <v>23</v>
      </c>
      <c r="B254" s="1" t="s">
        <v>27</v>
      </c>
      <c r="C254" s="1" t="s">
        <v>31</v>
      </c>
      <c r="D254" s="1">
        <v>1002</v>
      </c>
      <c r="E254" s="1">
        <v>466441</v>
      </c>
      <c r="F254" s="1">
        <v>96703</v>
      </c>
      <c r="G254" s="1">
        <v>3.61</v>
      </c>
      <c r="H254" s="1">
        <v>6.03</v>
      </c>
      <c r="I254" s="1">
        <v>18</v>
      </c>
      <c r="J254" s="1">
        <v>68.400000000000006</v>
      </c>
      <c r="K254" s="1">
        <v>18.36</v>
      </c>
      <c r="L254" s="1">
        <v>28205</v>
      </c>
      <c r="M254" s="1">
        <v>7</v>
      </c>
      <c r="N254" s="1">
        <v>752.02</v>
      </c>
      <c r="O254" s="1">
        <v>1.91</v>
      </c>
      <c r="P254" s="1">
        <v>18</v>
      </c>
      <c r="Q254" s="1">
        <v>14733</v>
      </c>
      <c r="R254" s="1">
        <v>30</v>
      </c>
      <c r="S254" s="1">
        <f t="shared" si="36"/>
        <v>6042.06</v>
      </c>
      <c r="T254" s="1">
        <f t="shared" si="37"/>
        <v>85638.567599999995</v>
      </c>
      <c r="U254" s="1">
        <f t="shared" si="38"/>
        <v>19.138199999999998</v>
      </c>
      <c r="V254" s="1">
        <f t="shared" si="39"/>
        <v>36.172200000000004</v>
      </c>
      <c r="W254" s="1">
        <f t="shared" si="40"/>
        <v>331767.06200000003</v>
      </c>
      <c r="X254" s="1">
        <f t="shared" si="41"/>
        <v>331.10485229540922</v>
      </c>
      <c r="Y254" s="10">
        <f t="shared" si="42"/>
        <v>4.8234387764598825</v>
      </c>
      <c r="Z254" s="1">
        <f t="shared" si="43"/>
        <v>620.25079120236171</v>
      </c>
      <c r="AA254" s="1">
        <f t="shared" si="44"/>
        <v>2.9020519208217112E-2</v>
      </c>
      <c r="AB254" s="1">
        <f t="shared" si="45"/>
        <v>235064.06200000003</v>
      </c>
      <c r="AC254" s="8">
        <f t="shared" si="46"/>
        <v>2.9020519208217112E-2</v>
      </c>
      <c r="AD254" s="1" t="str">
        <f t="shared" si="47"/>
        <v>CUST254</v>
      </c>
      <c r="AE254" s="1"/>
      <c r="AF254" s="1"/>
    </row>
    <row r="255" spans="1:32" x14ac:dyDescent="0.3">
      <c r="A255" s="1" t="s">
        <v>23</v>
      </c>
      <c r="B255" s="1" t="s">
        <v>27</v>
      </c>
      <c r="C255" s="1" t="s">
        <v>30</v>
      </c>
      <c r="D255" s="1">
        <v>4711</v>
      </c>
      <c r="E255" s="1">
        <v>902129</v>
      </c>
      <c r="F255" s="1">
        <v>49014</v>
      </c>
      <c r="G255" s="1">
        <v>4.66</v>
      </c>
      <c r="H255" s="1">
        <v>6.17</v>
      </c>
      <c r="I255" s="1">
        <v>152</v>
      </c>
      <c r="J255" s="1">
        <v>26.31</v>
      </c>
      <c r="K255" s="1">
        <v>19.7</v>
      </c>
      <c r="L255" s="1">
        <v>76794</v>
      </c>
      <c r="M255" s="1">
        <v>4</v>
      </c>
      <c r="N255" s="1">
        <v>1648.98</v>
      </c>
      <c r="O255" s="1">
        <v>19.350000000000001</v>
      </c>
      <c r="P255" s="1">
        <v>48</v>
      </c>
      <c r="Q255" s="1">
        <v>17568</v>
      </c>
      <c r="R255" s="1">
        <v>35</v>
      </c>
      <c r="S255" s="1">
        <f t="shared" si="36"/>
        <v>29066.87</v>
      </c>
      <c r="T255" s="1">
        <f t="shared" si="37"/>
        <v>177719.41299999997</v>
      </c>
      <c r="U255" s="1">
        <f t="shared" si="38"/>
        <v>911.57850000000008</v>
      </c>
      <c r="V255" s="1">
        <f t="shared" si="39"/>
        <v>219.5326</v>
      </c>
      <c r="W255" s="1">
        <f t="shared" si="40"/>
        <v>599849.60590000008</v>
      </c>
      <c r="X255" s="1">
        <f t="shared" si="41"/>
        <v>127.32957034599875</v>
      </c>
      <c r="Y255" s="10">
        <f t="shared" si="42"/>
        <v>18.405537193454933</v>
      </c>
      <c r="Z255" s="1">
        <f t="shared" si="43"/>
        <v>547.08304527647397</v>
      </c>
      <c r="AA255" s="1">
        <f t="shared" si="44"/>
        <v>0.27783716076082243</v>
      </c>
      <c r="AB255" s="1">
        <f t="shared" si="45"/>
        <v>550835.60590000008</v>
      </c>
      <c r="AC255" s="8">
        <f t="shared" si="46"/>
        <v>0.27783716076082243</v>
      </c>
      <c r="AD255" s="1" t="str">
        <f t="shared" si="47"/>
        <v>CUST255</v>
      </c>
      <c r="AE255" s="1"/>
      <c r="AF255" s="1"/>
    </row>
    <row r="256" spans="1:32" x14ac:dyDescent="0.3">
      <c r="A256" s="1" t="s">
        <v>23</v>
      </c>
      <c r="B256" s="1" t="s">
        <v>25</v>
      </c>
      <c r="C256" s="1" t="s">
        <v>29</v>
      </c>
      <c r="D256" s="1">
        <v>3553</v>
      </c>
      <c r="E256" s="1">
        <v>457442</v>
      </c>
      <c r="F256" s="1">
        <v>16120</v>
      </c>
      <c r="G256" s="1">
        <v>5.7</v>
      </c>
      <c r="H256" s="1">
        <v>2.84</v>
      </c>
      <c r="I256" s="1">
        <v>317</v>
      </c>
      <c r="J256" s="1">
        <v>30.59</v>
      </c>
      <c r="K256" s="1">
        <v>8.65</v>
      </c>
      <c r="L256" s="1">
        <v>1067</v>
      </c>
      <c r="M256" s="1">
        <v>13</v>
      </c>
      <c r="N256" s="1">
        <v>263.97000000000003</v>
      </c>
      <c r="O256" s="1">
        <v>0.67</v>
      </c>
      <c r="P256" s="1">
        <v>16</v>
      </c>
      <c r="Q256" s="1">
        <v>25796</v>
      </c>
      <c r="R256" s="1">
        <v>44</v>
      </c>
      <c r="S256" s="1">
        <f t="shared" si="36"/>
        <v>10090.519999999999</v>
      </c>
      <c r="T256" s="1">
        <f t="shared" si="37"/>
        <v>39568.733</v>
      </c>
      <c r="U256" s="1">
        <f t="shared" si="38"/>
        <v>23.805099999999999</v>
      </c>
      <c r="V256" s="1">
        <f t="shared" si="39"/>
        <v>202.52100000000002</v>
      </c>
      <c r="W256" s="1">
        <f t="shared" si="40"/>
        <v>380693.42090000003</v>
      </c>
      <c r="X256" s="1">
        <f t="shared" si="41"/>
        <v>107.14703656065298</v>
      </c>
      <c r="Y256" s="10">
        <f t="shared" si="42"/>
        <v>28.3772952853598</v>
      </c>
      <c r="Z256" s="1">
        <f t="shared" si="43"/>
        <v>1732.9317725499109</v>
      </c>
      <c r="AA256" s="1">
        <f t="shared" si="44"/>
        <v>0.18292699402328602</v>
      </c>
      <c r="AB256" s="1">
        <f t="shared" si="45"/>
        <v>364573.42090000003</v>
      </c>
      <c r="AC256" s="8">
        <f t="shared" si="46"/>
        <v>0.18292699402328602</v>
      </c>
      <c r="AD256" s="1" t="str">
        <f t="shared" si="47"/>
        <v>CUST256</v>
      </c>
      <c r="AE256" s="1"/>
      <c r="AF256" s="1"/>
    </row>
    <row r="257" spans="1:32" x14ac:dyDescent="0.3">
      <c r="A257" s="1" t="s">
        <v>23</v>
      </c>
      <c r="B257" s="1" t="s">
        <v>27</v>
      </c>
      <c r="C257" s="1" t="s">
        <v>28</v>
      </c>
      <c r="D257" s="1">
        <v>1541</v>
      </c>
      <c r="E257" s="1">
        <v>914661</v>
      </c>
      <c r="F257" s="1">
        <v>143141</v>
      </c>
      <c r="G257" s="1">
        <v>0.78</v>
      </c>
      <c r="H257" s="1">
        <v>11.68</v>
      </c>
      <c r="I257" s="1">
        <v>267</v>
      </c>
      <c r="J257" s="1">
        <v>16.82</v>
      </c>
      <c r="K257" s="1">
        <v>11.57</v>
      </c>
      <c r="L257" s="1">
        <v>19563</v>
      </c>
      <c r="M257" s="1">
        <v>3</v>
      </c>
      <c r="N257" s="1">
        <v>898.36</v>
      </c>
      <c r="O257" s="1">
        <v>28.29</v>
      </c>
      <c r="P257" s="1">
        <v>18</v>
      </c>
      <c r="Q257" s="1">
        <v>24171</v>
      </c>
      <c r="R257" s="1">
        <v>43</v>
      </c>
      <c r="S257" s="1">
        <f t="shared" si="36"/>
        <v>17998.88</v>
      </c>
      <c r="T257" s="1">
        <f t="shared" si="37"/>
        <v>105826.27769999999</v>
      </c>
      <c r="U257" s="1">
        <f t="shared" si="38"/>
        <v>435.94889999999998</v>
      </c>
      <c r="V257" s="1">
        <f t="shared" si="39"/>
        <v>12.0198</v>
      </c>
      <c r="W257" s="1">
        <f t="shared" si="40"/>
        <v>746653.87360000005</v>
      </c>
      <c r="X257" s="1">
        <f t="shared" si="41"/>
        <v>484.52555068137576</v>
      </c>
      <c r="Y257" s="10">
        <f t="shared" si="42"/>
        <v>6.389930208675362</v>
      </c>
      <c r="Z257" s="1">
        <f t="shared" si="43"/>
        <v>1018.1452869673627</v>
      </c>
      <c r="AA257" s="1">
        <f t="shared" si="44"/>
        <v>0.26224155178803948</v>
      </c>
      <c r="AB257" s="1">
        <f t="shared" si="45"/>
        <v>603512.87360000005</v>
      </c>
      <c r="AC257" s="8">
        <f t="shared" si="46"/>
        <v>0.26224155178803948</v>
      </c>
      <c r="AD257" s="1" t="str">
        <f t="shared" si="47"/>
        <v>CUST257</v>
      </c>
      <c r="AE257" s="1"/>
      <c r="AF257" s="1"/>
    </row>
    <row r="258" spans="1:32" x14ac:dyDescent="0.3">
      <c r="A258" s="1" t="s">
        <v>23</v>
      </c>
      <c r="B258" s="1" t="s">
        <v>25</v>
      </c>
      <c r="C258" s="1" t="s">
        <v>30</v>
      </c>
      <c r="D258" s="1">
        <v>4950</v>
      </c>
      <c r="E258" s="1">
        <v>743221</v>
      </c>
      <c r="F258" s="1">
        <v>52093</v>
      </c>
      <c r="G258" s="1">
        <v>3.87</v>
      </c>
      <c r="H258" s="1">
        <v>2.52</v>
      </c>
      <c r="I258" s="1">
        <v>118</v>
      </c>
      <c r="J258" s="1">
        <v>46.3</v>
      </c>
      <c r="K258" s="1">
        <v>7.62</v>
      </c>
      <c r="L258" s="1">
        <v>67262</v>
      </c>
      <c r="M258" s="1">
        <v>13</v>
      </c>
      <c r="N258" s="1">
        <v>475.07</v>
      </c>
      <c r="O258" s="1">
        <v>12.07</v>
      </c>
      <c r="P258" s="1">
        <v>6</v>
      </c>
      <c r="Q258" s="1">
        <v>38367</v>
      </c>
      <c r="R258" s="1">
        <v>37</v>
      </c>
      <c r="S258" s="1">
        <f t="shared" ref="S258:S321" si="48">H258*D258</f>
        <v>12474</v>
      </c>
      <c r="T258" s="1">
        <f t="shared" ref="T258:T321" si="49">K258/100*E258</f>
        <v>56633.440200000005</v>
      </c>
      <c r="U258" s="1">
        <f t="shared" ref="U258:U321" si="50">O258/100*D258</f>
        <v>597.46500000000003</v>
      </c>
      <c r="V258" s="1">
        <f t="shared" ref="V258:V321" si="51">G258/100*D258</f>
        <v>191.565</v>
      </c>
      <c r="W258" s="1">
        <f t="shared" ref="W258:W321" si="52">E258 - (S258+T258+U258+V258+L258+Q258)</f>
        <v>567695.52980000002</v>
      </c>
      <c r="X258" s="1">
        <f t="shared" ref="X258:X321" si="53">IF(D258=0,NA(),W258/D258)</f>
        <v>114.68596561616162</v>
      </c>
      <c r="Y258" s="10">
        <f t="shared" ref="Y258:Y321" si="54">IF(F258=0,NA(),E258/F258)</f>
        <v>14.267195208569289</v>
      </c>
      <c r="Z258" s="1">
        <f t="shared" ref="Z258:Z321" si="55">IF(N258=0,NA(),E258/N258)</f>
        <v>1564.4452396488939</v>
      </c>
      <c r="AA258" s="1">
        <f t="shared" ref="AA258:AA321" si="56">IF(Z258=0,NA(),I258/Z258)</f>
        <v>7.5426098024679061E-2</v>
      </c>
      <c r="AB258" s="1">
        <f t="shared" ref="AB258:AB321" si="57">W258-F258</f>
        <v>515602.52980000002</v>
      </c>
      <c r="AC258" s="8">
        <f t="shared" ref="AC258:AC321" si="58">IF(Z258=0,NA(),I258/Z258)</f>
        <v>7.5426098024679061E-2</v>
      </c>
      <c r="AD258" s="1" t="str">
        <f t="shared" ref="AD258:AD321" si="59" xml:space="preserve"> "CUST" &amp; ROW()</f>
        <v>CUST258</v>
      </c>
      <c r="AE258" s="1"/>
      <c r="AF258" s="1"/>
    </row>
    <row r="259" spans="1:32" x14ac:dyDescent="0.3">
      <c r="A259" s="1" t="s">
        <v>23</v>
      </c>
      <c r="B259" s="1" t="s">
        <v>27</v>
      </c>
      <c r="C259" s="1" t="s">
        <v>30</v>
      </c>
      <c r="D259" s="1">
        <v>3814</v>
      </c>
      <c r="E259" s="1">
        <v>191330</v>
      </c>
      <c r="F259" s="1">
        <v>13036</v>
      </c>
      <c r="G259" s="1">
        <v>4.04</v>
      </c>
      <c r="H259" s="1">
        <v>14.78</v>
      </c>
      <c r="I259" s="1">
        <v>17</v>
      </c>
      <c r="J259" s="1">
        <v>41.38</v>
      </c>
      <c r="K259" s="1">
        <v>9.02</v>
      </c>
      <c r="L259" s="1">
        <v>17221</v>
      </c>
      <c r="M259" s="1">
        <v>14</v>
      </c>
      <c r="N259" s="1">
        <v>1676.5</v>
      </c>
      <c r="O259" s="1">
        <v>14.43</v>
      </c>
      <c r="P259" s="1">
        <v>10</v>
      </c>
      <c r="Q259" s="1">
        <v>30283</v>
      </c>
      <c r="R259" s="1">
        <v>39</v>
      </c>
      <c r="S259" s="1">
        <f t="shared" si="48"/>
        <v>56370.92</v>
      </c>
      <c r="T259" s="1">
        <f t="shared" si="49"/>
        <v>17257.966</v>
      </c>
      <c r="U259" s="1">
        <f t="shared" si="50"/>
        <v>550.36019999999996</v>
      </c>
      <c r="V259" s="1">
        <f t="shared" si="51"/>
        <v>154.0856</v>
      </c>
      <c r="W259" s="1">
        <f t="shared" si="52"/>
        <v>69492.6682</v>
      </c>
      <c r="X259" s="1">
        <f t="shared" si="53"/>
        <v>18.220416413214473</v>
      </c>
      <c r="Y259" s="10">
        <f t="shared" si="54"/>
        <v>14.677048174286591</v>
      </c>
      <c r="Z259" s="1">
        <f t="shared" si="55"/>
        <v>114.12466447957054</v>
      </c>
      <c r="AA259" s="1">
        <f t="shared" si="56"/>
        <v>0.14895991219359223</v>
      </c>
      <c r="AB259" s="1">
        <f t="shared" si="57"/>
        <v>56456.6682</v>
      </c>
      <c r="AC259" s="8">
        <f t="shared" si="58"/>
        <v>0.14895991219359223</v>
      </c>
      <c r="AD259" s="1" t="str">
        <f t="shared" si="59"/>
        <v>CUST259</v>
      </c>
      <c r="AE259" s="1"/>
      <c r="AF259" s="1"/>
    </row>
    <row r="260" spans="1:32" x14ac:dyDescent="0.3">
      <c r="A260" s="1" t="s">
        <v>23</v>
      </c>
      <c r="B260" s="1" t="s">
        <v>27</v>
      </c>
      <c r="C260" s="1" t="s">
        <v>30</v>
      </c>
      <c r="D260" s="1">
        <v>3255</v>
      </c>
      <c r="E260" s="1">
        <v>789290</v>
      </c>
      <c r="F260" s="1">
        <v>87302</v>
      </c>
      <c r="G260" s="1">
        <v>8.42</v>
      </c>
      <c r="H260" s="1">
        <v>11.01</v>
      </c>
      <c r="I260" s="1">
        <v>69</v>
      </c>
      <c r="J260" s="1">
        <v>48.33</v>
      </c>
      <c r="K260" s="1">
        <v>18.739999999999998</v>
      </c>
      <c r="L260" s="1">
        <v>21168</v>
      </c>
      <c r="M260" s="1">
        <v>1</v>
      </c>
      <c r="N260" s="1">
        <v>667.26</v>
      </c>
      <c r="O260" s="1">
        <v>15.6</v>
      </c>
      <c r="P260" s="1">
        <v>48</v>
      </c>
      <c r="Q260" s="1">
        <v>40846</v>
      </c>
      <c r="R260" s="1">
        <v>-7</v>
      </c>
      <c r="S260" s="1">
        <f t="shared" si="48"/>
        <v>35837.550000000003</v>
      </c>
      <c r="T260" s="1">
        <f t="shared" si="49"/>
        <v>147912.946</v>
      </c>
      <c r="U260" s="1">
        <f t="shared" si="50"/>
        <v>507.78</v>
      </c>
      <c r="V260" s="1">
        <f t="shared" si="51"/>
        <v>274.07099999999997</v>
      </c>
      <c r="W260" s="1">
        <f t="shared" si="52"/>
        <v>542743.65300000005</v>
      </c>
      <c r="X260" s="1">
        <f t="shared" si="53"/>
        <v>166.74152165898619</v>
      </c>
      <c r="Y260" s="10">
        <f t="shared" si="54"/>
        <v>9.0409154429451792</v>
      </c>
      <c r="Z260" s="1">
        <f t="shared" si="55"/>
        <v>1182.8822348110182</v>
      </c>
      <c r="AA260" s="1">
        <f t="shared" si="56"/>
        <v>5.8332095934320718E-2</v>
      </c>
      <c r="AB260" s="1">
        <f t="shared" si="57"/>
        <v>455441.65300000005</v>
      </c>
      <c r="AC260" s="8">
        <f t="shared" si="58"/>
        <v>5.8332095934320718E-2</v>
      </c>
      <c r="AD260" s="1" t="str">
        <f t="shared" si="59"/>
        <v>CUST260</v>
      </c>
      <c r="AE260" s="1"/>
      <c r="AF260" s="1"/>
    </row>
    <row r="261" spans="1:32" x14ac:dyDescent="0.3">
      <c r="A261" s="1" t="s">
        <v>23</v>
      </c>
      <c r="B261" s="1" t="s">
        <v>25</v>
      </c>
      <c r="C261" s="1" t="s">
        <v>29</v>
      </c>
      <c r="D261" s="1">
        <v>4123</v>
      </c>
      <c r="E261" s="1">
        <v>713689</v>
      </c>
      <c r="F261" s="1">
        <v>90090</v>
      </c>
      <c r="G261" s="1">
        <v>0.77</v>
      </c>
      <c r="H261" s="1">
        <v>6.21</v>
      </c>
      <c r="I261" s="1">
        <v>232</v>
      </c>
      <c r="J261" s="1">
        <v>33.450000000000003</v>
      </c>
      <c r="K261" s="1">
        <v>10.130000000000001</v>
      </c>
      <c r="L261" s="1">
        <v>75379</v>
      </c>
      <c r="M261" s="1">
        <v>3</v>
      </c>
      <c r="N261" s="1">
        <v>958.72</v>
      </c>
      <c r="O261" s="1">
        <v>12.22</v>
      </c>
      <c r="P261" s="1">
        <v>14</v>
      </c>
      <c r="Q261" s="1">
        <v>40017</v>
      </c>
      <c r="R261" s="1">
        <v>65</v>
      </c>
      <c r="S261" s="1">
        <f t="shared" si="48"/>
        <v>25603.829999999998</v>
      </c>
      <c r="T261" s="1">
        <f t="shared" si="49"/>
        <v>72296.695699999997</v>
      </c>
      <c r="U261" s="1">
        <f t="shared" si="50"/>
        <v>503.8306</v>
      </c>
      <c r="V261" s="1">
        <f t="shared" si="51"/>
        <v>31.7471</v>
      </c>
      <c r="W261" s="1">
        <f t="shared" si="52"/>
        <v>499856.89659999998</v>
      </c>
      <c r="X261" s="1">
        <f t="shared" si="53"/>
        <v>121.23621067184089</v>
      </c>
      <c r="Y261" s="10">
        <f t="shared" si="54"/>
        <v>7.9219558219558222</v>
      </c>
      <c r="Z261" s="1">
        <f t="shared" si="55"/>
        <v>744.41859979973299</v>
      </c>
      <c r="AA261" s="1">
        <f t="shared" si="56"/>
        <v>0.31165261059088761</v>
      </c>
      <c r="AB261" s="1">
        <f t="shared" si="57"/>
        <v>409766.89659999998</v>
      </c>
      <c r="AC261" s="8">
        <f t="shared" si="58"/>
        <v>0.31165261059088761</v>
      </c>
      <c r="AD261" s="1" t="str">
        <f t="shared" si="59"/>
        <v>CUST261</v>
      </c>
      <c r="AE261" s="1"/>
      <c r="AF261" s="1"/>
    </row>
    <row r="262" spans="1:32" x14ac:dyDescent="0.3">
      <c r="A262" s="1" t="s">
        <v>23</v>
      </c>
      <c r="B262" s="1" t="s">
        <v>25</v>
      </c>
      <c r="C262" s="1" t="s">
        <v>30</v>
      </c>
      <c r="D262" s="1">
        <v>3474</v>
      </c>
      <c r="E262" s="1">
        <v>96850</v>
      </c>
      <c r="F262" s="1">
        <v>62169</v>
      </c>
      <c r="G262" s="1">
        <v>3.17</v>
      </c>
      <c r="H262" s="1">
        <v>17.43</v>
      </c>
      <c r="I262" s="1">
        <v>296</v>
      </c>
      <c r="J262" s="1">
        <v>41.28</v>
      </c>
      <c r="K262" s="1">
        <v>14.45</v>
      </c>
      <c r="L262" s="1">
        <v>61750</v>
      </c>
      <c r="M262" s="1">
        <v>13</v>
      </c>
      <c r="N262" s="1">
        <v>1267.4100000000001</v>
      </c>
      <c r="O262" s="1">
        <v>11.32</v>
      </c>
      <c r="P262" s="1">
        <v>3</v>
      </c>
      <c r="Q262" s="1">
        <v>17347</v>
      </c>
      <c r="R262" s="1">
        <v>56</v>
      </c>
      <c r="S262" s="1">
        <f t="shared" si="48"/>
        <v>60551.82</v>
      </c>
      <c r="T262" s="1">
        <f t="shared" si="49"/>
        <v>13994.824999999999</v>
      </c>
      <c r="U262" s="1">
        <f t="shared" si="50"/>
        <v>393.25680000000006</v>
      </c>
      <c r="V262" s="1">
        <f t="shared" si="51"/>
        <v>110.1258</v>
      </c>
      <c r="W262" s="1">
        <f t="shared" si="52"/>
        <v>-57297.027600000001</v>
      </c>
      <c r="X262" s="1">
        <f t="shared" si="53"/>
        <v>-16.493099481865286</v>
      </c>
      <c r="Y262" s="10">
        <f t="shared" si="54"/>
        <v>1.55785037558912</v>
      </c>
      <c r="Z262" s="1">
        <f t="shared" si="55"/>
        <v>76.415682375868897</v>
      </c>
      <c r="AA262" s="1">
        <f t="shared" si="56"/>
        <v>3.8735504388229223</v>
      </c>
      <c r="AB262" s="1">
        <f t="shared" si="57"/>
        <v>-119466.0276</v>
      </c>
      <c r="AC262" s="8">
        <f t="shared" si="58"/>
        <v>3.8735504388229223</v>
      </c>
      <c r="AD262" s="1" t="str">
        <f t="shared" si="59"/>
        <v>CUST262</v>
      </c>
      <c r="AE262" s="1"/>
      <c r="AF262" s="1"/>
    </row>
    <row r="263" spans="1:32" x14ac:dyDescent="0.3">
      <c r="A263" s="1" t="s">
        <v>23</v>
      </c>
      <c r="B263" s="1" t="s">
        <v>25</v>
      </c>
      <c r="C263" s="1" t="s">
        <v>30</v>
      </c>
      <c r="D263" s="1">
        <v>3566</v>
      </c>
      <c r="E263" s="1">
        <v>366364</v>
      </c>
      <c r="F263" s="1">
        <v>79965</v>
      </c>
      <c r="G263" s="1">
        <v>7.27</v>
      </c>
      <c r="H263" s="1">
        <v>16.77</v>
      </c>
      <c r="I263" s="1">
        <v>443</v>
      </c>
      <c r="J263" s="1">
        <v>27.56</v>
      </c>
      <c r="K263" s="1">
        <v>11.24</v>
      </c>
      <c r="L263" s="1">
        <v>90648</v>
      </c>
      <c r="M263" s="1">
        <v>5</v>
      </c>
      <c r="N263" s="1">
        <v>1761.97</v>
      </c>
      <c r="O263" s="1">
        <v>19.920000000000002</v>
      </c>
      <c r="P263" s="1">
        <v>29</v>
      </c>
      <c r="Q263" s="1">
        <v>37527</v>
      </c>
      <c r="R263" s="1">
        <v>66</v>
      </c>
      <c r="S263" s="1">
        <f t="shared" si="48"/>
        <v>59801.82</v>
      </c>
      <c r="T263" s="1">
        <f t="shared" si="49"/>
        <v>41179.313600000001</v>
      </c>
      <c r="U263" s="1">
        <f t="shared" si="50"/>
        <v>710.34720000000004</v>
      </c>
      <c r="V263" s="1">
        <f t="shared" si="51"/>
        <v>259.2482</v>
      </c>
      <c r="W263" s="1">
        <f t="shared" si="52"/>
        <v>136238.27100000001</v>
      </c>
      <c r="X263" s="1">
        <f t="shared" si="53"/>
        <v>38.204787156477849</v>
      </c>
      <c r="Y263" s="10">
        <f t="shared" si="54"/>
        <v>4.5815544300631528</v>
      </c>
      <c r="Z263" s="1">
        <f t="shared" si="55"/>
        <v>207.92862534549397</v>
      </c>
      <c r="AA263" s="1">
        <f t="shared" si="56"/>
        <v>2.1305387811029468</v>
      </c>
      <c r="AB263" s="1">
        <f t="shared" si="57"/>
        <v>56273.271000000008</v>
      </c>
      <c r="AC263" s="8">
        <f t="shared" si="58"/>
        <v>2.1305387811029468</v>
      </c>
      <c r="AD263" s="1" t="str">
        <f t="shared" si="59"/>
        <v>CUST263</v>
      </c>
      <c r="AE263" s="1"/>
      <c r="AF263" s="1"/>
    </row>
    <row r="264" spans="1:32" x14ac:dyDescent="0.3">
      <c r="A264" s="1" t="s">
        <v>23</v>
      </c>
      <c r="B264" s="1" t="s">
        <v>25</v>
      </c>
      <c r="C264" s="1" t="s">
        <v>29</v>
      </c>
      <c r="D264" s="1">
        <v>3181</v>
      </c>
      <c r="E264" s="1">
        <v>293306</v>
      </c>
      <c r="F264" s="1">
        <v>89754</v>
      </c>
      <c r="G264" s="1">
        <v>0.61</v>
      </c>
      <c r="H264" s="1">
        <v>9.93</v>
      </c>
      <c r="I264" s="1">
        <v>285</v>
      </c>
      <c r="J264" s="1">
        <v>65.64</v>
      </c>
      <c r="K264" s="1">
        <v>7.5</v>
      </c>
      <c r="L264" s="1">
        <v>96134</v>
      </c>
      <c r="M264" s="1">
        <v>13</v>
      </c>
      <c r="N264" s="1">
        <v>1997.97</v>
      </c>
      <c r="O264" s="1">
        <v>7.65</v>
      </c>
      <c r="P264" s="1">
        <v>33</v>
      </c>
      <c r="Q264" s="1">
        <v>25102</v>
      </c>
      <c r="R264" s="1">
        <v>4</v>
      </c>
      <c r="S264" s="1">
        <f t="shared" si="48"/>
        <v>31587.329999999998</v>
      </c>
      <c r="T264" s="1">
        <f t="shared" si="49"/>
        <v>21997.95</v>
      </c>
      <c r="U264" s="1">
        <f t="shared" si="50"/>
        <v>243.34649999999999</v>
      </c>
      <c r="V264" s="1">
        <f t="shared" si="51"/>
        <v>19.4041</v>
      </c>
      <c r="W264" s="1">
        <f t="shared" si="52"/>
        <v>118221.9694</v>
      </c>
      <c r="X264" s="1">
        <f t="shared" si="53"/>
        <v>37.165032819867967</v>
      </c>
      <c r="Y264" s="10">
        <f t="shared" si="54"/>
        <v>3.2678877821601264</v>
      </c>
      <c r="Z264" s="1">
        <f t="shared" si="55"/>
        <v>146.80200403409461</v>
      </c>
      <c r="AA264" s="1">
        <f t="shared" si="56"/>
        <v>1.9413903909227905</v>
      </c>
      <c r="AB264" s="1">
        <f t="shared" si="57"/>
        <v>28467.969400000002</v>
      </c>
      <c r="AC264" s="8">
        <f t="shared" si="58"/>
        <v>1.9413903909227905</v>
      </c>
      <c r="AD264" s="1" t="str">
        <f t="shared" si="59"/>
        <v>CUST264</v>
      </c>
      <c r="AE264" s="1"/>
      <c r="AF264" s="1"/>
    </row>
    <row r="265" spans="1:32" x14ac:dyDescent="0.3">
      <c r="A265" s="1" t="s">
        <v>23</v>
      </c>
      <c r="B265" s="1" t="s">
        <v>27</v>
      </c>
      <c r="C265" s="1" t="s">
        <v>31</v>
      </c>
      <c r="D265" s="1">
        <v>369</v>
      </c>
      <c r="E265" s="1">
        <v>711757</v>
      </c>
      <c r="F265" s="1">
        <v>85388</v>
      </c>
      <c r="G265" s="1">
        <v>1.56</v>
      </c>
      <c r="H265" s="1">
        <v>13.15</v>
      </c>
      <c r="I265" s="1">
        <v>218</v>
      </c>
      <c r="J265" s="1">
        <v>26.31</v>
      </c>
      <c r="K265" s="1">
        <v>9.2200000000000006</v>
      </c>
      <c r="L265" s="1">
        <v>62672</v>
      </c>
      <c r="M265" s="1">
        <v>5</v>
      </c>
      <c r="N265" s="1">
        <v>566.63</v>
      </c>
      <c r="O265" s="1">
        <v>9.16</v>
      </c>
      <c r="P265" s="1">
        <v>31</v>
      </c>
      <c r="Q265" s="1">
        <v>2902</v>
      </c>
      <c r="R265" s="1">
        <v>54</v>
      </c>
      <c r="S265" s="1">
        <f t="shared" si="48"/>
        <v>4852.3500000000004</v>
      </c>
      <c r="T265" s="1">
        <f t="shared" si="49"/>
        <v>65623.9954</v>
      </c>
      <c r="U265" s="1">
        <f t="shared" si="50"/>
        <v>33.800400000000003</v>
      </c>
      <c r="V265" s="1">
        <f t="shared" si="51"/>
        <v>5.7564000000000002</v>
      </c>
      <c r="W265" s="1">
        <f t="shared" si="52"/>
        <v>575667.09779999999</v>
      </c>
      <c r="X265" s="1">
        <f t="shared" si="53"/>
        <v>1560.0734357723577</v>
      </c>
      <c r="Y265" s="10">
        <f t="shared" si="54"/>
        <v>8.3355623741040894</v>
      </c>
      <c r="Z265" s="1">
        <f t="shared" si="55"/>
        <v>1256.1230432557402</v>
      </c>
      <c r="AA265" s="1">
        <f t="shared" si="56"/>
        <v>0.17354987727553081</v>
      </c>
      <c r="AB265" s="1">
        <f t="shared" si="57"/>
        <v>490279.09779999999</v>
      </c>
      <c r="AC265" s="8">
        <f t="shared" si="58"/>
        <v>0.17354987727553081</v>
      </c>
      <c r="AD265" s="1" t="str">
        <f t="shared" si="59"/>
        <v>CUST265</v>
      </c>
      <c r="AE265" s="1"/>
      <c r="AF265" s="1"/>
    </row>
    <row r="266" spans="1:32" x14ac:dyDescent="0.3">
      <c r="A266" s="1" t="s">
        <v>23</v>
      </c>
      <c r="B266" s="1" t="s">
        <v>27</v>
      </c>
      <c r="C266" s="1" t="s">
        <v>29</v>
      </c>
      <c r="D266" s="1">
        <v>2991</v>
      </c>
      <c r="E266" s="1">
        <v>740885</v>
      </c>
      <c r="F266" s="1">
        <v>97021</v>
      </c>
      <c r="G266" s="1">
        <v>9.4499999999999993</v>
      </c>
      <c r="H266" s="1">
        <v>19.96</v>
      </c>
      <c r="I266" s="1">
        <v>22</v>
      </c>
      <c r="J266" s="1">
        <v>35.86</v>
      </c>
      <c r="K266" s="1">
        <v>6.81</v>
      </c>
      <c r="L266" s="1">
        <v>84294</v>
      </c>
      <c r="M266" s="1">
        <v>12</v>
      </c>
      <c r="N266" s="1">
        <v>829.46</v>
      </c>
      <c r="O266" s="1">
        <v>22.82</v>
      </c>
      <c r="P266" s="1">
        <v>8</v>
      </c>
      <c r="Q266" s="1">
        <v>36335</v>
      </c>
      <c r="R266" s="1">
        <v>45</v>
      </c>
      <c r="S266" s="1">
        <f t="shared" si="48"/>
        <v>59700.36</v>
      </c>
      <c r="T266" s="1">
        <f t="shared" si="49"/>
        <v>50454.268499999998</v>
      </c>
      <c r="U266" s="1">
        <f t="shared" si="50"/>
        <v>682.5462</v>
      </c>
      <c r="V266" s="1">
        <f t="shared" si="51"/>
        <v>282.64949999999993</v>
      </c>
      <c r="W266" s="1">
        <f t="shared" si="52"/>
        <v>509136.17580000003</v>
      </c>
      <c r="X266" s="1">
        <f t="shared" si="53"/>
        <v>170.22272678034102</v>
      </c>
      <c r="Y266" s="10">
        <f t="shared" si="54"/>
        <v>7.6363364632399175</v>
      </c>
      <c r="Z266" s="1">
        <f t="shared" si="55"/>
        <v>893.213657078099</v>
      </c>
      <c r="AA266" s="1">
        <f t="shared" si="56"/>
        <v>2.4630165275312633E-2</v>
      </c>
      <c r="AB266" s="1">
        <f t="shared" si="57"/>
        <v>412115.17580000003</v>
      </c>
      <c r="AC266" s="8">
        <f t="shared" si="58"/>
        <v>2.4630165275312633E-2</v>
      </c>
      <c r="AD266" s="1" t="str">
        <f t="shared" si="59"/>
        <v>CUST266</v>
      </c>
      <c r="AE266" s="1"/>
      <c r="AF266" s="1"/>
    </row>
    <row r="267" spans="1:32" x14ac:dyDescent="0.3">
      <c r="A267" s="1" t="s">
        <v>23</v>
      </c>
      <c r="B267" s="1" t="s">
        <v>24</v>
      </c>
      <c r="C267" s="1" t="s">
        <v>29</v>
      </c>
      <c r="D267" s="1">
        <v>675</v>
      </c>
      <c r="E267" s="1">
        <v>527746</v>
      </c>
      <c r="F267" s="1">
        <v>6708</v>
      </c>
      <c r="G267" s="1">
        <v>4.74</v>
      </c>
      <c r="H267" s="1">
        <v>7.48</v>
      </c>
      <c r="I267" s="1">
        <v>115</v>
      </c>
      <c r="J267" s="1">
        <v>40.93</v>
      </c>
      <c r="K267" s="1">
        <v>17.64</v>
      </c>
      <c r="L267" s="1">
        <v>88074</v>
      </c>
      <c r="M267" s="1">
        <v>3</v>
      </c>
      <c r="N267" s="1">
        <v>859.54</v>
      </c>
      <c r="O267" s="1">
        <v>15.2</v>
      </c>
      <c r="P267" s="1">
        <v>32</v>
      </c>
      <c r="Q267" s="1">
        <v>3994</v>
      </c>
      <c r="R267" s="1">
        <v>65</v>
      </c>
      <c r="S267" s="1">
        <f t="shared" si="48"/>
        <v>5049</v>
      </c>
      <c r="T267" s="1">
        <f t="shared" si="49"/>
        <v>93094.394400000005</v>
      </c>
      <c r="U267" s="1">
        <f t="shared" si="50"/>
        <v>102.6</v>
      </c>
      <c r="V267" s="1">
        <f t="shared" si="51"/>
        <v>31.995000000000005</v>
      </c>
      <c r="W267" s="1">
        <f t="shared" si="52"/>
        <v>337400.01059999998</v>
      </c>
      <c r="X267" s="1">
        <f t="shared" si="53"/>
        <v>499.85186755555554</v>
      </c>
      <c r="Y267" s="10">
        <f t="shared" si="54"/>
        <v>78.674120453190227</v>
      </c>
      <c r="Z267" s="1">
        <f t="shared" si="55"/>
        <v>613.98655094585479</v>
      </c>
      <c r="AA267" s="1">
        <f t="shared" si="56"/>
        <v>0.18730051956812557</v>
      </c>
      <c r="AB267" s="1">
        <f t="shared" si="57"/>
        <v>330692.01059999998</v>
      </c>
      <c r="AC267" s="8">
        <f t="shared" si="58"/>
        <v>0.18730051956812557</v>
      </c>
      <c r="AD267" s="1" t="str">
        <f t="shared" si="59"/>
        <v>CUST267</v>
      </c>
      <c r="AE267" s="1"/>
      <c r="AF267" s="1"/>
    </row>
    <row r="268" spans="1:32" x14ac:dyDescent="0.3">
      <c r="A268" s="1" t="s">
        <v>23</v>
      </c>
      <c r="B268" s="1" t="s">
        <v>27</v>
      </c>
      <c r="C268" s="1" t="s">
        <v>29</v>
      </c>
      <c r="D268" s="1">
        <v>3278</v>
      </c>
      <c r="E268" s="1">
        <v>861554</v>
      </c>
      <c r="F268" s="1">
        <v>49789</v>
      </c>
      <c r="G268" s="1">
        <v>9.2799999999999994</v>
      </c>
      <c r="H268" s="1">
        <v>17.97</v>
      </c>
      <c r="I268" s="1">
        <v>204</v>
      </c>
      <c r="J268" s="1">
        <v>10.55</v>
      </c>
      <c r="K268" s="1">
        <v>15.98</v>
      </c>
      <c r="L268" s="1">
        <v>57378</v>
      </c>
      <c r="M268" s="1">
        <v>8</v>
      </c>
      <c r="N268" s="1">
        <v>1286.21</v>
      </c>
      <c r="O268" s="1">
        <v>8.85</v>
      </c>
      <c r="P268" s="1">
        <v>11</v>
      </c>
      <c r="Q268" s="1">
        <v>8377</v>
      </c>
      <c r="R268" s="1">
        <v>19</v>
      </c>
      <c r="S268" s="1">
        <f t="shared" si="48"/>
        <v>58905.659999999996</v>
      </c>
      <c r="T268" s="1">
        <f t="shared" si="49"/>
        <v>137676.32920000001</v>
      </c>
      <c r="U268" s="1">
        <f t="shared" si="50"/>
        <v>290.10300000000001</v>
      </c>
      <c r="V268" s="1">
        <f t="shared" si="51"/>
        <v>304.19839999999999</v>
      </c>
      <c r="W268" s="1">
        <f t="shared" si="52"/>
        <v>598622.70940000005</v>
      </c>
      <c r="X268" s="1">
        <f t="shared" si="53"/>
        <v>182.61827620500307</v>
      </c>
      <c r="Y268" s="10">
        <f t="shared" si="54"/>
        <v>17.304103315993494</v>
      </c>
      <c r="Z268" s="1">
        <f t="shared" si="55"/>
        <v>669.8392952939256</v>
      </c>
      <c r="AA268" s="1">
        <f t="shared" si="56"/>
        <v>0.30455066078272514</v>
      </c>
      <c r="AB268" s="1">
        <f t="shared" si="57"/>
        <v>548833.70940000005</v>
      </c>
      <c r="AC268" s="8">
        <f t="shared" si="58"/>
        <v>0.30455066078272514</v>
      </c>
      <c r="AD268" s="1" t="str">
        <f t="shared" si="59"/>
        <v>CUST268</v>
      </c>
      <c r="AE268" s="1"/>
      <c r="AF268" s="1"/>
    </row>
    <row r="269" spans="1:32" x14ac:dyDescent="0.3">
      <c r="A269" s="1" t="s">
        <v>23</v>
      </c>
      <c r="B269" s="1" t="s">
        <v>24</v>
      </c>
      <c r="C269" s="1" t="s">
        <v>30</v>
      </c>
      <c r="D269" s="1">
        <v>1679</v>
      </c>
      <c r="E269" s="1">
        <v>320143</v>
      </c>
      <c r="F269" s="1">
        <v>51099</v>
      </c>
      <c r="G269" s="1">
        <v>8.7899999999999991</v>
      </c>
      <c r="H269" s="1">
        <v>12.18</v>
      </c>
      <c r="I269" s="1">
        <v>349</v>
      </c>
      <c r="J269" s="1">
        <v>32.89</v>
      </c>
      <c r="K269" s="1">
        <v>13.02</v>
      </c>
      <c r="L269" s="1">
        <v>99862</v>
      </c>
      <c r="M269" s="1">
        <v>7</v>
      </c>
      <c r="N269" s="1">
        <v>886.76</v>
      </c>
      <c r="O269" s="1">
        <v>10.5</v>
      </c>
      <c r="P269" s="1">
        <v>47</v>
      </c>
      <c r="Q269" s="1">
        <v>17038</v>
      </c>
      <c r="R269" s="1">
        <v>18</v>
      </c>
      <c r="S269" s="1">
        <f t="shared" si="48"/>
        <v>20450.22</v>
      </c>
      <c r="T269" s="1">
        <f t="shared" si="49"/>
        <v>41682.618599999994</v>
      </c>
      <c r="U269" s="1">
        <f t="shared" si="50"/>
        <v>176.29499999999999</v>
      </c>
      <c r="V269" s="1">
        <f t="shared" si="51"/>
        <v>147.58409999999998</v>
      </c>
      <c r="W269" s="1">
        <f t="shared" si="52"/>
        <v>140786.28230000002</v>
      </c>
      <c r="X269" s="1">
        <f t="shared" si="53"/>
        <v>83.851269982132237</v>
      </c>
      <c r="Y269" s="10">
        <f t="shared" si="54"/>
        <v>6.2651519599209378</v>
      </c>
      <c r="Z269" s="1">
        <f t="shared" si="55"/>
        <v>361.0255311470973</v>
      </c>
      <c r="AA269" s="1">
        <f t="shared" si="56"/>
        <v>0.9666906351224297</v>
      </c>
      <c r="AB269" s="1">
        <f t="shared" si="57"/>
        <v>89687.282300000021</v>
      </c>
      <c r="AC269" s="8">
        <f t="shared" si="58"/>
        <v>0.9666906351224297</v>
      </c>
      <c r="AD269" s="1" t="str">
        <f t="shared" si="59"/>
        <v>CUST269</v>
      </c>
      <c r="AE269" s="1"/>
      <c r="AF269" s="1"/>
    </row>
    <row r="270" spans="1:32" x14ac:dyDescent="0.3">
      <c r="A270" s="1" t="s">
        <v>23</v>
      </c>
      <c r="B270" s="1" t="s">
        <v>24</v>
      </c>
      <c r="C270" s="1" t="s">
        <v>28</v>
      </c>
      <c r="D270" s="1">
        <v>2025</v>
      </c>
      <c r="E270" s="1">
        <v>573156</v>
      </c>
      <c r="F270" s="1">
        <v>71418</v>
      </c>
      <c r="G270" s="1">
        <v>7.97</v>
      </c>
      <c r="H270" s="1">
        <v>14.43</v>
      </c>
      <c r="I270" s="1">
        <v>223</v>
      </c>
      <c r="J270" s="1">
        <v>20.59</v>
      </c>
      <c r="K270" s="1">
        <v>11.48</v>
      </c>
      <c r="L270" s="1">
        <v>50255</v>
      </c>
      <c r="M270" s="1">
        <v>1</v>
      </c>
      <c r="N270" s="1">
        <v>1762.37</v>
      </c>
      <c r="O270" s="1">
        <v>17.68</v>
      </c>
      <c r="P270" s="1">
        <v>7</v>
      </c>
      <c r="Q270" s="1">
        <v>49115</v>
      </c>
      <c r="R270" s="1">
        <v>27</v>
      </c>
      <c r="S270" s="1">
        <f t="shared" si="48"/>
        <v>29220.75</v>
      </c>
      <c r="T270" s="1">
        <f t="shared" si="49"/>
        <v>65798.308799999999</v>
      </c>
      <c r="U270" s="1">
        <f t="shared" si="50"/>
        <v>358.02</v>
      </c>
      <c r="V270" s="1">
        <f t="shared" si="51"/>
        <v>161.39249999999998</v>
      </c>
      <c r="W270" s="1">
        <f t="shared" si="52"/>
        <v>378247.52870000002</v>
      </c>
      <c r="X270" s="1">
        <f t="shared" si="53"/>
        <v>186.7889030617284</v>
      </c>
      <c r="Y270" s="10">
        <f t="shared" si="54"/>
        <v>8.0253717550197425</v>
      </c>
      <c r="Z270" s="1">
        <f t="shared" si="55"/>
        <v>325.21888139267014</v>
      </c>
      <c r="AA270" s="1">
        <f t="shared" si="56"/>
        <v>0.68569204544661477</v>
      </c>
      <c r="AB270" s="1">
        <f t="shared" si="57"/>
        <v>306829.52870000002</v>
      </c>
      <c r="AC270" s="8">
        <f t="shared" si="58"/>
        <v>0.68569204544661477</v>
      </c>
      <c r="AD270" s="1" t="str">
        <f t="shared" si="59"/>
        <v>CUST270</v>
      </c>
      <c r="AE270" s="1"/>
      <c r="AF270" s="1"/>
    </row>
    <row r="271" spans="1:32" x14ac:dyDescent="0.3">
      <c r="A271" s="1" t="s">
        <v>23</v>
      </c>
      <c r="B271" s="1" t="s">
        <v>24</v>
      </c>
      <c r="C271" s="1" t="s">
        <v>28</v>
      </c>
      <c r="D271" s="1">
        <v>1068</v>
      </c>
      <c r="E271" s="1">
        <v>200787</v>
      </c>
      <c r="F271" s="1">
        <v>111233</v>
      </c>
      <c r="G271" s="1">
        <v>1.24</v>
      </c>
      <c r="H271" s="1">
        <v>6.23</v>
      </c>
      <c r="I271" s="1">
        <v>153</v>
      </c>
      <c r="J271" s="1">
        <v>7.37</v>
      </c>
      <c r="K271" s="1">
        <v>11.26</v>
      </c>
      <c r="L271" s="1">
        <v>87937</v>
      </c>
      <c r="M271" s="1">
        <v>7</v>
      </c>
      <c r="N271" s="1">
        <v>1405.52</v>
      </c>
      <c r="O271" s="1">
        <v>16.440000000000001</v>
      </c>
      <c r="P271" s="1">
        <v>39</v>
      </c>
      <c r="Q271" s="1">
        <v>3228</v>
      </c>
      <c r="R271" s="1">
        <v>7</v>
      </c>
      <c r="S271" s="1">
        <f t="shared" si="48"/>
        <v>6653.64</v>
      </c>
      <c r="T271" s="1">
        <f t="shared" si="49"/>
        <v>22608.616199999997</v>
      </c>
      <c r="U271" s="1">
        <f t="shared" si="50"/>
        <v>175.57920000000001</v>
      </c>
      <c r="V271" s="1">
        <f t="shared" si="51"/>
        <v>13.2432</v>
      </c>
      <c r="W271" s="1">
        <f t="shared" si="52"/>
        <v>80170.921400000007</v>
      </c>
      <c r="X271" s="1">
        <f t="shared" si="53"/>
        <v>75.066405805243448</v>
      </c>
      <c r="Y271" s="10">
        <f t="shared" si="54"/>
        <v>1.8051028022259581</v>
      </c>
      <c r="Z271" s="1">
        <f t="shared" si="55"/>
        <v>142.85602481643804</v>
      </c>
      <c r="AA271" s="1">
        <f t="shared" si="56"/>
        <v>1.0710083820167642</v>
      </c>
      <c r="AB271" s="1">
        <f t="shared" si="57"/>
        <v>-31062.078599999993</v>
      </c>
      <c r="AC271" s="8">
        <f t="shared" si="58"/>
        <v>1.0710083820167642</v>
      </c>
      <c r="AD271" s="1" t="str">
        <f t="shared" si="59"/>
        <v>CUST271</v>
      </c>
      <c r="AE271" s="1"/>
      <c r="AF271" s="1"/>
    </row>
    <row r="272" spans="1:32" x14ac:dyDescent="0.3">
      <c r="A272" s="1" t="s">
        <v>23</v>
      </c>
      <c r="B272" s="1" t="s">
        <v>26</v>
      </c>
      <c r="C272" s="1" t="s">
        <v>29</v>
      </c>
      <c r="D272" s="1">
        <v>1143</v>
      </c>
      <c r="E272" s="1">
        <v>720438</v>
      </c>
      <c r="F272" s="1">
        <v>77805</v>
      </c>
      <c r="G272" s="1">
        <v>3.81</v>
      </c>
      <c r="H272" s="1">
        <v>19.07</v>
      </c>
      <c r="I272" s="1">
        <v>225</v>
      </c>
      <c r="J272" s="1">
        <v>59.22</v>
      </c>
      <c r="K272" s="1">
        <v>6.4</v>
      </c>
      <c r="L272" s="1">
        <v>76302</v>
      </c>
      <c r="M272" s="1">
        <v>12</v>
      </c>
      <c r="N272" s="1">
        <v>1928.62</v>
      </c>
      <c r="O272" s="1">
        <v>23.78</v>
      </c>
      <c r="P272" s="1">
        <v>5</v>
      </c>
      <c r="Q272" s="1">
        <v>26188</v>
      </c>
      <c r="R272" s="1">
        <v>59</v>
      </c>
      <c r="S272" s="1">
        <f t="shared" si="48"/>
        <v>21797.010000000002</v>
      </c>
      <c r="T272" s="1">
        <f t="shared" si="49"/>
        <v>46108.031999999999</v>
      </c>
      <c r="U272" s="1">
        <f t="shared" si="50"/>
        <v>271.80540000000002</v>
      </c>
      <c r="V272" s="1">
        <f t="shared" si="51"/>
        <v>43.548300000000005</v>
      </c>
      <c r="W272" s="1">
        <f t="shared" si="52"/>
        <v>549727.60430000001</v>
      </c>
      <c r="X272" s="1">
        <f t="shared" si="53"/>
        <v>480.95153482064745</v>
      </c>
      <c r="Y272" s="10">
        <f t="shared" si="54"/>
        <v>9.259533449007133</v>
      </c>
      <c r="Z272" s="1">
        <f t="shared" si="55"/>
        <v>373.55103649241431</v>
      </c>
      <c r="AA272" s="1">
        <f t="shared" si="56"/>
        <v>0.60232733420502516</v>
      </c>
      <c r="AB272" s="1">
        <f t="shared" si="57"/>
        <v>471922.60430000001</v>
      </c>
      <c r="AC272" s="8">
        <f t="shared" si="58"/>
        <v>0.60232733420502516</v>
      </c>
      <c r="AD272" s="1" t="str">
        <f t="shared" si="59"/>
        <v>CUST272</v>
      </c>
      <c r="AE272" s="1"/>
      <c r="AF272" s="1"/>
    </row>
    <row r="273" spans="1:32" x14ac:dyDescent="0.3">
      <c r="A273" s="1" t="s">
        <v>23</v>
      </c>
      <c r="B273" s="1" t="s">
        <v>24</v>
      </c>
      <c r="C273" s="1" t="s">
        <v>28</v>
      </c>
      <c r="D273" s="1">
        <v>381</v>
      </c>
      <c r="E273" s="1">
        <v>499830</v>
      </c>
      <c r="F273" s="1">
        <v>127813</v>
      </c>
      <c r="G273" s="1">
        <v>5.46</v>
      </c>
      <c r="H273" s="1">
        <v>7.48</v>
      </c>
      <c r="I273" s="1">
        <v>370</v>
      </c>
      <c r="J273" s="1">
        <v>12.67</v>
      </c>
      <c r="K273" s="1">
        <v>5.25</v>
      </c>
      <c r="L273" s="1">
        <v>19768</v>
      </c>
      <c r="M273" s="1">
        <v>3</v>
      </c>
      <c r="N273" s="1">
        <v>1258.6600000000001</v>
      </c>
      <c r="O273" s="1">
        <v>18.87</v>
      </c>
      <c r="P273" s="1">
        <v>41</v>
      </c>
      <c r="Q273" s="1">
        <v>43582</v>
      </c>
      <c r="R273" s="1">
        <v>31</v>
      </c>
      <c r="S273" s="1">
        <f t="shared" si="48"/>
        <v>2849.88</v>
      </c>
      <c r="T273" s="1">
        <f t="shared" si="49"/>
        <v>26241.075000000001</v>
      </c>
      <c r="U273" s="1">
        <f t="shared" si="50"/>
        <v>71.8947</v>
      </c>
      <c r="V273" s="1">
        <f t="shared" si="51"/>
        <v>20.802600000000002</v>
      </c>
      <c r="W273" s="1">
        <f t="shared" si="52"/>
        <v>407296.34769999998</v>
      </c>
      <c r="X273" s="1">
        <f t="shared" si="53"/>
        <v>1069.0192853018373</v>
      </c>
      <c r="Y273" s="10">
        <f t="shared" si="54"/>
        <v>3.9106350684202704</v>
      </c>
      <c r="Z273" s="1">
        <f t="shared" si="55"/>
        <v>397.11280250425051</v>
      </c>
      <c r="AA273" s="1">
        <f t="shared" si="56"/>
        <v>0.93172518656343162</v>
      </c>
      <c r="AB273" s="1">
        <f t="shared" si="57"/>
        <v>279483.34769999998</v>
      </c>
      <c r="AC273" s="8">
        <f t="shared" si="58"/>
        <v>0.93172518656343162</v>
      </c>
      <c r="AD273" s="1" t="str">
        <f t="shared" si="59"/>
        <v>CUST273</v>
      </c>
      <c r="AE273" s="1"/>
      <c r="AF273" s="1"/>
    </row>
    <row r="274" spans="1:32" x14ac:dyDescent="0.3">
      <c r="A274" s="1" t="s">
        <v>23</v>
      </c>
      <c r="B274" s="1" t="s">
        <v>27</v>
      </c>
      <c r="C274" s="1" t="s">
        <v>30</v>
      </c>
      <c r="D274" s="1">
        <v>1135</v>
      </c>
      <c r="E274" s="1">
        <v>700024</v>
      </c>
      <c r="F274" s="1">
        <v>41304</v>
      </c>
      <c r="G274" s="1">
        <v>4.8600000000000003</v>
      </c>
      <c r="H274" s="1">
        <v>2.17</v>
      </c>
      <c r="I274" s="1">
        <v>442</v>
      </c>
      <c r="J274" s="1">
        <v>42.54</v>
      </c>
      <c r="K274" s="1">
        <v>19.399999999999999</v>
      </c>
      <c r="L274" s="1">
        <v>42406</v>
      </c>
      <c r="M274" s="1">
        <v>13</v>
      </c>
      <c r="N274" s="1">
        <v>284.26</v>
      </c>
      <c r="O274" s="1">
        <v>6.48</v>
      </c>
      <c r="P274" s="1">
        <v>12</v>
      </c>
      <c r="Q274" s="1">
        <v>25474</v>
      </c>
      <c r="R274" s="1">
        <v>56</v>
      </c>
      <c r="S274" s="1">
        <f t="shared" si="48"/>
        <v>2462.9499999999998</v>
      </c>
      <c r="T274" s="1">
        <f t="shared" si="49"/>
        <v>135804.65599999999</v>
      </c>
      <c r="U274" s="1">
        <f t="shared" si="50"/>
        <v>73.548000000000016</v>
      </c>
      <c r="V274" s="1">
        <f t="shared" si="51"/>
        <v>55.161000000000001</v>
      </c>
      <c r="W274" s="1">
        <f t="shared" si="52"/>
        <v>493747.685</v>
      </c>
      <c r="X274" s="1">
        <f t="shared" si="53"/>
        <v>435.01998678414094</v>
      </c>
      <c r="Y274" s="10">
        <f t="shared" si="54"/>
        <v>16.948092194460585</v>
      </c>
      <c r="Z274" s="1">
        <f t="shared" si="55"/>
        <v>2462.6187293323014</v>
      </c>
      <c r="AA274" s="1">
        <f t="shared" si="56"/>
        <v>0.17948373198633188</v>
      </c>
      <c r="AB274" s="1">
        <f t="shared" si="57"/>
        <v>452443.685</v>
      </c>
      <c r="AC274" s="8">
        <f t="shared" si="58"/>
        <v>0.17948373198633188</v>
      </c>
      <c r="AD274" s="1" t="str">
        <f t="shared" si="59"/>
        <v>CUST274</v>
      </c>
      <c r="AE274" s="1"/>
      <c r="AF274" s="1"/>
    </row>
    <row r="275" spans="1:32" x14ac:dyDescent="0.3">
      <c r="A275" s="1" t="s">
        <v>23</v>
      </c>
      <c r="B275" s="1" t="s">
        <v>25</v>
      </c>
      <c r="C275" s="1" t="s">
        <v>30</v>
      </c>
      <c r="D275" s="1">
        <v>4685</v>
      </c>
      <c r="E275" s="1">
        <v>980997</v>
      </c>
      <c r="F275" s="1">
        <v>118613</v>
      </c>
      <c r="G275" s="1">
        <v>4.41</v>
      </c>
      <c r="H275" s="1">
        <v>17.440000000000001</v>
      </c>
      <c r="I275" s="1">
        <v>476</v>
      </c>
      <c r="J275" s="1">
        <v>42.11</v>
      </c>
      <c r="K275" s="1">
        <v>17.77</v>
      </c>
      <c r="L275" s="1">
        <v>40524</v>
      </c>
      <c r="M275" s="1">
        <v>3</v>
      </c>
      <c r="N275" s="1">
        <v>1723.09</v>
      </c>
      <c r="O275" s="1">
        <v>17.73</v>
      </c>
      <c r="P275" s="1">
        <v>18</v>
      </c>
      <c r="Q275" s="1">
        <v>18333</v>
      </c>
      <c r="R275" s="1">
        <v>15</v>
      </c>
      <c r="S275" s="1">
        <f t="shared" si="48"/>
        <v>81706.400000000009</v>
      </c>
      <c r="T275" s="1">
        <f t="shared" si="49"/>
        <v>174323.16690000001</v>
      </c>
      <c r="U275" s="1">
        <f t="shared" si="50"/>
        <v>830.65050000000008</v>
      </c>
      <c r="V275" s="1">
        <f t="shared" si="51"/>
        <v>206.60849999999999</v>
      </c>
      <c r="W275" s="1">
        <f t="shared" si="52"/>
        <v>665073.17409999995</v>
      </c>
      <c r="X275" s="1">
        <f t="shared" si="53"/>
        <v>141.95798806830308</v>
      </c>
      <c r="Y275" s="10">
        <f t="shared" si="54"/>
        <v>8.2705689932806692</v>
      </c>
      <c r="Z275" s="1">
        <f t="shared" si="55"/>
        <v>569.32429530668742</v>
      </c>
      <c r="AA275" s="1">
        <f t="shared" si="56"/>
        <v>0.83607884631655349</v>
      </c>
      <c r="AB275" s="1">
        <f t="shared" si="57"/>
        <v>546460.17409999995</v>
      </c>
      <c r="AC275" s="8">
        <f t="shared" si="58"/>
        <v>0.83607884631655349</v>
      </c>
      <c r="AD275" s="1" t="str">
        <f t="shared" si="59"/>
        <v>CUST275</v>
      </c>
      <c r="AE275" s="1"/>
      <c r="AF275" s="1"/>
    </row>
    <row r="276" spans="1:32" x14ac:dyDescent="0.3">
      <c r="A276" s="1" t="s">
        <v>23</v>
      </c>
      <c r="B276" s="1" t="s">
        <v>26</v>
      </c>
      <c r="C276" s="1" t="s">
        <v>31</v>
      </c>
      <c r="D276" s="1">
        <v>1464</v>
      </c>
      <c r="E276" s="1">
        <v>705522</v>
      </c>
      <c r="F276" s="1">
        <v>95102</v>
      </c>
      <c r="G276" s="1">
        <v>2.5099999999999998</v>
      </c>
      <c r="H276" s="1">
        <v>4.9400000000000004</v>
      </c>
      <c r="I276" s="1">
        <v>200</v>
      </c>
      <c r="J276" s="1">
        <v>65.099999999999994</v>
      </c>
      <c r="K276" s="1">
        <v>8.5500000000000007</v>
      </c>
      <c r="L276" s="1">
        <v>15210</v>
      </c>
      <c r="M276" s="1">
        <v>8</v>
      </c>
      <c r="N276" s="1">
        <v>677.7</v>
      </c>
      <c r="O276" s="1">
        <v>19.71</v>
      </c>
      <c r="P276" s="1">
        <v>35</v>
      </c>
      <c r="Q276" s="1">
        <v>43443</v>
      </c>
      <c r="R276" s="1">
        <v>17</v>
      </c>
      <c r="S276" s="1">
        <f t="shared" si="48"/>
        <v>7232.1600000000008</v>
      </c>
      <c r="T276" s="1">
        <f t="shared" si="49"/>
        <v>60322.131000000001</v>
      </c>
      <c r="U276" s="1">
        <f t="shared" si="50"/>
        <v>288.55439999999999</v>
      </c>
      <c r="V276" s="1">
        <f t="shared" si="51"/>
        <v>36.746399999999994</v>
      </c>
      <c r="W276" s="1">
        <f t="shared" si="52"/>
        <v>578989.40819999995</v>
      </c>
      <c r="X276" s="1">
        <f t="shared" si="53"/>
        <v>395.4845684426229</v>
      </c>
      <c r="Y276" s="10">
        <f t="shared" si="54"/>
        <v>7.41858215389792</v>
      </c>
      <c r="Z276" s="1">
        <f t="shared" si="55"/>
        <v>1041.0535635236829</v>
      </c>
      <c r="AA276" s="1">
        <f t="shared" si="56"/>
        <v>0.19211307372413619</v>
      </c>
      <c r="AB276" s="1">
        <f t="shared" si="57"/>
        <v>483887.40819999995</v>
      </c>
      <c r="AC276" s="8">
        <f t="shared" si="58"/>
        <v>0.19211307372413619</v>
      </c>
      <c r="AD276" s="1" t="str">
        <f t="shared" si="59"/>
        <v>CUST276</v>
      </c>
      <c r="AE276" s="1"/>
      <c r="AF276" s="1"/>
    </row>
    <row r="277" spans="1:32" x14ac:dyDescent="0.3">
      <c r="A277" s="1" t="s">
        <v>23</v>
      </c>
      <c r="B277" s="1" t="s">
        <v>26</v>
      </c>
      <c r="C277" s="1" t="s">
        <v>28</v>
      </c>
      <c r="D277" s="1">
        <v>228</v>
      </c>
      <c r="E277" s="1">
        <v>69675</v>
      </c>
      <c r="F277" s="1">
        <v>56919</v>
      </c>
      <c r="G277" s="1">
        <v>3.45</v>
      </c>
      <c r="H277" s="1">
        <v>5.99</v>
      </c>
      <c r="I277" s="1">
        <v>182</v>
      </c>
      <c r="J277" s="1">
        <v>8.65</v>
      </c>
      <c r="K277" s="1">
        <v>14.42</v>
      </c>
      <c r="L277" s="1">
        <v>49510</v>
      </c>
      <c r="M277" s="1">
        <v>7</v>
      </c>
      <c r="N277" s="1">
        <v>592.54</v>
      </c>
      <c r="O277" s="1">
        <v>10.95</v>
      </c>
      <c r="P277" s="1">
        <v>38</v>
      </c>
      <c r="Q277" s="1">
        <v>34077</v>
      </c>
      <c r="R277" s="1">
        <v>51</v>
      </c>
      <c r="S277" s="1">
        <f t="shared" si="48"/>
        <v>1365.72</v>
      </c>
      <c r="T277" s="1">
        <f t="shared" si="49"/>
        <v>10047.135</v>
      </c>
      <c r="U277" s="1">
        <f t="shared" si="50"/>
        <v>24.965999999999998</v>
      </c>
      <c r="V277" s="1">
        <f t="shared" si="51"/>
        <v>7.8660000000000005</v>
      </c>
      <c r="W277" s="1">
        <f t="shared" si="52"/>
        <v>-25357.687000000005</v>
      </c>
      <c r="X277" s="1">
        <f t="shared" si="53"/>
        <v>-111.21792543859651</v>
      </c>
      <c r="Y277" s="10">
        <f t="shared" si="54"/>
        <v>1.2241079428661783</v>
      </c>
      <c r="Z277" s="1">
        <f t="shared" si="55"/>
        <v>117.58699834610323</v>
      </c>
      <c r="AA277" s="1">
        <f t="shared" si="56"/>
        <v>1.5477901686401148</v>
      </c>
      <c r="AB277" s="1">
        <f t="shared" si="57"/>
        <v>-82276.687000000005</v>
      </c>
      <c r="AC277" s="8">
        <f t="shared" si="58"/>
        <v>1.5477901686401148</v>
      </c>
      <c r="AD277" s="1" t="str">
        <f t="shared" si="59"/>
        <v>CUST277</v>
      </c>
      <c r="AE277" s="1"/>
      <c r="AF277" s="1"/>
    </row>
    <row r="278" spans="1:32" x14ac:dyDescent="0.3">
      <c r="A278" s="1" t="s">
        <v>23</v>
      </c>
      <c r="B278" s="1" t="s">
        <v>27</v>
      </c>
      <c r="C278" s="1" t="s">
        <v>29</v>
      </c>
      <c r="D278" s="1">
        <v>1963</v>
      </c>
      <c r="E278" s="1">
        <v>708003</v>
      </c>
      <c r="F278" s="1">
        <v>127225</v>
      </c>
      <c r="G278" s="1">
        <v>5.69</v>
      </c>
      <c r="H278" s="1">
        <v>14.49</v>
      </c>
      <c r="I278" s="1">
        <v>448</v>
      </c>
      <c r="J278" s="1">
        <v>49.4</v>
      </c>
      <c r="K278" s="1">
        <v>17.010000000000002</v>
      </c>
      <c r="L278" s="1">
        <v>43876</v>
      </c>
      <c r="M278" s="1">
        <v>9</v>
      </c>
      <c r="N278" s="1">
        <v>1075.3699999999999</v>
      </c>
      <c r="O278" s="1">
        <v>9.8800000000000008</v>
      </c>
      <c r="P278" s="1">
        <v>21</v>
      </c>
      <c r="Q278" s="1">
        <v>49432</v>
      </c>
      <c r="R278" s="1">
        <v>37</v>
      </c>
      <c r="S278" s="1">
        <f t="shared" si="48"/>
        <v>28443.87</v>
      </c>
      <c r="T278" s="1">
        <f t="shared" si="49"/>
        <v>120431.31030000003</v>
      </c>
      <c r="U278" s="1">
        <f t="shared" si="50"/>
        <v>193.94440000000003</v>
      </c>
      <c r="V278" s="1">
        <f t="shared" si="51"/>
        <v>111.69470000000001</v>
      </c>
      <c r="W278" s="1">
        <f t="shared" si="52"/>
        <v>465514.18059999996</v>
      </c>
      <c r="X278" s="1">
        <f t="shared" si="53"/>
        <v>237.14425909322463</v>
      </c>
      <c r="Y278" s="10">
        <f t="shared" si="54"/>
        <v>5.5649675771271365</v>
      </c>
      <c r="Z278" s="1">
        <f t="shared" si="55"/>
        <v>658.38083636329827</v>
      </c>
      <c r="AA278" s="1">
        <f t="shared" si="56"/>
        <v>0.68045722970100408</v>
      </c>
      <c r="AB278" s="1">
        <f t="shared" si="57"/>
        <v>338289.18059999996</v>
      </c>
      <c r="AC278" s="8">
        <f t="shared" si="58"/>
        <v>0.68045722970100408</v>
      </c>
      <c r="AD278" s="1" t="str">
        <f t="shared" si="59"/>
        <v>CUST278</v>
      </c>
      <c r="AE278" s="1"/>
      <c r="AF278" s="1"/>
    </row>
    <row r="279" spans="1:32" x14ac:dyDescent="0.3">
      <c r="A279" s="1" t="s">
        <v>23</v>
      </c>
      <c r="B279" s="1" t="s">
        <v>26</v>
      </c>
      <c r="C279" s="1" t="s">
        <v>31</v>
      </c>
      <c r="D279" s="1">
        <v>4540</v>
      </c>
      <c r="E279" s="1">
        <v>352929</v>
      </c>
      <c r="F279" s="1">
        <v>15503</v>
      </c>
      <c r="G279" s="1">
        <v>5.97</v>
      </c>
      <c r="H279" s="1">
        <v>11.95</v>
      </c>
      <c r="I279" s="1">
        <v>346</v>
      </c>
      <c r="J279" s="1">
        <v>65.62</v>
      </c>
      <c r="K279" s="1">
        <v>11.77</v>
      </c>
      <c r="L279" s="1">
        <v>94547</v>
      </c>
      <c r="M279" s="1">
        <v>1</v>
      </c>
      <c r="N279" s="1">
        <v>1704.82</v>
      </c>
      <c r="O279" s="1">
        <v>17.63</v>
      </c>
      <c r="P279" s="1">
        <v>22</v>
      </c>
      <c r="Q279" s="1">
        <v>7412</v>
      </c>
      <c r="R279" s="1">
        <v>70</v>
      </c>
      <c r="S279" s="1">
        <f t="shared" si="48"/>
        <v>54253</v>
      </c>
      <c r="T279" s="1">
        <f t="shared" si="49"/>
        <v>41539.743300000002</v>
      </c>
      <c r="U279" s="1">
        <f t="shared" si="50"/>
        <v>800.40199999999993</v>
      </c>
      <c r="V279" s="1">
        <f t="shared" si="51"/>
        <v>271.03799999999995</v>
      </c>
      <c r="W279" s="1">
        <f t="shared" si="52"/>
        <v>154105.8167</v>
      </c>
      <c r="X279" s="1">
        <f t="shared" si="53"/>
        <v>33.944012488986786</v>
      </c>
      <c r="Y279" s="10">
        <f t="shared" si="54"/>
        <v>22.765206734180481</v>
      </c>
      <c r="Z279" s="1">
        <f t="shared" si="55"/>
        <v>207.01833624664189</v>
      </c>
      <c r="AA279" s="1">
        <f t="shared" si="56"/>
        <v>1.6713495348922869</v>
      </c>
      <c r="AB279" s="1">
        <f t="shared" si="57"/>
        <v>138602.8167</v>
      </c>
      <c r="AC279" s="8">
        <f t="shared" si="58"/>
        <v>1.6713495348922869</v>
      </c>
      <c r="AD279" s="1" t="str">
        <f t="shared" si="59"/>
        <v>CUST279</v>
      </c>
      <c r="AE279" s="1"/>
      <c r="AF279" s="1"/>
    </row>
    <row r="280" spans="1:32" x14ac:dyDescent="0.3">
      <c r="A280" s="1" t="s">
        <v>23</v>
      </c>
      <c r="B280" s="1" t="s">
        <v>27</v>
      </c>
      <c r="C280" s="1" t="s">
        <v>28</v>
      </c>
      <c r="D280" s="1">
        <v>3224</v>
      </c>
      <c r="E280" s="1">
        <v>416008</v>
      </c>
      <c r="F280" s="1">
        <v>131439</v>
      </c>
      <c r="G280" s="1">
        <v>9.48</v>
      </c>
      <c r="H280" s="1">
        <v>5.75</v>
      </c>
      <c r="I280" s="1">
        <v>161</v>
      </c>
      <c r="J280" s="1">
        <v>13.2</v>
      </c>
      <c r="K280" s="1">
        <v>13.79</v>
      </c>
      <c r="L280" s="1">
        <v>50227</v>
      </c>
      <c r="M280" s="1">
        <v>6</v>
      </c>
      <c r="N280" s="1">
        <v>1609.73</v>
      </c>
      <c r="O280" s="1">
        <v>13.24</v>
      </c>
      <c r="P280" s="1">
        <v>44</v>
      </c>
      <c r="Q280" s="1">
        <v>43964</v>
      </c>
      <c r="R280" s="1">
        <v>-5</v>
      </c>
      <c r="S280" s="1">
        <f t="shared" si="48"/>
        <v>18538</v>
      </c>
      <c r="T280" s="1">
        <f t="shared" si="49"/>
        <v>57367.503199999999</v>
      </c>
      <c r="U280" s="1">
        <f t="shared" si="50"/>
        <v>426.85759999999999</v>
      </c>
      <c r="V280" s="1">
        <f t="shared" si="51"/>
        <v>305.63520000000005</v>
      </c>
      <c r="W280" s="1">
        <f t="shared" si="52"/>
        <v>245179.00399999999</v>
      </c>
      <c r="X280" s="1">
        <f t="shared" si="53"/>
        <v>76.048078163771706</v>
      </c>
      <c r="Y280" s="10">
        <f t="shared" si="54"/>
        <v>3.165027122847861</v>
      </c>
      <c r="Z280" s="1">
        <f t="shared" si="55"/>
        <v>258.43340187484858</v>
      </c>
      <c r="AA280" s="1">
        <f t="shared" si="56"/>
        <v>0.62298448587527167</v>
      </c>
      <c r="AB280" s="1">
        <f t="shared" si="57"/>
        <v>113740.00399999999</v>
      </c>
      <c r="AC280" s="8">
        <f t="shared" si="58"/>
        <v>0.62298448587527167</v>
      </c>
      <c r="AD280" s="1" t="str">
        <f t="shared" si="59"/>
        <v>CUST280</v>
      </c>
      <c r="AE280" s="1"/>
      <c r="AF280" s="1"/>
    </row>
    <row r="281" spans="1:32" x14ac:dyDescent="0.3">
      <c r="A281" s="1" t="s">
        <v>23</v>
      </c>
      <c r="B281" s="1" t="s">
        <v>26</v>
      </c>
      <c r="C281" s="1" t="s">
        <v>29</v>
      </c>
      <c r="D281" s="1">
        <v>3773</v>
      </c>
      <c r="E281" s="1">
        <v>67073</v>
      </c>
      <c r="F281" s="1">
        <v>148938</v>
      </c>
      <c r="G281" s="1">
        <v>9.36</v>
      </c>
      <c r="H281" s="1">
        <v>11.85</v>
      </c>
      <c r="I281" s="1">
        <v>392</v>
      </c>
      <c r="J281" s="1">
        <v>31.42</v>
      </c>
      <c r="K281" s="1">
        <v>11.96</v>
      </c>
      <c r="L281" s="1">
        <v>73704</v>
      </c>
      <c r="M281" s="1">
        <v>8</v>
      </c>
      <c r="N281" s="1">
        <v>878.31</v>
      </c>
      <c r="O281" s="1">
        <v>15.31</v>
      </c>
      <c r="P281" s="1">
        <v>30</v>
      </c>
      <c r="Q281" s="1">
        <v>5820</v>
      </c>
      <c r="R281" s="1">
        <v>-20</v>
      </c>
      <c r="S281" s="1">
        <f t="shared" si="48"/>
        <v>44710.049999999996</v>
      </c>
      <c r="T281" s="1">
        <f t="shared" si="49"/>
        <v>8021.930800000001</v>
      </c>
      <c r="U281" s="1">
        <f t="shared" si="50"/>
        <v>577.6463</v>
      </c>
      <c r="V281" s="1">
        <f t="shared" si="51"/>
        <v>353.15279999999996</v>
      </c>
      <c r="W281" s="1">
        <f t="shared" si="52"/>
        <v>-66113.779899999994</v>
      </c>
      <c r="X281" s="1">
        <f t="shared" si="53"/>
        <v>-17.522867717996288</v>
      </c>
      <c r="Y281" s="10">
        <f t="shared" si="54"/>
        <v>0.45034175294417811</v>
      </c>
      <c r="Z281" s="1">
        <f t="shared" si="55"/>
        <v>76.365975566713345</v>
      </c>
      <c r="AA281" s="1">
        <f t="shared" si="56"/>
        <v>5.1331760917209612</v>
      </c>
      <c r="AB281" s="1">
        <f t="shared" si="57"/>
        <v>-215051.77989999999</v>
      </c>
      <c r="AC281" s="8">
        <f t="shared" si="58"/>
        <v>5.1331760917209612</v>
      </c>
      <c r="AD281" s="1" t="str">
        <f t="shared" si="59"/>
        <v>CUST281</v>
      </c>
      <c r="AE281" s="1"/>
      <c r="AF281" s="1"/>
    </row>
    <row r="282" spans="1:32" x14ac:dyDescent="0.3">
      <c r="A282" s="1" t="s">
        <v>23</v>
      </c>
      <c r="B282" s="1" t="s">
        <v>26</v>
      </c>
      <c r="C282" s="1" t="s">
        <v>30</v>
      </c>
      <c r="D282" s="1">
        <v>1447</v>
      </c>
      <c r="E282" s="1">
        <v>520670</v>
      </c>
      <c r="F282" s="1">
        <v>99754</v>
      </c>
      <c r="G282" s="1">
        <v>8.64</v>
      </c>
      <c r="H282" s="1">
        <v>19.57</v>
      </c>
      <c r="I282" s="1">
        <v>99</v>
      </c>
      <c r="J282" s="1">
        <v>24.56</v>
      </c>
      <c r="K282" s="1">
        <v>14.34</v>
      </c>
      <c r="L282" s="1">
        <v>88720</v>
      </c>
      <c r="M282" s="1">
        <v>14</v>
      </c>
      <c r="N282" s="1">
        <v>1899.5</v>
      </c>
      <c r="O282" s="1">
        <v>23.65</v>
      </c>
      <c r="P282" s="1">
        <v>37</v>
      </c>
      <c r="Q282" s="1">
        <v>31636</v>
      </c>
      <c r="R282" s="1">
        <v>58</v>
      </c>
      <c r="S282" s="1">
        <f t="shared" si="48"/>
        <v>28317.79</v>
      </c>
      <c r="T282" s="1">
        <f t="shared" si="49"/>
        <v>74664.077999999994</v>
      </c>
      <c r="U282" s="1">
        <f t="shared" si="50"/>
        <v>342.21549999999996</v>
      </c>
      <c r="V282" s="1">
        <f t="shared" si="51"/>
        <v>125.02080000000001</v>
      </c>
      <c r="W282" s="1">
        <f t="shared" si="52"/>
        <v>296864.89569999999</v>
      </c>
      <c r="X282" s="1">
        <f t="shared" si="53"/>
        <v>205.15887747062888</v>
      </c>
      <c r="Y282" s="10">
        <f t="shared" si="54"/>
        <v>5.219540068568679</v>
      </c>
      <c r="Z282" s="1">
        <f t="shared" si="55"/>
        <v>274.108976046328</v>
      </c>
      <c r="AA282" s="1">
        <f t="shared" si="56"/>
        <v>0.36117022298192714</v>
      </c>
      <c r="AB282" s="1">
        <f t="shared" si="57"/>
        <v>197110.89569999999</v>
      </c>
      <c r="AC282" s="8">
        <f t="shared" si="58"/>
        <v>0.36117022298192714</v>
      </c>
      <c r="AD282" s="1" t="str">
        <f t="shared" si="59"/>
        <v>CUST282</v>
      </c>
      <c r="AE282" s="1"/>
      <c r="AF282" s="1"/>
    </row>
    <row r="283" spans="1:32" x14ac:dyDescent="0.3">
      <c r="A283" s="1" t="s">
        <v>23</v>
      </c>
      <c r="B283" s="1" t="s">
        <v>24</v>
      </c>
      <c r="C283" s="1" t="s">
        <v>30</v>
      </c>
      <c r="D283" s="1">
        <v>3273</v>
      </c>
      <c r="E283" s="1">
        <v>285718</v>
      </c>
      <c r="F283" s="1">
        <v>82064</v>
      </c>
      <c r="G283" s="1">
        <v>4.38</v>
      </c>
      <c r="H283" s="1">
        <v>8.07</v>
      </c>
      <c r="I283" s="1">
        <v>30</v>
      </c>
      <c r="J283" s="1">
        <v>54.17</v>
      </c>
      <c r="K283" s="1">
        <v>16.670000000000002</v>
      </c>
      <c r="L283" s="1">
        <v>58876</v>
      </c>
      <c r="M283" s="1">
        <v>8</v>
      </c>
      <c r="N283" s="1">
        <v>1374.64</v>
      </c>
      <c r="O283" s="1">
        <v>21.26</v>
      </c>
      <c r="P283" s="1">
        <v>3</v>
      </c>
      <c r="Q283" s="1">
        <v>49979</v>
      </c>
      <c r="R283" s="1">
        <v>9</v>
      </c>
      <c r="S283" s="1">
        <f t="shared" si="48"/>
        <v>26413.11</v>
      </c>
      <c r="T283" s="1">
        <f t="shared" si="49"/>
        <v>47629.190600000002</v>
      </c>
      <c r="U283" s="1">
        <f t="shared" si="50"/>
        <v>695.83980000000008</v>
      </c>
      <c r="V283" s="1">
        <f t="shared" si="51"/>
        <v>143.35739999999998</v>
      </c>
      <c r="W283" s="1">
        <f t="shared" si="52"/>
        <v>101981.50219999999</v>
      </c>
      <c r="X283" s="1">
        <f t="shared" si="53"/>
        <v>31.158418026275584</v>
      </c>
      <c r="Y283" s="10">
        <f t="shared" si="54"/>
        <v>3.4816484694872294</v>
      </c>
      <c r="Z283" s="1">
        <f t="shared" si="55"/>
        <v>207.84932782401208</v>
      </c>
      <c r="AA283" s="1">
        <f t="shared" si="56"/>
        <v>0.14433532364079268</v>
      </c>
      <c r="AB283" s="1">
        <f t="shared" si="57"/>
        <v>19917.502199999988</v>
      </c>
      <c r="AC283" s="8">
        <f t="shared" si="58"/>
        <v>0.14433532364079268</v>
      </c>
      <c r="AD283" s="1" t="str">
        <f t="shared" si="59"/>
        <v>CUST283</v>
      </c>
      <c r="AE283" s="1"/>
      <c r="AF283" s="1"/>
    </row>
    <row r="284" spans="1:32" x14ac:dyDescent="0.3">
      <c r="A284" s="1" t="s">
        <v>23</v>
      </c>
      <c r="B284" s="1" t="s">
        <v>25</v>
      </c>
      <c r="C284" s="1" t="s">
        <v>31</v>
      </c>
      <c r="D284" s="1">
        <v>1100</v>
      </c>
      <c r="E284" s="1">
        <v>728029</v>
      </c>
      <c r="F284" s="1">
        <v>105318</v>
      </c>
      <c r="G284" s="1">
        <v>7.12</v>
      </c>
      <c r="H284" s="1">
        <v>16.23</v>
      </c>
      <c r="I284" s="1">
        <v>337</v>
      </c>
      <c r="J284" s="1">
        <v>35.46</v>
      </c>
      <c r="K284" s="1">
        <v>11.28</v>
      </c>
      <c r="L284" s="1">
        <v>91141</v>
      </c>
      <c r="M284" s="1">
        <v>10</v>
      </c>
      <c r="N284" s="1">
        <v>1127.8800000000001</v>
      </c>
      <c r="O284" s="1">
        <v>12.55</v>
      </c>
      <c r="P284" s="1">
        <v>41</v>
      </c>
      <c r="Q284" s="1">
        <v>24457</v>
      </c>
      <c r="R284" s="1">
        <v>57</v>
      </c>
      <c r="S284" s="1">
        <f t="shared" si="48"/>
        <v>17853</v>
      </c>
      <c r="T284" s="1">
        <f t="shared" si="49"/>
        <v>82121.671199999997</v>
      </c>
      <c r="U284" s="1">
        <f t="shared" si="50"/>
        <v>138.05000000000001</v>
      </c>
      <c r="V284" s="1">
        <f t="shared" si="51"/>
        <v>78.319999999999993</v>
      </c>
      <c r="W284" s="1">
        <f t="shared" si="52"/>
        <v>512239.95880000002</v>
      </c>
      <c r="X284" s="1">
        <f t="shared" si="53"/>
        <v>465.67268981818182</v>
      </c>
      <c r="Y284" s="10">
        <f t="shared" si="54"/>
        <v>6.9126739968476425</v>
      </c>
      <c r="Z284" s="1">
        <f t="shared" si="55"/>
        <v>645.48444870021626</v>
      </c>
      <c r="AA284" s="1">
        <f t="shared" si="56"/>
        <v>0.52208848823329845</v>
      </c>
      <c r="AB284" s="1">
        <f t="shared" si="57"/>
        <v>406921.95880000002</v>
      </c>
      <c r="AC284" s="8">
        <f t="shared" si="58"/>
        <v>0.52208848823329845</v>
      </c>
      <c r="AD284" s="1" t="str">
        <f t="shared" si="59"/>
        <v>CUST284</v>
      </c>
      <c r="AE284" s="1"/>
      <c r="AF284" s="1"/>
    </row>
    <row r="285" spans="1:32" x14ac:dyDescent="0.3">
      <c r="A285" s="1" t="s">
        <v>23</v>
      </c>
      <c r="B285" s="1" t="s">
        <v>24</v>
      </c>
      <c r="C285" s="1" t="s">
        <v>30</v>
      </c>
      <c r="D285" s="1">
        <v>950</v>
      </c>
      <c r="E285" s="1">
        <v>514184</v>
      </c>
      <c r="F285" s="1">
        <v>137453</v>
      </c>
      <c r="G285" s="1">
        <v>7.65</v>
      </c>
      <c r="H285" s="1">
        <v>4.54</v>
      </c>
      <c r="I285" s="1">
        <v>188</v>
      </c>
      <c r="J285" s="1">
        <v>14.62</v>
      </c>
      <c r="K285" s="1">
        <v>12.76</v>
      </c>
      <c r="L285" s="1">
        <v>94707</v>
      </c>
      <c r="M285" s="1">
        <v>11</v>
      </c>
      <c r="N285" s="1">
        <v>1649.62</v>
      </c>
      <c r="O285" s="1">
        <v>15.26</v>
      </c>
      <c r="P285" s="1">
        <v>22</v>
      </c>
      <c r="Q285" s="1">
        <v>22423</v>
      </c>
      <c r="R285" s="1">
        <v>60</v>
      </c>
      <c r="S285" s="1">
        <f t="shared" si="48"/>
        <v>4313</v>
      </c>
      <c r="T285" s="1">
        <f t="shared" si="49"/>
        <v>65609.878400000001</v>
      </c>
      <c r="U285" s="1">
        <f t="shared" si="50"/>
        <v>144.97</v>
      </c>
      <c r="V285" s="1">
        <f t="shared" si="51"/>
        <v>72.674999999999997</v>
      </c>
      <c r="W285" s="1">
        <f t="shared" si="52"/>
        <v>326913.47659999999</v>
      </c>
      <c r="X285" s="1">
        <f t="shared" si="53"/>
        <v>344.11944905263158</v>
      </c>
      <c r="Y285" s="10">
        <f t="shared" si="54"/>
        <v>3.740798673000953</v>
      </c>
      <c r="Z285" s="1">
        <f t="shared" si="55"/>
        <v>311.69845176464884</v>
      </c>
      <c r="AA285" s="1">
        <f t="shared" si="56"/>
        <v>0.60314704463771718</v>
      </c>
      <c r="AB285" s="1">
        <f t="shared" si="57"/>
        <v>189460.47659999999</v>
      </c>
      <c r="AC285" s="8">
        <f t="shared" si="58"/>
        <v>0.60314704463771718</v>
      </c>
      <c r="AD285" s="1" t="str">
        <f t="shared" si="59"/>
        <v>CUST285</v>
      </c>
      <c r="AE285" s="1"/>
      <c r="AF285" s="1"/>
    </row>
    <row r="286" spans="1:32" x14ac:dyDescent="0.3">
      <c r="A286" s="1" t="s">
        <v>23</v>
      </c>
      <c r="B286" s="1" t="s">
        <v>26</v>
      </c>
      <c r="C286" s="1" t="s">
        <v>29</v>
      </c>
      <c r="D286" s="1">
        <v>1724</v>
      </c>
      <c r="E286" s="1">
        <v>573394</v>
      </c>
      <c r="F286" s="1">
        <v>27031</v>
      </c>
      <c r="G286" s="1">
        <v>5.55</v>
      </c>
      <c r="H286" s="1">
        <v>3.48</v>
      </c>
      <c r="I286" s="1">
        <v>336</v>
      </c>
      <c r="J286" s="1">
        <v>32.659999999999997</v>
      </c>
      <c r="K286" s="1">
        <v>6.64</v>
      </c>
      <c r="L286" s="1">
        <v>89766</v>
      </c>
      <c r="M286" s="1">
        <v>2</v>
      </c>
      <c r="N286" s="1">
        <v>1804.08</v>
      </c>
      <c r="O286" s="1">
        <v>8.9600000000000009</v>
      </c>
      <c r="P286" s="1">
        <v>24</v>
      </c>
      <c r="Q286" s="1">
        <v>29173</v>
      </c>
      <c r="R286" s="1">
        <v>-8</v>
      </c>
      <c r="S286" s="1">
        <f t="shared" si="48"/>
        <v>5999.5199999999995</v>
      </c>
      <c r="T286" s="1">
        <f t="shared" si="49"/>
        <v>38073.361600000004</v>
      </c>
      <c r="U286" s="1">
        <f t="shared" si="50"/>
        <v>154.47040000000001</v>
      </c>
      <c r="V286" s="1">
        <f t="shared" si="51"/>
        <v>95.682000000000002</v>
      </c>
      <c r="W286" s="1">
        <f t="shared" si="52"/>
        <v>410131.96600000001</v>
      </c>
      <c r="X286" s="1">
        <f t="shared" si="53"/>
        <v>237.89557192575407</v>
      </c>
      <c r="Y286" s="10">
        <f t="shared" si="54"/>
        <v>21.212459768414043</v>
      </c>
      <c r="Z286" s="1">
        <f t="shared" si="55"/>
        <v>317.83180346769547</v>
      </c>
      <c r="AA286" s="1">
        <f t="shared" si="56"/>
        <v>1.0571629281087698</v>
      </c>
      <c r="AB286" s="1">
        <f t="shared" si="57"/>
        <v>383100.96600000001</v>
      </c>
      <c r="AC286" s="8">
        <f t="shared" si="58"/>
        <v>1.0571629281087698</v>
      </c>
      <c r="AD286" s="1" t="str">
        <f t="shared" si="59"/>
        <v>CUST286</v>
      </c>
      <c r="AE286" s="1"/>
      <c r="AF286" s="1"/>
    </row>
    <row r="287" spans="1:32" x14ac:dyDescent="0.3">
      <c r="A287" s="1" t="s">
        <v>23</v>
      </c>
      <c r="B287" s="1" t="s">
        <v>24</v>
      </c>
      <c r="C287" s="1" t="s">
        <v>30</v>
      </c>
      <c r="D287" s="1">
        <v>3247</v>
      </c>
      <c r="E287" s="1">
        <v>172788</v>
      </c>
      <c r="F287" s="1">
        <v>64766</v>
      </c>
      <c r="G287" s="1">
        <v>4.34</v>
      </c>
      <c r="H287" s="1">
        <v>2.54</v>
      </c>
      <c r="I287" s="1">
        <v>394</v>
      </c>
      <c r="J287" s="1">
        <v>7.24</v>
      </c>
      <c r="K287" s="1">
        <v>14.72</v>
      </c>
      <c r="L287" s="1">
        <v>80141</v>
      </c>
      <c r="M287" s="1">
        <v>3</v>
      </c>
      <c r="N287" s="1">
        <v>1668.19</v>
      </c>
      <c r="O287" s="1">
        <v>25.73</v>
      </c>
      <c r="P287" s="1">
        <v>8</v>
      </c>
      <c r="Q287" s="1">
        <v>20207</v>
      </c>
      <c r="R287" s="1">
        <v>35</v>
      </c>
      <c r="S287" s="1">
        <f t="shared" si="48"/>
        <v>8247.380000000001</v>
      </c>
      <c r="T287" s="1">
        <f t="shared" si="49"/>
        <v>25434.393599999999</v>
      </c>
      <c r="U287" s="1">
        <f t="shared" si="50"/>
        <v>835.45310000000006</v>
      </c>
      <c r="V287" s="1">
        <f t="shared" si="51"/>
        <v>140.91980000000001</v>
      </c>
      <c r="W287" s="1">
        <f t="shared" si="52"/>
        <v>37781.853499999997</v>
      </c>
      <c r="X287" s="1">
        <f t="shared" si="53"/>
        <v>11.635926547582383</v>
      </c>
      <c r="Y287" s="10">
        <f t="shared" si="54"/>
        <v>2.6678812957415929</v>
      </c>
      <c r="Z287" s="1">
        <f t="shared" si="55"/>
        <v>103.57812958955515</v>
      </c>
      <c r="AA287" s="1">
        <f t="shared" si="56"/>
        <v>3.8038918211912862</v>
      </c>
      <c r="AB287" s="1">
        <f t="shared" si="57"/>
        <v>-26984.146500000003</v>
      </c>
      <c r="AC287" s="8">
        <f t="shared" si="58"/>
        <v>3.8038918211912862</v>
      </c>
      <c r="AD287" s="1" t="str">
        <f t="shared" si="59"/>
        <v>CUST287</v>
      </c>
      <c r="AE287" s="1"/>
      <c r="AF287" s="1"/>
    </row>
    <row r="288" spans="1:32" x14ac:dyDescent="0.3">
      <c r="A288" s="1" t="s">
        <v>23</v>
      </c>
      <c r="B288" s="1" t="s">
        <v>27</v>
      </c>
      <c r="C288" s="1" t="s">
        <v>30</v>
      </c>
      <c r="D288" s="1">
        <v>1540</v>
      </c>
      <c r="E288" s="1">
        <v>603343</v>
      </c>
      <c r="F288" s="1">
        <v>73487</v>
      </c>
      <c r="G288" s="1">
        <v>2.48</v>
      </c>
      <c r="H288" s="1">
        <v>11.13</v>
      </c>
      <c r="I288" s="1">
        <v>388</v>
      </c>
      <c r="J288" s="1">
        <v>30.22</v>
      </c>
      <c r="K288" s="1">
        <v>6.18</v>
      </c>
      <c r="L288" s="1">
        <v>45687</v>
      </c>
      <c r="M288" s="1">
        <v>11</v>
      </c>
      <c r="N288" s="1">
        <v>461.91</v>
      </c>
      <c r="O288" s="1">
        <v>24.76</v>
      </c>
      <c r="P288" s="1">
        <v>3</v>
      </c>
      <c r="Q288" s="1">
        <v>31104</v>
      </c>
      <c r="R288" s="1">
        <v>-19</v>
      </c>
      <c r="S288" s="1">
        <f t="shared" si="48"/>
        <v>17140.2</v>
      </c>
      <c r="T288" s="1">
        <f t="shared" si="49"/>
        <v>37286.597399999999</v>
      </c>
      <c r="U288" s="1">
        <f t="shared" si="50"/>
        <v>381.30400000000003</v>
      </c>
      <c r="V288" s="1">
        <f t="shared" si="51"/>
        <v>38.192</v>
      </c>
      <c r="W288" s="1">
        <f t="shared" si="52"/>
        <v>471705.70660000003</v>
      </c>
      <c r="X288" s="1">
        <f t="shared" si="53"/>
        <v>306.30240688311693</v>
      </c>
      <c r="Y288" s="10">
        <f t="shared" si="54"/>
        <v>8.2102004436158769</v>
      </c>
      <c r="Z288" s="1">
        <f t="shared" si="55"/>
        <v>1306.1916823623649</v>
      </c>
      <c r="AA288" s="1">
        <f t="shared" si="56"/>
        <v>0.29704675449951357</v>
      </c>
      <c r="AB288" s="1">
        <f t="shared" si="57"/>
        <v>398218.70660000003</v>
      </c>
      <c r="AC288" s="8">
        <f t="shared" si="58"/>
        <v>0.29704675449951357</v>
      </c>
      <c r="AD288" s="1" t="str">
        <f t="shared" si="59"/>
        <v>CUST288</v>
      </c>
      <c r="AE288" s="1"/>
      <c r="AF288" s="1"/>
    </row>
    <row r="289" spans="1:32" x14ac:dyDescent="0.3">
      <c r="A289" s="1" t="s">
        <v>23</v>
      </c>
      <c r="B289" s="1" t="s">
        <v>25</v>
      </c>
      <c r="C289" s="1" t="s">
        <v>30</v>
      </c>
      <c r="D289" s="1">
        <v>835</v>
      </c>
      <c r="E289" s="1">
        <v>656200</v>
      </c>
      <c r="F289" s="1">
        <v>58117</v>
      </c>
      <c r="G289" s="1">
        <v>5.05</v>
      </c>
      <c r="H289" s="1">
        <v>19.73</v>
      </c>
      <c r="I289" s="1">
        <v>255</v>
      </c>
      <c r="J289" s="1">
        <v>13.69</v>
      </c>
      <c r="K289" s="1">
        <v>8.7200000000000006</v>
      </c>
      <c r="L289" s="1">
        <v>37276</v>
      </c>
      <c r="M289" s="1">
        <v>1</v>
      </c>
      <c r="N289" s="1">
        <v>1471.62</v>
      </c>
      <c r="O289" s="1">
        <v>27.09</v>
      </c>
      <c r="P289" s="1">
        <v>14</v>
      </c>
      <c r="Q289" s="1">
        <v>38594</v>
      </c>
      <c r="R289" s="1">
        <v>5</v>
      </c>
      <c r="S289" s="1">
        <f t="shared" si="48"/>
        <v>16474.55</v>
      </c>
      <c r="T289" s="1">
        <f t="shared" si="49"/>
        <v>57220.639999999999</v>
      </c>
      <c r="U289" s="1">
        <f t="shared" si="50"/>
        <v>226.20149999999998</v>
      </c>
      <c r="V289" s="1">
        <f t="shared" si="51"/>
        <v>42.167499999999997</v>
      </c>
      <c r="W289" s="1">
        <f t="shared" si="52"/>
        <v>506366.44099999999</v>
      </c>
      <c r="X289" s="1">
        <f t="shared" si="53"/>
        <v>606.42687544910177</v>
      </c>
      <c r="Y289" s="10">
        <f t="shared" si="54"/>
        <v>11.291016397955847</v>
      </c>
      <c r="Z289" s="1">
        <f t="shared" si="55"/>
        <v>445.90315434691024</v>
      </c>
      <c r="AA289" s="1">
        <f t="shared" si="56"/>
        <v>0.57187305699481861</v>
      </c>
      <c r="AB289" s="1">
        <f t="shared" si="57"/>
        <v>448249.44099999999</v>
      </c>
      <c r="AC289" s="8">
        <f t="shared" si="58"/>
        <v>0.57187305699481861</v>
      </c>
      <c r="AD289" s="1" t="str">
        <f t="shared" si="59"/>
        <v>CUST289</v>
      </c>
      <c r="AE289" s="1"/>
      <c r="AF289" s="1"/>
    </row>
    <row r="290" spans="1:32" x14ac:dyDescent="0.3">
      <c r="A290" s="1" t="s">
        <v>23</v>
      </c>
      <c r="B290" s="1" t="s">
        <v>26</v>
      </c>
      <c r="C290" s="1" t="s">
        <v>29</v>
      </c>
      <c r="D290" s="1">
        <v>3965</v>
      </c>
      <c r="E290" s="1">
        <v>179350</v>
      </c>
      <c r="F290" s="1">
        <v>21566</v>
      </c>
      <c r="G290" s="1">
        <v>2.7</v>
      </c>
      <c r="H290" s="1">
        <v>9.73</v>
      </c>
      <c r="I290" s="1">
        <v>464</v>
      </c>
      <c r="J290" s="1">
        <v>50.55</v>
      </c>
      <c r="K290" s="1">
        <v>8.51</v>
      </c>
      <c r="L290" s="1">
        <v>66133</v>
      </c>
      <c r="M290" s="1">
        <v>8</v>
      </c>
      <c r="N290" s="1">
        <v>922.28</v>
      </c>
      <c r="O290" s="1">
        <v>28.23</v>
      </c>
      <c r="P290" s="1">
        <v>21</v>
      </c>
      <c r="Q290" s="1">
        <v>6443</v>
      </c>
      <c r="R290" s="1">
        <v>40</v>
      </c>
      <c r="S290" s="1">
        <f t="shared" si="48"/>
        <v>38579.450000000004</v>
      </c>
      <c r="T290" s="1">
        <f t="shared" si="49"/>
        <v>15262.684999999999</v>
      </c>
      <c r="U290" s="1">
        <f t="shared" si="50"/>
        <v>1119.3195000000001</v>
      </c>
      <c r="V290" s="1">
        <f t="shared" si="51"/>
        <v>107.05500000000001</v>
      </c>
      <c r="W290" s="1">
        <f t="shared" si="52"/>
        <v>51705.4905</v>
      </c>
      <c r="X290" s="1">
        <f t="shared" si="53"/>
        <v>13.040476796973518</v>
      </c>
      <c r="Y290" s="10">
        <f t="shared" si="54"/>
        <v>8.3163312621719374</v>
      </c>
      <c r="Z290" s="1">
        <f t="shared" si="55"/>
        <v>194.46372034523139</v>
      </c>
      <c r="AA290" s="1">
        <f t="shared" si="56"/>
        <v>2.386049177585726</v>
      </c>
      <c r="AB290" s="1">
        <f t="shared" si="57"/>
        <v>30139.4905</v>
      </c>
      <c r="AC290" s="8">
        <f t="shared" si="58"/>
        <v>2.386049177585726</v>
      </c>
      <c r="AD290" s="1" t="str">
        <f t="shared" si="59"/>
        <v>CUST290</v>
      </c>
      <c r="AE290" s="1"/>
      <c r="AF290" s="1"/>
    </row>
    <row r="291" spans="1:32" x14ac:dyDescent="0.3">
      <c r="A291" s="1" t="s">
        <v>23</v>
      </c>
      <c r="B291" s="1" t="s">
        <v>26</v>
      </c>
      <c r="C291" s="1" t="s">
        <v>31</v>
      </c>
      <c r="D291" s="1">
        <v>2601</v>
      </c>
      <c r="E291" s="1">
        <v>855878</v>
      </c>
      <c r="F291" s="1">
        <v>43333</v>
      </c>
      <c r="G291" s="1">
        <v>0.91</v>
      </c>
      <c r="H291" s="1">
        <v>4.33</v>
      </c>
      <c r="I291" s="1">
        <v>96</v>
      </c>
      <c r="J291" s="1">
        <v>65.41</v>
      </c>
      <c r="K291" s="1">
        <v>18.190000000000001</v>
      </c>
      <c r="L291" s="1">
        <v>85193</v>
      </c>
      <c r="M291" s="1">
        <v>8</v>
      </c>
      <c r="N291" s="1">
        <v>1115.45</v>
      </c>
      <c r="O291" s="1">
        <v>13.88</v>
      </c>
      <c r="P291" s="1">
        <v>6</v>
      </c>
      <c r="Q291" s="1">
        <v>47211</v>
      </c>
      <c r="R291" s="1">
        <v>16</v>
      </c>
      <c r="S291" s="1">
        <f t="shared" si="48"/>
        <v>11262.33</v>
      </c>
      <c r="T291" s="1">
        <f t="shared" si="49"/>
        <v>155684.20819999999</v>
      </c>
      <c r="U291" s="1">
        <f t="shared" si="50"/>
        <v>361.0188</v>
      </c>
      <c r="V291" s="1">
        <f t="shared" si="51"/>
        <v>23.6691</v>
      </c>
      <c r="W291" s="1">
        <f t="shared" si="52"/>
        <v>556142.77390000003</v>
      </c>
      <c r="X291" s="1">
        <f t="shared" si="53"/>
        <v>213.8188288735102</v>
      </c>
      <c r="Y291" s="10">
        <f t="shared" si="54"/>
        <v>19.751182701405394</v>
      </c>
      <c r="Z291" s="1">
        <f t="shared" si="55"/>
        <v>767.29391725312655</v>
      </c>
      <c r="AA291" s="1">
        <f t="shared" si="56"/>
        <v>0.12511502807643146</v>
      </c>
      <c r="AB291" s="1">
        <f t="shared" si="57"/>
        <v>512809.77390000003</v>
      </c>
      <c r="AC291" s="8">
        <f t="shared" si="58"/>
        <v>0.12511502807643146</v>
      </c>
      <c r="AD291" s="1" t="str">
        <f t="shared" si="59"/>
        <v>CUST291</v>
      </c>
      <c r="AE291" s="1"/>
      <c r="AF291" s="1"/>
    </row>
    <row r="292" spans="1:32" x14ac:dyDescent="0.3">
      <c r="A292" s="1" t="s">
        <v>23</v>
      </c>
      <c r="B292" s="1" t="s">
        <v>24</v>
      </c>
      <c r="C292" s="1" t="s">
        <v>30</v>
      </c>
      <c r="D292" s="1">
        <v>3122</v>
      </c>
      <c r="E292" s="1">
        <v>777067</v>
      </c>
      <c r="F292" s="1">
        <v>148217</v>
      </c>
      <c r="G292" s="1">
        <v>4.01</v>
      </c>
      <c r="H292" s="1">
        <v>5.51</v>
      </c>
      <c r="I292" s="1">
        <v>187</v>
      </c>
      <c r="J292" s="1">
        <v>24.79</v>
      </c>
      <c r="K292" s="1">
        <v>7.2</v>
      </c>
      <c r="L292" s="1">
        <v>42367</v>
      </c>
      <c r="M292" s="1">
        <v>3</v>
      </c>
      <c r="N292" s="1">
        <v>1981.91</v>
      </c>
      <c r="O292" s="1">
        <v>22.59</v>
      </c>
      <c r="P292" s="1">
        <v>15</v>
      </c>
      <c r="Q292" s="1">
        <v>38372</v>
      </c>
      <c r="R292" s="1">
        <v>-15</v>
      </c>
      <c r="S292" s="1">
        <f t="shared" si="48"/>
        <v>17202.219999999998</v>
      </c>
      <c r="T292" s="1">
        <f t="shared" si="49"/>
        <v>55948.824000000008</v>
      </c>
      <c r="U292" s="1">
        <f t="shared" si="50"/>
        <v>705.25979999999993</v>
      </c>
      <c r="V292" s="1">
        <f t="shared" si="51"/>
        <v>125.19219999999999</v>
      </c>
      <c r="W292" s="1">
        <f t="shared" si="52"/>
        <v>622346.50399999996</v>
      </c>
      <c r="X292" s="1">
        <f t="shared" si="53"/>
        <v>199.34224983984623</v>
      </c>
      <c r="Y292" s="10">
        <f t="shared" si="54"/>
        <v>5.2427656746527056</v>
      </c>
      <c r="Z292" s="1">
        <f t="shared" si="55"/>
        <v>392.07986235500096</v>
      </c>
      <c r="AA292" s="1">
        <f t="shared" si="56"/>
        <v>0.47694364835979397</v>
      </c>
      <c r="AB292" s="1">
        <f t="shared" si="57"/>
        <v>474129.50399999996</v>
      </c>
      <c r="AC292" s="8">
        <f t="shared" si="58"/>
        <v>0.47694364835979397</v>
      </c>
      <c r="AD292" s="1" t="str">
        <f t="shared" si="59"/>
        <v>CUST292</v>
      </c>
      <c r="AE292" s="1"/>
      <c r="AF292" s="1"/>
    </row>
    <row r="293" spans="1:32" x14ac:dyDescent="0.3">
      <c r="A293" s="1" t="s">
        <v>23</v>
      </c>
      <c r="B293" s="1" t="s">
        <v>24</v>
      </c>
      <c r="C293" s="1" t="s">
        <v>29</v>
      </c>
      <c r="D293" s="1">
        <v>3471</v>
      </c>
      <c r="E293" s="1">
        <v>728841</v>
      </c>
      <c r="F293" s="1">
        <v>109859</v>
      </c>
      <c r="G293" s="1">
        <v>0.93</v>
      </c>
      <c r="H293" s="1">
        <v>13.74</v>
      </c>
      <c r="I293" s="1">
        <v>72</v>
      </c>
      <c r="J293" s="1">
        <v>68.89</v>
      </c>
      <c r="K293" s="1">
        <v>7.39</v>
      </c>
      <c r="L293" s="1">
        <v>89922</v>
      </c>
      <c r="M293" s="1">
        <v>0</v>
      </c>
      <c r="N293" s="1">
        <v>537.4</v>
      </c>
      <c r="O293" s="1">
        <v>24.33</v>
      </c>
      <c r="P293" s="1">
        <v>9</v>
      </c>
      <c r="Q293" s="1">
        <v>43220</v>
      </c>
      <c r="R293" s="1">
        <v>53</v>
      </c>
      <c r="S293" s="1">
        <f t="shared" si="48"/>
        <v>47691.54</v>
      </c>
      <c r="T293" s="1">
        <f t="shared" si="49"/>
        <v>53861.349899999994</v>
      </c>
      <c r="U293" s="1">
        <f t="shared" si="50"/>
        <v>844.49429999999995</v>
      </c>
      <c r="V293" s="1">
        <f t="shared" si="51"/>
        <v>32.280300000000004</v>
      </c>
      <c r="W293" s="1">
        <f t="shared" si="52"/>
        <v>493269.33549999999</v>
      </c>
      <c r="X293" s="1">
        <f t="shared" si="53"/>
        <v>142.11159190435032</v>
      </c>
      <c r="Y293" s="10">
        <f t="shared" si="54"/>
        <v>6.6343312791851377</v>
      </c>
      <c r="Z293" s="1">
        <f t="shared" si="55"/>
        <v>1356.2355787123186</v>
      </c>
      <c r="AA293" s="1">
        <f t="shared" si="56"/>
        <v>5.3088122100705092E-2</v>
      </c>
      <c r="AB293" s="1">
        <f t="shared" si="57"/>
        <v>383410.33549999999</v>
      </c>
      <c r="AC293" s="8">
        <f t="shared" si="58"/>
        <v>5.3088122100705092E-2</v>
      </c>
      <c r="AD293" s="1" t="str">
        <f t="shared" si="59"/>
        <v>CUST293</v>
      </c>
      <c r="AE293" s="1"/>
      <c r="AF293" s="1"/>
    </row>
    <row r="294" spans="1:32" x14ac:dyDescent="0.3">
      <c r="A294" s="1" t="s">
        <v>23</v>
      </c>
      <c r="B294" s="1" t="s">
        <v>27</v>
      </c>
      <c r="C294" s="1" t="s">
        <v>30</v>
      </c>
      <c r="D294" s="1">
        <v>4984</v>
      </c>
      <c r="E294" s="1">
        <v>161672</v>
      </c>
      <c r="F294" s="1">
        <v>55961</v>
      </c>
      <c r="G294" s="1">
        <v>0.64</v>
      </c>
      <c r="H294" s="1">
        <v>2.33</v>
      </c>
      <c r="I294" s="1">
        <v>279</v>
      </c>
      <c r="J294" s="1">
        <v>8.8000000000000007</v>
      </c>
      <c r="K294" s="1">
        <v>17.38</v>
      </c>
      <c r="L294" s="1">
        <v>37066</v>
      </c>
      <c r="M294" s="1">
        <v>1</v>
      </c>
      <c r="N294" s="1">
        <v>603.77</v>
      </c>
      <c r="O294" s="1">
        <v>15.51</v>
      </c>
      <c r="P294" s="1">
        <v>20</v>
      </c>
      <c r="Q294" s="1">
        <v>24490</v>
      </c>
      <c r="R294" s="1">
        <v>-1</v>
      </c>
      <c r="S294" s="1">
        <f t="shared" si="48"/>
        <v>11612.720000000001</v>
      </c>
      <c r="T294" s="1">
        <f t="shared" si="49"/>
        <v>28098.593599999997</v>
      </c>
      <c r="U294" s="1">
        <f t="shared" si="50"/>
        <v>773.01839999999993</v>
      </c>
      <c r="V294" s="1">
        <f t="shared" si="51"/>
        <v>31.897600000000001</v>
      </c>
      <c r="W294" s="1">
        <f t="shared" si="52"/>
        <v>59599.770400000009</v>
      </c>
      <c r="X294" s="1">
        <f t="shared" si="53"/>
        <v>11.958220385232746</v>
      </c>
      <c r="Y294" s="10">
        <f t="shared" si="54"/>
        <v>2.8890119904933793</v>
      </c>
      <c r="Z294" s="1">
        <f t="shared" si="55"/>
        <v>267.77083988936187</v>
      </c>
      <c r="AA294" s="1">
        <f t="shared" si="56"/>
        <v>1.0419357093374237</v>
      </c>
      <c r="AB294" s="1">
        <f t="shared" si="57"/>
        <v>3638.7704000000085</v>
      </c>
      <c r="AC294" s="8">
        <f t="shared" si="58"/>
        <v>1.0419357093374237</v>
      </c>
      <c r="AD294" s="1" t="str">
        <f t="shared" si="59"/>
        <v>CUST294</v>
      </c>
      <c r="AE294" s="1"/>
      <c r="AF294" s="1"/>
    </row>
    <row r="295" spans="1:32" x14ac:dyDescent="0.3">
      <c r="A295" s="1" t="s">
        <v>23</v>
      </c>
      <c r="B295" s="1" t="s">
        <v>27</v>
      </c>
      <c r="C295" s="1" t="s">
        <v>31</v>
      </c>
      <c r="D295" s="1">
        <v>4665</v>
      </c>
      <c r="E295" s="1">
        <v>695961</v>
      </c>
      <c r="F295" s="1">
        <v>32990</v>
      </c>
      <c r="G295" s="1">
        <v>7.28</v>
      </c>
      <c r="H295" s="1">
        <v>18.98</v>
      </c>
      <c r="I295" s="1">
        <v>377</v>
      </c>
      <c r="J295" s="1">
        <v>35.83</v>
      </c>
      <c r="K295" s="1">
        <v>8.01</v>
      </c>
      <c r="L295" s="1">
        <v>86753</v>
      </c>
      <c r="M295" s="1">
        <v>13</v>
      </c>
      <c r="N295" s="1">
        <v>742.99</v>
      </c>
      <c r="O295" s="1">
        <v>13.42</v>
      </c>
      <c r="P295" s="1">
        <v>16</v>
      </c>
      <c r="Q295" s="1">
        <v>42435</v>
      </c>
      <c r="R295" s="1">
        <v>14</v>
      </c>
      <c r="S295" s="1">
        <f t="shared" si="48"/>
        <v>88541.7</v>
      </c>
      <c r="T295" s="1">
        <f t="shared" si="49"/>
        <v>55746.4761</v>
      </c>
      <c r="U295" s="1">
        <f t="shared" si="50"/>
        <v>626.04299999999989</v>
      </c>
      <c r="V295" s="1">
        <f t="shared" si="51"/>
        <v>339.61200000000002</v>
      </c>
      <c r="W295" s="1">
        <f t="shared" si="52"/>
        <v>421519.16890000005</v>
      </c>
      <c r="X295" s="1">
        <f t="shared" si="53"/>
        <v>90.357806838156492</v>
      </c>
      <c r="Y295" s="10">
        <f t="shared" si="54"/>
        <v>21.096120036374661</v>
      </c>
      <c r="Z295" s="1">
        <f t="shared" si="55"/>
        <v>936.70305118507645</v>
      </c>
      <c r="AA295" s="1">
        <f t="shared" si="56"/>
        <v>0.40247546917140475</v>
      </c>
      <c r="AB295" s="1">
        <f t="shared" si="57"/>
        <v>388529.16890000005</v>
      </c>
      <c r="AC295" s="8">
        <f t="shared" si="58"/>
        <v>0.40247546917140475</v>
      </c>
      <c r="AD295" s="1" t="str">
        <f t="shared" si="59"/>
        <v>CUST295</v>
      </c>
      <c r="AE295" s="1"/>
      <c r="AF295" s="1"/>
    </row>
    <row r="296" spans="1:32" x14ac:dyDescent="0.3">
      <c r="A296" s="1" t="s">
        <v>23</v>
      </c>
      <c r="B296" s="1" t="s">
        <v>26</v>
      </c>
      <c r="C296" s="1" t="s">
        <v>31</v>
      </c>
      <c r="D296" s="1">
        <v>1792</v>
      </c>
      <c r="E296" s="1">
        <v>143269</v>
      </c>
      <c r="F296" s="1">
        <v>141865</v>
      </c>
      <c r="G296" s="1">
        <v>6.25</v>
      </c>
      <c r="H296" s="1">
        <v>4.2</v>
      </c>
      <c r="I296" s="1">
        <v>33</v>
      </c>
      <c r="J296" s="1">
        <v>14.86</v>
      </c>
      <c r="K296" s="1">
        <v>13.06</v>
      </c>
      <c r="L296" s="1">
        <v>48075</v>
      </c>
      <c r="M296" s="1">
        <v>14</v>
      </c>
      <c r="N296" s="1">
        <v>1427.65</v>
      </c>
      <c r="O296" s="1">
        <v>22.31</v>
      </c>
      <c r="P296" s="1">
        <v>11</v>
      </c>
      <c r="Q296" s="1">
        <v>2773</v>
      </c>
      <c r="R296" s="1">
        <v>3</v>
      </c>
      <c r="S296" s="1">
        <f t="shared" si="48"/>
        <v>7526.4000000000005</v>
      </c>
      <c r="T296" s="1">
        <f t="shared" si="49"/>
        <v>18710.931399999998</v>
      </c>
      <c r="U296" s="1">
        <f t="shared" si="50"/>
        <v>399.79519999999997</v>
      </c>
      <c r="V296" s="1">
        <f t="shared" si="51"/>
        <v>112</v>
      </c>
      <c r="W296" s="1">
        <f t="shared" si="52"/>
        <v>65671.873399999997</v>
      </c>
      <c r="X296" s="1">
        <f t="shared" si="53"/>
        <v>36.647250781250001</v>
      </c>
      <c r="Y296" s="10">
        <f t="shared" si="54"/>
        <v>1.0098967328093611</v>
      </c>
      <c r="Z296" s="1">
        <f t="shared" si="55"/>
        <v>100.35302770286835</v>
      </c>
      <c r="AA296" s="1">
        <f t="shared" si="56"/>
        <v>0.32883910685493722</v>
      </c>
      <c r="AB296" s="1">
        <f t="shared" si="57"/>
        <v>-76193.126600000003</v>
      </c>
      <c r="AC296" s="8">
        <f t="shared" si="58"/>
        <v>0.32883910685493722</v>
      </c>
      <c r="AD296" s="1" t="str">
        <f t="shared" si="59"/>
        <v>CUST296</v>
      </c>
      <c r="AE296" s="1"/>
      <c r="AF296" s="1"/>
    </row>
    <row r="297" spans="1:32" x14ac:dyDescent="0.3">
      <c r="A297" s="1" t="s">
        <v>23</v>
      </c>
      <c r="B297" s="1" t="s">
        <v>26</v>
      </c>
      <c r="C297" s="1" t="s">
        <v>29</v>
      </c>
      <c r="D297" s="1">
        <v>205</v>
      </c>
      <c r="E297" s="1">
        <v>308635</v>
      </c>
      <c r="F297" s="1">
        <v>141643</v>
      </c>
      <c r="G297" s="1">
        <v>4.62</v>
      </c>
      <c r="H297" s="1">
        <v>14.62</v>
      </c>
      <c r="I297" s="1">
        <v>125</v>
      </c>
      <c r="J297" s="1">
        <v>43.86</v>
      </c>
      <c r="K297" s="1">
        <v>13.64</v>
      </c>
      <c r="L297" s="1">
        <v>10794</v>
      </c>
      <c r="M297" s="1">
        <v>11</v>
      </c>
      <c r="N297" s="1">
        <v>1099.8499999999999</v>
      </c>
      <c r="O297" s="1">
        <v>17.420000000000002</v>
      </c>
      <c r="P297" s="1">
        <v>48</v>
      </c>
      <c r="Q297" s="1">
        <v>30894</v>
      </c>
      <c r="R297" s="1">
        <v>63</v>
      </c>
      <c r="S297" s="1">
        <f t="shared" si="48"/>
        <v>2997.1</v>
      </c>
      <c r="T297" s="1">
        <f t="shared" si="49"/>
        <v>42097.813999999998</v>
      </c>
      <c r="U297" s="1">
        <f t="shared" si="50"/>
        <v>35.711000000000006</v>
      </c>
      <c r="V297" s="1">
        <f t="shared" si="51"/>
        <v>9.4710000000000001</v>
      </c>
      <c r="W297" s="1">
        <f t="shared" si="52"/>
        <v>221806.90400000001</v>
      </c>
      <c r="X297" s="1">
        <f t="shared" si="53"/>
        <v>1081.9848975609757</v>
      </c>
      <c r="Y297" s="10">
        <f t="shared" si="54"/>
        <v>2.1789640151648864</v>
      </c>
      <c r="Z297" s="1">
        <f t="shared" si="55"/>
        <v>280.61553848252038</v>
      </c>
      <c r="AA297" s="1">
        <f t="shared" si="56"/>
        <v>0.44544931715456765</v>
      </c>
      <c r="AB297" s="1">
        <f t="shared" si="57"/>
        <v>80163.90400000001</v>
      </c>
      <c r="AC297" s="8">
        <f t="shared" si="58"/>
        <v>0.44544931715456765</v>
      </c>
      <c r="AD297" s="1" t="str">
        <f t="shared" si="59"/>
        <v>CUST297</v>
      </c>
      <c r="AE297" s="1"/>
      <c r="AF297" s="1"/>
    </row>
    <row r="298" spans="1:32" x14ac:dyDescent="0.3">
      <c r="A298" s="1" t="s">
        <v>23</v>
      </c>
      <c r="B298" s="1" t="s">
        <v>25</v>
      </c>
      <c r="C298" s="1" t="s">
        <v>28</v>
      </c>
      <c r="D298" s="1">
        <v>3279</v>
      </c>
      <c r="E298" s="1">
        <v>240706</v>
      </c>
      <c r="F298" s="1">
        <v>28478</v>
      </c>
      <c r="G298" s="1">
        <v>2.2599999999999998</v>
      </c>
      <c r="H298" s="1">
        <v>17.16</v>
      </c>
      <c r="I298" s="1">
        <v>59</v>
      </c>
      <c r="J298" s="1">
        <v>28.94</v>
      </c>
      <c r="K298" s="1">
        <v>17.34</v>
      </c>
      <c r="L298" s="1">
        <v>93848</v>
      </c>
      <c r="M298" s="1">
        <v>1</v>
      </c>
      <c r="N298" s="1">
        <v>1384.6</v>
      </c>
      <c r="O298" s="1">
        <v>7.74</v>
      </c>
      <c r="P298" s="1">
        <v>22</v>
      </c>
      <c r="Q298" s="1">
        <v>37292</v>
      </c>
      <c r="R298" s="1">
        <v>26</v>
      </c>
      <c r="S298" s="1">
        <f t="shared" si="48"/>
        <v>56267.64</v>
      </c>
      <c r="T298" s="1">
        <f t="shared" si="49"/>
        <v>41738.420400000003</v>
      </c>
      <c r="U298" s="1">
        <f t="shared" si="50"/>
        <v>253.7946</v>
      </c>
      <c r="V298" s="1">
        <f t="shared" si="51"/>
        <v>74.105399999999989</v>
      </c>
      <c r="W298" s="1">
        <f t="shared" si="52"/>
        <v>11232.039600000018</v>
      </c>
      <c r="X298" s="1">
        <f t="shared" si="53"/>
        <v>3.4254466605672516</v>
      </c>
      <c r="Y298" s="10">
        <f t="shared" si="54"/>
        <v>8.452349181824566</v>
      </c>
      <c r="Z298" s="1">
        <f t="shared" si="55"/>
        <v>173.84515383504262</v>
      </c>
      <c r="AA298" s="1">
        <f t="shared" si="56"/>
        <v>0.33938248319526726</v>
      </c>
      <c r="AB298" s="1">
        <f t="shared" si="57"/>
        <v>-17245.960399999982</v>
      </c>
      <c r="AC298" s="8">
        <f t="shared" si="58"/>
        <v>0.33938248319526726</v>
      </c>
      <c r="AD298" s="1" t="str">
        <f t="shared" si="59"/>
        <v>CUST298</v>
      </c>
      <c r="AE298" s="1"/>
      <c r="AF298" s="1"/>
    </row>
    <row r="299" spans="1:32" x14ac:dyDescent="0.3">
      <c r="A299" s="1" t="s">
        <v>23</v>
      </c>
      <c r="B299" s="1" t="s">
        <v>26</v>
      </c>
      <c r="C299" s="1" t="s">
        <v>29</v>
      </c>
      <c r="D299" s="1">
        <v>544</v>
      </c>
      <c r="E299" s="1">
        <v>874255</v>
      </c>
      <c r="F299" s="1">
        <v>99230</v>
      </c>
      <c r="G299" s="1">
        <v>8.75</v>
      </c>
      <c r="H299" s="1">
        <v>14.11</v>
      </c>
      <c r="I299" s="1">
        <v>273</v>
      </c>
      <c r="J299" s="1">
        <v>37.630000000000003</v>
      </c>
      <c r="K299" s="1">
        <v>11.89</v>
      </c>
      <c r="L299" s="1">
        <v>44999</v>
      </c>
      <c r="M299" s="1">
        <v>2</v>
      </c>
      <c r="N299" s="1">
        <v>1303.1300000000001</v>
      </c>
      <c r="O299" s="1">
        <v>10</v>
      </c>
      <c r="P299" s="1">
        <v>13</v>
      </c>
      <c r="Q299" s="1">
        <v>47374</v>
      </c>
      <c r="R299" s="1">
        <v>25</v>
      </c>
      <c r="S299" s="1">
        <f t="shared" si="48"/>
        <v>7675.84</v>
      </c>
      <c r="T299" s="1">
        <f t="shared" si="49"/>
        <v>103948.9195</v>
      </c>
      <c r="U299" s="1">
        <f t="shared" si="50"/>
        <v>54.400000000000006</v>
      </c>
      <c r="V299" s="1">
        <f t="shared" si="51"/>
        <v>47.599999999999994</v>
      </c>
      <c r="W299" s="1">
        <f t="shared" si="52"/>
        <v>670155.24050000007</v>
      </c>
      <c r="X299" s="1">
        <f t="shared" si="53"/>
        <v>1231.9030156250001</v>
      </c>
      <c r="Y299" s="10">
        <f t="shared" si="54"/>
        <v>8.8103900030232793</v>
      </c>
      <c r="Z299" s="1">
        <f t="shared" si="55"/>
        <v>670.88855294560017</v>
      </c>
      <c r="AA299" s="1">
        <f t="shared" si="56"/>
        <v>0.40692302589061546</v>
      </c>
      <c r="AB299" s="1">
        <f t="shared" si="57"/>
        <v>570925.24050000007</v>
      </c>
      <c r="AC299" s="8">
        <f t="shared" si="58"/>
        <v>0.40692302589061546</v>
      </c>
      <c r="AD299" s="1" t="str">
        <f t="shared" si="59"/>
        <v>CUST299</v>
      </c>
      <c r="AE299" s="1"/>
      <c r="AF299" s="1"/>
    </row>
    <row r="300" spans="1:32" x14ac:dyDescent="0.3">
      <c r="A300" s="1" t="s">
        <v>23</v>
      </c>
      <c r="B300" s="1" t="s">
        <v>25</v>
      </c>
      <c r="C300" s="1" t="s">
        <v>30</v>
      </c>
      <c r="D300" s="1">
        <v>1945</v>
      </c>
      <c r="E300" s="1">
        <v>780265</v>
      </c>
      <c r="F300" s="1">
        <v>34796</v>
      </c>
      <c r="G300" s="1">
        <v>1.77</v>
      </c>
      <c r="H300" s="1">
        <v>9.16</v>
      </c>
      <c r="I300" s="1">
        <v>470</v>
      </c>
      <c r="J300" s="1">
        <v>61.18</v>
      </c>
      <c r="K300" s="1">
        <v>16.48</v>
      </c>
      <c r="L300" s="1">
        <v>13026</v>
      </c>
      <c r="M300" s="1">
        <v>6</v>
      </c>
      <c r="N300" s="1">
        <v>960.85</v>
      </c>
      <c r="O300" s="1">
        <v>28.78</v>
      </c>
      <c r="P300" s="1">
        <v>12</v>
      </c>
      <c r="Q300" s="1">
        <v>15901</v>
      </c>
      <c r="R300" s="1">
        <v>8</v>
      </c>
      <c r="S300" s="1">
        <f t="shared" si="48"/>
        <v>17816.2</v>
      </c>
      <c r="T300" s="1">
        <f t="shared" si="49"/>
        <v>128587.67200000001</v>
      </c>
      <c r="U300" s="1">
        <f t="shared" si="50"/>
        <v>559.77099999999996</v>
      </c>
      <c r="V300" s="1">
        <f t="shared" si="51"/>
        <v>34.426500000000004</v>
      </c>
      <c r="W300" s="1">
        <f t="shared" si="52"/>
        <v>604339.93050000002</v>
      </c>
      <c r="X300" s="1">
        <f t="shared" si="53"/>
        <v>310.71461722365041</v>
      </c>
      <c r="Y300" s="10">
        <f t="shared" si="54"/>
        <v>22.423985515576504</v>
      </c>
      <c r="Z300" s="1">
        <f t="shared" si="55"/>
        <v>812.0570328355102</v>
      </c>
      <c r="AA300" s="1">
        <f t="shared" si="56"/>
        <v>0.57877708214516865</v>
      </c>
      <c r="AB300" s="1">
        <f t="shared" si="57"/>
        <v>569543.93050000002</v>
      </c>
      <c r="AC300" s="8">
        <f t="shared" si="58"/>
        <v>0.57877708214516865</v>
      </c>
      <c r="AD300" s="1" t="str">
        <f t="shared" si="59"/>
        <v>CUST300</v>
      </c>
      <c r="AE300" s="1"/>
      <c r="AF300" s="1"/>
    </row>
    <row r="301" spans="1:32" x14ac:dyDescent="0.3">
      <c r="A301" s="1" t="s">
        <v>23</v>
      </c>
      <c r="B301" s="1" t="s">
        <v>26</v>
      </c>
      <c r="C301" s="1" t="s">
        <v>29</v>
      </c>
      <c r="D301" s="1">
        <v>3197</v>
      </c>
      <c r="E301" s="1">
        <v>253127</v>
      </c>
      <c r="F301" s="1">
        <v>83356</v>
      </c>
      <c r="G301" s="1">
        <v>6.55</v>
      </c>
      <c r="H301" s="1">
        <v>17.12</v>
      </c>
      <c r="I301" s="1">
        <v>425</v>
      </c>
      <c r="J301" s="1">
        <v>61.09</v>
      </c>
      <c r="K301" s="1">
        <v>7.36</v>
      </c>
      <c r="L301" s="1">
        <v>20389</v>
      </c>
      <c r="M301" s="1">
        <v>0</v>
      </c>
      <c r="N301" s="1">
        <v>1244.8399999999999</v>
      </c>
      <c r="O301" s="1">
        <v>28.71</v>
      </c>
      <c r="P301" s="1">
        <v>45</v>
      </c>
      <c r="Q301" s="1">
        <v>30989</v>
      </c>
      <c r="R301" s="1">
        <v>29</v>
      </c>
      <c r="S301" s="1">
        <f t="shared" si="48"/>
        <v>54732.640000000007</v>
      </c>
      <c r="T301" s="1">
        <f t="shared" si="49"/>
        <v>18630.147199999999</v>
      </c>
      <c r="U301" s="1">
        <f t="shared" si="50"/>
        <v>917.85870000000011</v>
      </c>
      <c r="V301" s="1">
        <f t="shared" si="51"/>
        <v>209.40350000000001</v>
      </c>
      <c r="W301" s="1">
        <f t="shared" si="52"/>
        <v>127258.9506</v>
      </c>
      <c r="X301" s="1">
        <f t="shared" si="53"/>
        <v>39.805739943697212</v>
      </c>
      <c r="Y301" s="10">
        <f t="shared" si="54"/>
        <v>3.0366980181390661</v>
      </c>
      <c r="Z301" s="1">
        <f t="shared" si="55"/>
        <v>203.34099161338006</v>
      </c>
      <c r="AA301" s="1">
        <f t="shared" si="56"/>
        <v>2.0900852141415176</v>
      </c>
      <c r="AB301" s="1">
        <f t="shared" si="57"/>
        <v>43902.950599999996</v>
      </c>
      <c r="AC301" s="8">
        <f t="shared" si="58"/>
        <v>2.0900852141415176</v>
      </c>
      <c r="AD301" s="1" t="str">
        <f t="shared" si="59"/>
        <v>CUST301</v>
      </c>
      <c r="AE301" s="1"/>
      <c r="AF301" s="1"/>
    </row>
    <row r="302" spans="1:32" x14ac:dyDescent="0.3">
      <c r="A302" s="1" t="s">
        <v>23</v>
      </c>
      <c r="B302" s="1" t="s">
        <v>25</v>
      </c>
      <c r="C302" s="1" t="s">
        <v>31</v>
      </c>
      <c r="D302" s="1">
        <v>245</v>
      </c>
      <c r="E302" s="1">
        <v>562880</v>
      </c>
      <c r="F302" s="1">
        <v>128106</v>
      </c>
      <c r="G302" s="1">
        <v>9.84</v>
      </c>
      <c r="H302" s="1">
        <v>13.06</v>
      </c>
      <c r="I302" s="1">
        <v>358</v>
      </c>
      <c r="J302" s="1">
        <v>35.51</v>
      </c>
      <c r="K302" s="1">
        <v>13.2</v>
      </c>
      <c r="L302" s="1">
        <v>71319</v>
      </c>
      <c r="M302" s="1">
        <v>1</v>
      </c>
      <c r="N302" s="1">
        <v>1589.07</v>
      </c>
      <c r="O302" s="1">
        <v>10.51</v>
      </c>
      <c r="P302" s="1">
        <v>3</v>
      </c>
      <c r="Q302" s="1">
        <v>21561</v>
      </c>
      <c r="R302" s="1">
        <v>60</v>
      </c>
      <c r="S302" s="1">
        <f t="shared" si="48"/>
        <v>3199.7000000000003</v>
      </c>
      <c r="T302" s="1">
        <f t="shared" si="49"/>
        <v>74300.160000000003</v>
      </c>
      <c r="U302" s="1">
        <f t="shared" si="50"/>
        <v>25.749500000000001</v>
      </c>
      <c r="V302" s="1">
        <f t="shared" si="51"/>
        <v>24.108000000000001</v>
      </c>
      <c r="W302" s="1">
        <f t="shared" si="52"/>
        <v>392450.28249999997</v>
      </c>
      <c r="X302" s="1">
        <f t="shared" si="53"/>
        <v>1601.837887755102</v>
      </c>
      <c r="Y302" s="10">
        <f t="shared" si="54"/>
        <v>4.3938613335831267</v>
      </c>
      <c r="Z302" s="1">
        <f t="shared" si="55"/>
        <v>354.21976376119369</v>
      </c>
      <c r="AA302" s="1">
        <f t="shared" si="56"/>
        <v>1.01067200824332</v>
      </c>
      <c r="AB302" s="1">
        <f t="shared" si="57"/>
        <v>264344.28249999997</v>
      </c>
      <c r="AC302" s="8">
        <f t="shared" si="58"/>
        <v>1.01067200824332</v>
      </c>
      <c r="AD302" s="1" t="str">
        <f t="shared" si="59"/>
        <v>CUST302</v>
      </c>
      <c r="AE302" s="1"/>
      <c r="AF302" s="1"/>
    </row>
    <row r="303" spans="1:32" x14ac:dyDescent="0.3">
      <c r="A303" s="1" t="s">
        <v>23</v>
      </c>
      <c r="B303" s="1" t="s">
        <v>26</v>
      </c>
      <c r="C303" s="1" t="s">
        <v>28</v>
      </c>
      <c r="D303" s="1">
        <v>3140</v>
      </c>
      <c r="E303" s="1">
        <v>341262</v>
      </c>
      <c r="F303" s="1">
        <v>10355</v>
      </c>
      <c r="G303" s="1">
        <v>7.97</v>
      </c>
      <c r="H303" s="1">
        <v>12.46</v>
      </c>
      <c r="I303" s="1">
        <v>107</v>
      </c>
      <c r="J303" s="1">
        <v>60.76</v>
      </c>
      <c r="K303" s="1">
        <v>13.19</v>
      </c>
      <c r="L303" s="1">
        <v>99016</v>
      </c>
      <c r="M303" s="1">
        <v>11</v>
      </c>
      <c r="N303" s="1">
        <v>1075.6600000000001</v>
      </c>
      <c r="O303" s="1">
        <v>13.57</v>
      </c>
      <c r="P303" s="1">
        <v>37</v>
      </c>
      <c r="Q303" s="1">
        <v>17254</v>
      </c>
      <c r="R303" s="1">
        <v>62</v>
      </c>
      <c r="S303" s="1">
        <f t="shared" si="48"/>
        <v>39124.400000000001</v>
      </c>
      <c r="T303" s="1">
        <f t="shared" si="49"/>
        <v>45012.457799999996</v>
      </c>
      <c r="U303" s="1">
        <f t="shared" si="50"/>
        <v>426.09800000000007</v>
      </c>
      <c r="V303" s="1">
        <f t="shared" si="51"/>
        <v>250.25799999999998</v>
      </c>
      <c r="W303" s="1">
        <f t="shared" si="52"/>
        <v>140178.7862</v>
      </c>
      <c r="X303" s="1">
        <f t="shared" si="53"/>
        <v>44.642925541401276</v>
      </c>
      <c r="Y303" s="10">
        <f t="shared" si="54"/>
        <v>32.956253017865762</v>
      </c>
      <c r="Z303" s="1">
        <f t="shared" si="55"/>
        <v>317.25824145175983</v>
      </c>
      <c r="AA303" s="1">
        <f t="shared" si="56"/>
        <v>0.33726468226758327</v>
      </c>
      <c r="AB303" s="1">
        <f t="shared" si="57"/>
        <v>129823.7862</v>
      </c>
      <c r="AC303" s="8">
        <f t="shared" si="58"/>
        <v>0.33726468226758327</v>
      </c>
      <c r="AD303" s="1" t="str">
        <f t="shared" si="59"/>
        <v>CUST303</v>
      </c>
      <c r="AE303" s="1"/>
      <c r="AF303" s="1"/>
    </row>
    <row r="304" spans="1:32" x14ac:dyDescent="0.3">
      <c r="A304" s="1" t="s">
        <v>23</v>
      </c>
      <c r="B304" s="1" t="s">
        <v>24</v>
      </c>
      <c r="C304" s="1" t="s">
        <v>28</v>
      </c>
      <c r="D304" s="1">
        <v>1562</v>
      </c>
      <c r="E304" s="1">
        <v>150417</v>
      </c>
      <c r="F304" s="1">
        <v>59120</v>
      </c>
      <c r="G304" s="1">
        <v>7.85</v>
      </c>
      <c r="H304" s="1">
        <v>6.57</v>
      </c>
      <c r="I304" s="1">
        <v>91</v>
      </c>
      <c r="J304" s="1">
        <v>24.82</v>
      </c>
      <c r="K304" s="1">
        <v>6.34</v>
      </c>
      <c r="L304" s="1">
        <v>26751</v>
      </c>
      <c r="M304" s="1">
        <v>2</v>
      </c>
      <c r="N304" s="1">
        <v>811.4</v>
      </c>
      <c r="O304" s="1">
        <v>4.01</v>
      </c>
      <c r="P304" s="1">
        <v>6</v>
      </c>
      <c r="Q304" s="1">
        <v>35512</v>
      </c>
      <c r="R304" s="1">
        <v>23</v>
      </c>
      <c r="S304" s="1">
        <f t="shared" si="48"/>
        <v>10262.34</v>
      </c>
      <c r="T304" s="1">
        <f t="shared" si="49"/>
        <v>9536.4377999999997</v>
      </c>
      <c r="U304" s="1">
        <f t="shared" si="50"/>
        <v>62.636199999999995</v>
      </c>
      <c r="V304" s="1">
        <f t="shared" si="51"/>
        <v>122.617</v>
      </c>
      <c r="W304" s="1">
        <f t="shared" si="52"/>
        <v>68169.968999999997</v>
      </c>
      <c r="X304" s="1">
        <f t="shared" si="53"/>
        <v>43.642745838668375</v>
      </c>
      <c r="Y304" s="10">
        <f t="shared" si="54"/>
        <v>2.5442658998646821</v>
      </c>
      <c r="Z304" s="1">
        <f t="shared" si="55"/>
        <v>185.37959083066306</v>
      </c>
      <c r="AA304" s="1">
        <f t="shared" si="56"/>
        <v>0.49088467393978069</v>
      </c>
      <c r="AB304" s="1">
        <f t="shared" si="57"/>
        <v>9049.9689999999973</v>
      </c>
      <c r="AC304" s="8">
        <f t="shared" si="58"/>
        <v>0.49088467393978069</v>
      </c>
      <c r="AD304" s="1" t="str">
        <f t="shared" si="59"/>
        <v>CUST304</v>
      </c>
      <c r="AE304" s="1"/>
      <c r="AF304" s="1"/>
    </row>
    <row r="305" spans="1:32" x14ac:dyDescent="0.3">
      <c r="A305" s="1" t="s">
        <v>23</v>
      </c>
      <c r="B305" s="1" t="s">
        <v>24</v>
      </c>
      <c r="C305" s="1" t="s">
        <v>28</v>
      </c>
      <c r="D305" s="1">
        <v>761</v>
      </c>
      <c r="E305" s="1">
        <v>493945</v>
      </c>
      <c r="F305" s="1">
        <v>25808</v>
      </c>
      <c r="G305" s="1">
        <v>8.33</v>
      </c>
      <c r="H305" s="1">
        <v>14.32</v>
      </c>
      <c r="I305" s="1">
        <v>23</v>
      </c>
      <c r="J305" s="1">
        <v>26.63</v>
      </c>
      <c r="K305" s="1">
        <v>6.93</v>
      </c>
      <c r="L305" s="1">
        <v>82190</v>
      </c>
      <c r="M305" s="1">
        <v>9</v>
      </c>
      <c r="N305" s="1">
        <v>1783.25</v>
      </c>
      <c r="O305" s="1">
        <v>6.84</v>
      </c>
      <c r="P305" s="1">
        <v>19</v>
      </c>
      <c r="Q305" s="1">
        <v>7608</v>
      </c>
      <c r="R305" s="1">
        <v>51</v>
      </c>
      <c r="S305" s="1">
        <f t="shared" si="48"/>
        <v>10897.52</v>
      </c>
      <c r="T305" s="1">
        <f t="shared" si="49"/>
        <v>34230.388500000001</v>
      </c>
      <c r="U305" s="1">
        <f t="shared" si="50"/>
        <v>52.052399999999999</v>
      </c>
      <c r="V305" s="1">
        <f t="shared" si="51"/>
        <v>63.391300000000001</v>
      </c>
      <c r="W305" s="1">
        <f t="shared" si="52"/>
        <v>358903.64779999998</v>
      </c>
      <c r="X305" s="1">
        <f t="shared" si="53"/>
        <v>471.62108777923783</v>
      </c>
      <c r="Y305" s="10">
        <f t="shared" si="54"/>
        <v>19.139220396776192</v>
      </c>
      <c r="Z305" s="1">
        <f t="shared" si="55"/>
        <v>276.99144819851392</v>
      </c>
      <c r="AA305" s="1">
        <f t="shared" si="56"/>
        <v>8.3035054510117529E-2</v>
      </c>
      <c r="AB305" s="1">
        <f t="shared" si="57"/>
        <v>333095.64779999998</v>
      </c>
      <c r="AC305" s="8">
        <f t="shared" si="58"/>
        <v>8.3035054510117529E-2</v>
      </c>
      <c r="AD305" s="1" t="str">
        <f t="shared" si="59"/>
        <v>CUST305</v>
      </c>
      <c r="AE305" s="1"/>
      <c r="AF305" s="1"/>
    </row>
    <row r="306" spans="1:32" x14ac:dyDescent="0.3">
      <c r="A306" s="1" t="s">
        <v>23</v>
      </c>
      <c r="B306" s="1" t="s">
        <v>26</v>
      </c>
      <c r="C306" s="1" t="s">
        <v>29</v>
      </c>
      <c r="D306" s="1">
        <v>1087</v>
      </c>
      <c r="E306" s="1">
        <v>507382</v>
      </c>
      <c r="F306" s="1">
        <v>39773</v>
      </c>
      <c r="G306" s="1">
        <v>4.58</v>
      </c>
      <c r="H306" s="1">
        <v>4.2699999999999996</v>
      </c>
      <c r="I306" s="1">
        <v>395</v>
      </c>
      <c r="J306" s="1">
        <v>36.54</v>
      </c>
      <c r="K306" s="1">
        <v>10.34</v>
      </c>
      <c r="L306" s="1">
        <v>50231</v>
      </c>
      <c r="M306" s="1">
        <v>8</v>
      </c>
      <c r="N306" s="1">
        <v>1536.23</v>
      </c>
      <c r="O306" s="1">
        <v>3.51</v>
      </c>
      <c r="P306" s="1">
        <v>15</v>
      </c>
      <c r="Q306" s="1">
        <v>29006</v>
      </c>
      <c r="R306" s="1">
        <v>-10</v>
      </c>
      <c r="S306" s="1">
        <f t="shared" si="48"/>
        <v>4641.49</v>
      </c>
      <c r="T306" s="1">
        <f t="shared" si="49"/>
        <v>52463.298799999997</v>
      </c>
      <c r="U306" s="1">
        <f t="shared" si="50"/>
        <v>38.153700000000001</v>
      </c>
      <c r="V306" s="1">
        <f t="shared" si="51"/>
        <v>49.784599999999998</v>
      </c>
      <c r="W306" s="1">
        <f t="shared" si="52"/>
        <v>370952.27289999998</v>
      </c>
      <c r="X306" s="1">
        <f t="shared" si="53"/>
        <v>341.26244057037718</v>
      </c>
      <c r="Y306" s="10">
        <f t="shared" si="54"/>
        <v>12.756945666658286</v>
      </c>
      <c r="Z306" s="1">
        <f t="shared" si="55"/>
        <v>330.27736732129955</v>
      </c>
      <c r="AA306" s="1">
        <f t="shared" si="56"/>
        <v>1.1959644804112088</v>
      </c>
      <c r="AB306" s="1">
        <f t="shared" si="57"/>
        <v>331179.27289999998</v>
      </c>
      <c r="AC306" s="8">
        <f t="shared" si="58"/>
        <v>1.1959644804112088</v>
      </c>
      <c r="AD306" s="1" t="str">
        <f t="shared" si="59"/>
        <v>CUST306</v>
      </c>
      <c r="AE306" s="1"/>
      <c r="AF306" s="1"/>
    </row>
    <row r="307" spans="1:32" x14ac:dyDescent="0.3">
      <c r="A307" s="1" t="s">
        <v>23</v>
      </c>
      <c r="B307" s="1" t="s">
        <v>25</v>
      </c>
      <c r="C307" s="1" t="s">
        <v>28</v>
      </c>
      <c r="D307" s="1">
        <v>2737</v>
      </c>
      <c r="E307" s="1">
        <v>756938</v>
      </c>
      <c r="F307" s="1">
        <v>90896</v>
      </c>
      <c r="G307" s="1">
        <v>4.6500000000000004</v>
      </c>
      <c r="H307" s="1">
        <v>10.98</v>
      </c>
      <c r="I307" s="1">
        <v>98</v>
      </c>
      <c r="J307" s="1">
        <v>51.13</v>
      </c>
      <c r="K307" s="1">
        <v>8.5399999999999991</v>
      </c>
      <c r="L307" s="1">
        <v>29299</v>
      </c>
      <c r="M307" s="1">
        <v>0</v>
      </c>
      <c r="N307" s="1">
        <v>1884.47</v>
      </c>
      <c r="O307" s="1">
        <v>5.97</v>
      </c>
      <c r="P307" s="1">
        <v>11</v>
      </c>
      <c r="Q307" s="1">
        <v>36892</v>
      </c>
      <c r="R307" s="1">
        <v>17</v>
      </c>
      <c r="S307" s="1">
        <f t="shared" si="48"/>
        <v>30052.260000000002</v>
      </c>
      <c r="T307" s="1">
        <f t="shared" si="49"/>
        <v>64642.505199999992</v>
      </c>
      <c r="U307" s="1">
        <f t="shared" si="50"/>
        <v>163.3989</v>
      </c>
      <c r="V307" s="1">
        <f t="shared" si="51"/>
        <v>127.27050000000001</v>
      </c>
      <c r="W307" s="1">
        <f t="shared" si="52"/>
        <v>595761.56539999996</v>
      </c>
      <c r="X307" s="1">
        <f t="shared" si="53"/>
        <v>217.66955257581293</v>
      </c>
      <c r="Y307" s="10">
        <f t="shared" si="54"/>
        <v>8.3275171624713966</v>
      </c>
      <c r="Z307" s="1">
        <f t="shared" si="55"/>
        <v>401.67155752015157</v>
      </c>
      <c r="AA307" s="1">
        <f t="shared" si="56"/>
        <v>0.24398043168661104</v>
      </c>
      <c r="AB307" s="1">
        <f t="shared" si="57"/>
        <v>504865.56539999996</v>
      </c>
      <c r="AC307" s="8">
        <f t="shared" si="58"/>
        <v>0.24398043168661104</v>
      </c>
      <c r="AD307" s="1" t="str">
        <f t="shared" si="59"/>
        <v>CUST307</v>
      </c>
      <c r="AE307" s="1"/>
      <c r="AF307" s="1"/>
    </row>
    <row r="308" spans="1:32" x14ac:dyDescent="0.3">
      <c r="A308" s="1" t="s">
        <v>23</v>
      </c>
      <c r="B308" s="1" t="s">
        <v>24</v>
      </c>
      <c r="C308" s="1" t="s">
        <v>30</v>
      </c>
      <c r="D308" s="1">
        <v>3451</v>
      </c>
      <c r="E308" s="1">
        <v>172775</v>
      </c>
      <c r="F308" s="1">
        <v>59336</v>
      </c>
      <c r="G308" s="1">
        <v>8.11</v>
      </c>
      <c r="H308" s="1">
        <v>4.67</v>
      </c>
      <c r="I308" s="1">
        <v>494</v>
      </c>
      <c r="J308" s="1">
        <v>13.74</v>
      </c>
      <c r="K308" s="1">
        <v>16.38</v>
      </c>
      <c r="L308" s="1">
        <v>9587</v>
      </c>
      <c r="M308" s="1">
        <v>5</v>
      </c>
      <c r="N308" s="1">
        <v>283.86</v>
      </c>
      <c r="O308" s="1">
        <v>8.1</v>
      </c>
      <c r="P308" s="1">
        <v>47</v>
      </c>
      <c r="Q308" s="1">
        <v>2081</v>
      </c>
      <c r="R308" s="1">
        <v>13</v>
      </c>
      <c r="S308" s="1">
        <f t="shared" si="48"/>
        <v>16116.17</v>
      </c>
      <c r="T308" s="1">
        <f t="shared" si="49"/>
        <v>28300.545000000002</v>
      </c>
      <c r="U308" s="1">
        <f t="shared" si="50"/>
        <v>279.53100000000001</v>
      </c>
      <c r="V308" s="1">
        <f t="shared" si="51"/>
        <v>279.87609999999995</v>
      </c>
      <c r="W308" s="1">
        <f t="shared" si="52"/>
        <v>116130.87789999999</v>
      </c>
      <c r="X308" s="1">
        <f t="shared" si="53"/>
        <v>33.651370008693128</v>
      </c>
      <c r="Y308" s="10">
        <f t="shared" si="54"/>
        <v>2.9118073345018201</v>
      </c>
      <c r="Z308" s="1">
        <f t="shared" si="55"/>
        <v>608.66272105967732</v>
      </c>
      <c r="AA308" s="1">
        <f t="shared" si="56"/>
        <v>0.81161533786716822</v>
      </c>
      <c r="AB308" s="1">
        <f t="shared" si="57"/>
        <v>56794.877899999992</v>
      </c>
      <c r="AC308" s="8">
        <f t="shared" si="58"/>
        <v>0.81161533786716822</v>
      </c>
      <c r="AD308" s="1" t="str">
        <f t="shared" si="59"/>
        <v>CUST308</v>
      </c>
      <c r="AE308" s="1"/>
      <c r="AF308" s="1"/>
    </row>
    <row r="309" spans="1:32" x14ac:dyDescent="0.3">
      <c r="A309" s="1" t="s">
        <v>23</v>
      </c>
      <c r="B309" s="1" t="s">
        <v>26</v>
      </c>
      <c r="C309" s="1" t="s">
        <v>30</v>
      </c>
      <c r="D309" s="1">
        <v>4231</v>
      </c>
      <c r="E309" s="1">
        <v>464600</v>
      </c>
      <c r="F309" s="1">
        <v>138172</v>
      </c>
      <c r="G309" s="1">
        <v>8.9700000000000006</v>
      </c>
      <c r="H309" s="1">
        <v>8.91</v>
      </c>
      <c r="I309" s="1">
        <v>345</v>
      </c>
      <c r="J309" s="1">
        <v>63.06</v>
      </c>
      <c r="K309" s="1">
        <v>10.91</v>
      </c>
      <c r="L309" s="1">
        <v>15754</v>
      </c>
      <c r="M309" s="1">
        <v>11</v>
      </c>
      <c r="N309" s="1">
        <v>786.36</v>
      </c>
      <c r="O309" s="1">
        <v>3.52</v>
      </c>
      <c r="P309" s="1">
        <v>35</v>
      </c>
      <c r="Q309" s="1">
        <v>13877</v>
      </c>
      <c r="R309" s="1">
        <v>6</v>
      </c>
      <c r="S309" s="1">
        <f t="shared" si="48"/>
        <v>37698.21</v>
      </c>
      <c r="T309" s="1">
        <f t="shared" si="49"/>
        <v>50687.86</v>
      </c>
      <c r="U309" s="1">
        <f t="shared" si="50"/>
        <v>148.93120000000002</v>
      </c>
      <c r="V309" s="1">
        <f t="shared" si="51"/>
        <v>379.52070000000003</v>
      </c>
      <c r="W309" s="1">
        <f t="shared" si="52"/>
        <v>346054.47810000001</v>
      </c>
      <c r="X309" s="1">
        <f t="shared" si="53"/>
        <v>81.790233538170654</v>
      </c>
      <c r="Y309" s="10">
        <f t="shared" si="54"/>
        <v>3.3624757548562663</v>
      </c>
      <c r="Z309" s="1">
        <f t="shared" si="55"/>
        <v>590.82354138053813</v>
      </c>
      <c r="AA309" s="1">
        <f t="shared" si="56"/>
        <v>0.58393069306930701</v>
      </c>
      <c r="AB309" s="1">
        <f t="shared" si="57"/>
        <v>207882.47810000001</v>
      </c>
      <c r="AC309" s="8">
        <f t="shared" si="58"/>
        <v>0.58393069306930701</v>
      </c>
      <c r="AD309" s="1" t="str">
        <f t="shared" si="59"/>
        <v>CUST309</v>
      </c>
      <c r="AE309" s="1"/>
      <c r="AF309" s="1"/>
    </row>
    <row r="310" spans="1:32" x14ac:dyDescent="0.3">
      <c r="A310" s="1" t="s">
        <v>23</v>
      </c>
      <c r="B310" s="1" t="s">
        <v>26</v>
      </c>
      <c r="C310" s="1" t="s">
        <v>28</v>
      </c>
      <c r="D310" s="1">
        <v>2765</v>
      </c>
      <c r="E310" s="1">
        <v>637275</v>
      </c>
      <c r="F310" s="1">
        <v>9426</v>
      </c>
      <c r="G310" s="1">
        <v>3.94</v>
      </c>
      <c r="H310" s="1">
        <v>6.07</v>
      </c>
      <c r="I310" s="1">
        <v>106</v>
      </c>
      <c r="J310" s="1">
        <v>10.94</v>
      </c>
      <c r="K310" s="1">
        <v>10.08</v>
      </c>
      <c r="L310" s="1">
        <v>99612</v>
      </c>
      <c r="M310" s="1">
        <v>11</v>
      </c>
      <c r="N310" s="1">
        <v>536.01</v>
      </c>
      <c r="O310" s="1">
        <v>15.42</v>
      </c>
      <c r="P310" s="1">
        <v>21</v>
      </c>
      <c r="Q310" s="1">
        <v>45989</v>
      </c>
      <c r="R310" s="1">
        <v>13</v>
      </c>
      <c r="S310" s="1">
        <f t="shared" si="48"/>
        <v>16783.55</v>
      </c>
      <c r="T310" s="1">
        <f t="shared" si="49"/>
        <v>64237.32</v>
      </c>
      <c r="U310" s="1">
        <f t="shared" si="50"/>
        <v>426.363</v>
      </c>
      <c r="V310" s="1">
        <f t="shared" si="51"/>
        <v>108.94099999999999</v>
      </c>
      <c r="W310" s="1">
        <f t="shared" si="52"/>
        <v>410117.826</v>
      </c>
      <c r="X310" s="1">
        <f t="shared" si="53"/>
        <v>148.32471103074141</v>
      </c>
      <c r="Y310" s="10">
        <f t="shared" si="54"/>
        <v>67.60821133036282</v>
      </c>
      <c r="Z310" s="1">
        <f t="shared" si="55"/>
        <v>1188.9237141098115</v>
      </c>
      <c r="AA310" s="1">
        <f t="shared" si="56"/>
        <v>8.9156266917735663E-2</v>
      </c>
      <c r="AB310" s="1">
        <f t="shared" si="57"/>
        <v>400691.826</v>
      </c>
      <c r="AC310" s="8">
        <f t="shared" si="58"/>
        <v>8.9156266917735663E-2</v>
      </c>
      <c r="AD310" s="1" t="str">
        <f t="shared" si="59"/>
        <v>CUST310</v>
      </c>
      <c r="AE310" s="1"/>
      <c r="AF310" s="1"/>
    </row>
    <row r="311" spans="1:32" x14ac:dyDescent="0.3">
      <c r="A311" s="1" t="s">
        <v>23</v>
      </c>
      <c r="B311" s="1" t="s">
        <v>24</v>
      </c>
      <c r="C311" s="1" t="s">
        <v>29</v>
      </c>
      <c r="D311" s="1">
        <v>2202</v>
      </c>
      <c r="E311" s="1">
        <v>417631</v>
      </c>
      <c r="F311" s="1">
        <v>16308</v>
      </c>
      <c r="G311" s="1">
        <v>9.2899999999999991</v>
      </c>
      <c r="H311" s="1">
        <v>7.08</v>
      </c>
      <c r="I311" s="1">
        <v>458</v>
      </c>
      <c r="J311" s="1">
        <v>39.94</v>
      </c>
      <c r="K311" s="1">
        <v>16.13</v>
      </c>
      <c r="L311" s="1">
        <v>31629</v>
      </c>
      <c r="M311" s="1">
        <v>2</v>
      </c>
      <c r="N311" s="1">
        <v>1266.95</v>
      </c>
      <c r="O311" s="1">
        <v>24.31</v>
      </c>
      <c r="P311" s="1">
        <v>33</v>
      </c>
      <c r="Q311" s="1">
        <v>47553</v>
      </c>
      <c r="R311" s="1">
        <v>62</v>
      </c>
      <c r="S311" s="1">
        <f t="shared" si="48"/>
        <v>15590.16</v>
      </c>
      <c r="T311" s="1">
        <f t="shared" si="49"/>
        <v>67363.880300000004</v>
      </c>
      <c r="U311" s="1">
        <f t="shared" si="50"/>
        <v>535.30619999999999</v>
      </c>
      <c r="V311" s="1">
        <f t="shared" si="51"/>
        <v>204.5658</v>
      </c>
      <c r="W311" s="1">
        <f t="shared" si="52"/>
        <v>254755.08769999997</v>
      </c>
      <c r="X311" s="1">
        <f t="shared" si="53"/>
        <v>115.69259205267937</v>
      </c>
      <c r="Y311" s="10">
        <f t="shared" si="54"/>
        <v>25.60896492519009</v>
      </c>
      <c r="Z311" s="1">
        <f t="shared" si="55"/>
        <v>329.63495007695644</v>
      </c>
      <c r="AA311" s="1">
        <f t="shared" si="56"/>
        <v>1.3894157761277302</v>
      </c>
      <c r="AB311" s="1">
        <f t="shared" si="57"/>
        <v>238447.08769999997</v>
      </c>
      <c r="AC311" s="8">
        <f t="shared" si="58"/>
        <v>1.3894157761277302</v>
      </c>
      <c r="AD311" s="1" t="str">
        <f t="shared" si="59"/>
        <v>CUST311</v>
      </c>
      <c r="AE311" s="1"/>
      <c r="AF311" s="1"/>
    </row>
    <row r="312" spans="1:32" x14ac:dyDescent="0.3">
      <c r="A312" s="1" t="s">
        <v>23</v>
      </c>
      <c r="B312" s="1" t="s">
        <v>25</v>
      </c>
      <c r="C312" s="1" t="s">
        <v>29</v>
      </c>
      <c r="D312" s="1">
        <v>2031</v>
      </c>
      <c r="E312" s="1">
        <v>563012</v>
      </c>
      <c r="F312" s="1">
        <v>97769</v>
      </c>
      <c r="G312" s="1">
        <v>9.76</v>
      </c>
      <c r="H312" s="1">
        <v>13.73</v>
      </c>
      <c r="I312" s="1">
        <v>225</v>
      </c>
      <c r="J312" s="1">
        <v>50.04</v>
      </c>
      <c r="K312" s="1">
        <v>18.12</v>
      </c>
      <c r="L312" s="1">
        <v>85853</v>
      </c>
      <c r="M312" s="1">
        <v>0</v>
      </c>
      <c r="N312" s="1">
        <v>1007.27</v>
      </c>
      <c r="O312" s="1">
        <v>5.57</v>
      </c>
      <c r="P312" s="1">
        <v>14</v>
      </c>
      <c r="Q312" s="1">
        <v>26255</v>
      </c>
      <c r="R312" s="1">
        <v>-3</v>
      </c>
      <c r="S312" s="1">
        <f t="shared" si="48"/>
        <v>27885.63</v>
      </c>
      <c r="T312" s="1">
        <f t="shared" si="49"/>
        <v>102017.77439999999</v>
      </c>
      <c r="U312" s="1">
        <f t="shared" si="50"/>
        <v>113.1267</v>
      </c>
      <c r="V312" s="1">
        <f t="shared" si="51"/>
        <v>198.22559999999999</v>
      </c>
      <c r="W312" s="1">
        <f t="shared" si="52"/>
        <v>320689.24329999997</v>
      </c>
      <c r="X312" s="1">
        <f t="shared" si="53"/>
        <v>157.89721482028557</v>
      </c>
      <c r="Y312" s="10">
        <f t="shared" si="54"/>
        <v>5.7585942374372241</v>
      </c>
      <c r="Z312" s="1">
        <f t="shared" si="55"/>
        <v>558.94844480625852</v>
      </c>
      <c r="AA312" s="1">
        <f t="shared" si="56"/>
        <v>0.40254159769241149</v>
      </c>
      <c r="AB312" s="1">
        <f t="shared" si="57"/>
        <v>222920.24329999997</v>
      </c>
      <c r="AC312" s="8">
        <f t="shared" si="58"/>
        <v>0.40254159769241149</v>
      </c>
      <c r="AD312" s="1" t="str">
        <f t="shared" si="59"/>
        <v>CUST312</v>
      </c>
      <c r="AE312" s="1"/>
      <c r="AF312" s="1"/>
    </row>
    <row r="313" spans="1:32" x14ac:dyDescent="0.3">
      <c r="A313" s="1" t="s">
        <v>23</v>
      </c>
      <c r="B313" s="1" t="s">
        <v>25</v>
      </c>
      <c r="C313" s="1" t="s">
        <v>28</v>
      </c>
      <c r="D313" s="1">
        <v>1779</v>
      </c>
      <c r="E313" s="1">
        <v>693340</v>
      </c>
      <c r="F313" s="1">
        <v>57428</v>
      </c>
      <c r="G313" s="1">
        <v>7.6</v>
      </c>
      <c r="H313" s="1">
        <v>10.53</v>
      </c>
      <c r="I313" s="1">
        <v>134</v>
      </c>
      <c r="J313" s="1">
        <v>23.69</v>
      </c>
      <c r="K313" s="1">
        <v>9.7899999999999991</v>
      </c>
      <c r="L313" s="1">
        <v>94633</v>
      </c>
      <c r="M313" s="1">
        <v>8</v>
      </c>
      <c r="N313" s="1">
        <v>1522.03</v>
      </c>
      <c r="O313" s="1">
        <v>16.670000000000002</v>
      </c>
      <c r="P313" s="1">
        <v>22</v>
      </c>
      <c r="Q313" s="1">
        <v>20726</v>
      </c>
      <c r="R313" s="1">
        <v>29</v>
      </c>
      <c r="S313" s="1">
        <f t="shared" si="48"/>
        <v>18732.87</v>
      </c>
      <c r="T313" s="1">
        <f t="shared" si="49"/>
        <v>67877.98599999999</v>
      </c>
      <c r="U313" s="1">
        <f t="shared" si="50"/>
        <v>296.55930000000001</v>
      </c>
      <c r="V313" s="1">
        <f t="shared" si="51"/>
        <v>135.20400000000001</v>
      </c>
      <c r="W313" s="1">
        <f t="shared" si="52"/>
        <v>490938.38070000004</v>
      </c>
      <c r="X313" s="1">
        <f t="shared" si="53"/>
        <v>275.96311450252955</v>
      </c>
      <c r="Y313" s="10">
        <f t="shared" si="54"/>
        <v>12.073204708504562</v>
      </c>
      <c r="Z313" s="1">
        <f t="shared" si="55"/>
        <v>455.53635605080058</v>
      </c>
      <c r="AA313" s="1">
        <f t="shared" si="56"/>
        <v>0.2941587388582802</v>
      </c>
      <c r="AB313" s="1">
        <f t="shared" si="57"/>
        <v>433510.38070000004</v>
      </c>
      <c r="AC313" s="8">
        <f t="shared" si="58"/>
        <v>0.2941587388582802</v>
      </c>
      <c r="AD313" s="1" t="str">
        <f t="shared" si="59"/>
        <v>CUST313</v>
      </c>
      <c r="AE313" s="1"/>
      <c r="AF313" s="1"/>
    </row>
    <row r="314" spans="1:32" x14ac:dyDescent="0.3">
      <c r="A314" s="1" t="s">
        <v>23</v>
      </c>
      <c r="B314" s="1" t="s">
        <v>24</v>
      </c>
      <c r="C314" s="1" t="s">
        <v>29</v>
      </c>
      <c r="D314" s="1">
        <v>4651</v>
      </c>
      <c r="E314" s="1">
        <v>846184</v>
      </c>
      <c r="F314" s="1">
        <v>113048</v>
      </c>
      <c r="G314" s="1">
        <v>2.13</v>
      </c>
      <c r="H314" s="1">
        <v>19.59</v>
      </c>
      <c r="I314" s="1">
        <v>237</v>
      </c>
      <c r="J314" s="1">
        <v>50.17</v>
      </c>
      <c r="K314" s="1">
        <v>13.17</v>
      </c>
      <c r="L314" s="1">
        <v>33734</v>
      </c>
      <c r="M314" s="1">
        <v>6</v>
      </c>
      <c r="N314" s="1">
        <v>1799.87</v>
      </c>
      <c r="O314" s="1">
        <v>27.48</v>
      </c>
      <c r="P314" s="1">
        <v>4</v>
      </c>
      <c r="Q314" s="1">
        <v>48249</v>
      </c>
      <c r="R314" s="1">
        <v>45</v>
      </c>
      <c r="S314" s="1">
        <f t="shared" si="48"/>
        <v>91113.09</v>
      </c>
      <c r="T314" s="1">
        <f t="shared" si="49"/>
        <v>111442.43280000001</v>
      </c>
      <c r="U314" s="1">
        <f t="shared" si="50"/>
        <v>1278.0947999999999</v>
      </c>
      <c r="V314" s="1">
        <f t="shared" si="51"/>
        <v>99.066299999999998</v>
      </c>
      <c r="W314" s="1">
        <f t="shared" si="52"/>
        <v>560268.31609999994</v>
      </c>
      <c r="X314" s="1">
        <f t="shared" si="53"/>
        <v>120.46190412814447</v>
      </c>
      <c r="Y314" s="10">
        <f t="shared" si="54"/>
        <v>7.4851744391762791</v>
      </c>
      <c r="Z314" s="1">
        <f t="shared" si="55"/>
        <v>470.13617650163627</v>
      </c>
      <c r="AA314" s="1">
        <f t="shared" si="56"/>
        <v>0.50410925992455535</v>
      </c>
      <c r="AB314" s="1">
        <f t="shared" si="57"/>
        <v>447220.31609999994</v>
      </c>
      <c r="AC314" s="8">
        <f t="shared" si="58"/>
        <v>0.50410925992455535</v>
      </c>
      <c r="AD314" s="1" t="str">
        <f t="shared" si="59"/>
        <v>CUST314</v>
      </c>
      <c r="AE314" s="1"/>
      <c r="AF314" s="1"/>
    </row>
    <row r="315" spans="1:32" x14ac:dyDescent="0.3">
      <c r="A315" s="1" t="s">
        <v>23</v>
      </c>
      <c r="B315" s="1" t="s">
        <v>24</v>
      </c>
      <c r="C315" s="1" t="s">
        <v>29</v>
      </c>
      <c r="D315" s="1">
        <v>693</v>
      </c>
      <c r="E315" s="1">
        <v>358449</v>
      </c>
      <c r="F315" s="1">
        <v>89565</v>
      </c>
      <c r="G315" s="1">
        <v>2.5499999999999998</v>
      </c>
      <c r="H315" s="1">
        <v>4.99</v>
      </c>
      <c r="I315" s="1">
        <v>323</v>
      </c>
      <c r="J315" s="1">
        <v>51.67</v>
      </c>
      <c r="K315" s="1">
        <v>16.75</v>
      </c>
      <c r="L315" s="1">
        <v>99087</v>
      </c>
      <c r="M315" s="1">
        <v>0</v>
      </c>
      <c r="N315" s="1">
        <v>1225.6400000000001</v>
      </c>
      <c r="O315" s="1">
        <v>26.34</v>
      </c>
      <c r="P315" s="1">
        <v>4</v>
      </c>
      <c r="Q315" s="1">
        <v>36191</v>
      </c>
      <c r="R315" s="1">
        <v>57</v>
      </c>
      <c r="S315" s="1">
        <f t="shared" si="48"/>
        <v>3458.07</v>
      </c>
      <c r="T315" s="1">
        <f t="shared" si="49"/>
        <v>60040.207500000004</v>
      </c>
      <c r="U315" s="1">
        <f t="shared" si="50"/>
        <v>182.53620000000001</v>
      </c>
      <c r="V315" s="1">
        <f t="shared" si="51"/>
        <v>17.671499999999998</v>
      </c>
      <c r="W315" s="1">
        <f t="shared" si="52"/>
        <v>159472.5148</v>
      </c>
      <c r="X315" s="1">
        <f t="shared" si="53"/>
        <v>230.11906897546899</v>
      </c>
      <c r="Y315" s="10">
        <f t="shared" si="54"/>
        <v>4.0021101992966006</v>
      </c>
      <c r="Z315" s="1">
        <f t="shared" si="55"/>
        <v>292.45863385659737</v>
      </c>
      <c r="AA315" s="1">
        <f t="shared" si="56"/>
        <v>1.1044296957168245</v>
      </c>
      <c r="AB315" s="1">
        <f t="shared" si="57"/>
        <v>69907.514800000004</v>
      </c>
      <c r="AC315" s="8">
        <f t="shared" si="58"/>
        <v>1.1044296957168245</v>
      </c>
      <c r="AD315" s="1" t="str">
        <f t="shared" si="59"/>
        <v>CUST315</v>
      </c>
      <c r="AE315" s="1"/>
      <c r="AF315" s="1"/>
    </row>
    <row r="316" spans="1:32" x14ac:dyDescent="0.3">
      <c r="A316" s="1" t="s">
        <v>23</v>
      </c>
      <c r="B316" s="1" t="s">
        <v>24</v>
      </c>
      <c r="C316" s="1" t="s">
        <v>29</v>
      </c>
      <c r="D316" s="1">
        <v>233</v>
      </c>
      <c r="E316" s="1">
        <v>240237</v>
      </c>
      <c r="F316" s="1">
        <v>72293</v>
      </c>
      <c r="G316" s="1">
        <v>7.87</v>
      </c>
      <c r="H316" s="1">
        <v>18.940000000000001</v>
      </c>
      <c r="I316" s="1">
        <v>155</v>
      </c>
      <c r="J316" s="1">
        <v>61.36</v>
      </c>
      <c r="K316" s="1">
        <v>19.190000000000001</v>
      </c>
      <c r="L316" s="1">
        <v>26613</v>
      </c>
      <c r="M316" s="1">
        <v>1</v>
      </c>
      <c r="N316" s="1">
        <v>1495.19</v>
      </c>
      <c r="O316" s="1">
        <v>11.94</v>
      </c>
      <c r="P316" s="1">
        <v>38</v>
      </c>
      <c r="Q316" s="1">
        <v>40107</v>
      </c>
      <c r="R316" s="1">
        <v>60</v>
      </c>
      <c r="S316" s="1">
        <f t="shared" si="48"/>
        <v>4413.0200000000004</v>
      </c>
      <c r="T316" s="1">
        <f t="shared" si="49"/>
        <v>46101.480300000003</v>
      </c>
      <c r="U316" s="1">
        <f t="shared" si="50"/>
        <v>27.8202</v>
      </c>
      <c r="V316" s="1">
        <f t="shared" si="51"/>
        <v>18.337100000000003</v>
      </c>
      <c r="W316" s="1">
        <f t="shared" si="52"/>
        <v>122956.34239999999</v>
      </c>
      <c r="X316" s="1">
        <f t="shared" si="53"/>
        <v>527.70962403433475</v>
      </c>
      <c r="Y316" s="10">
        <f t="shared" si="54"/>
        <v>3.3231018217531436</v>
      </c>
      <c r="Z316" s="1">
        <f t="shared" si="55"/>
        <v>160.67322547636087</v>
      </c>
      <c r="AA316" s="1">
        <f t="shared" si="56"/>
        <v>0.96469090939364044</v>
      </c>
      <c r="AB316" s="1">
        <f t="shared" si="57"/>
        <v>50663.342399999994</v>
      </c>
      <c r="AC316" s="8">
        <f t="shared" si="58"/>
        <v>0.96469090939364044</v>
      </c>
      <c r="AD316" s="1" t="str">
        <f t="shared" si="59"/>
        <v>CUST316</v>
      </c>
      <c r="AE316" s="1"/>
      <c r="AF316" s="1"/>
    </row>
    <row r="317" spans="1:32" x14ac:dyDescent="0.3">
      <c r="A317" s="1" t="s">
        <v>23</v>
      </c>
      <c r="B317" s="1" t="s">
        <v>26</v>
      </c>
      <c r="C317" s="1" t="s">
        <v>29</v>
      </c>
      <c r="D317" s="1">
        <v>2085</v>
      </c>
      <c r="E317" s="1">
        <v>407792</v>
      </c>
      <c r="F317" s="1">
        <v>52153</v>
      </c>
      <c r="G317" s="1">
        <v>5.74</v>
      </c>
      <c r="H317" s="1">
        <v>9.15</v>
      </c>
      <c r="I317" s="1">
        <v>314</v>
      </c>
      <c r="J317" s="1">
        <v>33.82</v>
      </c>
      <c r="K317" s="1">
        <v>15.85</v>
      </c>
      <c r="L317" s="1">
        <v>45853</v>
      </c>
      <c r="M317" s="1">
        <v>3</v>
      </c>
      <c r="N317" s="1">
        <v>1974.75</v>
      </c>
      <c r="O317" s="1">
        <v>19.45</v>
      </c>
      <c r="P317" s="1">
        <v>43</v>
      </c>
      <c r="Q317" s="1">
        <v>7961</v>
      </c>
      <c r="R317" s="1">
        <v>31</v>
      </c>
      <c r="S317" s="1">
        <f t="shared" si="48"/>
        <v>19077.75</v>
      </c>
      <c r="T317" s="1">
        <f t="shared" si="49"/>
        <v>64635.031999999999</v>
      </c>
      <c r="U317" s="1">
        <f t="shared" si="50"/>
        <v>405.53250000000003</v>
      </c>
      <c r="V317" s="1">
        <f t="shared" si="51"/>
        <v>119.679</v>
      </c>
      <c r="W317" s="1">
        <f t="shared" si="52"/>
        <v>269740.00650000002</v>
      </c>
      <c r="X317" s="1">
        <f t="shared" si="53"/>
        <v>129.37170575539568</v>
      </c>
      <c r="Y317" s="10">
        <f t="shared" si="54"/>
        <v>7.8191475082929074</v>
      </c>
      <c r="Z317" s="1">
        <f t="shared" si="55"/>
        <v>206.50310165843777</v>
      </c>
      <c r="AA317" s="1">
        <f t="shared" si="56"/>
        <v>1.5205582748067643</v>
      </c>
      <c r="AB317" s="1">
        <f t="shared" si="57"/>
        <v>217587.00650000002</v>
      </c>
      <c r="AC317" s="8">
        <f t="shared" si="58"/>
        <v>1.5205582748067643</v>
      </c>
      <c r="AD317" s="1" t="str">
        <f t="shared" si="59"/>
        <v>CUST317</v>
      </c>
      <c r="AE317" s="1"/>
      <c r="AF317" s="1"/>
    </row>
    <row r="318" spans="1:32" x14ac:dyDescent="0.3">
      <c r="A318" s="1" t="s">
        <v>23</v>
      </c>
      <c r="B318" s="1" t="s">
        <v>24</v>
      </c>
      <c r="C318" s="1" t="s">
        <v>29</v>
      </c>
      <c r="D318" s="1">
        <v>892</v>
      </c>
      <c r="E318" s="1">
        <v>599844</v>
      </c>
      <c r="F318" s="1">
        <v>113042</v>
      </c>
      <c r="G318" s="1">
        <v>8</v>
      </c>
      <c r="H318" s="1">
        <v>10.199999999999999</v>
      </c>
      <c r="I318" s="1">
        <v>61</v>
      </c>
      <c r="J318" s="1">
        <v>25.86</v>
      </c>
      <c r="K318" s="1">
        <v>7.04</v>
      </c>
      <c r="L318" s="1">
        <v>49390</v>
      </c>
      <c r="M318" s="1">
        <v>8</v>
      </c>
      <c r="N318" s="1">
        <v>733.15</v>
      </c>
      <c r="O318" s="1">
        <v>12.4</v>
      </c>
      <c r="P318" s="1">
        <v>18</v>
      </c>
      <c r="Q318" s="1">
        <v>27499</v>
      </c>
      <c r="R318" s="1">
        <v>76</v>
      </c>
      <c r="S318" s="1">
        <f t="shared" si="48"/>
        <v>9098.4</v>
      </c>
      <c r="T318" s="1">
        <f t="shared" si="49"/>
        <v>42229.017599999999</v>
      </c>
      <c r="U318" s="1">
        <f t="shared" si="50"/>
        <v>110.608</v>
      </c>
      <c r="V318" s="1">
        <f t="shared" si="51"/>
        <v>71.36</v>
      </c>
      <c r="W318" s="1">
        <f t="shared" si="52"/>
        <v>471445.61439999996</v>
      </c>
      <c r="X318" s="1">
        <f t="shared" si="53"/>
        <v>528.52647354260091</v>
      </c>
      <c r="Y318" s="10">
        <f t="shared" si="54"/>
        <v>5.3063816988376002</v>
      </c>
      <c r="Z318" s="1">
        <f t="shared" si="55"/>
        <v>818.17363431767035</v>
      </c>
      <c r="AA318" s="1">
        <f t="shared" si="56"/>
        <v>7.455630130500597E-2</v>
      </c>
      <c r="AB318" s="1">
        <f t="shared" si="57"/>
        <v>358403.61439999996</v>
      </c>
      <c r="AC318" s="8">
        <f t="shared" si="58"/>
        <v>7.455630130500597E-2</v>
      </c>
      <c r="AD318" s="1" t="str">
        <f t="shared" si="59"/>
        <v>CUST318</v>
      </c>
      <c r="AE318" s="1"/>
      <c r="AF318" s="1"/>
    </row>
    <row r="319" spans="1:32" x14ac:dyDescent="0.3">
      <c r="A319" s="1" t="s">
        <v>23</v>
      </c>
      <c r="B319" s="1" t="s">
        <v>27</v>
      </c>
      <c r="C319" s="1" t="s">
        <v>31</v>
      </c>
      <c r="D319" s="1">
        <v>2060</v>
      </c>
      <c r="E319" s="1">
        <v>472225</v>
      </c>
      <c r="F319" s="1">
        <v>36279</v>
      </c>
      <c r="G319" s="1">
        <v>4.67</v>
      </c>
      <c r="H319" s="1">
        <v>11.45</v>
      </c>
      <c r="I319" s="1">
        <v>18</v>
      </c>
      <c r="J319" s="1">
        <v>30.11</v>
      </c>
      <c r="K319" s="1">
        <v>12.33</v>
      </c>
      <c r="L319" s="1">
        <v>42487</v>
      </c>
      <c r="M319" s="1">
        <v>11</v>
      </c>
      <c r="N319" s="1">
        <v>562.72</v>
      </c>
      <c r="O319" s="1">
        <v>5.12</v>
      </c>
      <c r="P319" s="1">
        <v>48</v>
      </c>
      <c r="Q319" s="1">
        <v>48899</v>
      </c>
      <c r="R319" s="1">
        <v>60</v>
      </c>
      <c r="S319" s="1">
        <f t="shared" si="48"/>
        <v>23587</v>
      </c>
      <c r="T319" s="1">
        <f t="shared" si="49"/>
        <v>58225.342500000006</v>
      </c>
      <c r="U319" s="1">
        <f t="shared" si="50"/>
        <v>105.47200000000001</v>
      </c>
      <c r="V319" s="1">
        <f t="shared" si="51"/>
        <v>96.201999999999998</v>
      </c>
      <c r="W319" s="1">
        <f t="shared" si="52"/>
        <v>298824.98349999997</v>
      </c>
      <c r="X319" s="1">
        <f t="shared" si="53"/>
        <v>145.06067160194172</v>
      </c>
      <c r="Y319" s="10">
        <f t="shared" si="54"/>
        <v>13.016483365032112</v>
      </c>
      <c r="Z319" s="1">
        <f t="shared" si="55"/>
        <v>839.18289735570079</v>
      </c>
      <c r="AA319" s="1">
        <f t="shared" si="56"/>
        <v>2.144943617978718E-2</v>
      </c>
      <c r="AB319" s="1">
        <f t="shared" si="57"/>
        <v>262545.98349999997</v>
      </c>
      <c r="AC319" s="8">
        <f t="shared" si="58"/>
        <v>2.144943617978718E-2</v>
      </c>
      <c r="AD319" s="1" t="str">
        <f t="shared" si="59"/>
        <v>CUST319</v>
      </c>
      <c r="AE319" s="1"/>
      <c r="AF319" s="1"/>
    </row>
    <row r="320" spans="1:32" x14ac:dyDescent="0.3">
      <c r="A320" s="1" t="s">
        <v>23</v>
      </c>
      <c r="B320" s="1" t="s">
        <v>27</v>
      </c>
      <c r="C320" s="1" t="s">
        <v>29</v>
      </c>
      <c r="D320" s="1">
        <v>1148</v>
      </c>
      <c r="E320" s="1">
        <v>252041</v>
      </c>
      <c r="F320" s="1">
        <v>78402</v>
      </c>
      <c r="G320" s="1">
        <v>5.53</v>
      </c>
      <c r="H320" s="1">
        <v>4</v>
      </c>
      <c r="I320" s="1">
        <v>260</v>
      </c>
      <c r="J320" s="1">
        <v>27.98</v>
      </c>
      <c r="K320" s="1">
        <v>11.11</v>
      </c>
      <c r="L320" s="1">
        <v>18051</v>
      </c>
      <c r="M320" s="1">
        <v>12</v>
      </c>
      <c r="N320" s="1">
        <v>254.55</v>
      </c>
      <c r="O320" s="1">
        <v>26.92</v>
      </c>
      <c r="P320" s="1">
        <v>38</v>
      </c>
      <c r="Q320" s="1">
        <v>20830</v>
      </c>
      <c r="R320" s="1">
        <v>61</v>
      </c>
      <c r="S320" s="1">
        <f t="shared" si="48"/>
        <v>4592</v>
      </c>
      <c r="T320" s="1">
        <f t="shared" si="49"/>
        <v>28001.755099999998</v>
      </c>
      <c r="U320" s="1">
        <f t="shared" si="50"/>
        <v>309.04160000000002</v>
      </c>
      <c r="V320" s="1">
        <f t="shared" si="51"/>
        <v>63.484400000000001</v>
      </c>
      <c r="W320" s="1">
        <f t="shared" si="52"/>
        <v>180193.71890000001</v>
      </c>
      <c r="X320" s="1">
        <f t="shared" si="53"/>
        <v>156.96316977351918</v>
      </c>
      <c r="Y320" s="10">
        <f t="shared" si="54"/>
        <v>3.2147266651360935</v>
      </c>
      <c r="Z320" s="1">
        <f t="shared" si="55"/>
        <v>990.14339029660175</v>
      </c>
      <c r="AA320" s="1">
        <f t="shared" si="56"/>
        <v>0.26258822969278811</v>
      </c>
      <c r="AB320" s="1">
        <f t="shared" si="57"/>
        <v>101791.71890000001</v>
      </c>
      <c r="AC320" s="8">
        <f t="shared" si="58"/>
        <v>0.26258822969278811</v>
      </c>
      <c r="AD320" s="1" t="str">
        <f t="shared" si="59"/>
        <v>CUST320</v>
      </c>
      <c r="AE320" s="1"/>
      <c r="AF320" s="1"/>
    </row>
    <row r="321" spans="1:32" x14ac:dyDescent="0.3">
      <c r="A321" s="1" t="s">
        <v>23</v>
      </c>
      <c r="B321" s="1" t="s">
        <v>25</v>
      </c>
      <c r="C321" s="1" t="s">
        <v>28</v>
      </c>
      <c r="D321" s="1">
        <v>2594</v>
      </c>
      <c r="E321" s="1">
        <v>517874</v>
      </c>
      <c r="F321" s="1">
        <v>30372</v>
      </c>
      <c r="G321" s="1">
        <v>3.37</v>
      </c>
      <c r="H321" s="1">
        <v>6.58</v>
      </c>
      <c r="I321" s="1">
        <v>337</v>
      </c>
      <c r="J321" s="1">
        <v>51.54</v>
      </c>
      <c r="K321" s="1">
        <v>9.7799999999999994</v>
      </c>
      <c r="L321" s="1">
        <v>12884</v>
      </c>
      <c r="M321" s="1">
        <v>12</v>
      </c>
      <c r="N321" s="1">
        <v>985.53</v>
      </c>
      <c r="O321" s="1">
        <v>25.83</v>
      </c>
      <c r="P321" s="1">
        <v>3</v>
      </c>
      <c r="Q321" s="1">
        <v>2454</v>
      </c>
      <c r="R321" s="1">
        <v>14</v>
      </c>
      <c r="S321" s="1">
        <f t="shared" si="48"/>
        <v>17068.52</v>
      </c>
      <c r="T321" s="1">
        <f t="shared" si="49"/>
        <v>50648.0772</v>
      </c>
      <c r="U321" s="1">
        <f t="shared" si="50"/>
        <v>670.03019999999992</v>
      </c>
      <c r="V321" s="1">
        <f t="shared" si="51"/>
        <v>87.4178</v>
      </c>
      <c r="W321" s="1">
        <f t="shared" si="52"/>
        <v>434061.95480000001</v>
      </c>
      <c r="X321" s="1">
        <f t="shared" si="53"/>
        <v>167.33305890516576</v>
      </c>
      <c r="Y321" s="10">
        <f t="shared" si="54"/>
        <v>17.051033846964309</v>
      </c>
      <c r="Z321" s="1">
        <f t="shared" si="55"/>
        <v>525.47766176575044</v>
      </c>
      <c r="AA321" s="1">
        <f t="shared" si="56"/>
        <v>0.64132126733529771</v>
      </c>
      <c r="AB321" s="1">
        <f t="shared" si="57"/>
        <v>403689.95480000001</v>
      </c>
      <c r="AC321" s="8">
        <f t="shared" si="58"/>
        <v>0.64132126733529771</v>
      </c>
      <c r="AD321" s="1" t="str">
        <f t="shared" si="59"/>
        <v>CUST321</v>
      </c>
      <c r="AE321" s="1"/>
      <c r="AF321" s="1"/>
    </row>
    <row r="322" spans="1:32" x14ac:dyDescent="0.3">
      <c r="A322" s="1" t="s">
        <v>23</v>
      </c>
      <c r="B322" s="1" t="s">
        <v>26</v>
      </c>
      <c r="C322" s="1" t="s">
        <v>28</v>
      </c>
      <c r="D322" s="1">
        <v>4837</v>
      </c>
      <c r="E322" s="1">
        <v>312299</v>
      </c>
      <c r="F322" s="1">
        <v>81253</v>
      </c>
      <c r="G322" s="1">
        <v>8.3800000000000008</v>
      </c>
      <c r="H322" s="1">
        <v>17.66</v>
      </c>
      <c r="I322" s="1">
        <v>92</v>
      </c>
      <c r="J322" s="1">
        <v>6.97</v>
      </c>
      <c r="K322" s="1">
        <v>7.03</v>
      </c>
      <c r="L322" s="1">
        <v>35135</v>
      </c>
      <c r="M322" s="1">
        <v>2</v>
      </c>
      <c r="N322" s="1">
        <v>1771.64</v>
      </c>
      <c r="O322" s="1">
        <v>6.65</v>
      </c>
      <c r="P322" s="1">
        <v>25</v>
      </c>
      <c r="Q322" s="1">
        <v>37527</v>
      </c>
      <c r="R322" s="1">
        <v>66</v>
      </c>
      <c r="S322" s="1">
        <f t="shared" ref="S322:S385" si="60">H322*D322</f>
        <v>85421.42</v>
      </c>
      <c r="T322" s="1">
        <f t="shared" ref="T322:T385" si="61">K322/100*E322</f>
        <v>21954.619699999999</v>
      </c>
      <c r="U322" s="1">
        <f t="shared" ref="U322:U385" si="62">O322/100*D322</f>
        <v>321.66050000000001</v>
      </c>
      <c r="V322" s="1">
        <f t="shared" ref="V322:V385" si="63">G322/100*D322</f>
        <v>405.34060000000005</v>
      </c>
      <c r="W322" s="1">
        <f t="shared" ref="W322:W385" si="64">E322 - (S322+T322+U322+V322+L322+Q322)</f>
        <v>131533.95920000001</v>
      </c>
      <c r="X322" s="1">
        <f t="shared" ref="X322:X385" si="65">IF(D322=0,NA(),W322/D322)</f>
        <v>27.19329319826339</v>
      </c>
      <c r="Y322" s="10">
        <f t="shared" ref="Y322:Y385" si="66">IF(F322=0,NA(),E322/F322)</f>
        <v>3.8435380847476401</v>
      </c>
      <c r="Z322" s="1">
        <f t="shared" ref="Z322:Z385" si="67">IF(N322=0,NA(),E322/N322)</f>
        <v>176.27678309363074</v>
      </c>
      <c r="AA322" s="1">
        <f t="shared" ref="AA322:AA385" si="68">IF(Z322=0,NA(),I322/Z322)</f>
        <v>0.52190650626482959</v>
      </c>
      <c r="AB322" s="1">
        <f t="shared" ref="AB322:AB385" si="69">W322-F322</f>
        <v>50280.959200000012</v>
      </c>
      <c r="AC322" s="8">
        <f t="shared" ref="AC322:AC385" si="70">IF(Z322=0,NA(),I322/Z322)</f>
        <v>0.52190650626482959</v>
      </c>
      <c r="AD322" s="1" t="str">
        <f t="shared" ref="AD322:AD385" si="71" xml:space="preserve"> "CUST" &amp; ROW()</f>
        <v>CUST322</v>
      </c>
      <c r="AE322" s="1"/>
      <c r="AF322" s="1"/>
    </row>
    <row r="323" spans="1:32" x14ac:dyDescent="0.3">
      <c r="A323" s="1" t="s">
        <v>23</v>
      </c>
      <c r="B323" s="1" t="s">
        <v>26</v>
      </c>
      <c r="C323" s="1" t="s">
        <v>31</v>
      </c>
      <c r="D323" s="1">
        <v>4385</v>
      </c>
      <c r="E323" s="1">
        <v>741958</v>
      </c>
      <c r="F323" s="1">
        <v>89388</v>
      </c>
      <c r="G323" s="1">
        <v>2.16</v>
      </c>
      <c r="H323" s="1">
        <v>16.25</v>
      </c>
      <c r="I323" s="1">
        <v>486</v>
      </c>
      <c r="J323" s="1">
        <v>45.32</v>
      </c>
      <c r="K323" s="1">
        <v>17.63</v>
      </c>
      <c r="L323" s="1">
        <v>81782</v>
      </c>
      <c r="M323" s="1">
        <v>3</v>
      </c>
      <c r="N323" s="1">
        <v>274.39999999999998</v>
      </c>
      <c r="O323" s="1">
        <v>12.09</v>
      </c>
      <c r="P323" s="1">
        <v>4</v>
      </c>
      <c r="Q323" s="1">
        <v>21545</v>
      </c>
      <c r="R323" s="1">
        <v>0</v>
      </c>
      <c r="S323" s="1">
        <f t="shared" si="60"/>
        <v>71256.25</v>
      </c>
      <c r="T323" s="1">
        <f t="shared" si="61"/>
        <v>130807.19539999998</v>
      </c>
      <c r="U323" s="1">
        <f t="shared" si="62"/>
        <v>530.14649999999995</v>
      </c>
      <c r="V323" s="1">
        <f t="shared" si="63"/>
        <v>94.716000000000008</v>
      </c>
      <c r="W323" s="1">
        <f t="shared" si="64"/>
        <v>435942.69210000004</v>
      </c>
      <c r="X323" s="1">
        <f t="shared" si="65"/>
        <v>99.416805496009133</v>
      </c>
      <c r="Y323" s="10">
        <f t="shared" si="66"/>
        <v>8.3004206381169734</v>
      </c>
      <c r="Z323" s="1">
        <f t="shared" si="67"/>
        <v>2703.9285714285716</v>
      </c>
      <c r="AA323" s="1">
        <f t="shared" si="68"/>
        <v>0.17973847576277902</v>
      </c>
      <c r="AB323" s="1">
        <f t="shared" si="69"/>
        <v>346554.69210000004</v>
      </c>
      <c r="AC323" s="8">
        <f t="shared" si="70"/>
        <v>0.17973847576277902</v>
      </c>
      <c r="AD323" s="1" t="str">
        <f t="shared" si="71"/>
        <v>CUST323</v>
      </c>
      <c r="AE323" s="1"/>
      <c r="AF323" s="1"/>
    </row>
    <row r="324" spans="1:32" x14ac:dyDescent="0.3">
      <c r="A324" s="1" t="s">
        <v>23</v>
      </c>
      <c r="B324" s="1" t="s">
        <v>27</v>
      </c>
      <c r="C324" s="1" t="s">
        <v>28</v>
      </c>
      <c r="D324" s="1">
        <v>499</v>
      </c>
      <c r="E324" s="1">
        <v>256402</v>
      </c>
      <c r="F324" s="1">
        <v>24710</v>
      </c>
      <c r="G324" s="1">
        <v>9.85</v>
      </c>
      <c r="H324" s="1">
        <v>7.53</v>
      </c>
      <c r="I324" s="1">
        <v>221</v>
      </c>
      <c r="J324" s="1">
        <v>23.83</v>
      </c>
      <c r="K324" s="1">
        <v>15.55</v>
      </c>
      <c r="L324" s="1">
        <v>51259</v>
      </c>
      <c r="M324" s="1">
        <v>0</v>
      </c>
      <c r="N324" s="1">
        <v>1286.9000000000001</v>
      </c>
      <c r="O324" s="1">
        <v>16.29</v>
      </c>
      <c r="P324" s="1">
        <v>20</v>
      </c>
      <c r="Q324" s="1">
        <v>14890</v>
      </c>
      <c r="R324" s="1">
        <v>6</v>
      </c>
      <c r="S324" s="1">
        <f t="shared" si="60"/>
        <v>3757.4700000000003</v>
      </c>
      <c r="T324" s="1">
        <f t="shared" si="61"/>
        <v>39870.510999999999</v>
      </c>
      <c r="U324" s="1">
        <f t="shared" si="62"/>
        <v>81.287099999999995</v>
      </c>
      <c r="V324" s="1">
        <f t="shared" si="63"/>
        <v>49.151499999999999</v>
      </c>
      <c r="W324" s="1">
        <f t="shared" si="64"/>
        <v>146494.58040000001</v>
      </c>
      <c r="X324" s="1">
        <f t="shared" si="65"/>
        <v>293.57631342685374</v>
      </c>
      <c r="Y324" s="10">
        <f t="shared" si="66"/>
        <v>10.376446782679077</v>
      </c>
      <c r="Z324" s="1">
        <f t="shared" si="67"/>
        <v>199.24003419069081</v>
      </c>
      <c r="AA324" s="1">
        <f t="shared" si="68"/>
        <v>1.1092148267174202</v>
      </c>
      <c r="AB324" s="1">
        <f t="shared" si="69"/>
        <v>121784.58040000001</v>
      </c>
      <c r="AC324" s="8">
        <f t="shared" si="70"/>
        <v>1.1092148267174202</v>
      </c>
      <c r="AD324" s="1" t="str">
        <f t="shared" si="71"/>
        <v>CUST324</v>
      </c>
      <c r="AE324" s="1"/>
      <c r="AF324" s="1"/>
    </row>
    <row r="325" spans="1:32" x14ac:dyDescent="0.3">
      <c r="A325" s="1" t="s">
        <v>23</v>
      </c>
      <c r="B325" s="1" t="s">
        <v>27</v>
      </c>
      <c r="C325" s="1" t="s">
        <v>31</v>
      </c>
      <c r="D325" s="1">
        <v>1482</v>
      </c>
      <c r="E325" s="1">
        <v>899710</v>
      </c>
      <c r="F325" s="1">
        <v>141039</v>
      </c>
      <c r="G325" s="1">
        <v>3.96</v>
      </c>
      <c r="H325" s="1">
        <v>19.78</v>
      </c>
      <c r="I325" s="1">
        <v>51</v>
      </c>
      <c r="J325" s="1">
        <v>50.76</v>
      </c>
      <c r="K325" s="1">
        <v>6.36</v>
      </c>
      <c r="L325" s="1">
        <v>84667</v>
      </c>
      <c r="M325" s="1">
        <v>12</v>
      </c>
      <c r="N325" s="1">
        <v>175.23</v>
      </c>
      <c r="O325" s="1">
        <v>19.66</v>
      </c>
      <c r="P325" s="1">
        <v>39</v>
      </c>
      <c r="Q325" s="1">
        <v>7055</v>
      </c>
      <c r="R325" s="1">
        <v>18</v>
      </c>
      <c r="S325" s="1">
        <f t="shared" si="60"/>
        <v>29313.960000000003</v>
      </c>
      <c r="T325" s="1">
        <f t="shared" si="61"/>
        <v>57221.556000000004</v>
      </c>
      <c r="U325" s="1">
        <f t="shared" si="62"/>
        <v>291.3612</v>
      </c>
      <c r="V325" s="1">
        <f t="shared" si="63"/>
        <v>58.687199999999997</v>
      </c>
      <c r="W325" s="1">
        <f t="shared" si="64"/>
        <v>721102.43559999997</v>
      </c>
      <c r="X325" s="1">
        <f t="shared" si="65"/>
        <v>486.57384318488528</v>
      </c>
      <c r="Y325" s="10">
        <f t="shared" si="66"/>
        <v>6.3791575379859475</v>
      </c>
      <c r="Z325" s="1">
        <f t="shared" si="67"/>
        <v>5134.4518632654226</v>
      </c>
      <c r="AA325" s="1">
        <f t="shared" si="68"/>
        <v>9.932900601304865E-3</v>
      </c>
      <c r="AB325" s="1">
        <f t="shared" si="69"/>
        <v>580063.43559999997</v>
      </c>
      <c r="AC325" s="8">
        <f t="shared" si="70"/>
        <v>9.932900601304865E-3</v>
      </c>
      <c r="AD325" s="1" t="str">
        <f t="shared" si="71"/>
        <v>CUST325</v>
      </c>
      <c r="AE325" s="1"/>
      <c r="AF325" s="1"/>
    </row>
    <row r="326" spans="1:32" x14ac:dyDescent="0.3">
      <c r="A326" s="1" t="s">
        <v>23</v>
      </c>
      <c r="B326" s="1" t="s">
        <v>26</v>
      </c>
      <c r="C326" s="1" t="s">
        <v>31</v>
      </c>
      <c r="D326" s="1">
        <v>919</v>
      </c>
      <c r="E326" s="1">
        <v>162782</v>
      </c>
      <c r="F326" s="1">
        <v>10722</v>
      </c>
      <c r="G326" s="1">
        <v>3.8</v>
      </c>
      <c r="H326" s="1">
        <v>9.09</v>
      </c>
      <c r="I326" s="1">
        <v>458</v>
      </c>
      <c r="J326" s="1">
        <v>28.83</v>
      </c>
      <c r="K326" s="1">
        <v>8.8800000000000008</v>
      </c>
      <c r="L326" s="1">
        <v>73508</v>
      </c>
      <c r="M326" s="1">
        <v>12</v>
      </c>
      <c r="N326" s="1">
        <v>1441.28</v>
      </c>
      <c r="O326" s="1">
        <v>21.42</v>
      </c>
      <c r="P326" s="1">
        <v>40</v>
      </c>
      <c r="Q326" s="1">
        <v>35722</v>
      </c>
      <c r="R326" s="1">
        <v>35</v>
      </c>
      <c r="S326" s="1">
        <f t="shared" si="60"/>
        <v>8353.7099999999991</v>
      </c>
      <c r="T326" s="1">
        <f t="shared" si="61"/>
        <v>14455.0416</v>
      </c>
      <c r="U326" s="1">
        <f t="shared" si="62"/>
        <v>196.84980000000002</v>
      </c>
      <c r="V326" s="1">
        <f t="shared" si="63"/>
        <v>34.921999999999997</v>
      </c>
      <c r="W326" s="1">
        <f t="shared" si="64"/>
        <v>30511.476599999995</v>
      </c>
      <c r="X326" s="1">
        <f t="shared" si="65"/>
        <v>33.200736235038079</v>
      </c>
      <c r="Y326" s="10">
        <f t="shared" si="66"/>
        <v>15.182055586644283</v>
      </c>
      <c r="Z326" s="1">
        <f t="shared" si="67"/>
        <v>112.94266207815275</v>
      </c>
      <c r="AA326" s="1">
        <f t="shared" si="68"/>
        <v>4.0551549925667461</v>
      </c>
      <c r="AB326" s="1">
        <f t="shared" si="69"/>
        <v>19789.476599999995</v>
      </c>
      <c r="AC326" s="8">
        <f t="shared" si="70"/>
        <v>4.0551549925667461</v>
      </c>
      <c r="AD326" s="1" t="str">
        <f t="shared" si="71"/>
        <v>CUST326</v>
      </c>
      <c r="AE326" s="1"/>
      <c r="AF326" s="1"/>
    </row>
    <row r="327" spans="1:32" x14ac:dyDescent="0.3">
      <c r="A327" s="1" t="s">
        <v>23</v>
      </c>
      <c r="B327" s="1" t="s">
        <v>26</v>
      </c>
      <c r="C327" s="1" t="s">
        <v>29</v>
      </c>
      <c r="D327" s="1">
        <v>4319</v>
      </c>
      <c r="E327" s="1">
        <v>422013</v>
      </c>
      <c r="F327" s="1">
        <v>148369</v>
      </c>
      <c r="G327" s="1">
        <v>2.39</v>
      </c>
      <c r="H327" s="1">
        <v>9.61</v>
      </c>
      <c r="I327" s="1">
        <v>411</v>
      </c>
      <c r="J327" s="1">
        <v>57.01</v>
      </c>
      <c r="K327" s="1">
        <v>12.45</v>
      </c>
      <c r="L327" s="1">
        <v>18595</v>
      </c>
      <c r="M327" s="1">
        <v>14</v>
      </c>
      <c r="N327" s="1">
        <v>929.07</v>
      </c>
      <c r="O327" s="1">
        <v>12.24</v>
      </c>
      <c r="P327" s="1">
        <v>38</v>
      </c>
      <c r="Q327" s="1">
        <v>34729</v>
      </c>
      <c r="R327" s="1">
        <v>57</v>
      </c>
      <c r="S327" s="1">
        <f t="shared" si="60"/>
        <v>41505.589999999997</v>
      </c>
      <c r="T327" s="1">
        <f t="shared" si="61"/>
        <v>52540.618499999997</v>
      </c>
      <c r="U327" s="1">
        <f t="shared" si="62"/>
        <v>528.64560000000006</v>
      </c>
      <c r="V327" s="1">
        <f t="shared" si="63"/>
        <v>103.22410000000001</v>
      </c>
      <c r="W327" s="1">
        <f t="shared" si="64"/>
        <v>274010.92180000001</v>
      </c>
      <c r="X327" s="1">
        <f t="shared" si="65"/>
        <v>63.443140032414917</v>
      </c>
      <c r="Y327" s="10">
        <f t="shared" si="66"/>
        <v>2.8443475389063755</v>
      </c>
      <c r="Z327" s="1">
        <f t="shared" si="67"/>
        <v>454.23165100584453</v>
      </c>
      <c r="AA327" s="1">
        <f t="shared" si="68"/>
        <v>0.90482466179951804</v>
      </c>
      <c r="AB327" s="1">
        <f t="shared" si="69"/>
        <v>125641.92180000001</v>
      </c>
      <c r="AC327" s="8">
        <f t="shared" si="70"/>
        <v>0.90482466179951804</v>
      </c>
      <c r="AD327" s="1" t="str">
        <f t="shared" si="71"/>
        <v>CUST327</v>
      </c>
      <c r="AE327" s="1"/>
      <c r="AF327" s="1"/>
    </row>
    <row r="328" spans="1:32" x14ac:dyDescent="0.3">
      <c r="A328" s="1" t="s">
        <v>23</v>
      </c>
      <c r="B328" s="1" t="s">
        <v>25</v>
      </c>
      <c r="C328" s="1" t="s">
        <v>28</v>
      </c>
      <c r="D328" s="1">
        <v>867</v>
      </c>
      <c r="E328" s="1">
        <v>525595</v>
      </c>
      <c r="F328" s="1">
        <v>60841</v>
      </c>
      <c r="G328" s="1">
        <v>7.77</v>
      </c>
      <c r="H328" s="1">
        <v>4.68</v>
      </c>
      <c r="I328" s="1">
        <v>303</v>
      </c>
      <c r="J328" s="1">
        <v>22.34</v>
      </c>
      <c r="K328" s="1">
        <v>16.59</v>
      </c>
      <c r="L328" s="1">
        <v>75271</v>
      </c>
      <c r="M328" s="1">
        <v>8</v>
      </c>
      <c r="N328" s="1">
        <v>513.87</v>
      </c>
      <c r="O328" s="1">
        <v>26.32</v>
      </c>
      <c r="P328" s="1">
        <v>33</v>
      </c>
      <c r="Q328" s="1">
        <v>28796</v>
      </c>
      <c r="R328" s="1">
        <v>50</v>
      </c>
      <c r="S328" s="1">
        <f t="shared" si="60"/>
        <v>4057.56</v>
      </c>
      <c r="T328" s="1">
        <f t="shared" si="61"/>
        <v>87196.210500000001</v>
      </c>
      <c r="U328" s="1">
        <f t="shared" si="62"/>
        <v>228.1944</v>
      </c>
      <c r="V328" s="1">
        <f t="shared" si="63"/>
        <v>67.365899999999996</v>
      </c>
      <c r="W328" s="1">
        <f t="shared" si="64"/>
        <v>329978.6692</v>
      </c>
      <c r="X328" s="1">
        <f t="shared" si="65"/>
        <v>380.59823437139562</v>
      </c>
      <c r="Y328" s="10">
        <f t="shared" si="66"/>
        <v>8.6388290790749664</v>
      </c>
      <c r="Z328" s="1">
        <f t="shared" si="67"/>
        <v>1022.817054897153</v>
      </c>
      <c r="AA328" s="1">
        <f t="shared" si="68"/>
        <v>0.29624066058467069</v>
      </c>
      <c r="AB328" s="1">
        <f t="shared" si="69"/>
        <v>269137.6692</v>
      </c>
      <c r="AC328" s="8">
        <f t="shared" si="70"/>
        <v>0.29624066058467069</v>
      </c>
      <c r="AD328" s="1" t="str">
        <f t="shared" si="71"/>
        <v>CUST328</v>
      </c>
      <c r="AE328" s="1"/>
      <c r="AF328" s="1"/>
    </row>
    <row r="329" spans="1:32" x14ac:dyDescent="0.3">
      <c r="A329" s="1" t="s">
        <v>23</v>
      </c>
      <c r="B329" s="1" t="s">
        <v>25</v>
      </c>
      <c r="C329" s="1" t="s">
        <v>28</v>
      </c>
      <c r="D329" s="1">
        <v>1649</v>
      </c>
      <c r="E329" s="1">
        <v>553650</v>
      </c>
      <c r="F329" s="1">
        <v>90744</v>
      </c>
      <c r="G329" s="1">
        <v>4.97</v>
      </c>
      <c r="H329" s="1">
        <v>17.73</v>
      </c>
      <c r="I329" s="1">
        <v>216</v>
      </c>
      <c r="J329" s="1">
        <v>59.92</v>
      </c>
      <c r="K329" s="1">
        <v>10.6</v>
      </c>
      <c r="L329" s="1">
        <v>73300</v>
      </c>
      <c r="M329" s="1">
        <v>9</v>
      </c>
      <c r="N329" s="1">
        <v>1310.43</v>
      </c>
      <c r="O329" s="1">
        <v>3.18</v>
      </c>
      <c r="P329" s="1">
        <v>3</v>
      </c>
      <c r="Q329" s="1">
        <v>3076</v>
      </c>
      <c r="R329" s="1">
        <v>20</v>
      </c>
      <c r="S329" s="1">
        <f t="shared" si="60"/>
        <v>29236.77</v>
      </c>
      <c r="T329" s="1">
        <f t="shared" si="61"/>
        <v>58686.9</v>
      </c>
      <c r="U329" s="1">
        <f t="shared" si="62"/>
        <v>52.438200000000002</v>
      </c>
      <c r="V329" s="1">
        <f t="shared" si="63"/>
        <v>81.955299999999994</v>
      </c>
      <c r="W329" s="1">
        <f t="shared" si="64"/>
        <v>389215.93650000001</v>
      </c>
      <c r="X329" s="1">
        <f t="shared" si="65"/>
        <v>236.03149575500305</v>
      </c>
      <c r="Y329" s="10">
        <f t="shared" si="66"/>
        <v>6.1012298333774133</v>
      </c>
      <c r="Z329" s="1">
        <f t="shared" si="67"/>
        <v>422.49490625214622</v>
      </c>
      <c r="AA329" s="1">
        <f t="shared" si="68"/>
        <v>0.51124876727174207</v>
      </c>
      <c r="AB329" s="1">
        <f t="shared" si="69"/>
        <v>298471.93650000001</v>
      </c>
      <c r="AC329" s="8">
        <f t="shared" si="70"/>
        <v>0.51124876727174207</v>
      </c>
      <c r="AD329" s="1" t="str">
        <f t="shared" si="71"/>
        <v>CUST329</v>
      </c>
      <c r="AE329" s="1"/>
      <c r="AF329" s="1"/>
    </row>
    <row r="330" spans="1:32" x14ac:dyDescent="0.3">
      <c r="A330" s="1" t="s">
        <v>23</v>
      </c>
      <c r="B330" s="1" t="s">
        <v>25</v>
      </c>
      <c r="C330" s="1" t="s">
        <v>29</v>
      </c>
      <c r="D330" s="1">
        <v>2745</v>
      </c>
      <c r="E330" s="1">
        <v>865948</v>
      </c>
      <c r="F330" s="1">
        <v>14171</v>
      </c>
      <c r="G330" s="1">
        <v>5.82</v>
      </c>
      <c r="H330" s="1">
        <v>6.08</v>
      </c>
      <c r="I330" s="1">
        <v>449</v>
      </c>
      <c r="J330" s="1">
        <v>49.67</v>
      </c>
      <c r="K330" s="1">
        <v>16.98</v>
      </c>
      <c r="L330" s="1">
        <v>45771</v>
      </c>
      <c r="M330" s="1">
        <v>2</v>
      </c>
      <c r="N330" s="1">
        <v>1950.32</v>
      </c>
      <c r="O330" s="1">
        <v>28.51</v>
      </c>
      <c r="P330" s="1">
        <v>43</v>
      </c>
      <c r="Q330" s="1">
        <v>39964</v>
      </c>
      <c r="R330" s="1">
        <v>20</v>
      </c>
      <c r="S330" s="1">
        <f t="shared" si="60"/>
        <v>16689.599999999999</v>
      </c>
      <c r="T330" s="1">
        <f t="shared" si="61"/>
        <v>147037.97039999999</v>
      </c>
      <c r="U330" s="1">
        <f t="shared" si="62"/>
        <v>782.59950000000003</v>
      </c>
      <c r="V330" s="1">
        <f t="shared" si="63"/>
        <v>159.75900000000001</v>
      </c>
      <c r="W330" s="1">
        <f t="shared" si="64"/>
        <v>615543.07110000006</v>
      </c>
      <c r="X330" s="1">
        <f t="shared" si="65"/>
        <v>224.24155595628417</v>
      </c>
      <c r="Y330" s="10">
        <f t="shared" si="66"/>
        <v>61.107049608355091</v>
      </c>
      <c r="Z330" s="1">
        <f t="shared" si="67"/>
        <v>444.00303539931912</v>
      </c>
      <c r="AA330" s="1">
        <f t="shared" si="68"/>
        <v>1.0112543478361287</v>
      </c>
      <c r="AB330" s="1">
        <f t="shared" si="69"/>
        <v>601372.07110000006</v>
      </c>
      <c r="AC330" s="8">
        <f t="shared" si="70"/>
        <v>1.0112543478361287</v>
      </c>
      <c r="AD330" s="1" t="str">
        <f t="shared" si="71"/>
        <v>CUST330</v>
      </c>
      <c r="AE330" s="1"/>
      <c r="AF330" s="1"/>
    </row>
    <row r="331" spans="1:32" x14ac:dyDescent="0.3">
      <c r="A331" s="1" t="s">
        <v>23</v>
      </c>
      <c r="B331" s="1" t="s">
        <v>25</v>
      </c>
      <c r="C331" s="1" t="s">
        <v>30</v>
      </c>
      <c r="D331" s="1">
        <v>3816</v>
      </c>
      <c r="E331" s="1">
        <v>761886</v>
      </c>
      <c r="F331" s="1">
        <v>105755</v>
      </c>
      <c r="G331" s="1">
        <v>7.03</v>
      </c>
      <c r="H331" s="1">
        <v>12.2</v>
      </c>
      <c r="I331" s="1">
        <v>287</v>
      </c>
      <c r="J331" s="1">
        <v>25.33</v>
      </c>
      <c r="K331" s="1">
        <v>15.61</v>
      </c>
      <c r="L331" s="1">
        <v>93135</v>
      </c>
      <c r="M331" s="1">
        <v>10</v>
      </c>
      <c r="N331" s="1">
        <v>508.38</v>
      </c>
      <c r="O331" s="1">
        <v>28.75</v>
      </c>
      <c r="P331" s="1">
        <v>10</v>
      </c>
      <c r="Q331" s="1">
        <v>17292</v>
      </c>
      <c r="R331" s="1">
        <v>79</v>
      </c>
      <c r="S331" s="1">
        <f t="shared" si="60"/>
        <v>46555.199999999997</v>
      </c>
      <c r="T331" s="1">
        <f t="shared" si="61"/>
        <v>118930.40459999999</v>
      </c>
      <c r="U331" s="1">
        <f t="shared" si="62"/>
        <v>1097.0999999999999</v>
      </c>
      <c r="V331" s="1">
        <f t="shared" si="63"/>
        <v>268.26479999999998</v>
      </c>
      <c r="W331" s="1">
        <f t="shared" si="64"/>
        <v>484608.0306</v>
      </c>
      <c r="X331" s="1">
        <f t="shared" si="65"/>
        <v>126.99371871069182</v>
      </c>
      <c r="Y331" s="10">
        <f t="shared" si="66"/>
        <v>7.2042551179613259</v>
      </c>
      <c r="Z331" s="1">
        <f t="shared" si="67"/>
        <v>1498.6545497462528</v>
      </c>
      <c r="AA331" s="1">
        <f t="shared" si="68"/>
        <v>0.19150510706326143</v>
      </c>
      <c r="AB331" s="1">
        <f t="shared" si="69"/>
        <v>378853.0306</v>
      </c>
      <c r="AC331" s="8">
        <f t="shared" si="70"/>
        <v>0.19150510706326143</v>
      </c>
      <c r="AD331" s="1" t="str">
        <f t="shared" si="71"/>
        <v>CUST331</v>
      </c>
      <c r="AE331" s="1"/>
      <c r="AF331" s="1"/>
    </row>
    <row r="332" spans="1:32" x14ac:dyDescent="0.3">
      <c r="A332" s="1" t="s">
        <v>23</v>
      </c>
      <c r="B332" s="1" t="s">
        <v>25</v>
      </c>
      <c r="C332" s="1" t="s">
        <v>31</v>
      </c>
      <c r="D332" s="1">
        <v>2109</v>
      </c>
      <c r="E332" s="1">
        <v>633098</v>
      </c>
      <c r="F332" s="1">
        <v>58521</v>
      </c>
      <c r="G332" s="1">
        <v>9.08</v>
      </c>
      <c r="H332" s="1">
        <v>15.54</v>
      </c>
      <c r="I332" s="1">
        <v>300</v>
      </c>
      <c r="J332" s="1">
        <v>24.77</v>
      </c>
      <c r="K332" s="1">
        <v>10.85</v>
      </c>
      <c r="L332" s="1">
        <v>18385</v>
      </c>
      <c r="M332" s="1">
        <v>6</v>
      </c>
      <c r="N332" s="1">
        <v>1140.72</v>
      </c>
      <c r="O332" s="1">
        <v>0.61</v>
      </c>
      <c r="P332" s="1">
        <v>8</v>
      </c>
      <c r="Q332" s="1">
        <v>25855</v>
      </c>
      <c r="R332" s="1">
        <v>10</v>
      </c>
      <c r="S332" s="1">
        <f t="shared" si="60"/>
        <v>32773.86</v>
      </c>
      <c r="T332" s="1">
        <f t="shared" si="61"/>
        <v>68691.133000000002</v>
      </c>
      <c r="U332" s="1">
        <f t="shared" si="62"/>
        <v>12.864899999999999</v>
      </c>
      <c r="V332" s="1">
        <f t="shared" si="63"/>
        <v>191.49720000000002</v>
      </c>
      <c r="W332" s="1">
        <f t="shared" si="64"/>
        <v>487188.64490000001</v>
      </c>
      <c r="X332" s="1">
        <f t="shared" si="65"/>
        <v>231.00457321005217</v>
      </c>
      <c r="Y332" s="10">
        <f t="shared" si="66"/>
        <v>10.818304540250509</v>
      </c>
      <c r="Z332" s="1">
        <f t="shared" si="67"/>
        <v>554.99859737709517</v>
      </c>
      <c r="AA332" s="1">
        <f t="shared" si="68"/>
        <v>0.54054190662425095</v>
      </c>
      <c r="AB332" s="1">
        <f t="shared" si="69"/>
        <v>428667.64490000001</v>
      </c>
      <c r="AC332" s="8">
        <f t="shared" si="70"/>
        <v>0.54054190662425095</v>
      </c>
      <c r="AD332" s="1" t="str">
        <f t="shared" si="71"/>
        <v>CUST332</v>
      </c>
      <c r="AE332" s="1"/>
      <c r="AF332" s="1"/>
    </row>
    <row r="333" spans="1:32" x14ac:dyDescent="0.3">
      <c r="A333" s="1" t="s">
        <v>23</v>
      </c>
      <c r="B333" s="1" t="s">
        <v>26</v>
      </c>
      <c r="C333" s="1" t="s">
        <v>31</v>
      </c>
      <c r="D333" s="1">
        <v>771</v>
      </c>
      <c r="E333" s="1">
        <v>515453</v>
      </c>
      <c r="F333" s="1">
        <v>71641</v>
      </c>
      <c r="G333" s="1">
        <v>7.49</v>
      </c>
      <c r="H333" s="1">
        <v>9.94</v>
      </c>
      <c r="I333" s="1">
        <v>317</v>
      </c>
      <c r="J333" s="1">
        <v>52.26</v>
      </c>
      <c r="K333" s="1">
        <v>7.62</v>
      </c>
      <c r="L333" s="1">
        <v>26382</v>
      </c>
      <c r="M333" s="1">
        <v>2</v>
      </c>
      <c r="N333" s="1">
        <v>1347.36</v>
      </c>
      <c r="O333" s="1">
        <v>8.5</v>
      </c>
      <c r="P333" s="1">
        <v>18</v>
      </c>
      <c r="Q333" s="1">
        <v>32668</v>
      </c>
      <c r="R333" s="1">
        <v>56</v>
      </c>
      <c r="S333" s="1">
        <f t="shared" si="60"/>
        <v>7663.74</v>
      </c>
      <c r="T333" s="1">
        <f t="shared" si="61"/>
        <v>39277.518600000003</v>
      </c>
      <c r="U333" s="1">
        <f t="shared" si="62"/>
        <v>65.535000000000011</v>
      </c>
      <c r="V333" s="1">
        <f t="shared" si="63"/>
        <v>57.747900000000008</v>
      </c>
      <c r="W333" s="1">
        <f t="shared" si="64"/>
        <v>409338.45850000001</v>
      </c>
      <c r="X333" s="1">
        <f t="shared" si="65"/>
        <v>530.91888261997406</v>
      </c>
      <c r="Y333" s="10">
        <f t="shared" si="66"/>
        <v>7.1949442358426037</v>
      </c>
      <c r="Z333" s="1">
        <f t="shared" si="67"/>
        <v>382.56516446977798</v>
      </c>
      <c r="AA333" s="1">
        <f t="shared" si="68"/>
        <v>0.82861700290812146</v>
      </c>
      <c r="AB333" s="1">
        <f t="shared" si="69"/>
        <v>337697.45850000001</v>
      </c>
      <c r="AC333" s="8">
        <f t="shared" si="70"/>
        <v>0.82861700290812146</v>
      </c>
      <c r="AD333" s="1" t="str">
        <f t="shared" si="71"/>
        <v>CUST333</v>
      </c>
      <c r="AE333" s="1"/>
      <c r="AF333" s="1"/>
    </row>
    <row r="334" spans="1:32" x14ac:dyDescent="0.3">
      <c r="A334" s="1" t="s">
        <v>23</v>
      </c>
      <c r="B334" s="1" t="s">
        <v>26</v>
      </c>
      <c r="C334" s="1" t="s">
        <v>31</v>
      </c>
      <c r="D334" s="1">
        <v>3142</v>
      </c>
      <c r="E334" s="1">
        <v>314803</v>
      </c>
      <c r="F334" s="1">
        <v>20417</v>
      </c>
      <c r="G334" s="1">
        <v>4.33</v>
      </c>
      <c r="H334" s="1">
        <v>11.06</v>
      </c>
      <c r="I334" s="1">
        <v>207</v>
      </c>
      <c r="J334" s="1">
        <v>19.64</v>
      </c>
      <c r="K334" s="1">
        <v>14.66</v>
      </c>
      <c r="L334" s="1">
        <v>22419</v>
      </c>
      <c r="M334" s="1">
        <v>5</v>
      </c>
      <c r="N334" s="1">
        <v>995.88</v>
      </c>
      <c r="O334" s="1">
        <v>6.64</v>
      </c>
      <c r="P334" s="1">
        <v>16</v>
      </c>
      <c r="Q334" s="1">
        <v>18443</v>
      </c>
      <c r="R334" s="1">
        <v>34</v>
      </c>
      <c r="S334" s="1">
        <f t="shared" si="60"/>
        <v>34750.520000000004</v>
      </c>
      <c r="T334" s="1">
        <f t="shared" si="61"/>
        <v>46150.1198</v>
      </c>
      <c r="U334" s="1">
        <f t="shared" si="62"/>
        <v>208.62880000000001</v>
      </c>
      <c r="V334" s="1">
        <f t="shared" si="63"/>
        <v>136.04859999999999</v>
      </c>
      <c r="W334" s="1">
        <f t="shared" si="64"/>
        <v>192695.68280000001</v>
      </c>
      <c r="X334" s="1">
        <f t="shared" si="65"/>
        <v>61.328988796944621</v>
      </c>
      <c r="Y334" s="10">
        <f t="shared" si="66"/>
        <v>15.418670715580154</v>
      </c>
      <c r="Z334" s="1">
        <f t="shared" si="67"/>
        <v>316.10535405872196</v>
      </c>
      <c r="AA334" s="1">
        <f t="shared" si="68"/>
        <v>0.65484496653462632</v>
      </c>
      <c r="AB334" s="1">
        <f t="shared" si="69"/>
        <v>172278.68280000001</v>
      </c>
      <c r="AC334" s="8">
        <f t="shared" si="70"/>
        <v>0.65484496653462632</v>
      </c>
      <c r="AD334" s="1" t="str">
        <f t="shared" si="71"/>
        <v>CUST334</v>
      </c>
      <c r="AE334" s="1"/>
      <c r="AF334" s="1"/>
    </row>
    <row r="335" spans="1:32" x14ac:dyDescent="0.3">
      <c r="A335" s="1" t="s">
        <v>23</v>
      </c>
      <c r="B335" s="1" t="s">
        <v>26</v>
      </c>
      <c r="C335" s="1" t="s">
        <v>29</v>
      </c>
      <c r="D335" s="1">
        <v>4819</v>
      </c>
      <c r="E335" s="1">
        <v>813760</v>
      </c>
      <c r="F335" s="1">
        <v>89700</v>
      </c>
      <c r="G335" s="1">
        <v>4.3600000000000003</v>
      </c>
      <c r="H335" s="1">
        <v>9.4700000000000006</v>
      </c>
      <c r="I335" s="1">
        <v>70</v>
      </c>
      <c r="J335" s="1">
        <v>42.66</v>
      </c>
      <c r="K335" s="1">
        <v>7.5</v>
      </c>
      <c r="L335" s="1">
        <v>42249</v>
      </c>
      <c r="M335" s="1">
        <v>0</v>
      </c>
      <c r="N335" s="1">
        <v>1081.5999999999999</v>
      </c>
      <c r="O335" s="1">
        <v>12.75</v>
      </c>
      <c r="P335" s="1">
        <v>6</v>
      </c>
      <c r="Q335" s="1">
        <v>49218</v>
      </c>
      <c r="R335" s="1">
        <v>6</v>
      </c>
      <c r="S335" s="1">
        <f t="shared" si="60"/>
        <v>45635.93</v>
      </c>
      <c r="T335" s="1">
        <f t="shared" si="61"/>
        <v>61032</v>
      </c>
      <c r="U335" s="1">
        <f t="shared" si="62"/>
        <v>614.42250000000001</v>
      </c>
      <c r="V335" s="1">
        <f t="shared" si="63"/>
        <v>210.10839999999999</v>
      </c>
      <c r="W335" s="1">
        <f t="shared" si="64"/>
        <v>614800.53909999994</v>
      </c>
      <c r="X335" s="1">
        <f t="shared" si="65"/>
        <v>127.57844762398837</v>
      </c>
      <c r="Y335" s="10">
        <f t="shared" si="66"/>
        <v>9.0720178372352294</v>
      </c>
      <c r="Z335" s="1">
        <f t="shared" si="67"/>
        <v>752.36686390532554</v>
      </c>
      <c r="AA335" s="1">
        <f t="shared" si="68"/>
        <v>9.3039716869838765E-2</v>
      </c>
      <c r="AB335" s="1">
        <f t="shared" si="69"/>
        <v>525100.53909999994</v>
      </c>
      <c r="AC335" s="8">
        <f t="shared" si="70"/>
        <v>9.3039716869838765E-2</v>
      </c>
      <c r="AD335" s="1" t="str">
        <f t="shared" si="71"/>
        <v>CUST335</v>
      </c>
      <c r="AE335" s="1"/>
      <c r="AF335" s="1"/>
    </row>
    <row r="336" spans="1:32" x14ac:dyDescent="0.3">
      <c r="A336" s="1" t="s">
        <v>23</v>
      </c>
      <c r="B336" s="1" t="s">
        <v>24</v>
      </c>
      <c r="C336" s="1" t="s">
        <v>29</v>
      </c>
      <c r="D336" s="1">
        <v>3593</v>
      </c>
      <c r="E336" s="1">
        <v>818613</v>
      </c>
      <c r="F336" s="1">
        <v>113946</v>
      </c>
      <c r="G336" s="1">
        <v>7.96</v>
      </c>
      <c r="H336" s="1">
        <v>16.18</v>
      </c>
      <c r="I336" s="1">
        <v>74</v>
      </c>
      <c r="J336" s="1">
        <v>20.14</v>
      </c>
      <c r="K336" s="1">
        <v>10.06</v>
      </c>
      <c r="L336" s="1">
        <v>13444</v>
      </c>
      <c r="M336" s="1">
        <v>14</v>
      </c>
      <c r="N336" s="1">
        <v>1057.3399999999999</v>
      </c>
      <c r="O336" s="1">
        <v>2.73</v>
      </c>
      <c r="P336" s="1">
        <v>16</v>
      </c>
      <c r="Q336" s="1">
        <v>5889</v>
      </c>
      <c r="R336" s="1">
        <v>18</v>
      </c>
      <c r="S336" s="1">
        <f t="shared" si="60"/>
        <v>58134.74</v>
      </c>
      <c r="T336" s="1">
        <f t="shared" si="61"/>
        <v>82352.467800000013</v>
      </c>
      <c r="U336" s="1">
        <f t="shared" si="62"/>
        <v>98.08890000000001</v>
      </c>
      <c r="V336" s="1">
        <f t="shared" si="63"/>
        <v>286.00280000000004</v>
      </c>
      <c r="W336" s="1">
        <f t="shared" si="64"/>
        <v>658408.70050000004</v>
      </c>
      <c r="X336" s="1">
        <f t="shared" si="65"/>
        <v>183.24762051210689</v>
      </c>
      <c r="Y336" s="10">
        <f t="shared" si="66"/>
        <v>7.1842188405033962</v>
      </c>
      <c r="Z336" s="1">
        <f t="shared" si="67"/>
        <v>774.21926721773514</v>
      </c>
      <c r="AA336" s="1">
        <f t="shared" si="68"/>
        <v>9.5580158145546185E-2</v>
      </c>
      <c r="AB336" s="1">
        <f t="shared" si="69"/>
        <v>544462.70050000004</v>
      </c>
      <c r="AC336" s="8">
        <f t="shared" si="70"/>
        <v>9.5580158145546185E-2</v>
      </c>
      <c r="AD336" s="1" t="str">
        <f t="shared" si="71"/>
        <v>CUST336</v>
      </c>
      <c r="AE336" s="1"/>
      <c r="AF336" s="1"/>
    </row>
    <row r="337" spans="1:32" x14ac:dyDescent="0.3">
      <c r="A337" s="1" t="s">
        <v>23</v>
      </c>
      <c r="B337" s="1" t="s">
        <v>24</v>
      </c>
      <c r="C337" s="1" t="s">
        <v>31</v>
      </c>
      <c r="D337" s="1">
        <v>4195</v>
      </c>
      <c r="E337" s="1">
        <v>753814</v>
      </c>
      <c r="F337" s="1">
        <v>149941</v>
      </c>
      <c r="G337" s="1">
        <v>7.64</v>
      </c>
      <c r="H337" s="1">
        <v>17.899999999999999</v>
      </c>
      <c r="I337" s="1">
        <v>344</v>
      </c>
      <c r="J337" s="1">
        <v>57.52</v>
      </c>
      <c r="K337" s="1">
        <v>19.72</v>
      </c>
      <c r="L337" s="1">
        <v>39710</v>
      </c>
      <c r="M337" s="1">
        <v>5</v>
      </c>
      <c r="N337" s="1">
        <v>913.89</v>
      </c>
      <c r="O337" s="1">
        <v>12.36</v>
      </c>
      <c r="P337" s="1">
        <v>30</v>
      </c>
      <c r="Q337" s="1">
        <v>17720</v>
      </c>
      <c r="R337" s="1">
        <v>52</v>
      </c>
      <c r="S337" s="1">
        <f t="shared" si="60"/>
        <v>75090.5</v>
      </c>
      <c r="T337" s="1">
        <f t="shared" si="61"/>
        <v>148652.1208</v>
      </c>
      <c r="U337" s="1">
        <f t="shared" si="62"/>
        <v>518.50199999999995</v>
      </c>
      <c r="V337" s="1">
        <f t="shared" si="63"/>
        <v>320.49799999999999</v>
      </c>
      <c r="W337" s="1">
        <f t="shared" si="64"/>
        <v>471802.37919999997</v>
      </c>
      <c r="X337" s="1">
        <f t="shared" si="65"/>
        <v>112.46779003575685</v>
      </c>
      <c r="Y337" s="10">
        <f t="shared" si="66"/>
        <v>5.0274041122841648</v>
      </c>
      <c r="Z337" s="1">
        <f t="shared" si="67"/>
        <v>824.84106402302245</v>
      </c>
      <c r="AA337" s="1">
        <f t="shared" si="68"/>
        <v>0.41705004152217923</v>
      </c>
      <c r="AB337" s="1">
        <f t="shared" si="69"/>
        <v>321861.37919999997</v>
      </c>
      <c r="AC337" s="8">
        <f t="shared" si="70"/>
        <v>0.41705004152217923</v>
      </c>
      <c r="AD337" s="1" t="str">
        <f t="shared" si="71"/>
        <v>CUST337</v>
      </c>
      <c r="AE337" s="1"/>
      <c r="AF337" s="1"/>
    </row>
    <row r="338" spans="1:32" x14ac:dyDescent="0.3">
      <c r="A338" s="1" t="s">
        <v>23</v>
      </c>
      <c r="B338" s="1" t="s">
        <v>27</v>
      </c>
      <c r="C338" s="1" t="s">
        <v>29</v>
      </c>
      <c r="D338" s="1">
        <v>4954</v>
      </c>
      <c r="E338" s="1">
        <v>323146</v>
      </c>
      <c r="F338" s="1">
        <v>118943</v>
      </c>
      <c r="G338" s="1">
        <v>4.08</v>
      </c>
      <c r="H338" s="1">
        <v>2.13</v>
      </c>
      <c r="I338" s="1">
        <v>215</v>
      </c>
      <c r="J338" s="1">
        <v>59.23</v>
      </c>
      <c r="K338" s="1">
        <v>10.25</v>
      </c>
      <c r="L338" s="1">
        <v>80391</v>
      </c>
      <c r="M338" s="1">
        <v>10</v>
      </c>
      <c r="N338" s="1">
        <v>602.88</v>
      </c>
      <c r="O338" s="1">
        <v>16.77</v>
      </c>
      <c r="P338" s="1">
        <v>33</v>
      </c>
      <c r="Q338" s="1">
        <v>38890</v>
      </c>
      <c r="R338" s="1">
        <v>61</v>
      </c>
      <c r="S338" s="1">
        <f t="shared" si="60"/>
        <v>10552.019999999999</v>
      </c>
      <c r="T338" s="1">
        <f t="shared" si="61"/>
        <v>33122.464999999997</v>
      </c>
      <c r="U338" s="1">
        <f t="shared" si="62"/>
        <v>830.78579999999999</v>
      </c>
      <c r="V338" s="1">
        <f t="shared" si="63"/>
        <v>202.12320000000003</v>
      </c>
      <c r="W338" s="1">
        <f t="shared" si="64"/>
        <v>159157.606</v>
      </c>
      <c r="X338" s="1">
        <f t="shared" si="65"/>
        <v>32.12709043197416</v>
      </c>
      <c r="Y338" s="10">
        <f t="shared" si="66"/>
        <v>2.7168139360870334</v>
      </c>
      <c r="Z338" s="1">
        <f t="shared" si="67"/>
        <v>536.00384819532906</v>
      </c>
      <c r="AA338" s="1">
        <f t="shared" si="68"/>
        <v>0.40111652318147217</v>
      </c>
      <c r="AB338" s="1">
        <f t="shared" si="69"/>
        <v>40214.606</v>
      </c>
      <c r="AC338" s="8">
        <f t="shared" si="70"/>
        <v>0.40111652318147217</v>
      </c>
      <c r="AD338" s="1" t="str">
        <f t="shared" si="71"/>
        <v>CUST338</v>
      </c>
      <c r="AE338" s="1"/>
      <c r="AF338" s="1"/>
    </row>
    <row r="339" spans="1:32" x14ac:dyDescent="0.3">
      <c r="A339" s="1" t="s">
        <v>23</v>
      </c>
      <c r="B339" s="1" t="s">
        <v>25</v>
      </c>
      <c r="C339" s="1" t="s">
        <v>31</v>
      </c>
      <c r="D339" s="1">
        <v>3188</v>
      </c>
      <c r="E339" s="1">
        <v>187888</v>
      </c>
      <c r="F339" s="1">
        <v>43402</v>
      </c>
      <c r="G339" s="1">
        <v>7.72</v>
      </c>
      <c r="H339" s="1">
        <v>10.130000000000001</v>
      </c>
      <c r="I339" s="1">
        <v>349</v>
      </c>
      <c r="J339" s="1">
        <v>62.01</v>
      </c>
      <c r="K339" s="1">
        <v>11.48</v>
      </c>
      <c r="L339" s="1">
        <v>82809</v>
      </c>
      <c r="M339" s="1">
        <v>11</v>
      </c>
      <c r="N339" s="1">
        <v>1253.94</v>
      </c>
      <c r="O339" s="1">
        <v>5.29</v>
      </c>
      <c r="P339" s="1">
        <v>2</v>
      </c>
      <c r="Q339" s="1">
        <v>12939</v>
      </c>
      <c r="R339" s="1">
        <v>56</v>
      </c>
      <c r="S339" s="1">
        <f t="shared" si="60"/>
        <v>32294.440000000002</v>
      </c>
      <c r="T339" s="1">
        <f t="shared" si="61"/>
        <v>21569.542399999998</v>
      </c>
      <c r="U339" s="1">
        <f t="shared" si="62"/>
        <v>168.64520000000002</v>
      </c>
      <c r="V339" s="1">
        <f t="shared" si="63"/>
        <v>246.11359999999996</v>
      </c>
      <c r="W339" s="1">
        <f t="shared" si="64"/>
        <v>37861.258800000011</v>
      </c>
      <c r="X339" s="1">
        <f t="shared" si="65"/>
        <v>11.876179046424093</v>
      </c>
      <c r="Y339" s="10">
        <f t="shared" si="66"/>
        <v>4.3290170959863596</v>
      </c>
      <c r="Z339" s="1">
        <f t="shared" si="67"/>
        <v>149.83811027640874</v>
      </c>
      <c r="AA339" s="1">
        <f t="shared" si="68"/>
        <v>2.3291804692157032</v>
      </c>
      <c r="AB339" s="1">
        <f t="shared" si="69"/>
        <v>-5540.7411999999895</v>
      </c>
      <c r="AC339" s="8">
        <f t="shared" si="70"/>
        <v>2.3291804692157032</v>
      </c>
      <c r="AD339" s="1" t="str">
        <f t="shared" si="71"/>
        <v>CUST339</v>
      </c>
      <c r="AE339" s="1"/>
      <c r="AF339" s="1"/>
    </row>
    <row r="340" spans="1:32" x14ac:dyDescent="0.3">
      <c r="A340" s="1" t="s">
        <v>23</v>
      </c>
      <c r="B340" s="1" t="s">
        <v>26</v>
      </c>
      <c r="C340" s="1" t="s">
        <v>31</v>
      </c>
      <c r="D340" s="1">
        <v>4427</v>
      </c>
      <c r="E340" s="1">
        <v>358877</v>
      </c>
      <c r="F340" s="1">
        <v>80715</v>
      </c>
      <c r="G340" s="1">
        <v>9.3800000000000008</v>
      </c>
      <c r="H340" s="1">
        <v>16.34</v>
      </c>
      <c r="I340" s="1">
        <v>248</v>
      </c>
      <c r="J340" s="1">
        <v>11.94</v>
      </c>
      <c r="K340" s="1">
        <v>7.14</v>
      </c>
      <c r="L340" s="1">
        <v>30984</v>
      </c>
      <c r="M340" s="1">
        <v>8</v>
      </c>
      <c r="N340" s="1">
        <v>375.5</v>
      </c>
      <c r="O340" s="1">
        <v>17.559999999999999</v>
      </c>
      <c r="P340" s="1">
        <v>9</v>
      </c>
      <c r="Q340" s="1">
        <v>17878</v>
      </c>
      <c r="R340" s="1">
        <v>58</v>
      </c>
      <c r="S340" s="1">
        <f t="shared" si="60"/>
        <v>72337.179999999993</v>
      </c>
      <c r="T340" s="1">
        <f t="shared" si="61"/>
        <v>25623.817799999997</v>
      </c>
      <c r="U340" s="1">
        <f t="shared" si="62"/>
        <v>777.38119999999992</v>
      </c>
      <c r="V340" s="1">
        <f t="shared" si="63"/>
        <v>415.25260000000003</v>
      </c>
      <c r="W340" s="1">
        <f t="shared" si="64"/>
        <v>210861.36840000001</v>
      </c>
      <c r="X340" s="1">
        <f t="shared" si="65"/>
        <v>47.630758617573981</v>
      </c>
      <c r="Y340" s="10">
        <f t="shared" si="66"/>
        <v>4.4462243696958437</v>
      </c>
      <c r="Z340" s="1">
        <f t="shared" si="67"/>
        <v>955.73102529960056</v>
      </c>
      <c r="AA340" s="1">
        <f t="shared" si="68"/>
        <v>0.25948723378762084</v>
      </c>
      <c r="AB340" s="1">
        <f t="shared" si="69"/>
        <v>130146.36840000001</v>
      </c>
      <c r="AC340" s="8">
        <f t="shared" si="70"/>
        <v>0.25948723378762084</v>
      </c>
      <c r="AD340" s="1" t="str">
        <f t="shared" si="71"/>
        <v>CUST340</v>
      </c>
      <c r="AE340" s="1"/>
      <c r="AF340" s="1"/>
    </row>
    <row r="341" spans="1:32" x14ac:dyDescent="0.3">
      <c r="A341" s="1" t="s">
        <v>23</v>
      </c>
      <c r="B341" s="1" t="s">
        <v>26</v>
      </c>
      <c r="C341" s="1" t="s">
        <v>31</v>
      </c>
      <c r="D341" s="1">
        <v>3732</v>
      </c>
      <c r="E341" s="1">
        <v>124813</v>
      </c>
      <c r="F341" s="1">
        <v>83077</v>
      </c>
      <c r="G341" s="1">
        <v>9.26</v>
      </c>
      <c r="H341" s="1">
        <v>10.83</v>
      </c>
      <c r="I341" s="1">
        <v>326</v>
      </c>
      <c r="J341" s="1">
        <v>50.28</v>
      </c>
      <c r="K341" s="1">
        <v>15.85</v>
      </c>
      <c r="L341" s="1">
        <v>19569</v>
      </c>
      <c r="M341" s="1">
        <v>1</v>
      </c>
      <c r="N341" s="1">
        <v>732.63</v>
      </c>
      <c r="O341" s="1">
        <v>8.68</v>
      </c>
      <c r="P341" s="1">
        <v>37</v>
      </c>
      <c r="Q341" s="1">
        <v>23705</v>
      </c>
      <c r="R341" s="1">
        <v>44</v>
      </c>
      <c r="S341" s="1">
        <f t="shared" si="60"/>
        <v>40417.56</v>
      </c>
      <c r="T341" s="1">
        <f t="shared" si="61"/>
        <v>19782.860499999999</v>
      </c>
      <c r="U341" s="1">
        <f t="shared" si="62"/>
        <v>323.93760000000003</v>
      </c>
      <c r="V341" s="1">
        <f t="shared" si="63"/>
        <v>345.58320000000003</v>
      </c>
      <c r="W341" s="1">
        <f t="shared" si="64"/>
        <v>20669.058700000009</v>
      </c>
      <c r="X341" s="1">
        <f t="shared" si="65"/>
        <v>5.5383329849946437</v>
      </c>
      <c r="Y341" s="10">
        <f t="shared" si="66"/>
        <v>1.5023773126135995</v>
      </c>
      <c r="Z341" s="1">
        <f t="shared" si="67"/>
        <v>170.36293900058692</v>
      </c>
      <c r="AA341" s="1">
        <f t="shared" si="68"/>
        <v>1.913561728345605</v>
      </c>
      <c r="AB341" s="1">
        <f t="shared" si="69"/>
        <v>-62407.941299999991</v>
      </c>
      <c r="AC341" s="8">
        <f t="shared" si="70"/>
        <v>1.913561728345605</v>
      </c>
      <c r="AD341" s="1" t="str">
        <f t="shared" si="71"/>
        <v>CUST341</v>
      </c>
      <c r="AE341" s="1"/>
      <c r="AF341" s="1"/>
    </row>
    <row r="342" spans="1:32" x14ac:dyDescent="0.3">
      <c r="A342" s="1" t="s">
        <v>23</v>
      </c>
      <c r="B342" s="1" t="s">
        <v>25</v>
      </c>
      <c r="C342" s="1" t="s">
        <v>29</v>
      </c>
      <c r="D342" s="1">
        <v>1927</v>
      </c>
      <c r="E342" s="1">
        <v>671424</v>
      </c>
      <c r="F342" s="1">
        <v>144784</v>
      </c>
      <c r="G342" s="1">
        <v>7.11</v>
      </c>
      <c r="H342" s="1">
        <v>5.05</v>
      </c>
      <c r="I342" s="1">
        <v>139</v>
      </c>
      <c r="J342" s="1">
        <v>52.15</v>
      </c>
      <c r="K342" s="1">
        <v>13.66</v>
      </c>
      <c r="L342" s="1">
        <v>54437</v>
      </c>
      <c r="M342" s="1">
        <v>7</v>
      </c>
      <c r="N342" s="1">
        <v>388.61</v>
      </c>
      <c r="O342" s="1">
        <v>19.920000000000002</v>
      </c>
      <c r="P342" s="1">
        <v>23</v>
      </c>
      <c r="Q342" s="1">
        <v>46924</v>
      </c>
      <c r="R342" s="1">
        <v>79</v>
      </c>
      <c r="S342" s="1">
        <f t="shared" si="60"/>
        <v>9731.35</v>
      </c>
      <c r="T342" s="1">
        <f t="shared" si="61"/>
        <v>91716.518400000001</v>
      </c>
      <c r="U342" s="1">
        <f t="shared" si="62"/>
        <v>383.85840000000002</v>
      </c>
      <c r="V342" s="1">
        <f t="shared" si="63"/>
        <v>137.00969999999998</v>
      </c>
      <c r="W342" s="1">
        <f t="shared" si="64"/>
        <v>468094.2635</v>
      </c>
      <c r="X342" s="1">
        <f t="shared" si="65"/>
        <v>242.91347353399067</v>
      </c>
      <c r="Y342" s="10">
        <f t="shared" si="66"/>
        <v>4.6374184992816883</v>
      </c>
      <c r="Z342" s="1">
        <f t="shared" si="67"/>
        <v>1727.7579063842927</v>
      </c>
      <c r="AA342" s="1">
        <f t="shared" si="68"/>
        <v>8.0451086049947579E-2</v>
      </c>
      <c r="AB342" s="1">
        <f t="shared" si="69"/>
        <v>323310.2635</v>
      </c>
      <c r="AC342" s="8">
        <f t="shared" si="70"/>
        <v>8.0451086049947579E-2</v>
      </c>
      <c r="AD342" s="1" t="str">
        <f t="shared" si="71"/>
        <v>CUST342</v>
      </c>
      <c r="AE342" s="1"/>
      <c r="AF342" s="1"/>
    </row>
    <row r="343" spans="1:32" x14ac:dyDescent="0.3">
      <c r="A343" s="1" t="s">
        <v>23</v>
      </c>
      <c r="B343" s="1" t="s">
        <v>27</v>
      </c>
      <c r="C343" s="1" t="s">
        <v>30</v>
      </c>
      <c r="D343" s="1">
        <v>477</v>
      </c>
      <c r="E343" s="1">
        <v>377231</v>
      </c>
      <c r="F343" s="1">
        <v>73368</v>
      </c>
      <c r="G343" s="1">
        <v>6.69</v>
      </c>
      <c r="H343" s="1">
        <v>4.0199999999999996</v>
      </c>
      <c r="I343" s="1">
        <v>96</v>
      </c>
      <c r="J343" s="1">
        <v>58.42</v>
      </c>
      <c r="K343" s="1">
        <v>13.19</v>
      </c>
      <c r="L343" s="1">
        <v>19731</v>
      </c>
      <c r="M343" s="1">
        <v>7</v>
      </c>
      <c r="N343" s="1">
        <v>210.68</v>
      </c>
      <c r="O343" s="1">
        <v>20.75</v>
      </c>
      <c r="P343" s="1">
        <v>44</v>
      </c>
      <c r="Q343" s="1">
        <v>39680</v>
      </c>
      <c r="R343" s="1">
        <v>32</v>
      </c>
      <c r="S343" s="1">
        <f t="shared" si="60"/>
        <v>1917.5399999999997</v>
      </c>
      <c r="T343" s="1">
        <f t="shared" si="61"/>
        <v>49756.768899999995</v>
      </c>
      <c r="U343" s="1">
        <f t="shared" si="62"/>
        <v>98.977499999999992</v>
      </c>
      <c r="V343" s="1">
        <f t="shared" si="63"/>
        <v>31.911300000000001</v>
      </c>
      <c r="W343" s="1">
        <f t="shared" si="64"/>
        <v>266014.80229999998</v>
      </c>
      <c r="X343" s="1">
        <f t="shared" si="65"/>
        <v>557.68302368972741</v>
      </c>
      <c r="Y343" s="10">
        <f t="shared" si="66"/>
        <v>5.1416285028895432</v>
      </c>
      <c r="Z343" s="1">
        <f t="shared" si="67"/>
        <v>1790.540155686349</v>
      </c>
      <c r="AA343" s="1">
        <f t="shared" si="68"/>
        <v>5.3615105863515991E-2</v>
      </c>
      <c r="AB343" s="1">
        <f t="shared" si="69"/>
        <v>192646.80229999998</v>
      </c>
      <c r="AC343" s="8">
        <f t="shared" si="70"/>
        <v>5.3615105863515991E-2</v>
      </c>
      <c r="AD343" s="1" t="str">
        <f t="shared" si="71"/>
        <v>CUST343</v>
      </c>
      <c r="AE343" s="1"/>
      <c r="AF343" s="1"/>
    </row>
    <row r="344" spans="1:32" x14ac:dyDescent="0.3">
      <c r="A344" s="1" t="s">
        <v>23</v>
      </c>
      <c r="B344" s="1" t="s">
        <v>25</v>
      </c>
      <c r="C344" s="1" t="s">
        <v>28</v>
      </c>
      <c r="D344" s="1">
        <v>4385</v>
      </c>
      <c r="E344" s="1">
        <v>510244</v>
      </c>
      <c r="F344" s="1">
        <v>37920</v>
      </c>
      <c r="G344" s="1">
        <v>5.79</v>
      </c>
      <c r="H344" s="1">
        <v>16.07</v>
      </c>
      <c r="I344" s="1">
        <v>128</v>
      </c>
      <c r="J344" s="1">
        <v>47.08</v>
      </c>
      <c r="K344" s="1">
        <v>6.22</v>
      </c>
      <c r="L344" s="1">
        <v>66324</v>
      </c>
      <c r="M344" s="1">
        <v>4</v>
      </c>
      <c r="N344" s="1">
        <v>1805.94</v>
      </c>
      <c r="O344" s="1">
        <v>14.87</v>
      </c>
      <c r="P344" s="1">
        <v>41</v>
      </c>
      <c r="Q344" s="1">
        <v>48403</v>
      </c>
      <c r="R344" s="1">
        <v>6</v>
      </c>
      <c r="S344" s="1">
        <f t="shared" si="60"/>
        <v>70466.95</v>
      </c>
      <c r="T344" s="1">
        <f t="shared" si="61"/>
        <v>31737.176799999997</v>
      </c>
      <c r="U344" s="1">
        <f t="shared" si="62"/>
        <v>652.04949999999997</v>
      </c>
      <c r="V344" s="1">
        <f t="shared" si="63"/>
        <v>253.89150000000001</v>
      </c>
      <c r="W344" s="1">
        <f t="shared" si="64"/>
        <v>292406.93220000004</v>
      </c>
      <c r="X344" s="1">
        <f t="shared" si="65"/>
        <v>66.683450900798178</v>
      </c>
      <c r="Y344" s="10">
        <f t="shared" si="66"/>
        <v>13.455801687763714</v>
      </c>
      <c r="Z344" s="1">
        <f t="shared" si="67"/>
        <v>282.53651837824071</v>
      </c>
      <c r="AA344" s="1">
        <f t="shared" si="68"/>
        <v>0.45303878144573967</v>
      </c>
      <c r="AB344" s="1">
        <f t="shared" si="69"/>
        <v>254486.93220000004</v>
      </c>
      <c r="AC344" s="8">
        <f t="shared" si="70"/>
        <v>0.45303878144573967</v>
      </c>
      <c r="AD344" s="1" t="str">
        <f t="shared" si="71"/>
        <v>CUST344</v>
      </c>
      <c r="AE344" s="1"/>
      <c r="AF344" s="1"/>
    </row>
    <row r="345" spans="1:32" x14ac:dyDescent="0.3">
      <c r="A345" s="1" t="s">
        <v>23</v>
      </c>
      <c r="B345" s="1" t="s">
        <v>26</v>
      </c>
      <c r="C345" s="1" t="s">
        <v>29</v>
      </c>
      <c r="D345" s="1">
        <v>2296</v>
      </c>
      <c r="E345" s="1">
        <v>624100</v>
      </c>
      <c r="F345" s="1">
        <v>147180</v>
      </c>
      <c r="G345" s="1">
        <v>8.43</v>
      </c>
      <c r="H345" s="1">
        <v>13.3</v>
      </c>
      <c r="I345" s="1">
        <v>343</v>
      </c>
      <c r="J345" s="1">
        <v>47.26</v>
      </c>
      <c r="K345" s="1">
        <v>19.260000000000002</v>
      </c>
      <c r="L345" s="1">
        <v>81720</v>
      </c>
      <c r="M345" s="1">
        <v>13</v>
      </c>
      <c r="N345" s="1">
        <v>1328.54</v>
      </c>
      <c r="O345" s="1">
        <v>22.61</v>
      </c>
      <c r="P345" s="1">
        <v>3</v>
      </c>
      <c r="Q345" s="1">
        <v>11524</v>
      </c>
      <c r="R345" s="1">
        <v>2</v>
      </c>
      <c r="S345" s="1">
        <f t="shared" si="60"/>
        <v>30536.800000000003</v>
      </c>
      <c r="T345" s="1">
        <f t="shared" si="61"/>
        <v>120201.66000000002</v>
      </c>
      <c r="U345" s="1">
        <f t="shared" si="62"/>
        <v>519.12559999999996</v>
      </c>
      <c r="V345" s="1">
        <f t="shared" si="63"/>
        <v>193.55279999999999</v>
      </c>
      <c r="W345" s="1">
        <f t="shared" si="64"/>
        <v>379404.86159999995</v>
      </c>
      <c r="X345" s="1">
        <f t="shared" si="65"/>
        <v>165.24601986062714</v>
      </c>
      <c r="Y345" s="10">
        <f t="shared" si="66"/>
        <v>4.2403859220002715</v>
      </c>
      <c r="Z345" s="1">
        <f t="shared" si="67"/>
        <v>469.76380086410649</v>
      </c>
      <c r="AA345" s="1">
        <f t="shared" si="68"/>
        <v>0.73015417401057514</v>
      </c>
      <c r="AB345" s="1">
        <f t="shared" si="69"/>
        <v>232224.86159999995</v>
      </c>
      <c r="AC345" s="8">
        <f t="shared" si="70"/>
        <v>0.73015417401057514</v>
      </c>
      <c r="AD345" s="1" t="str">
        <f t="shared" si="71"/>
        <v>CUST345</v>
      </c>
      <c r="AE345" s="1"/>
      <c r="AF345" s="1"/>
    </row>
    <row r="346" spans="1:32" x14ac:dyDescent="0.3">
      <c r="A346" s="1" t="s">
        <v>23</v>
      </c>
      <c r="B346" s="1" t="s">
        <v>26</v>
      </c>
      <c r="C346" s="1" t="s">
        <v>29</v>
      </c>
      <c r="D346" s="1">
        <v>2937</v>
      </c>
      <c r="E346" s="1">
        <v>541862</v>
      </c>
      <c r="F346" s="1">
        <v>89040</v>
      </c>
      <c r="G346" s="1">
        <v>6.2</v>
      </c>
      <c r="H346" s="1">
        <v>5.26</v>
      </c>
      <c r="I346" s="1">
        <v>52</v>
      </c>
      <c r="J346" s="1">
        <v>36.06</v>
      </c>
      <c r="K346" s="1">
        <v>6.1</v>
      </c>
      <c r="L346" s="1">
        <v>18706</v>
      </c>
      <c r="M346" s="1">
        <v>13</v>
      </c>
      <c r="N346" s="1">
        <v>1361.34</v>
      </c>
      <c r="O346" s="1">
        <v>17.98</v>
      </c>
      <c r="P346" s="1">
        <v>22</v>
      </c>
      <c r="Q346" s="1">
        <v>37741</v>
      </c>
      <c r="R346" s="1">
        <v>-14</v>
      </c>
      <c r="S346" s="1">
        <f t="shared" si="60"/>
        <v>15448.619999999999</v>
      </c>
      <c r="T346" s="1">
        <f t="shared" si="61"/>
        <v>33053.582000000002</v>
      </c>
      <c r="U346" s="1">
        <f t="shared" si="62"/>
        <v>528.07260000000008</v>
      </c>
      <c r="V346" s="1">
        <f t="shared" si="63"/>
        <v>182.09399999999999</v>
      </c>
      <c r="W346" s="1">
        <f t="shared" si="64"/>
        <v>436202.63140000001</v>
      </c>
      <c r="X346" s="1">
        <f t="shared" si="65"/>
        <v>148.51979278175008</v>
      </c>
      <c r="Y346" s="10">
        <f t="shared" si="66"/>
        <v>6.0856019766397127</v>
      </c>
      <c r="Z346" s="1">
        <f t="shared" si="67"/>
        <v>398.03575888462842</v>
      </c>
      <c r="AA346" s="1">
        <f t="shared" si="68"/>
        <v>0.13064152865489737</v>
      </c>
      <c r="AB346" s="1">
        <f t="shared" si="69"/>
        <v>347162.63140000001</v>
      </c>
      <c r="AC346" s="8">
        <f t="shared" si="70"/>
        <v>0.13064152865489737</v>
      </c>
      <c r="AD346" s="1" t="str">
        <f t="shared" si="71"/>
        <v>CUST346</v>
      </c>
      <c r="AE346" s="1"/>
      <c r="AF346" s="1"/>
    </row>
    <row r="347" spans="1:32" x14ac:dyDescent="0.3">
      <c r="A347" s="1" t="s">
        <v>23</v>
      </c>
      <c r="B347" s="1" t="s">
        <v>27</v>
      </c>
      <c r="C347" s="1" t="s">
        <v>30</v>
      </c>
      <c r="D347" s="1">
        <v>2561</v>
      </c>
      <c r="E347" s="1">
        <v>805111</v>
      </c>
      <c r="F347" s="1">
        <v>67021</v>
      </c>
      <c r="G347" s="1">
        <v>3.83</v>
      </c>
      <c r="H347" s="1">
        <v>18.02</v>
      </c>
      <c r="I347" s="1">
        <v>114</v>
      </c>
      <c r="J347" s="1">
        <v>49.36</v>
      </c>
      <c r="K347" s="1">
        <v>19.7</v>
      </c>
      <c r="L347" s="1">
        <v>97008</v>
      </c>
      <c r="M347" s="1">
        <v>3</v>
      </c>
      <c r="N347" s="1">
        <v>656.92</v>
      </c>
      <c r="O347" s="1">
        <v>12.96</v>
      </c>
      <c r="P347" s="1">
        <v>2</v>
      </c>
      <c r="Q347" s="1">
        <v>35383</v>
      </c>
      <c r="R347" s="1">
        <v>73</v>
      </c>
      <c r="S347" s="1">
        <f t="shared" si="60"/>
        <v>46149.22</v>
      </c>
      <c r="T347" s="1">
        <f t="shared" si="61"/>
        <v>158606.867</v>
      </c>
      <c r="U347" s="1">
        <f t="shared" si="62"/>
        <v>331.90560000000005</v>
      </c>
      <c r="V347" s="1">
        <f t="shared" si="63"/>
        <v>98.086300000000008</v>
      </c>
      <c r="W347" s="1">
        <f t="shared" si="64"/>
        <v>467533.92110000004</v>
      </c>
      <c r="X347" s="1">
        <f t="shared" si="65"/>
        <v>182.55912577118315</v>
      </c>
      <c r="Y347" s="10">
        <f t="shared" si="66"/>
        <v>12.012816878291879</v>
      </c>
      <c r="Z347" s="1">
        <f t="shared" si="67"/>
        <v>1225.5845460634478</v>
      </c>
      <c r="AA347" s="1">
        <f t="shared" si="68"/>
        <v>9.3016838671934665E-2</v>
      </c>
      <c r="AB347" s="1">
        <f t="shared" si="69"/>
        <v>400512.92110000004</v>
      </c>
      <c r="AC347" s="8">
        <f t="shared" si="70"/>
        <v>9.3016838671934665E-2</v>
      </c>
      <c r="AD347" s="1" t="str">
        <f t="shared" si="71"/>
        <v>CUST347</v>
      </c>
      <c r="AE347" s="1"/>
      <c r="AF347" s="1"/>
    </row>
    <row r="348" spans="1:32" x14ac:dyDescent="0.3">
      <c r="A348" s="1" t="s">
        <v>23</v>
      </c>
      <c r="B348" s="1" t="s">
        <v>26</v>
      </c>
      <c r="C348" s="1" t="s">
        <v>29</v>
      </c>
      <c r="D348" s="1">
        <v>3343</v>
      </c>
      <c r="E348" s="1">
        <v>273563</v>
      </c>
      <c r="F348" s="1">
        <v>47291</v>
      </c>
      <c r="G348" s="1">
        <v>9.17</v>
      </c>
      <c r="H348" s="1">
        <v>13.74</v>
      </c>
      <c r="I348" s="1">
        <v>10</v>
      </c>
      <c r="J348" s="1">
        <v>48.05</v>
      </c>
      <c r="K348" s="1">
        <v>13.94</v>
      </c>
      <c r="L348" s="1">
        <v>34629</v>
      </c>
      <c r="M348" s="1">
        <v>7</v>
      </c>
      <c r="N348" s="1">
        <v>732.46</v>
      </c>
      <c r="O348" s="1">
        <v>1.62</v>
      </c>
      <c r="P348" s="1">
        <v>41</v>
      </c>
      <c r="Q348" s="1">
        <v>48318</v>
      </c>
      <c r="R348" s="1">
        <v>56</v>
      </c>
      <c r="S348" s="1">
        <f t="shared" si="60"/>
        <v>45932.82</v>
      </c>
      <c r="T348" s="1">
        <f t="shared" si="61"/>
        <v>38134.682199999996</v>
      </c>
      <c r="U348" s="1">
        <f t="shared" si="62"/>
        <v>54.156600000000012</v>
      </c>
      <c r="V348" s="1">
        <f t="shared" si="63"/>
        <v>306.55310000000003</v>
      </c>
      <c r="W348" s="1">
        <f t="shared" si="64"/>
        <v>106187.78810000001</v>
      </c>
      <c r="X348" s="1">
        <f t="shared" si="65"/>
        <v>31.76422019144481</v>
      </c>
      <c r="Y348" s="10">
        <f t="shared" si="66"/>
        <v>5.7846736165443744</v>
      </c>
      <c r="Z348" s="1">
        <f t="shared" si="67"/>
        <v>373.48524151489499</v>
      </c>
      <c r="AA348" s="1">
        <f t="shared" si="68"/>
        <v>2.6774819694183792E-2</v>
      </c>
      <c r="AB348" s="1">
        <f t="shared" si="69"/>
        <v>58896.788100000005</v>
      </c>
      <c r="AC348" s="8">
        <f t="shared" si="70"/>
        <v>2.6774819694183792E-2</v>
      </c>
      <c r="AD348" s="1" t="str">
        <f t="shared" si="71"/>
        <v>CUST348</v>
      </c>
      <c r="AE348" s="1"/>
      <c r="AF348" s="1"/>
    </row>
    <row r="349" spans="1:32" x14ac:dyDescent="0.3">
      <c r="A349" s="1" t="s">
        <v>23</v>
      </c>
      <c r="B349" s="1" t="s">
        <v>26</v>
      </c>
      <c r="C349" s="1" t="s">
        <v>30</v>
      </c>
      <c r="D349" s="1">
        <v>785</v>
      </c>
      <c r="E349" s="1">
        <v>160155</v>
      </c>
      <c r="F349" s="1">
        <v>46520</v>
      </c>
      <c r="G349" s="1">
        <v>4.83</v>
      </c>
      <c r="H349" s="1">
        <v>14.16</v>
      </c>
      <c r="I349" s="1">
        <v>279</v>
      </c>
      <c r="J349" s="1">
        <v>22.43</v>
      </c>
      <c r="K349" s="1">
        <v>5.1100000000000003</v>
      </c>
      <c r="L349" s="1">
        <v>88540</v>
      </c>
      <c r="M349" s="1">
        <v>9</v>
      </c>
      <c r="N349" s="1">
        <v>655.35</v>
      </c>
      <c r="O349" s="1">
        <v>15.14</v>
      </c>
      <c r="P349" s="1">
        <v>42</v>
      </c>
      <c r="Q349" s="1">
        <v>44262</v>
      </c>
      <c r="R349" s="1">
        <v>66</v>
      </c>
      <c r="S349" s="1">
        <f t="shared" si="60"/>
        <v>11115.6</v>
      </c>
      <c r="T349" s="1">
        <f t="shared" si="61"/>
        <v>8183.9205000000011</v>
      </c>
      <c r="U349" s="1">
        <f t="shared" si="62"/>
        <v>118.849</v>
      </c>
      <c r="V349" s="1">
        <f t="shared" si="63"/>
        <v>37.915500000000002</v>
      </c>
      <c r="W349" s="1">
        <f t="shared" si="64"/>
        <v>7896.7149999999965</v>
      </c>
      <c r="X349" s="1">
        <f t="shared" si="65"/>
        <v>10.059509554140122</v>
      </c>
      <c r="Y349" s="10">
        <f t="shared" si="66"/>
        <v>3.442712811693895</v>
      </c>
      <c r="Z349" s="1">
        <f t="shared" si="67"/>
        <v>244.38086518654154</v>
      </c>
      <c r="AA349" s="1">
        <f t="shared" si="68"/>
        <v>1.1416605788142737</v>
      </c>
      <c r="AB349" s="1">
        <f t="shared" si="69"/>
        <v>-38623.285000000003</v>
      </c>
      <c r="AC349" s="8">
        <f t="shared" si="70"/>
        <v>1.1416605788142737</v>
      </c>
      <c r="AD349" s="1" t="str">
        <f t="shared" si="71"/>
        <v>CUST349</v>
      </c>
      <c r="AE349" s="1"/>
      <c r="AF349" s="1"/>
    </row>
    <row r="350" spans="1:32" x14ac:dyDescent="0.3">
      <c r="A350" s="1" t="s">
        <v>23</v>
      </c>
      <c r="B350" s="1" t="s">
        <v>26</v>
      </c>
      <c r="C350" s="1" t="s">
        <v>28</v>
      </c>
      <c r="D350" s="1">
        <v>138</v>
      </c>
      <c r="E350" s="1">
        <v>863081</v>
      </c>
      <c r="F350" s="1">
        <v>148184</v>
      </c>
      <c r="G350" s="1">
        <v>8.0500000000000007</v>
      </c>
      <c r="H350" s="1">
        <v>15.84</v>
      </c>
      <c r="I350" s="1">
        <v>19</v>
      </c>
      <c r="J350" s="1">
        <v>43.85</v>
      </c>
      <c r="K350" s="1">
        <v>19.53</v>
      </c>
      <c r="L350" s="1">
        <v>38015</v>
      </c>
      <c r="M350" s="1">
        <v>10</v>
      </c>
      <c r="N350" s="1">
        <v>1482.5</v>
      </c>
      <c r="O350" s="1">
        <v>18.29</v>
      </c>
      <c r="P350" s="1">
        <v>31</v>
      </c>
      <c r="Q350" s="1">
        <v>14861</v>
      </c>
      <c r="R350" s="1">
        <v>8</v>
      </c>
      <c r="S350" s="1">
        <f t="shared" si="60"/>
        <v>2185.92</v>
      </c>
      <c r="T350" s="1">
        <f t="shared" si="61"/>
        <v>168559.7193</v>
      </c>
      <c r="U350" s="1">
        <f t="shared" si="62"/>
        <v>25.240199999999998</v>
      </c>
      <c r="V350" s="1">
        <f t="shared" si="63"/>
        <v>11.109</v>
      </c>
      <c r="W350" s="1">
        <f t="shared" si="64"/>
        <v>639423.01150000002</v>
      </c>
      <c r="X350" s="1">
        <f t="shared" si="65"/>
        <v>4633.5000833333334</v>
      </c>
      <c r="Y350" s="10">
        <f t="shared" si="66"/>
        <v>5.8243872482859151</v>
      </c>
      <c r="Z350" s="1">
        <f t="shared" si="67"/>
        <v>582.17942664418217</v>
      </c>
      <c r="AA350" s="1">
        <f t="shared" si="68"/>
        <v>3.2635986657104023E-2</v>
      </c>
      <c r="AB350" s="1">
        <f t="shared" si="69"/>
        <v>491239.01150000002</v>
      </c>
      <c r="AC350" s="8">
        <f t="shared" si="70"/>
        <v>3.2635986657104023E-2</v>
      </c>
      <c r="AD350" s="1" t="str">
        <f t="shared" si="71"/>
        <v>CUST350</v>
      </c>
      <c r="AE350" s="1"/>
      <c r="AF350" s="1"/>
    </row>
    <row r="351" spans="1:32" x14ac:dyDescent="0.3">
      <c r="A351" s="1" t="s">
        <v>23</v>
      </c>
      <c r="B351" s="1" t="s">
        <v>27</v>
      </c>
      <c r="C351" s="1" t="s">
        <v>30</v>
      </c>
      <c r="D351" s="1">
        <v>3968</v>
      </c>
      <c r="E351" s="1">
        <v>320914</v>
      </c>
      <c r="F351" s="1">
        <v>93791</v>
      </c>
      <c r="G351" s="1">
        <v>9.18</v>
      </c>
      <c r="H351" s="1">
        <v>7.67</v>
      </c>
      <c r="I351" s="1">
        <v>65</v>
      </c>
      <c r="J351" s="1">
        <v>54.4</v>
      </c>
      <c r="K351" s="1">
        <v>18.68</v>
      </c>
      <c r="L351" s="1">
        <v>89506</v>
      </c>
      <c r="M351" s="1">
        <v>4</v>
      </c>
      <c r="N351" s="1">
        <v>994.2</v>
      </c>
      <c r="O351" s="1">
        <v>11.96</v>
      </c>
      <c r="P351" s="1">
        <v>20</v>
      </c>
      <c r="Q351" s="1">
        <v>5427</v>
      </c>
      <c r="R351" s="1">
        <v>26</v>
      </c>
      <c r="S351" s="1">
        <f t="shared" si="60"/>
        <v>30434.560000000001</v>
      </c>
      <c r="T351" s="1">
        <f t="shared" si="61"/>
        <v>59946.735199999996</v>
      </c>
      <c r="U351" s="1">
        <f t="shared" si="62"/>
        <v>474.57280000000003</v>
      </c>
      <c r="V351" s="1">
        <f t="shared" si="63"/>
        <v>364.26239999999996</v>
      </c>
      <c r="W351" s="1">
        <f t="shared" si="64"/>
        <v>134760.86960000001</v>
      </c>
      <c r="X351" s="1">
        <f t="shared" si="65"/>
        <v>33.961912701612903</v>
      </c>
      <c r="Y351" s="10">
        <f t="shared" si="66"/>
        <v>3.4215862929278931</v>
      </c>
      <c r="Z351" s="1">
        <f t="shared" si="67"/>
        <v>322.78615972641319</v>
      </c>
      <c r="AA351" s="1">
        <f t="shared" si="68"/>
        <v>0.20137170706170501</v>
      </c>
      <c r="AB351" s="1">
        <f t="shared" si="69"/>
        <v>40969.869600000005</v>
      </c>
      <c r="AC351" s="8">
        <f t="shared" si="70"/>
        <v>0.20137170706170501</v>
      </c>
      <c r="AD351" s="1" t="str">
        <f t="shared" si="71"/>
        <v>CUST351</v>
      </c>
      <c r="AE351" s="1"/>
      <c r="AF351" s="1"/>
    </row>
    <row r="352" spans="1:32" x14ac:dyDescent="0.3">
      <c r="A352" s="1" t="s">
        <v>23</v>
      </c>
      <c r="B352" s="1" t="s">
        <v>26</v>
      </c>
      <c r="C352" s="1" t="s">
        <v>28</v>
      </c>
      <c r="D352" s="1">
        <v>4658</v>
      </c>
      <c r="E352" s="1">
        <v>329713</v>
      </c>
      <c r="F352" s="1">
        <v>136060</v>
      </c>
      <c r="G352" s="1">
        <v>9.1</v>
      </c>
      <c r="H352" s="1">
        <v>6.58</v>
      </c>
      <c r="I352" s="1">
        <v>24</v>
      </c>
      <c r="J352" s="1">
        <v>27.26</v>
      </c>
      <c r="K352" s="1">
        <v>17.41</v>
      </c>
      <c r="L352" s="1">
        <v>18847</v>
      </c>
      <c r="M352" s="1">
        <v>6</v>
      </c>
      <c r="N352" s="1">
        <v>1632.5</v>
      </c>
      <c r="O352" s="1">
        <v>16.690000000000001</v>
      </c>
      <c r="P352" s="1">
        <v>39</v>
      </c>
      <c r="Q352" s="1">
        <v>1641</v>
      </c>
      <c r="R352" s="1">
        <v>24</v>
      </c>
      <c r="S352" s="1">
        <f t="shared" si="60"/>
        <v>30649.64</v>
      </c>
      <c r="T352" s="1">
        <f t="shared" si="61"/>
        <v>57403.033300000003</v>
      </c>
      <c r="U352" s="1">
        <f t="shared" si="62"/>
        <v>777.42020000000014</v>
      </c>
      <c r="V352" s="1">
        <f t="shared" si="63"/>
        <v>423.87799999999999</v>
      </c>
      <c r="W352" s="1">
        <f t="shared" si="64"/>
        <v>219971.02850000001</v>
      </c>
      <c r="X352" s="1">
        <f t="shared" si="65"/>
        <v>47.224351331043373</v>
      </c>
      <c r="Y352" s="10">
        <f t="shared" si="66"/>
        <v>2.4232911950610023</v>
      </c>
      <c r="Z352" s="1">
        <f t="shared" si="67"/>
        <v>201.96814701378256</v>
      </c>
      <c r="AA352" s="1">
        <f t="shared" si="68"/>
        <v>0.11883061935683457</v>
      </c>
      <c r="AB352" s="1">
        <f t="shared" si="69"/>
        <v>83911.028500000015</v>
      </c>
      <c r="AC352" s="8">
        <f t="shared" si="70"/>
        <v>0.11883061935683457</v>
      </c>
      <c r="AD352" s="1" t="str">
        <f t="shared" si="71"/>
        <v>CUST352</v>
      </c>
      <c r="AE352" s="1"/>
      <c r="AF352" s="1"/>
    </row>
    <row r="353" spans="1:32" x14ac:dyDescent="0.3">
      <c r="A353" s="1" t="s">
        <v>23</v>
      </c>
      <c r="B353" s="1" t="s">
        <v>27</v>
      </c>
      <c r="C353" s="1" t="s">
        <v>31</v>
      </c>
      <c r="D353" s="1">
        <v>382</v>
      </c>
      <c r="E353" s="1">
        <v>847622</v>
      </c>
      <c r="F353" s="1">
        <v>44194</v>
      </c>
      <c r="G353" s="1">
        <v>6.65</v>
      </c>
      <c r="H353" s="1">
        <v>10.51</v>
      </c>
      <c r="I353" s="1">
        <v>71</v>
      </c>
      <c r="J353" s="1">
        <v>40.520000000000003</v>
      </c>
      <c r="K353" s="1">
        <v>19.52</v>
      </c>
      <c r="L353" s="1">
        <v>55989</v>
      </c>
      <c r="M353" s="1">
        <v>9</v>
      </c>
      <c r="N353" s="1">
        <v>909.43</v>
      </c>
      <c r="O353" s="1">
        <v>12.34</v>
      </c>
      <c r="P353" s="1">
        <v>22</v>
      </c>
      <c r="Q353" s="1">
        <v>22730</v>
      </c>
      <c r="R353" s="1">
        <v>23</v>
      </c>
      <c r="S353" s="1">
        <f t="shared" si="60"/>
        <v>4014.8199999999997</v>
      </c>
      <c r="T353" s="1">
        <f t="shared" si="61"/>
        <v>165455.81439999997</v>
      </c>
      <c r="U353" s="1">
        <f t="shared" si="62"/>
        <v>47.138799999999996</v>
      </c>
      <c r="V353" s="1">
        <f t="shared" si="63"/>
        <v>25.403000000000002</v>
      </c>
      <c r="W353" s="1">
        <f t="shared" si="64"/>
        <v>599359.82380000001</v>
      </c>
      <c r="X353" s="1">
        <f t="shared" si="65"/>
        <v>1569.0047743455498</v>
      </c>
      <c r="Y353" s="10">
        <f t="shared" si="66"/>
        <v>19.179571887586551</v>
      </c>
      <c r="Z353" s="1">
        <f t="shared" si="67"/>
        <v>932.0365503667133</v>
      </c>
      <c r="AA353" s="1">
        <f t="shared" si="68"/>
        <v>7.6177270056699789E-2</v>
      </c>
      <c r="AB353" s="1">
        <f t="shared" si="69"/>
        <v>555165.82380000001</v>
      </c>
      <c r="AC353" s="8">
        <f t="shared" si="70"/>
        <v>7.6177270056699789E-2</v>
      </c>
      <c r="AD353" s="1" t="str">
        <f t="shared" si="71"/>
        <v>CUST353</v>
      </c>
      <c r="AE353" s="1"/>
      <c r="AF353" s="1"/>
    </row>
    <row r="354" spans="1:32" x14ac:dyDescent="0.3">
      <c r="A354" s="1" t="s">
        <v>22</v>
      </c>
      <c r="B354" s="1" t="s">
        <v>26</v>
      </c>
      <c r="C354" s="1" t="s">
        <v>31</v>
      </c>
      <c r="D354" s="1">
        <v>2868</v>
      </c>
      <c r="E354" s="1">
        <v>306695</v>
      </c>
      <c r="F354" s="1">
        <v>47604</v>
      </c>
      <c r="G354" s="1">
        <v>5.26</v>
      </c>
      <c r="H354" s="1">
        <v>15.63</v>
      </c>
      <c r="I354" s="1">
        <v>305</v>
      </c>
      <c r="J354" s="1">
        <v>8.6199999999999992</v>
      </c>
      <c r="K354" s="1">
        <v>17.29</v>
      </c>
      <c r="L354" s="1">
        <v>3190</v>
      </c>
      <c r="M354" s="1">
        <v>0</v>
      </c>
      <c r="N354" s="1">
        <v>1158.03</v>
      </c>
      <c r="O354" s="1">
        <v>8.14</v>
      </c>
      <c r="P354" s="1">
        <v>44</v>
      </c>
      <c r="Q354" s="1">
        <v>29133</v>
      </c>
      <c r="R354" s="1">
        <v>52</v>
      </c>
      <c r="S354" s="1">
        <f t="shared" si="60"/>
        <v>44826.840000000004</v>
      </c>
      <c r="T354" s="1">
        <f t="shared" si="61"/>
        <v>53027.565499999997</v>
      </c>
      <c r="U354" s="1">
        <f t="shared" si="62"/>
        <v>233.45519999999999</v>
      </c>
      <c r="V354" s="1">
        <f t="shared" si="63"/>
        <v>150.85679999999999</v>
      </c>
      <c r="W354" s="1">
        <f t="shared" si="64"/>
        <v>176133.28250000003</v>
      </c>
      <c r="X354" s="1">
        <f t="shared" si="65"/>
        <v>61.413278417015356</v>
      </c>
      <c r="Y354" s="10">
        <f t="shared" si="66"/>
        <v>6.4426308713553482</v>
      </c>
      <c r="Z354" s="1">
        <f t="shared" si="67"/>
        <v>264.84201618265502</v>
      </c>
      <c r="AA354" s="1">
        <f t="shared" si="68"/>
        <v>1.1516299581016971</v>
      </c>
      <c r="AB354" s="1">
        <f t="shared" si="69"/>
        <v>128529.28250000003</v>
      </c>
      <c r="AC354" s="8">
        <f t="shared" si="70"/>
        <v>1.1516299581016971</v>
      </c>
      <c r="AD354" s="1" t="str">
        <f t="shared" si="71"/>
        <v>CUST354</v>
      </c>
      <c r="AE354" s="1"/>
      <c r="AF354" s="1"/>
    </row>
    <row r="355" spans="1:32" x14ac:dyDescent="0.3">
      <c r="A355" s="1" t="s">
        <v>22</v>
      </c>
      <c r="B355" s="1" t="s">
        <v>27</v>
      </c>
      <c r="C355" s="1" t="s">
        <v>30</v>
      </c>
      <c r="D355" s="1">
        <v>2113</v>
      </c>
      <c r="E355" s="1">
        <v>396130</v>
      </c>
      <c r="F355" s="1">
        <v>88375</v>
      </c>
      <c r="G355" s="1">
        <v>8.58</v>
      </c>
      <c r="H355" s="1">
        <v>9.92</v>
      </c>
      <c r="I355" s="1">
        <v>186</v>
      </c>
      <c r="J355" s="1">
        <v>10.24</v>
      </c>
      <c r="K355" s="1">
        <v>9.11</v>
      </c>
      <c r="L355" s="1">
        <v>98695</v>
      </c>
      <c r="M355" s="1">
        <v>3</v>
      </c>
      <c r="N355" s="1">
        <v>1486.39</v>
      </c>
      <c r="O355" s="1">
        <v>29.39</v>
      </c>
      <c r="P355" s="1">
        <v>7</v>
      </c>
      <c r="Q355" s="1">
        <v>26551</v>
      </c>
      <c r="R355" s="1">
        <v>20</v>
      </c>
      <c r="S355" s="1">
        <f t="shared" si="60"/>
        <v>20960.96</v>
      </c>
      <c r="T355" s="1">
        <f t="shared" si="61"/>
        <v>36087.442999999999</v>
      </c>
      <c r="U355" s="1">
        <f t="shared" si="62"/>
        <v>621.01070000000004</v>
      </c>
      <c r="V355" s="1">
        <f t="shared" si="63"/>
        <v>181.2954</v>
      </c>
      <c r="W355" s="1">
        <f t="shared" si="64"/>
        <v>213033.29089999999</v>
      </c>
      <c r="X355" s="1">
        <f t="shared" si="65"/>
        <v>100.8202985802177</v>
      </c>
      <c r="Y355" s="10">
        <f t="shared" si="66"/>
        <v>4.4823762376237628</v>
      </c>
      <c r="Z355" s="1">
        <f t="shared" si="67"/>
        <v>266.50475312670295</v>
      </c>
      <c r="AA355" s="1">
        <f t="shared" si="68"/>
        <v>0.69792376240123188</v>
      </c>
      <c r="AB355" s="1">
        <f t="shared" si="69"/>
        <v>124658.29089999999</v>
      </c>
      <c r="AC355" s="8">
        <f t="shared" si="70"/>
        <v>0.69792376240123188</v>
      </c>
      <c r="AD355" s="1" t="str">
        <f t="shared" si="71"/>
        <v>CUST355</v>
      </c>
      <c r="AE355" s="1"/>
      <c r="AF355" s="1"/>
    </row>
    <row r="356" spans="1:32" x14ac:dyDescent="0.3">
      <c r="A356" s="1" t="s">
        <v>22</v>
      </c>
      <c r="B356" s="1" t="s">
        <v>24</v>
      </c>
      <c r="C356" s="1" t="s">
        <v>29</v>
      </c>
      <c r="D356" s="1">
        <v>2143</v>
      </c>
      <c r="E356" s="1">
        <v>630735</v>
      </c>
      <c r="F356" s="1">
        <v>101038</v>
      </c>
      <c r="G356" s="1">
        <v>2.3199999999999998</v>
      </c>
      <c r="H356" s="1">
        <v>4.0999999999999996</v>
      </c>
      <c r="I356" s="1">
        <v>37</v>
      </c>
      <c r="J356" s="1">
        <v>25</v>
      </c>
      <c r="K356" s="1">
        <v>10.29</v>
      </c>
      <c r="L356" s="1">
        <v>87421</v>
      </c>
      <c r="M356" s="1">
        <v>11</v>
      </c>
      <c r="N356" s="1">
        <v>823.62</v>
      </c>
      <c r="O356" s="1">
        <v>26.11</v>
      </c>
      <c r="P356" s="1">
        <v>15</v>
      </c>
      <c r="Q356" s="1">
        <v>31279</v>
      </c>
      <c r="R356" s="1">
        <v>-15</v>
      </c>
      <c r="S356" s="1">
        <f t="shared" si="60"/>
        <v>8786.2999999999993</v>
      </c>
      <c r="T356" s="1">
        <f t="shared" si="61"/>
        <v>64902.631499999996</v>
      </c>
      <c r="U356" s="1">
        <f t="shared" si="62"/>
        <v>559.53729999999996</v>
      </c>
      <c r="V356" s="1">
        <f t="shared" si="63"/>
        <v>49.717599999999997</v>
      </c>
      <c r="W356" s="1">
        <f t="shared" si="64"/>
        <v>437736.81359999999</v>
      </c>
      <c r="X356" s="1">
        <f t="shared" si="65"/>
        <v>204.26356210919272</v>
      </c>
      <c r="Y356" s="10">
        <f t="shared" si="66"/>
        <v>6.242552307052792</v>
      </c>
      <c r="Z356" s="1">
        <f t="shared" si="67"/>
        <v>765.80826109127997</v>
      </c>
      <c r="AA356" s="1">
        <f t="shared" si="68"/>
        <v>4.8314965873147993E-2</v>
      </c>
      <c r="AB356" s="1">
        <f t="shared" si="69"/>
        <v>336698.81359999999</v>
      </c>
      <c r="AC356" s="8">
        <f t="shared" si="70"/>
        <v>4.8314965873147993E-2</v>
      </c>
      <c r="AD356" s="1" t="str">
        <f t="shared" si="71"/>
        <v>CUST356</v>
      </c>
      <c r="AE356" s="1"/>
      <c r="AF356" s="1"/>
    </row>
    <row r="357" spans="1:32" x14ac:dyDescent="0.3">
      <c r="A357" s="1" t="s">
        <v>22</v>
      </c>
      <c r="B357" s="1" t="s">
        <v>24</v>
      </c>
      <c r="C357" s="1" t="s">
        <v>28</v>
      </c>
      <c r="D357" s="1">
        <v>691</v>
      </c>
      <c r="E357" s="1">
        <v>492882</v>
      </c>
      <c r="F357" s="1">
        <v>9648</v>
      </c>
      <c r="G357" s="1">
        <v>6.94</v>
      </c>
      <c r="H357" s="1">
        <v>5.92</v>
      </c>
      <c r="I357" s="1">
        <v>399</v>
      </c>
      <c r="J357" s="1">
        <v>17.7</v>
      </c>
      <c r="K357" s="1">
        <v>13.68</v>
      </c>
      <c r="L357" s="1">
        <v>90365</v>
      </c>
      <c r="M357" s="1">
        <v>1</v>
      </c>
      <c r="N357" s="1">
        <v>1610.19</v>
      </c>
      <c r="O357" s="1">
        <v>14.42</v>
      </c>
      <c r="P357" s="1">
        <v>17</v>
      </c>
      <c r="Q357" s="1">
        <v>20703</v>
      </c>
      <c r="R357" s="1">
        <v>10</v>
      </c>
      <c r="S357" s="1">
        <f t="shared" si="60"/>
        <v>4090.72</v>
      </c>
      <c r="T357" s="1">
        <f t="shared" si="61"/>
        <v>67426.257599999997</v>
      </c>
      <c r="U357" s="1">
        <f t="shared" si="62"/>
        <v>99.642200000000003</v>
      </c>
      <c r="V357" s="1">
        <f t="shared" si="63"/>
        <v>47.955400000000004</v>
      </c>
      <c r="W357" s="1">
        <f t="shared" si="64"/>
        <v>310149.42479999998</v>
      </c>
      <c r="X357" s="1">
        <f t="shared" si="65"/>
        <v>448.8414251808972</v>
      </c>
      <c r="Y357" s="10">
        <f t="shared" si="66"/>
        <v>51.086442786069654</v>
      </c>
      <c r="Z357" s="1">
        <f t="shared" si="67"/>
        <v>306.1017643880536</v>
      </c>
      <c r="AA357" s="1">
        <f t="shared" si="68"/>
        <v>1.3034880762535455</v>
      </c>
      <c r="AB357" s="1">
        <f t="shared" si="69"/>
        <v>300501.42479999998</v>
      </c>
      <c r="AC357" s="8">
        <f t="shared" si="70"/>
        <v>1.3034880762535455</v>
      </c>
      <c r="AD357" s="1" t="str">
        <f t="shared" si="71"/>
        <v>CUST357</v>
      </c>
      <c r="AE357" s="1"/>
      <c r="AF357" s="1"/>
    </row>
    <row r="358" spans="1:32" x14ac:dyDescent="0.3">
      <c r="A358" s="1" t="s">
        <v>22</v>
      </c>
      <c r="B358" s="1" t="s">
        <v>27</v>
      </c>
      <c r="C358" s="1" t="s">
        <v>31</v>
      </c>
      <c r="D358" s="1">
        <v>2820</v>
      </c>
      <c r="E358" s="1">
        <v>525584</v>
      </c>
      <c r="F358" s="1">
        <v>135576</v>
      </c>
      <c r="G358" s="1">
        <v>1.19</v>
      </c>
      <c r="H358" s="1">
        <v>2.27</v>
      </c>
      <c r="I358" s="1">
        <v>438</v>
      </c>
      <c r="J358" s="1">
        <v>15.8</v>
      </c>
      <c r="K358" s="1">
        <v>14.27</v>
      </c>
      <c r="L358" s="1">
        <v>85468</v>
      </c>
      <c r="M358" s="1">
        <v>3</v>
      </c>
      <c r="N358" s="1">
        <v>207.75</v>
      </c>
      <c r="O358" s="1">
        <v>16.55</v>
      </c>
      <c r="P358" s="1">
        <v>0</v>
      </c>
      <c r="Q358" s="1">
        <v>19704</v>
      </c>
      <c r="R358" s="1">
        <v>61</v>
      </c>
      <c r="S358" s="1">
        <f t="shared" si="60"/>
        <v>6401.4</v>
      </c>
      <c r="T358" s="1">
        <f t="shared" si="61"/>
        <v>75000.83679999999</v>
      </c>
      <c r="U358" s="1">
        <f t="shared" si="62"/>
        <v>466.71000000000004</v>
      </c>
      <c r="V358" s="1">
        <f t="shared" si="63"/>
        <v>33.558</v>
      </c>
      <c r="W358" s="1">
        <f t="shared" si="64"/>
        <v>338509.4952</v>
      </c>
      <c r="X358" s="1">
        <f t="shared" si="65"/>
        <v>120.03882808510639</v>
      </c>
      <c r="Y358" s="10">
        <f t="shared" si="66"/>
        <v>3.8766743376408805</v>
      </c>
      <c r="Z358" s="1">
        <f t="shared" si="67"/>
        <v>2529.886883273165</v>
      </c>
      <c r="AA358" s="1">
        <f t="shared" si="68"/>
        <v>0.17313027032786385</v>
      </c>
      <c r="AB358" s="1">
        <f t="shared" si="69"/>
        <v>202933.4952</v>
      </c>
      <c r="AC358" s="8">
        <f t="shared" si="70"/>
        <v>0.17313027032786385</v>
      </c>
      <c r="AD358" s="1" t="str">
        <f t="shared" si="71"/>
        <v>CUST358</v>
      </c>
      <c r="AE358" s="1"/>
      <c r="AF358" s="1"/>
    </row>
    <row r="359" spans="1:32" x14ac:dyDescent="0.3">
      <c r="A359" s="1" t="s">
        <v>22</v>
      </c>
      <c r="B359" s="1" t="s">
        <v>24</v>
      </c>
      <c r="C359" s="1" t="s">
        <v>28</v>
      </c>
      <c r="D359" s="1">
        <v>813</v>
      </c>
      <c r="E359" s="1">
        <v>350931</v>
      </c>
      <c r="F359" s="1">
        <v>38623</v>
      </c>
      <c r="G359" s="1">
        <v>2.4500000000000002</v>
      </c>
      <c r="H359" s="1">
        <v>12.47</v>
      </c>
      <c r="I359" s="1">
        <v>84</v>
      </c>
      <c r="J359" s="1">
        <v>64.569999999999993</v>
      </c>
      <c r="K359" s="1">
        <v>16.72</v>
      </c>
      <c r="L359" s="1">
        <v>38931</v>
      </c>
      <c r="M359" s="1">
        <v>14</v>
      </c>
      <c r="N359" s="1">
        <v>1938.7</v>
      </c>
      <c r="O359" s="1">
        <v>18.95</v>
      </c>
      <c r="P359" s="1">
        <v>28</v>
      </c>
      <c r="Q359" s="1">
        <v>19030</v>
      </c>
      <c r="R359" s="1">
        <v>19</v>
      </c>
      <c r="S359" s="1">
        <f t="shared" si="60"/>
        <v>10138.11</v>
      </c>
      <c r="T359" s="1">
        <f t="shared" si="61"/>
        <v>58675.663199999995</v>
      </c>
      <c r="U359" s="1">
        <f t="shared" si="62"/>
        <v>154.0635</v>
      </c>
      <c r="V359" s="1">
        <f t="shared" si="63"/>
        <v>19.918500000000002</v>
      </c>
      <c r="W359" s="1">
        <f t="shared" si="64"/>
        <v>223982.24479999999</v>
      </c>
      <c r="X359" s="1">
        <f t="shared" si="65"/>
        <v>275.50091611316111</v>
      </c>
      <c r="Y359" s="10">
        <f t="shared" si="66"/>
        <v>9.0860627087486723</v>
      </c>
      <c r="Z359" s="1">
        <f t="shared" si="67"/>
        <v>181.01356579150976</v>
      </c>
      <c r="AA359" s="1">
        <f t="shared" si="68"/>
        <v>0.46405361737777517</v>
      </c>
      <c r="AB359" s="1">
        <f t="shared" si="69"/>
        <v>185359.24479999999</v>
      </c>
      <c r="AC359" s="8">
        <f t="shared" si="70"/>
        <v>0.46405361737777517</v>
      </c>
      <c r="AD359" s="1" t="str">
        <f t="shared" si="71"/>
        <v>CUST359</v>
      </c>
      <c r="AE359" s="1"/>
      <c r="AF359" s="1"/>
    </row>
    <row r="360" spans="1:32" x14ac:dyDescent="0.3">
      <c r="A360" s="1" t="s">
        <v>22</v>
      </c>
      <c r="B360" s="1" t="s">
        <v>24</v>
      </c>
      <c r="C360" s="1" t="s">
        <v>28</v>
      </c>
      <c r="D360" s="1">
        <v>3141</v>
      </c>
      <c r="E360" s="1">
        <v>206570</v>
      </c>
      <c r="F360" s="1">
        <v>83279</v>
      </c>
      <c r="G360" s="1">
        <v>4.78</v>
      </c>
      <c r="H360" s="1">
        <v>3.66</v>
      </c>
      <c r="I360" s="1">
        <v>390</v>
      </c>
      <c r="J360" s="1">
        <v>64.75</v>
      </c>
      <c r="K360" s="1">
        <v>7.64</v>
      </c>
      <c r="L360" s="1">
        <v>20982</v>
      </c>
      <c r="M360" s="1">
        <v>12</v>
      </c>
      <c r="N360" s="1">
        <v>275.82</v>
      </c>
      <c r="O360" s="1">
        <v>25</v>
      </c>
      <c r="P360" s="1">
        <v>4</v>
      </c>
      <c r="Q360" s="1">
        <v>49681</v>
      </c>
      <c r="R360" s="1">
        <v>51</v>
      </c>
      <c r="S360" s="1">
        <f t="shared" si="60"/>
        <v>11496.060000000001</v>
      </c>
      <c r="T360" s="1">
        <f t="shared" si="61"/>
        <v>15781.947999999999</v>
      </c>
      <c r="U360" s="1">
        <f t="shared" si="62"/>
        <v>785.25</v>
      </c>
      <c r="V360" s="1">
        <f t="shared" si="63"/>
        <v>150.13980000000001</v>
      </c>
      <c r="W360" s="1">
        <f t="shared" si="64"/>
        <v>107693.60219999999</v>
      </c>
      <c r="X360" s="1">
        <f t="shared" si="65"/>
        <v>34.286406303724924</v>
      </c>
      <c r="Y360" s="10">
        <f t="shared" si="66"/>
        <v>2.4804572581323021</v>
      </c>
      <c r="Z360" s="1">
        <f t="shared" si="67"/>
        <v>748.93046189543907</v>
      </c>
      <c r="AA360" s="1">
        <f t="shared" si="68"/>
        <v>0.52074260541220896</v>
      </c>
      <c r="AB360" s="1">
        <f t="shared" si="69"/>
        <v>24414.602199999994</v>
      </c>
      <c r="AC360" s="8">
        <f t="shared" si="70"/>
        <v>0.52074260541220896</v>
      </c>
      <c r="AD360" s="1" t="str">
        <f t="shared" si="71"/>
        <v>CUST360</v>
      </c>
      <c r="AE360" s="1"/>
      <c r="AF360" s="1"/>
    </row>
    <row r="361" spans="1:32" x14ac:dyDescent="0.3">
      <c r="A361" s="1" t="s">
        <v>22</v>
      </c>
      <c r="B361" s="1" t="s">
        <v>27</v>
      </c>
      <c r="C361" s="1" t="s">
        <v>30</v>
      </c>
      <c r="D361" s="1">
        <v>815</v>
      </c>
      <c r="E361" s="1">
        <v>601120</v>
      </c>
      <c r="F361" s="1">
        <v>15651</v>
      </c>
      <c r="G361" s="1">
        <v>7.53</v>
      </c>
      <c r="H361" s="1">
        <v>6.43</v>
      </c>
      <c r="I361" s="1">
        <v>409</v>
      </c>
      <c r="J361" s="1">
        <v>60.15</v>
      </c>
      <c r="K361" s="1">
        <v>15.25</v>
      </c>
      <c r="L361" s="1">
        <v>44194</v>
      </c>
      <c r="M361" s="1">
        <v>0</v>
      </c>
      <c r="N361" s="1">
        <v>646.73</v>
      </c>
      <c r="O361" s="1">
        <v>21.89</v>
      </c>
      <c r="P361" s="1">
        <v>32</v>
      </c>
      <c r="Q361" s="1">
        <v>6067</v>
      </c>
      <c r="R361" s="1">
        <v>63</v>
      </c>
      <c r="S361" s="1">
        <f t="shared" si="60"/>
        <v>5240.45</v>
      </c>
      <c r="T361" s="1">
        <f t="shared" si="61"/>
        <v>91670.8</v>
      </c>
      <c r="U361" s="1">
        <f t="shared" si="62"/>
        <v>178.40350000000001</v>
      </c>
      <c r="V361" s="1">
        <f t="shared" si="63"/>
        <v>61.369500000000002</v>
      </c>
      <c r="W361" s="1">
        <f t="shared" si="64"/>
        <v>453707.97700000001</v>
      </c>
      <c r="X361" s="1">
        <f t="shared" si="65"/>
        <v>556.6969042944786</v>
      </c>
      <c r="Y361" s="10">
        <f t="shared" si="66"/>
        <v>38.407769471599259</v>
      </c>
      <c r="Z361" s="1">
        <f t="shared" si="67"/>
        <v>929.47597915668052</v>
      </c>
      <c r="AA361" s="1">
        <f t="shared" si="68"/>
        <v>0.44003288860793188</v>
      </c>
      <c r="AB361" s="1">
        <f t="shared" si="69"/>
        <v>438056.97700000001</v>
      </c>
      <c r="AC361" s="8">
        <f t="shared" si="70"/>
        <v>0.44003288860793188</v>
      </c>
      <c r="AD361" s="1" t="str">
        <f t="shared" si="71"/>
        <v>CUST361</v>
      </c>
      <c r="AE361" s="1"/>
      <c r="AF361" s="1"/>
    </row>
    <row r="362" spans="1:32" x14ac:dyDescent="0.3">
      <c r="A362" s="1" t="s">
        <v>22</v>
      </c>
      <c r="B362" s="1" t="s">
        <v>27</v>
      </c>
      <c r="C362" s="1" t="s">
        <v>29</v>
      </c>
      <c r="D362" s="1">
        <v>350</v>
      </c>
      <c r="E362" s="1">
        <v>139464</v>
      </c>
      <c r="F362" s="1">
        <v>76425</v>
      </c>
      <c r="G362" s="1">
        <v>2.14</v>
      </c>
      <c r="H362" s="1">
        <v>4.5999999999999996</v>
      </c>
      <c r="I362" s="1">
        <v>34</v>
      </c>
      <c r="J362" s="1">
        <v>57.33</v>
      </c>
      <c r="K362" s="1">
        <v>19.760000000000002</v>
      </c>
      <c r="L362" s="1">
        <v>36495</v>
      </c>
      <c r="M362" s="1">
        <v>4</v>
      </c>
      <c r="N362" s="1">
        <v>1055.25</v>
      </c>
      <c r="O362" s="1">
        <v>29.28</v>
      </c>
      <c r="P362" s="1">
        <v>6</v>
      </c>
      <c r="Q362" s="1">
        <v>14412</v>
      </c>
      <c r="R362" s="1">
        <v>78</v>
      </c>
      <c r="S362" s="1">
        <f t="shared" si="60"/>
        <v>1609.9999999999998</v>
      </c>
      <c r="T362" s="1">
        <f t="shared" si="61"/>
        <v>27558.086400000004</v>
      </c>
      <c r="U362" s="1">
        <f t="shared" si="62"/>
        <v>102.48</v>
      </c>
      <c r="V362" s="1">
        <f t="shared" si="63"/>
        <v>7.4900000000000011</v>
      </c>
      <c r="W362" s="1">
        <f t="shared" si="64"/>
        <v>59278.943599999999</v>
      </c>
      <c r="X362" s="1">
        <f t="shared" si="65"/>
        <v>169.36841028571428</v>
      </c>
      <c r="Y362" s="10">
        <f t="shared" si="66"/>
        <v>1.8248478900883218</v>
      </c>
      <c r="Z362" s="1">
        <f t="shared" si="67"/>
        <v>132.16204690831557</v>
      </c>
      <c r="AA362" s="1">
        <f t="shared" si="68"/>
        <v>0.25725993804852865</v>
      </c>
      <c r="AB362" s="1">
        <f t="shared" si="69"/>
        <v>-17146.056400000001</v>
      </c>
      <c r="AC362" s="8">
        <f t="shared" si="70"/>
        <v>0.25725993804852865</v>
      </c>
      <c r="AD362" s="1" t="str">
        <f t="shared" si="71"/>
        <v>CUST362</v>
      </c>
      <c r="AE362" s="1"/>
      <c r="AF362" s="1"/>
    </row>
    <row r="363" spans="1:32" x14ac:dyDescent="0.3">
      <c r="A363" s="1" t="s">
        <v>22</v>
      </c>
      <c r="B363" s="1" t="s">
        <v>24</v>
      </c>
      <c r="C363" s="1" t="s">
        <v>28</v>
      </c>
      <c r="D363" s="1">
        <v>2530</v>
      </c>
      <c r="E363" s="1">
        <v>720739</v>
      </c>
      <c r="F363" s="1">
        <v>91120</v>
      </c>
      <c r="G363" s="1">
        <v>9.2899999999999991</v>
      </c>
      <c r="H363" s="1">
        <v>4.08</v>
      </c>
      <c r="I363" s="1">
        <v>25</v>
      </c>
      <c r="J363" s="1">
        <v>59.93</v>
      </c>
      <c r="K363" s="1">
        <v>9.3800000000000008</v>
      </c>
      <c r="L363" s="1">
        <v>13703</v>
      </c>
      <c r="M363" s="1">
        <v>11</v>
      </c>
      <c r="N363" s="1">
        <v>1098.27</v>
      </c>
      <c r="O363" s="1">
        <v>15.97</v>
      </c>
      <c r="P363" s="1">
        <v>31</v>
      </c>
      <c r="Q363" s="1">
        <v>48805</v>
      </c>
      <c r="R363" s="1">
        <v>15</v>
      </c>
      <c r="S363" s="1">
        <f t="shared" si="60"/>
        <v>10322.4</v>
      </c>
      <c r="T363" s="1">
        <f t="shared" si="61"/>
        <v>67605.318200000009</v>
      </c>
      <c r="U363" s="1">
        <f t="shared" si="62"/>
        <v>404.041</v>
      </c>
      <c r="V363" s="1">
        <f t="shared" si="63"/>
        <v>235.03699999999998</v>
      </c>
      <c r="W363" s="1">
        <f t="shared" si="64"/>
        <v>579664.20380000002</v>
      </c>
      <c r="X363" s="1">
        <f t="shared" si="65"/>
        <v>229.11628608695653</v>
      </c>
      <c r="Y363" s="10">
        <f t="shared" si="66"/>
        <v>7.9097783143107989</v>
      </c>
      <c r="Z363" s="1">
        <f t="shared" si="67"/>
        <v>656.2493740154971</v>
      </c>
      <c r="AA363" s="1">
        <f t="shared" si="68"/>
        <v>3.809527443360218E-2</v>
      </c>
      <c r="AB363" s="1">
        <f t="shared" si="69"/>
        <v>488544.20380000002</v>
      </c>
      <c r="AC363" s="8">
        <f t="shared" si="70"/>
        <v>3.809527443360218E-2</v>
      </c>
      <c r="AD363" s="1" t="str">
        <f t="shared" si="71"/>
        <v>CUST363</v>
      </c>
      <c r="AE363" s="1"/>
      <c r="AF363" s="1"/>
    </row>
    <row r="364" spans="1:32" x14ac:dyDescent="0.3">
      <c r="A364" s="1" t="s">
        <v>22</v>
      </c>
      <c r="B364" s="1" t="s">
        <v>24</v>
      </c>
      <c r="C364" s="1" t="s">
        <v>28</v>
      </c>
      <c r="D364" s="1">
        <v>2154</v>
      </c>
      <c r="E364" s="1">
        <v>167322</v>
      </c>
      <c r="F364" s="1">
        <v>119889</v>
      </c>
      <c r="G364" s="1">
        <v>1.1499999999999999</v>
      </c>
      <c r="H364" s="1">
        <v>2.4900000000000002</v>
      </c>
      <c r="I364" s="1">
        <v>191</v>
      </c>
      <c r="J364" s="1">
        <v>30.68</v>
      </c>
      <c r="K364" s="1">
        <v>9.42</v>
      </c>
      <c r="L364" s="1">
        <v>53080</v>
      </c>
      <c r="M364" s="1">
        <v>4</v>
      </c>
      <c r="N364" s="1">
        <v>645.38</v>
      </c>
      <c r="O364" s="1">
        <v>27.16</v>
      </c>
      <c r="P364" s="1">
        <v>47</v>
      </c>
      <c r="Q364" s="1">
        <v>45415</v>
      </c>
      <c r="R364" s="1">
        <v>44</v>
      </c>
      <c r="S364" s="1">
        <f t="shared" si="60"/>
        <v>5363.46</v>
      </c>
      <c r="T364" s="1">
        <f t="shared" si="61"/>
        <v>15761.732400000001</v>
      </c>
      <c r="U364" s="1">
        <f t="shared" si="62"/>
        <v>585.02639999999997</v>
      </c>
      <c r="V364" s="1">
        <f t="shared" si="63"/>
        <v>24.771000000000001</v>
      </c>
      <c r="W364" s="1">
        <f t="shared" si="64"/>
        <v>47092.010200000004</v>
      </c>
      <c r="X364" s="1">
        <f t="shared" si="65"/>
        <v>21.862585979572891</v>
      </c>
      <c r="Y364" s="10">
        <f t="shared" si="66"/>
        <v>1.3956409678953032</v>
      </c>
      <c r="Z364" s="1">
        <f t="shared" si="67"/>
        <v>259.26121044965754</v>
      </c>
      <c r="AA364" s="1">
        <f t="shared" si="68"/>
        <v>0.73670874122948571</v>
      </c>
      <c r="AB364" s="1">
        <f t="shared" si="69"/>
        <v>-72796.989799999996</v>
      </c>
      <c r="AC364" s="8">
        <f t="shared" si="70"/>
        <v>0.73670874122948571</v>
      </c>
      <c r="AD364" s="1" t="str">
        <f t="shared" si="71"/>
        <v>CUST364</v>
      </c>
      <c r="AE364" s="1"/>
      <c r="AF364" s="1"/>
    </row>
    <row r="365" spans="1:32" x14ac:dyDescent="0.3">
      <c r="A365" s="1" t="s">
        <v>22</v>
      </c>
      <c r="B365" s="1" t="s">
        <v>26</v>
      </c>
      <c r="C365" s="1" t="s">
        <v>31</v>
      </c>
      <c r="D365" s="1">
        <v>999</v>
      </c>
      <c r="E365" s="1">
        <v>795182</v>
      </c>
      <c r="F365" s="1">
        <v>75194</v>
      </c>
      <c r="G365" s="1">
        <v>4.8499999999999996</v>
      </c>
      <c r="H365" s="1">
        <v>19.809999999999999</v>
      </c>
      <c r="I365" s="1">
        <v>51</v>
      </c>
      <c r="J365" s="1">
        <v>48.79</v>
      </c>
      <c r="K365" s="1">
        <v>8.7799999999999994</v>
      </c>
      <c r="L365" s="1">
        <v>63321</v>
      </c>
      <c r="M365" s="1">
        <v>2</v>
      </c>
      <c r="N365" s="1">
        <v>1457.29</v>
      </c>
      <c r="O365" s="1">
        <v>13.22</v>
      </c>
      <c r="P365" s="1">
        <v>28</v>
      </c>
      <c r="Q365" s="1">
        <v>45427</v>
      </c>
      <c r="R365" s="1">
        <v>73</v>
      </c>
      <c r="S365" s="1">
        <f t="shared" si="60"/>
        <v>19790.189999999999</v>
      </c>
      <c r="T365" s="1">
        <f t="shared" si="61"/>
        <v>69816.979599999991</v>
      </c>
      <c r="U365" s="1">
        <f t="shared" si="62"/>
        <v>132.06780000000001</v>
      </c>
      <c r="V365" s="1">
        <f t="shared" si="63"/>
        <v>48.451499999999996</v>
      </c>
      <c r="W365" s="1">
        <f t="shared" si="64"/>
        <v>596646.31110000005</v>
      </c>
      <c r="X365" s="1">
        <f t="shared" si="65"/>
        <v>597.24355465465476</v>
      </c>
      <c r="Y365" s="10">
        <f t="shared" si="66"/>
        <v>10.575072479187169</v>
      </c>
      <c r="Z365" s="1">
        <f t="shared" si="67"/>
        <v>545.65803649239342</v>
      </c>
      <c r="AA365" s="1">
        <f t="shared" si="68"/>
        <v>9.3465131252971012E-2</v>
      </c>
      <c r="AB365" s="1">
        <f t="shared" si="69"/>
        <v>521452.31110000005</v>
      </c>
      <c r="AC365" s="8">
        <f t="shared" si="70"/>
        <v>9.3465131252971012E-2</v>
      </c>
      <c r="AD365" s="1" t="str">
        <f t="shared" si="71"/>
        <v>CUST365</v>
      </c>
      <c r="AE365" s="1"/>
      <c r="AF365" s="1"/>
    </row>
    <row r="366" spans="1:32" x14ac:dyDescent="0.3">
      <c r="A366" s="1" t="s">
        <v>22</v>
      </c>
      <c r="B366" s="1" t="s">
        <v>24</v>
      </c>
      <c r="C366" s="1" t="s">
        <v>31</v>
      </c>
      <c r="D366" s="1">
        <v>4209</v>
      </c>
      <c r="E366" s="1">
        <v>573886</v>
      </c>
      <c r="F366" s="1">
        <v>104932</v>
      </c>
      <c r="G366" s="1">
        <v>4.78</v>
      </c>
      <c r="H366" s="1">
        <v>18.13</v>
      </c>
      <c r="I366" s="1">
        <v>448</v>
      </c>
      <c r="J366" s="1">
        <v>40.47</v>
      </c>
      <c r="K366" s="1">
        <v>7.53</v>
      </c>
      <c r="L366" s="1">
        <v>47098</v>
      </c>
      <c r="M366" s="1">
        <v>3</v>
      </c>
      <c r="N366" s="1">
        <v>1556.86</v>
      </c>
      <c r="O366" s="1">
        <v>18.13</v>
      </c>
      <c r="P366" s="1">
        <v>22</v>
      </c>
      <c r="Q366" s="1">
        <v>20748</v>
      </c>
      <c r="R366" s="1">
        <v>53</v>
      </c>
      <c r="S366" s="1">
        <f t="shared" si="60"/>
        <v>76309.17</v>
      </c>
      <c r="T366" s="1">
        <f t="shared" si="61"/>
        <v>43213.615800000007</v>
      </c>
      <c r="U366" s="1">
        <f t="shared" si="62"/>
        <v>763.09169999999995</v>
      </c>
      <c r="V366" s="1">
        <f t="shared" si="63"/>
        <v>201.1902</v>
      </c>
      <c r="W366" s="1">
        <f t="shared" si="64"/>
        <v>385552.93229999999</v>
      </c>
      <c r="X366" s="1">
        <f t="shared" si="65"/>
        <v>91.602027156094081</v>
      </c>
      <c r="Y366" s="10">
        <f t="shared" si="66"/>
        <v>5.4691228605191933</v>
      </c>
      <c r="Z366" s="1">
        <f t="shared" si="67"/>
        <v>368.61760209652766</v>
      </c>
      <c r="AA366" s="1">
        <f t="shared" si="68"/>
        <v>1.2153516203566561</v>
      </c>
      <c r="AB366" s="1">
        <f t="shared" si="69"/>
        <v>280620.93229999999</v>
      </c>
      <c r="AC366" s="8">
        <f t="shared" si="70"/>
        <v>1.2153516203566561</v>
      </c>
      <c r="AD366" s="1" t="str">
        <f t="shared" si="71"/>
        <v>CUST366</v>
      </c>
      <c r="AE366" s="1"/>
      <c r="AF366" s="1"/>
    </row>
    <row r="367" spans="1:32" x14ac:dyDescent="0.3">
      <c r="A367" s="1" t="s">
        <v>22</v>
      </c>
      <c r="B367" s="1" t="s">
        <v>25</v>
      </c>
      <c r="C367" s="1" t="s">
        <v>29</v>
      </c>
      <c r="D367" s="1">
        <v>3695</v>
      </c>
      <c r="E367" s="1">
        <v>284627</v>
      </c>
      <c r="F367" s="1">
        <v>27785</v>
      </c>
      <c r="G367" s="1">
        <v>6.04</v>
      </c>
      <c r="H367" s="1">
        <v>4.8499999999999996</v>
      </c>
      <c r="I367" s="1">
        <v>43</v>
      </c>
      <c r="J367" s="1">
        <v>23.97</v>
      </c>
      <c r="K367" s="1">
        <v>11.79</v>
      </c>
      <c r="L367" s="1">
        <v>51990</v>
      </c>
      <c r="M367" s="1">
        <v>11</v>
      </c>
      <c r="N367" s="1">
        <v>1899.68</v>
      </c>
      <c r="O367" s="1">
        <v>14.84</v>
      </c>
      <c r="P367" s="1">
        <v>9</v>
      </c>
      <c r="Q367" s="1">
        <v>14919</v>
      </c>
      <c r="R367" s="1">
        <v>-14</v>
      </c>
      <c r="S367" s="1">
        <f t="shared" si="60"/>
        <v>17920.75</v>
      </c>
      <c r="T367" s="1">
        <f t="shared" si="61"/>
        <v>33557.523300000001</v>
      </c>
      <c r="U367" s="1">
        <f t="shared" si="62"/>
        <v>548.33799999999997</v>
      </c>
      <c r="V367" s="1">
        <f t="shared" si="63"/>
        <v>223.178</v>
      </c>
      <c r="W367" s="1">
        <f t="shared" si="64"/>
        <v>165468.2107</v>
      </c>
      <c r="X367" s="1">
        <f t="shared" si="65"/>
        <v>44.781653775372121</v>
      </c>
      <c r="Y367" s="10">
        <f t="shared" si="66"/>
        <v>10.243908583768221</v>
      </c>
      <c r="Z367" s="1">
        <f t="shared" si="67"/>
        <v>149.82891855470393</v>
      </c>
      <c r="AA367" s="1">
        <f t="shared" si="68"/>
        <v>0.28699399565044781</v>
      </c>
      <c r="AB367" s="1">
        <f t="shared" si="69"/>
        <v>137683.2107</v>
      </c>
      <c r="AC367" s="8">
        <f t="shared" si="70"/>
        <v>0.28699399565044781</v>
      </c>
      <c r="AD367" s="1" t="str">
        <f t="shared" si="71"/>
        <v>CUST367</v>
      </c>
      <c r="AE367" s="1"/>
      <c r="AF367" s="1"/>
    </row>
    <row r="368" spans="1:32" x14ac:dyDescent="0.3">
      <c r="A368" s="1" t="s">
        <v>22</v>
      </c>
      <c r="B368" s="1" t="s">
        <v>25</v>
      </c>
      <c r="C368" s="1" t="s">
        <v>29</v>
      </c>
      <c r="D368" s="1">
        <v>3056</v>
      </c>
      <c r="E368" s="1">
        <v>681827</v>
      </c>
      <c r="F368" s="1">
        <v>99475</v>
      </c>
      <c r="G368" s="1">
        <v>5.49</v>
      </c>
      <c r="H368" s="1">
        <v>2.93</v>
      </c>
      <c r="I368" s="1">
        <v>354</v>
      </c>
      <c r="J368" s="1">
        <v>53.66</v>
      </c>
      <c r="K368" s="1">
        <v>19.190000000000001</v>
      </c>
      <c r="L368" s="1">
        <v>68921</v>
      </c>
      <c r="M368" s="1">
        <v>7</v>
      </c>
      <c r="N368" s="1">
        <v>514.65</v>
      </c>
      <c r="O368" s="1">
        <v>22.27</v>
      </c>
      <c r="P368" s="1">
        <v>15</v>
      </c>
      <c r="Q368" s="1">
        <v>48498</v>
      </c>
      <c r="R368" s="1">
        <v>-8</v>
      </c>
      <c r="S368" s="1">
        <f t="shared" si="60"/>
        <v>8954.08</v>
      </c>
      <c r="T368" s="1">
        <f t="shared" si="61"/>
        <v>130842.60130000001</v>
      </c>
      <c r="U368" s="1">
        <f t="shared" si="62"/>
        <v>680.57119999999998</v>
      </c>
      <c r="V368" s="1">
        <f t="shared" si="63"/>
        <v>167.77440000000001</v>
      </c>
      <c r="W368" s="1">
        <f t="shared" si="64"/>
        <v>423762.9731</v>
      </c>
      <c r="X368" s="1">
        <f t="shared" si="65"/>
        <v>138.66589433900523</v>
      </c>
      <c r="Y368" s="10">
        <f t="shared" si="66"/>
        <v>6.8542548378989698</v>
      </c>
      <c r="Z368" s="1">
        <f t="shared" si="67"/>
        <v>1324.8362965121928</v>
      </c>
      <c r="AA368" s="1">
        <f t="shared" si="68"/>
        <v>0.2672028241768073</v>
      </c>
      <c r="AB368" s="1">
        <f t="shared" si="69"/>
        <v>324287.9731</v>
      </c>
      <c r="AC368" s="8">
        <f t="shared" si="70"/>
        <v>0.2672028241768073</v>
      </c>
      <c r="AD368" s="1" t="str">
        <f t="shared" si="71"/>
        <v>CUST368</v>
      </c>
      <c r="AE368" s="1"/>
      <c r="AF368" s="1"/>
    </row>
    <row r="369" spans="1:32" x14ac:dyDescent="0.3">
      <c r="A369" s="1" t="s">
        <v>22</v>
      </c>
      <c r="B369" s="1" t="s">
        <v>27</v>
      </c>
      <c r="C369" s="1" t="s">
        <v>31</v>
      </c>
      <c r="D369" s="1">
        <v>2269</v>
      </c>
      <c r="E369" s="1">
        <v>771909</v>
      </c>
      <c r="F369" s="1">
        <v>79964</v>
      </c>
      <c r="G369" s="1">
        <v>2.15</v>
      </c>
      <c r="H369" s="1">
        <v>17.02</v>
      </c>
      <c r="I369" s="1">
        <v>143</v>
      </c>
      <c r="J369" s="1">
        <v>67.87</v>
      </c>
      <c r="K369" s="1">
        <v>7.82</v>
      </c>
      <c r="L369" s="1">
        <v>7213</v>
      </c>
      <c r="M369" s="1">
        <v>13</v>
      </c>
      <c r="N369" s="1">
        <v>989.62</v>
      </c>
      <c r="O369" s="1">
        <v>9.16</v>
      </c>
      <c r="P369" s="1">
        <v>44</v>
      </c>
      <c r="Q369" s="1">
        <v>49307</v>
      </c>
      <c r="R369" s="1">
        <v>36</v>
      </c>
      <c r="S369" s="1">
        <f t="shared" si="60"/>
        <v>38618.379999999997</v>
      </c>
      <c r="T369" s="1">
        <f t="shared" si="61"/>
        <v>60363.283800000005</v>
      </c>
      <c r="U369" s="1">
        <f t="shared" si="62"/>
        <v>207.84039999999999</v>
      </c>
      <c r="V369" s="1">
        <f t="shared" si="63"/>
        <v>48.783499999999997</v>
      </c>
      <c r="W369" s="1">
        <f t="shared" si="64"/>
        <v>616150.71230000001</v>
      </c>
      <c r="X369" s="1">
        <f t="shared" si="65"/>
        <v>271.55165813133539</v>
      </c>
      <c r="Y369" s="10">
        <f t="shared" si="66"/>
        <v>9.6532064428993039</v>
      </c>
      <c r="Z369" s="1">
        <f t="shared" si="67"/>
        <v>780.00545663992239</v>
      </c>
      <c r="AA369" s="1">
        <f t="shared" si="68"/>
        <v>0.18333205079873405</v>
      </c>
      <c r="AB369" s="1">
        <f t="shared" si="69"/>
        <v>536186.71230000001</v>
      </c>
      <c r="AC369" s="8">
        <f t="shared" si="70"/>
        <v>0.18333205079873405</v>
      </c>
      <c r="AD369" s="1" t="str">
        <f t="shared" si="71"/>
        <v>CUST369</v>
      </c>
      <c r="AE369" s="1"/>
      <c r="AF369" s="1"/>
    </row>
    <row r="370" spans="1:32" x14ac:dyDescent="0.3">
      <c r="A370" s="1" t="s">
        <v>22</v>
      </c>
      <c r="B370" s="1" t="s">
        <v>25</v>
      </c>
      <c r="C370" s="1" t="s">
        <v>28</v>
      </c>
      <c r="D370" s="1">
        <v>1055</v>
      </c>
      <c r="E370" s="1">
        <v>244718</v>
      </c>
      <c r="F370" s="1">
        <v>144839</v>
      </c>
      <c r="G370" s="1">
        <v>6.87</v>
      </c>
      <c r="H370" s="1">
        <v>7.75</v>
      </c>
      <c r="I370" s="1">
        <v>78</v>
      </c>
      <c r="J370" s="1">
        <v>35.770000000000003</v>
      </c>
      <c r="K370" s="1">
        <v>16.98</v>
      </c>
      <c r="L370" s="1">
        <v>20607</v>
      </c>
      <c r="M370" s="1">
        <v>5</v>
      </c>
      <c r="N370" s="1">
        <v>450.62</v>
      </c>
      <c r="O370" s="1">
        <v>9.11</v>
      </c>
      <c r="P370" s="1">
        <v>8</v>
      </c>
      <c r="Q370" s="1">
        <v>9031</v>
      </c>
      <c r="R370" s="1">
        <v>-16</v>
      </c>
      <c r="S370" s="1">
        <f t="shared" si="60"/>
        <v>8176.25</v>
      </c>
      <c r="T370" s="1">
        <f t="shared" si="61"/>
        <v>41553.116399999999</v>
      </c>
      <c r="U370" s="1">
        <f t="shared" si="62"/>
        <v>96.110500000000002</v>
      </c>
      <c r="V370" s="1">
        <f t="shared" si="63"/>
        <v>72.478499999999997</v>
      </c>
      <c r="W370" s="1">
        <f t="shared" si="64"/>
        <v>165182.04459999999</v>
      </c>
      <c r="X370" s="1">
        <f t="shared" si="65"/>
        <v>156.57065838862559</v>
      </c>
      <c r="Y370" s="10">
        <f t="shared" si="66"/>
        <v>1.6895863683124019</v>
      </c>
      <c r="Z370" s="1">
        <f t="shared" si="67"/>
        <v>543.06954862189866</v>
      </c>
      <c r="AA370" s="1">
        <f t="shared" si="68"/>
        <v>0.1436280126512966</v>
      </c>
      <c r="AB370" s="1">
        <f t="shared" si="69"/>
        <v>20343.044599999994</v>
      </c>
      <c r="AC370" s="8">
        <f t="shared" si="70"/>
        <v>0.1436280126512966</v>
      </c>
      <c r="AD370" s="1" t="str">
        <f t="shared" si="71"/>
        <v>CUST370</v>
      </c>
      <c r="AE370" s="1"/>
      <c r="AF370" s="1"/>
    </row>
    <row r="371" spans="1:32" x14ac:dyDescent="0.3">
      <c r="A371" s="1" t="s">
        <v>22</v>
      </c>
      <c r="B371" s="1" t="s">
        <v>26</v>
      </c>
      <c r="C371" s="1" t="s">
        <v>31</v>
      </c>
      <c r="D371" s="1">
        <v>3911</v>
      </c>
      <c r="E371" s="1">
        <v>118926</v>
      </c>
      <c r="F371" s="1">
        <v>96575</v>
      </c>
      <c r="G371" s="1">
        <v>8.27</v>
      </c>
      <c r="H371" s="1">
        <v>9.99</v>
      </c>
      <c r="I371" s="1">
        <v>88</v>
      </c>
      <c r="J371" s="1">
        <v>10.73</v>
      </c>
      <c r="K371" s="1">
        <v>10.74</v>
      </c>
      <c r="L371" s="1">
        <v>15187</v>
      </c>
      <c r="M371" s="1">
        <v>0</v>
      </c>
      <c r="N371" s="1">
        <v>271.36</v>
      </c>
      <c r="O371" s="1">
        <v>16.03</v>
      </c>
      <c r="P371" s="1">
        <v>45</v>
      </c>
      <c r="Q371" s="1">
        <v>36713</v>
      </c>
      <c r="R371" s="1">
        <v>44</v>
      </c>
      <c r="S371" s="1">
        <f t="shared" si="60"/>
        <v>39070.89</v>
      </c>
      <c r="T371" s="1">
        <f t="shared" si="61"/>
        <v>12772.652399999999</v>
      </c>
      <c r="U371" s="1">
        <f t="shared" si="62"/>
        <v>626.93330000000003</v>
      </c>
      <c r="V371" s="1">
        <f t="shared" si="63"/>
        <v>323.43969999999996</v>
      </c>
      <c r="W371" s="1">
        <f t="shared" si="64"/>
        <v>14232.084600000002</v>
      </c>
      <c r="X371" s="1">
        <f t="shared" si="65"/>
        <v>3.6389886474047564</v>
      </c>
      <c r="Y371" s="10">
        <f t="shared" si="66"/>
        <v>1.231436707222366</v>
      </c>
      <c r="Z371" s="1">
        <f t="shared" si="67"/>
        <v>438.25913915094338</v>
      </c>
      <c r="AA371" s="1">
        <f t="shared" si="68"/>
        <v>0.20079444360358542</v>
      </c>
      <c r="AB371" s="1">
        <f t="shared" si="69"/>
        <v>-82342.915399999998</v>
      </c>
      <c r="AC371" s="8">
        <f t="shared" si="70"/>
        <v>0.20079444360358542</v>
      </c>
      <c r="AD371" s="1" t="str">
        <f t="shared" si="71"/>
        <v>CUST371</v>
      </c>
      <c r="AE371" s="1"/>
      <c r="AF371" s="1"/>
    </row>
    <row r="372" spans="1:32" x14ac:dyDescent="0.3">
      <c r="A372" s="1" t="s">
        <v>22</v>
      </c>
      <c r="B372" s="1" t="s">
        <v>27</v>
      </c>
      <c r="C372" s="1" t="s">
        <v>31</v>
      </c>
      <c r="D372" s="1">
        <v>4490</v>
      </c>
      <c r="E372" s="1">
        <v>374683</v>
      </c>
      <c r="F372" s="1">
        <v>125906</v>
      </c>
      <c r="G372" s="1">
        <v>1.23</v>
      </c>
      <c r="H372" s="1">
        <v>7.18</v>
      </c>
      <c r="I372" s="1">
        <v>269</v>
      </c>
      <c r="J372" s="1">
        <v>50.93</v>
      </c>
      <c r="K372" s="1">
        <v>19.04</v>
      </c>
      <c r="L372" s="1">
        <v>51514</v>
      </c>
      <c r="M372" s="1">
        <v>0</v>
      </c>
      <c r="N372" s="1">
        <v>1388.78</v>
      </c>
      <c r="O372" s="1">
        <v>21.36</v>
      </c>
      <c r="P372" s="1">
        <v>40</v>
      </c>
      <c r="Q372" s="1">
        <v>28066</v>
      </c>
      <c r="R372" s="1">
        <v>30</v>
      </c>
      <c r="S372" s="1">
        <f t="shared" si="60"/>
        <v>32238.199999999997</v>
      </c>
      <c r="T372" s="1">
        <f t="shared" si="61"/>
        <v>71339.643199999991</v>
      </c>
      <c r="U372" s="1">
        <f t="shared" si="62"/>
        <v>959.06399999999996</v>
      </c>
      <c r="V372" s="1">
        <f t="shared" si="63"/>
        <v>55.227000000000004</v>
      </c>
      <c r="W372" s="1">
        <f t="shared" si="64"/>
        <v>190510.86580000003</v>
      </c>
      <c r="X372" s="1">
        <f t="shared" si="65"/>
        <v>42.430036926503348</v>
      </c>
      <c r="Y372" s="10">
        <f t="shared" si="66"/>
        <v>2.9758947151049195</v>
      </c>
      <c r="Z372" s="1">
        <f t="shared" si="67"/>
        <v>269.79291176428234</v>
      </c>
      <c r="AA372" s="1">
        <f t="shared" si="68"/>
        <v>0.99706103559542325</v>
      </c>
      <c r="AB372" s="1">
        <f t="shared" si="69"/>
        <v>64604.865800000029</v>
      </c>
      <c r="AC372" s="8">
        <f t="shared" si="70"/>
        <v>0.99706103559542325</v>
      </c>
      <c r="AD372" s="1" t="str">
        <f t="shared" si="71"/>
        <v>CUST372</v>
      </c>
      <c r="AE372" s="1"/>
      <c r="AF372" s="1"/>
    </row>
    <row r="373" spans="1:32" x14ac:dyDescent="0.3">
      <c r="A373" s="1" t="s">
        <v>22</v>
      </c>
      <c r="B373" s="1" t="s">
        <v>24</v>
      </c>
      <c r="C373" s="1" t="s">
        <v>31</v>
      </c>
      <c r="D373" s="1">
        <v>1369</v>
      </c>
      <c r="E373" s="1">
        <v>820915</v>
      </c>
      <c r="F373" s="1">
        <v>120598</v>
      </c>
      <c r="G373" s="1">
        <v>6.17</v>
      </c>
      <c r="H373" s="1">
        <v>5.96</v>
      </c>
      <c r="I373" s="1">
        <v>104</v>
      </c>
      <c r="J373" s="1">
        <v>7.7</v>
      </c>
      <c r="K373" s="1">
        <v>8.7899999999999991</v>
      </c>
      <c r="L373" s="1">
        <v>57225</v>
      </c>
      <c r="M373" s="1">
        <v>13</v>
      </c>
      <c r="N373" s="1">
        <v>976.37</v>
      </c>
      <c r="O373" s="1">
        <v>3.8</v>
      </c>
      <c r="P373" s="1">
        <v>45</v>
      </c>
      <c r="Q373" s="1">
        <v>35986</v>
      </c>
      <c r="R373" s="1">
        <v>42</v>
      </c>
      <c r="S373" s="1">
        <f t="shared" si="60"/>
        <v>8159.24</v>
      </c>
      <c r="T373" s="1">
        <f t="shared" si="61"/>
        <v>72158.428499999995</v>
      </c>
      <c r="U373" s="1">
        <f t="shared" si="62"/>
        <v>52.021999999999998</v>
      </c>
      <c r="V373" s="1">
        <f t="shared" si="63"/>
        <v>84.467299999999994</v>
      </c>
      <c r="W373" s="1">
        <f t="shared" si="64"/>
        <v>647249.84220000007</v>
      </c>
      <c r="X373" s="1">
        <f t="shared" si="65"/>
        <v>472.79024265887512</v>
      </c>
      <c r="Y373" s="10">
        <f t="shared" si="66"/>
        <v>6.8070366009386554</v>
      </c>
      <c r="Z373" s="1">
        <f t="shared" si="67"/>
        <v>840.78269508485516</v>
      </c>
      <c r="AA373" s="1">
        <f t="shared" si="68"/>
        <v>0.1236942679814597</v>
      </c>
      <c r="AB373" s="1">
        <f t="shared" si="69"/>
        <v>526651.84220000007</v>
      </c>
      <c r="AC373" s="8">
        <f t="shared" si="70"/>
        <v>0.1236942679814597</v>
      </c>
      <c r="AD373" s="1" t="str">
        <f t="shared" si="71"/>
        <v>CUST373</v>
      </c>
      <c r="AE373" s="1"/>
      <c r="AF373" s="1"/>
    </row>
    <row r="374" spans="1:32" x14ac:dyDescent="0.3">
      <c r="A374" s="1" t="s">
        <v>22</v>
      </c>
      <c r="B374" s="1" t="s">
        <v>26</v>
      </c>
      <c r="C374" s="1" t="s">
        <v>28</v>
      </c>
      <c r="D374" s="1">
        <v>1039</v>
      </c>
      <c r="E374" s="1">
        <v>231360</v>
      </c>
      <c r="F374" s="1">
        <v>115659</v>
      </c>
      <c r="G374" s="1">
        <v>9.8800000000000008</v>
      </c>
      <c r="H374" s="1">
        <v>7.7</v>
      </c>
      <c r="I374" s="1">
        <v>494</v>
      </c>
      <c r="J374" s="1">
        <v>52.2</v>
      </c>
      <c r="K374" s="1">
        <v>17.350000000000001</v>
      </c>
      <c r="L374" s="1">
        <v>48340</v>
      </c>
      <c r="M374" s="1">
        <v>13</v>
      </c>
      <c r="N374" s="1">
        <v>919.18</v>
      </c>
      <c r="O374" s="1">
        <v>8.9499999999999993</v>
      </c>
      <c r="P374" s="1">
        <v>12</v>
      </c>
      <c r="Q374" s="1">
        <v>29214</v>
      </c>
      <c r="R374" s="1">
        <v>-9</v>
      </c>
      <c r="S374" s="1">
        <f t="shared" si="60"/>
        <v>8000.3</v>
      </c>
      <c r="T374" s="1">
        <f t="shared" si="61"/>
        <v>40140.960000000006</v>
      </c>
      <c r="U374" s="1">
        <f t="shared" si="62"/>
        <v>92.990499999999997</v>
      </c>
      <c r="V374" s="1">
        <f t="shared" si="63"/>
        <v>102.65320000000001</v>
      </c>
      <c r="W374" s="1">
        <f t="shared" si="64"/>
        <v>105469.09629999999</v>
      </c>
      <c r="X374" s="1">
        <f t="shared" si="65"/>
        <v>101.51019855630413</v>
      </c>
      <c r="Y374" s="10">
        <f t="shared" si="66"/>
        <v>2.0003631364614947</v>
      </c>
      <c r="Z374" s="1">
        <f t="shared" si="67"/>
        <v>251.70260449531105</v>
      </c>
      <c r="AA374" s="1">
        <f t="shared" si="68"/>
        <v>1.9626336445366528</v>
      </c>
      <c r="AB374" s="1">
        <f t="shared" si="69"/>
        <v>-10189.90370000001</v>
      </c>
      <c r="AC374" s="8">
        <f t="shared" si="70"/>
        <v>1.9626336445366528</v>
      </c>
      <c r="AD374" s="1" t="str">
        <f t="shared" si="71"/>
        <v>CUST374</v>
      </c>
      <c r="AE374" s="1"/>
      <c r="AF374" s="1"/>
    </row>
    <row r="375" spans="1:32" x14ac:dyDescent="0.3">
      <c r="A375" s="1" t="s">
        <v>22</v>
      </c>
      <c r="B375" s="1" t="s">
        <v>26</v>
      </c>
      <c r="C375" s="1" t="s">
        <v>31</v>
      </c>
      <c r="D375" s="1">
        <v>1625</v>
      </c>
      <c r="E375" s="1">
        <v>503008</v>
      </c>
      <c r="F375" s="1">
        <v>55098</v>
      </c>
      <c r="G375" s="1">
        <v>8.67</v>
      </c>
      <c r="H375" s="1">
        <v>13.84</v>
      </c>
      <c r="I375" s="1">
        <v>82</v>
      </c>
      <c r="J375" s="1">
        <v>68.040000000000006</v>
      </c>
      <c r="K375" s="1">
        <v>17.3</v>
      </c>
      <c r="L375" s="1">
        <v>86799</v>
      </c>
      <c r="M375" s="1">
        <v>5</v>
      </c>
      <c r="N375" s="1">
        <v>507.88</v>
      </c>
      <c r="O375" s="1">
        <v>2.0699999999999998</v>
      </c>
      <c r="P375" s="1">
        <v>41</v>
      </c>
      <c r="Q375" s="1">
        <v>38739</v>
      </c>
      <c r="R375" s="1">
        <v>51</v>
      </c>
      <c r="S375" s="1">
        <f t="shared" si="60"/>
        <v>22490</v>
      </c>
      <c r="T375" s="1">
        <f t="shared" si="61"/>
        <v>87020.384000000005</v>
      </c>
      <c r="U375" s="1">
        <f t="shared" si="62"/>
        <v>33.637500000000003</v>
      </c>
      <c r="V375" s="1">
        <f t="shared" si="63"/>
        <v>140.88749999999999</v>
      </c>
      <c r="W375" s="1">
        <f t="shared" si="64"/>
        <v>267785.09100000001</v>
      </c>
      <c r="X375" s="1">
        <f t="shared" si="65"/>
        <v>164.79082523076923</v>
      </c>
      <c r="Y375" s="10">
        <f t="shared" si="66"/>
        <v>9.1293331881375011</v>
      </c>
      <c r="Z375" s="1">
        <f t="shared" si="67"/>
        <v>990.4071827990864</v>
      </c>
      <c r="AA375" s="1">
        <f t="shared" si="68"/>
        <v>8.2794229912844325E-2</v>
      </c>
      <c r="AB375" s="1">
        <f t="shared" si="69"/>
        <v>212687.09100000001</v>
      </c>
      <c r="AC375" s="8">
        <f t="shared" si="70"/>
        <v>8.2794229912844325E-2</v>
      </c>
      <c r="AD375" s="1" t="str">
        <f t="shared" si="71"/>
        <v>CUST375</v>
      </c>
      <c r="AE375" s="1"/>
      <c r="AF375" s="1"/>
    </row>
    <row r="376" spans="1:32" x14ac:dyDescent="0.3">
      <c r="A376" s="1" t="s">
        <v>22</v>
      </c>
      <c r="B376" s="1" t="s">
        <v>26</v>
      </c>
      <c r="C376" s="1" t="s">
        <v>31</v>
      </c>
      <c r="D376" s="1">
        <v>2378</v>
      </c>
      <c r="E376" s="1">
        <v>178046</v>
      </c>
      <c r="F376" s="1">
        <v>5340</v>
      </c>
      <c r="G376" s="1">
        <v>6.56</v>
      </c>
      <c r="H376" s="1">
        <v>15.83</v>
      </c>
      <c r="I376" s="1">
        <v>321</v>
      </c>
      <c r="J376" s="1">
        <v>17.48</v>
      </c>
      <c r="K376" s="1">
        <v>19.48</v>
      </c>
      <c r="L376" s="1">
        <v>42495</v>
      </c>
      <c r="M376" s="1">
        <v>14</v>
      </c>
      <c r="N376" s="1">
        <v>570.94000000000005</v>
      </c>
      <c r="O376" s="1">
        <v>28.08</v>
      </c>
      <c r="P376" s="1">
        <v>13</v>
      </c>
      <c r="Q376" s="1">
        <v>10114</v>
      </c>
      <c r="R376" s="1">
        <v>16</v>
      </c>
      <c r="S376" s="1">
        <f t="shared" si="60"/>
        <v>37643.74</v>
      </c>
      <c r="T376" s="1">
        <f t="shared" si="61"/>
        <v>34683.360800000002</v>
      </c>
      <c r="U376" s="1">
        <f t="shared" si="62"/>
        <v>667.74239999999998</v>
      </c>
      <c r="V376" s="1">
        <f t="shared" si="63"/>
        <v>155.99679999999998</v>
      </c>
      <c r="W376" s="1">
        <f t="shared" si="64"/>
        <v>52286.16</v>
      </c>
      <c r="X376" s="1">
        <f t="shared" si="65"/>
        <v>21.987451640033644</v>
      </c>
      <c r="Y376" s="10">
        <f t="shared" si="66"/>
        <v>33.341947565543073</v>
      </c>
      <c r="Z376" s="1">
        <f t="shared" si="67"/>
        <v>311.84712929554769</v>
      </c>
      <c r="AA376" s="1">
        <f t="shared" si="68"/>
        <v>1.0293505049256935</v>
      </c>
      <c r="AB376" s="1">
        <f t="shared" si="69"/>
        <v>46946.16</v>
      </c>
      <c r="AC376" s="8">
        <f t="shared" si="70"/>
        <v>1.0293505049256935</v>
      </c>
      <c r="AD376" s="1" t="str">
        <f t="shared" si="71"/>
        <v>CUST376</v>
      </c>
      <c r="AE376" s="1"/>
      <c r="AF376" s="1"/>
    </row>
    <row r="377" spans="1:32" x14ac:dyDescent="0.3">
      <c r="A377" s="1" t="s">
        <v>22</v>
      </c>
      <c r="B377" s="1" t="s">
        <v>25</v>
      </c>
      <c r="C377" s="1" t="s">
        <v>30</v>
      </c>
      <c r="D377" s="1">
        <v>3914</v>
      </c>
      <c r="E377" s="1">
        <v>735614</v>
      </c>
      <c r="F377" s="1">
        <v>136430</v>
      </c>
      <c r="G377" s="1">
        <v>5.58</v>
      </c>
      <c r="H377" s="1">
        <v>6.49</v>
      </c>
      <c r="I377" s="1">
        <v>112</v>
      </c>
      <c r="J377" s="1">
        <v>44.16</v>
      </c>
      <c r="K377" s="1">
        <v>16.93</v>
      </c>
      <c r="L377" s="1">
        <v>10635</v>
      </c>
      <c r="M377" s="1">
        <v>11</v>
      </c>
      <c r="N377" s="1">
        <v>1332.64</v>
      </c>
      <c r="O377" s="1">
        <v>26.2</v>
      </c>
      <c r="P377" s="1">
        <v>41</v>
      </c>
      <c r="Q377" s="1">
        <v>13312</v>
      </c>
      <c r="R377" s="1">
        <v>-13</v>
      </c>
      <c r="S377" s="1">
        <f t="shared" si="60"/>
        <v>25401.86</v>
      </c>
      <c r="T377" s="1">
        <f t="shared" si="61"/>
        <v>124539.45020000001</v>
      </c>
      <c r="U377" s="1">
        <f t="shared" si="62"/>
        <v>1025.4680000000001</v>
      </c>
      <c r="V377" s="1">
        <f t="shared" si="63"/>
        <v>218.40120000000002</v>
      </c>
      <c r="W377" s="1">
        <f t="shared" si="64"/>
        <v>560481.82059999998</v>
      </c>
      <c r="X377" s="1">
        <f t="shared" si="65"/>
        <v>143.19923878385282</v>
      </c>
      <c r="Y377" s="10">
        <f t="shared" si="66"/>
        <v>5.3918786190720516</v>
      </c>
      <c r="Z377" s="1">
        <f t="shared" si="67"/>
        <v>551.99753872013446</v>
      </c>
      <c r="AA377" s="1">
        <f t="shared" si="68"/>
        <v>0.2028994554209137</v>
      </c>
      <c r="AB377" s="1">
        <f t="shared" si="69"/>
        <v>424051.82059999998</v>
      </c>
      <c r="AC377" s="8">
        <f t="shared" si="70"/>
        <v>0.2028994554209137</v>
      </c>
      <c r="AD377" s="1" t="str">
        <f t="shared" si="71"/>
        <v>CUST377</v>
      </c>
      <c r="AE377" s="1"/>
      <c r="AF377" s="1"/>
    </row>
    <row r="378" spans="1:32" x14ac:dyDescent="0.3">
      <c r="A378" s="1" t="s">
        <v>22</v>
      </c>
      <c r="B378" s="1" t="s">
        <v>27</v>
      </c>
      <c r="C378" s="1" t="s">
        <v>28</v>
      </c>
      <c r="D378" s="1">
        <v>2213</v>
      </c>
      <c r="E378" s="1">
        <v>577759</v>
      </c>
      <c r="F378" s="1">
        <v>42772</v>
      </c>
      <c r="G378" s="1">
        <v>6.19</v>
      </c>
      <c r="H378" s="1">
        <v>12.07</v>
      </c>
      <c r="I378" s="1">
        <v>166</v>
      </c>
      <c r="J378" s="1">
        <v>57.34</v>
      </c>
      <c r="K378" s="1">
        <v>6.5</v>
      </c>
      <c r="L378" s="1">
        <v>76928</v>
      </c>
      <c r="M378" s="1">
        <v>12</v>
      </c>
      <c r="N378" s="1">
        <v>1181.24</v>
      </c>
      <c r="O378" s="1">
        <v>20.32</v>
      </c>
      <c r="P378" s="1">
        <v>43</v>
      </c>
      <c r="Q378" s="1">
        <v>26009</v>
      </c>
      <c r="R378" s="1">
        <v>-3</v>
      </c>
      <c r="S378" s="1">
        <f t="shared" si="60"/>
        <v>26710.91</v>
      </c>
      <c r="T378" s="1">
        <f t="shared" si="61"/>
        <v>37554.334999999999</v>
      </c>
      <c r="U378" s="1">
        <f t="shared" si="62"/>
        <v>449.6816</v>
      </c>
      <c r="V378" s="1">
        <f t="shared" si="63"/>
        <v>136.9847</v>
      </c>
      <c r="W378" s="1">
        <f t="shared" si="64"/>
        <v>409970.08869999996</v>
      </c>
      <c r="X378" s="1">
        <f t="shared" si="65"/>
        <v>185.255349615906</v>
      </c>
      <c r="Y378" s="10">
        <f t="shared" si="66"/>
        <v>13.507878986252688</v>
      </c>
      <c r="Z378" s="1">
        <f t="shared" si="67"/>
        <v>489.11228878128071</v>
      </c>
      <c r="AA378" s="1">
        <f t="shared" si="68"/>
        <v>0.33939036864851951</v>
      </c>
      <c r="AB378" s="1">
        <f t="shared" si="69"/>
        <v>367198.08869999996</v>
      </c>
      <c r="AC378" s="8">
        <f t="shared" si="70"/>
        <v>0.33939036864851951</v>
      </c>
      <c r="AD378" s="1" t="str">
        <f t="shared" si="71"/>
        <v>CUST378</v>
      </c>
      <c r="AE378" s="1"/>
      <c r="AF378" s="1"/>
    </row>
    <row r="379" spans="1:32" x14ac:dyDescent="0.3">
      <c r="A379" s="1" t="s">
        <v>22</v>
      </c>
      <c r="B379" s="1" t="s">
        <v>25</v>
      </c>
      <c r="C379" s="1" t="s">
        <v>30</v>
      </c>
      <c r="D379" s="1">
        <v>1352</v>
      </c>
      <c r="E379" s="1">
        <v>288404</v>
      </c>
      <c r="F379" s="1">
        <v>63478</v>
      </c>
      <c r="G379" s="1">
        <v>2.41</v>
      </c>
      <c r="H379" s="1">
        <v>16.91</v>
      </c>
      <c r="I379" s="1">
        <v>215</v>
      </c>
      <c r="J379" s="1">
        <v>17.079999999999998</v>
      </c>
      <c r="K379" s="1">
        <v>9.08</v>
      </c>
      <c r="L379" s="1">
        <v>12336</v>
      </c>
      <c r="M379" s="1">
        <v>13</v>
      </c>
      <c r="N379" s="1">
        <v>623.64</v>
      </c>
      <c r="O379" s="1">
        <v>8.69</v>
      </c>
      <c r="P379" s="1">
        <v>37</v>
      </c>
      <c r="Q379" s="1">
        <v>20310</v>
      </c>
      <c r="R379" s="1">
        <v>36</v>
      </c>
      <c r="S379" s="1">
        <f t="shared" si="60"/>
        <v>22862.32</v>
      </c>
      <c r="T379" s="1">
        <f t="shared" si="61"/>
        <v>26187.083200000001</v>
      </c>
      <c r="U379" s="1">
        <f t="shared" si="62"/>
        <v>117.48879999999998</v>
      </c>
      <c r="V379" s="1">
        <f t="shared" si="63"/>
        <v>32.583199999999998</v>
      </c>
      <c r="W379" s="1">
        <f t="shared" si="64"/>
        <v>206558.52480000001</v>
      </c>
      <c r="X379" s="1">
        <f t="shared" si="65"/>
        <v>152.77997396449706</v>
      </c>
      <c r="Y379" s="10">
        <f t="shared" si="66"/>
        <v>4.5433693563124233</v>
      </c>
      <c r="Z379" s="1">
        <f t="shared" si="67"/>
        <v>462.45269706882175</v>
      </c>
      <c r="AA379" s="1">
        <f t="shared" si="68"/>
        <v>0.46491241452961818</v>
      </c>
      <c r="AB379" s="1">
        <f t="shared" si="69"/>
        <v>143080.52480000001</v>
      </c>
      <c r="AC379" s="8">
        <f t="shared" si="70"/>
        <v>0.46491241452961818</v>
      </c>
      <c r="AD379" s="1" t="str">
        <f t="shared" si="71"/>
        <v>CUST379</v>
      </c>
      <c r="AE379" s="1"/>
      <c r="AF379" s="1"/>
    </row>
    <row r="380" spans="1:32" x14ac:dyDescent="0.3">
      <c r="A380" s="1" t="s">
        <v>22</v>
      </c>
      <c r="B380" s="1" t="s">
        <v>25</v>
      </c>
      <c r="C380" s="1" t="s">
        <v>28</v>
      </c>
      <c r="D380" s="1">
        <v>4496</v>
      </c>
      <c r="E380" s="1">
        <v>215937</v>
      </c>
      <c r="F380" s="1">
        <v>25219</v>
      </c>
      <c r="G380" s="1">
        <v>2.5</v>
      </c>
      <c r="H380" s="1">
        <v>5.8</v>
      </c>
      <c r="I380" s="1">
        <v>98</v>
      </c>
      <c r="J380" s="1">
        <v>22.99</v>
      </c>
      <c r="K380" s="1">
        <v>19.72</v>
      </c>
      <c r="L380" s="1">
        <v>45591</v>
      </c>
      <c r="M380" s="1">
        <v>9</v>
      </c>
      <c r="N380" s="1">
        <v>645.57000000000005</v>
      </c>
      <c r="O380" s="1">
        <v>28.11</v>
      </c>
      <c r="P380" s="1">
        <v>3</v>
      </c>
      <c r="Q380" s="1">
        <v>29767</v>
      </c>
      <c r="R380" s="1">
        <v>45</v>
      </c>
      <c r="S380" s="1">
        <f t="shared" si="60"/>
        <v>26076.799999999999</v>
      </c>
      <c r="T380" s="1">
        <f t="shared" si="61"/>
        <v>42582.776399999995</v>
      </c>
      <c r="U380" s="1">
        <f t="shared" si="62"/>
        <v>1263.8256000000001</v>
      </c>
      <c r="V380" s="1">
        <f t="shared" si="63"/>
        <v>112.4</v>
      </c>
      <c r="W380" s="1">
        <f t="shared" si="64"/>
        <v>70543.198000000033</v>
      </c>
      <c r="X380" s="1">
        <f t="shared" si="65"/>
        <v>15.690213078291823</v>
      </c>
      <c r="Y380" s="10">
        <f t="shared" si="66"/>
        <v>8.5624727388080419</v>
      </c>
      <c r="Z380" s="1">
        <f t="shared" si="67"/>
        <v>334.49045029973507</v>
      </c>
      <c r="AA380" s="1">
        <f t="shared" si="68"/>
        <v>0.29298295336139712</v>
      </c>
      <c r="AB380" s="1">
        <f t="shared" si="69"/>
        <v>45324.198000000033</v>
      </c>
      <c r="AC380" s="8">
        <f t="shared" si="70"/>
        <v>0.29298295336139712</v>
      </c>
      <c r="AD380" s="1" t="str">
        <f t="shared" si="71"/>
        <v>CUST380</v>
      </c>
      <c r="AE380" s="1"/>
      <c r="AF380" s="1"/>
    </row>
    <row r="381" spans="1:32" x14ac:dyDescent="0.3">
      <c r="A381" s="1" t="s">
        <v>22</v>
      </c>
      <c r="B381" s="1" t="s">
        <v>24</v>
      </c>
      <c r="C381" s="1" t="s">
        <v>31</v>
      </c>
      <c r="D381" s="1">
        <v>729</v>
      </c>
      <c r="E381" s="1">
        <v>551597</v>
      </c>
      <c r="F381" s="1">
        <v>137379</v>
      </c>
      <c r="G381" s="1">
        <v>9.2799999999999994</v>
      </c>
      <c r="H381" s="1">
        <v>8.8800000000000008</v>
      </c>
      <c r="I381" s="1">
        <v>192</v>
      </c>
      <c r="J381" s="1">
        <v>37.65</v>
      </c>
      <c r="K381" s="1">
        <v>17.309999999999999</v>
      </c>
      <c r="L381" s="1">
        <v>98537</v>
      </c>
      <c r="M381" s="1">
        <v>8</v>
      </c>
      <c r="N381" s="1">
        <v>898.71</v>
      </c>
      <c r="O381" s="1">
        <v>1.76</v>
      </c>
      <c r="P381" s="1">
        <v>30</v>
      </c>
      <c r="Q381" s="1">
        <v>44049</v>
      </c>
      <c r="R381" s="1">
        <v>37</v>
      </c>
      <c r="S381" s="1">
        <f t="shared" si="60"/>
        <v>6473.52</v>
      </c>
      <c r="T381" s="1">
        <f t="shared" si="61"/>
        <v>95481.440699999992</v>
      </c>
      <c r="U381" s="1">
        <f t="shared" si="62"/>
        <v>12.830400000000001</v>
      </c>
      <c r="V381" s="1">
        <f t="shared" si="63"/>
        <v>67.651199999999989</v>
      </c>
      <c r="W381" s="1">
        <f t="shared" si="64"/>
        <v>306975.5577</v>
      </c>
      <c r="X381" s="1">
        <f t="shared" si="65"/>
        <v>421.09129999999999</v>
      </c>
      <c r="Y381" s="10">
        <f t="shared" si="66"/>
        <v>4.0151478755850603</v>
      </c>
      <c r="Z381" s="1">
        <f t="shared" si="67"/>
        <v>613.76528579853345</v>
      </c>
      <c r="AA381" s="1">
        <f t="shared" si="68"/>
        <v>0.31282316618835854</v>
      </c>
      <c r="AB381" s="1">
        <f t="shared" si="69"/>
        <v>169596.5577</v>
      </c>
      <c r="AC381" s="8">
        <f t="shared" si="70"/>
        <v>0.31282316618835854</v>
      </c>
      <c r="AD381" s="1" t="str">
        <f t="shared" si="71"/>
        <v>CUST381</v>
      </c>
      <c r="AE381" s="1"/>
      <c r="AF381" s="1"/>
    </row>
    <row r="382" spans="1:32" x14ac:dyDescent="0.3">
      <c r="A382" s="1" t="s">
        <v>22</v>
      </c>
      <c r="B382" s="1" t="s">
        <v>25</v>
      </c>
      <c r="C382" s="1" t="s">
        <v>31</v>
      </c>
      <c r="D382" s="1">
        <v>1380</v>
      </c>
      <c r="E382" s="1">
        <v>795466</v>
      </c>
      <c r="F382" s="1">
        <v>137212</v>
      </c>
      <c r="G382" s="1">
        <v>7.35</v>
      </c>
      <c r="H382" s="1">
        <v>10.27</v>
      </c>
      <c r="I382" s="1">
        <v>368</v>
      </c>
      <c r="J382" s="1">
        <v>64.83</v>
      </c>
      <c r="K382" s="1">
        <v>18.93</v>
      </c>
      <c r="L382" s="1">
        <v>82886</v>
      </c>
      <c r="M382" s="1">
        <v>13</v>
      </c>
      <c r="N382" s="1">
        <v>831.35</v>
      </c>
      <c r="O382" s="1">
        <v>16.73</v>
      </c>
      <c r="P382" s="1">
        <v>7</v>
      </c>
      <c r="Q382" s="1">
        <v>41843</v>
      </c>
      <c r="R382" s="1">
        <v>60</v>
      </c>
      <c r="S382" s="1">
        <f t="shared" si="60"/>
        <v>14172.599999999999</v>
      </c>
      <c r="T382" s="1">
        <f t="shared" si="61"/>
        <v>150581.7138</v>
      </c>
      <c r="U382" s="1">
        <f t="shared" si="62"/>
        <v>230.874</v>
      </c>
      <c r="V382" s="1">
        <f t="shared" si="63"/>
        <v>101.42999999999999</v>
      </c>
      <c r="W382" s="1">
        <f t="shared" si="64"/>
        <v>505650.38219999999</v>
      </c>
      <c r="X382" s="1">
        <f t="shared" si="65"/>
        <v>366.41332043478258</v>
      </c>
      <c r="Y382" s="10">
        <f t="shared" si="66"/>
        <v>5.7973500859983096</v>
      </c>
      <c r="Z382" s="1">
        <f t="shared" si="67"/>
        <v>956.83647080050514</v>
      </c>
      <c r="AA382" s="1">
        <f t="shared" si="68"/>
        <v>0.38460072460670852</v>
      </c>
      <c r="AB382" s="1">
        <f t="shared" si="69"/>
        <v>368438.38219999999</v>
      </c>
      <c r="AC382" s="8">
        <f t="shared" si="70"/>
        <v>0.38460072460670852</v>
      </c>
      <c r="AD382" s="1" t="str">
        <f t="shared" si="71"/>
        <v>CUST382</v>
      </c>
      <c r="AE382" s="1"/>
      <c r="AF382" s="1"/>
    </row>
    <row r="383" spans="1:32" x14ac:dyDescent="0.3">
      <c r="A383" s="1" t="s">
        <v>22</v>
      </c>
      <c r="B383" s="1" t="s">
        <v>26</v>
      </c>
      <c r="C383" s="1" t="s">
        <v>28</v>
      </c>
      <c r="D383" s="1">
        <v>1407</v>
      </c>
      <c r="E383" s="1">
        <v>73284</v>
      </c>
      <c r="F383" s="1">
        <v>139702</v>
      </c>
      <c r="G383" s="1">
        <v>8.16</v>
      </c>
      <c r="H383" s="1">
        <v>5.57</v>
      </c>
      <c r="I383" s="1">
        <v>384</v>
      </c>
      <c r="J383" s="1">
        <v>53.14</v>
      </c>
      <c r="K383" s="1">
        <v>11.69</v>
      </c>
      <c r="L383" s="1">
        <v>68936</v>
      </c>
      <c r="M383" s="1">
        <v>5</v>
      </c>
      <c r="N383" s="1">
        <v>1697.75</v>
      </c>
      <c r="O383" s="1">
        <v>16.88</v>
      </c>
      <c r="P383" s="1">
        <v>22</v>
      </c>
      <c r="Q383" s="1">
        <v>38997</v>
      </c>
      <c r="R383" s="1">
        <v>48</v>
      </c>
      <c r="S383" s="1">
        <f t="shared" si="60"/>
        <v>7836.9900000000007</v>
      </c>
      <c r="T383" s="1">
        <f t="shared" si="61"/>
        <v>8566.8995999999988</v>
      </c>
      <c r="U383" s="1">
        <f t="shared" si="62"/>
        <v>237.50159999999997</v>
      </c>
      <c r="V383" s="1">
        <f t="shared" si="63"/>
        <v>114.81120000000001</v>
      </c>
      <c r="W383" s="1">
        <f t="shared" si="64"/>
        <v>-51405.202399999995</v>
      </c>
      <c r="X383" s="1">
        <f t="shared" si="65"/>
        <v>-36.535325088841503</v>
      </c>
      <c r="Y383" s="10">
        <f t="shared" si="66"/>
        <v>0.52457373552275555</v>
      </c>
      <c r="Z383" s="1">
        <f t="shared" si="67"/>
        <v>43.165365925489617</v>
      </c>
      <c r="AA383" s="1">
        <f t="shared" si="68"/>
        <v>8.89602095955461</v>
      </c>
      <c r="AB383" s="1">
        <f t="shared" si="69"/>
        <v>-191107.20240000001</v>
      </c>
      <c r="AC383" s="8">
        <f t="shared" si="70"/>
        <v>8.89602095955461</v>
      </c>
      <c r="AD383" s="1" t="str">
        <f t="shared" si="71"/>
        <v>CUST383</v>
      </c>
      <c r="AE383" s="1"/>
      <c r="AF383" s="1"/>
    </row>
    <row r="384" spans="1:32" x14ac:dyDescent="0.3">
      <c r="A384" s="1" t="s">
        <v>22</v>
      </c>
      <c r="B384" s="1" t="s">
        <v>26</v>
      </c>
      <c r="C384" s="1" t="s">
        <v>29</v>
      </c>
      <c r="D384" s="1">
        <v>1755</v>
      </c>
      <c r="E384" s="1">
        <v>637100</v>
      </c>
      <c r="F384" s="1">
        <v>137279</v>
      </c>
      <c r="G384" s="1">
        <v>1.23</v>
      </c>
      <c r="H384" s="1">
        <v>4.3499999999999996</v>
      </c>
      <c r="I384" s="1">
        <v>383</v>
      </c>
      <c r="J384" s="1">
        <v>36.43</v>
      </c>
      <c r="K384" s="1">
        <v>10.42</v>
      </c>
      <c r="L384" s="1">
        <v>76428</v>
      </c>
      <c r="M384" s="1">
        <v>0</v>
      </c>
      <c r="N384" s="1">
        <v>1098.5899999999999</v>
      </c>
      <c r="O384" s="1">
        <v>26.93</v>
      </c>
      <c r="P384" s="1">
        <v>49</v>
      </c>
      <c r="Q384" s="1">
        <v>48606</v>
      </c>
      <c r="R384" s="1">
        <v>10</v>
      </c>
      <c r="S384" s="1">
        <f t="shared" si="60"/>
        <v>7634.2499999999991</v>
      </c>
      <c r="T384" s="1">
        <f t="shared" si="61"/>
        <v>66385.820000000007</v>
      </c>
      <c r="U384" s="1">
        <f t="shared" si="62"/>
        <v>472.62149999999997</v>
      </c>
      <c r="V384" s="1">
        <f t="shared" si="63"/>
        <v>21.586500000000001</v>
      </c>
      <c r="W384" s="1">
        <f t="shared" si="64"/>
        <v>437551.72200000001</v>
      </c>
      <c r="X384" s="1">
        <f t="shared" si="65"/>
        <v>249.31722051282051</v>
      </c>
      <c r="Y384" s="10">
        <f t="shared" si="66"/>
        <v>4.6409137595699272</v>
      </c>
      <c r="Z384" s="1">
        <f t="shared" si="67"/>
        <v>579.92517681755714</v>
      </c>
      <c r="AA384" s="1">
        <f t="shared" si="68"/>
        <v>0.66043002668340911</v>
      </c>
      <c r="AB384" s="1">
        <f t="shared" si="69"/>
        <v>300272.72200000001</v>
      </c>
      <c r="AC384" s="8">
        <f t="shared" si="70"/>
        <v>0.66043002668340911</v>
      </c>
      <c r="AD384" s="1" t="str">
        <f t="shared" si="71"/>
        <v>CUST384</v>
      </c>
      <c r="AE384" s="1"/>
      <c r="AF384" s="1"/>
    </row>
    <row r="385" spans="1:32" x14ac:dyDescent="0.3">
      <c r="A385" s="1" t="s">
        <v>22</v>
      </c>
      <c r="B385" s="1" t="s">
        <v>26</v>
      </c>
      <c r="C385" s="1" t="s">
        <v>30</v>
      </c>
      <c r="D385" s="1">
        <v>1842</v>
      </c>
      <c r="E385" s="1">
        <v>707456</v>
      </c>
      <c r="F385" s="1">
        <v>18893</v>
      </c>
      <c r="G385" s="1">
        <v>8.19</v>
      </c>
      <c r="H385" s="1">
        <v>15.04</v>
      </c>
      <c r="I385" s="1">
        <v>476</v>
      </c>
      <c r="J385" s="1">
        <v>59.44</v>
      </c>
      <c r="K385" s="1">
        <v>17.239999999999998</v>
      </c>
      <c r="L385" s="1">
        <v>37207</v>
      </c>
      <c r="M385" s="1">
        <v>8</v>
      </c>
      <c r="N385" s="1">
        <v>173.62</v>
      </c>
      <c r="O385" s="1">
        <v>3.77</v>
      </c>
      <c r="P385" s="1">
        <v>28</v>
      </c>
      <c r="Q385" s="1">
        <v>28609</v>
      </c>
      <c r="R385" s="1">
        <v>66</v>
      </c>
      <c r="S385" s="1">
        <f t="shared" si="60"/>
        <v>27703.679999999997</v>
      </c>
      <c r="T385" s="1">
        <f t="shared" si="61"/>
        <v>121965.41439999999</v>
      </c>
      <c r="U385" s="1">
        <f t="shared" si="62"/>
        <v>69.443399999999997</v>
      </c>
      <c r="V385" s="1">
        <f t="shared" si="63"/>
        <v>150.85980000000001</v>
      </c>
      <c r="W385" s="1">
        <f t="shared" si="64"/>
        <v>491750.60239999997</v>
      </c>
      <c r="X385" s="1">
        <f t="shared" si="65"/>
        <v>266.96558219326818</v>
      </c>
      <c r="Y385" s="10">
        <f t="shared" si="66"/>
        <v>37.445403059334147</v>
      </c>
      <c r="Z385" s="1">
        <f t="shared" si="67"/>
        <v>4074.737933417809</v>
      </c>
      <c r="AA385" s="1">
        <f t="shared" si="68"/>
        <v>0.11681732856884386</v>
      </c>
      <c r="AB385" s="1">
        <f t="shared" si="69"/>
        <v>472857.60239999997</v>
      </c>
      <c r="AC385" s="8">
        <f t="shared" si="70"/>
        <v>0.11681732856884386</v>
      </c>
      <c r="AD385" s="1" t="str">
        <f t="shared" si="71"/>
        <v>CUST385</v>
      </c>
      <c r="AE385" s="1"/>
      <c r="AF385" s="1"/>
    </row>
    <row r="386" spans="1:32" x14ac:dyDescent="0.3">
      <c r="A386" s="1" t="s">
        <v>22</v>
      </c>
      <c r="B386" s="1" t="s">
        <v>24</v>
      </c>
      <c r="C386" s="1" t="s">
        <v>31</v>
      </c>
      <c r="D386" s="1">
        <v>1108</v>
      </c>
      <c r="E386" s="1">
        <v>880051</v>
      </c>
      <c r="F386" s="1">
        <v>109946</v>
      </c>
      <c r="G386" s="1">
        <v>0.63</v>
      </c>
      <c r="H386" s="1">
        <v>5.85</v>
      </c>
      <c r="I386" s="1">
        <v>192</v>
      </c>
      <c r="J386" s="1">
        <v>7.59</v>
      </c>
      <c r="K386" s="1">
        <v>12.59</v>
      </c>
      <c r="L386" s="1">
        <v>25596</v>
      </c>
      <c r="M386" s="1">
        <v>5</v>
      </c>
      <c r="N386" s="1">
        <v>1743.06</v>
      </c>
      <c r="O386" s="1">
        <v>9.99</v>
      </c>
      <c r="P386" s="1">
        <v>11</v>
      </c>
      <c r="Q386" s="1">
        <v>25824</v>
      </c>
      <c r="R386" s="1">
        <v>5</v>
      </c>
      <c r="S386" s="1">
        <f t="shared" ref="S386:S449" si="72">H386*D386</f>
        <v>6481.7999999999993</v>
      </c>
      <c r="T386" s="1">
        <f t="shared" ref="T386:T449" si="73">K386/100*E386</f>
        <v>110798.42090000001</v>
      </c>
      <c r="U386" s="1">
        <f t="shared" ref="U386:U449" si="74">O386/100*D386</f>
        <v>110.6892</v>
      </c>
      <c r="V386" s="1">
        <f t="shared" ref="V386:V449" si="75">G386/100*D386</f>
        <v>6.9804000000000004</v>
      </c>
      <c r="W386" s="1">
        <f t="shared" ref="W386:W449" si="76">E386 - (S386+T386+U386+V386+L386+Q386)</f>
        <v>711233.10950000002</v>
      </c>
      <c r="X386" s="1">
        <f t="shared" ref="X386:X449" si="77">IF(D386=0,NA(),W386/D386)</f>
        <v>641.90713853790612</v>
      </c>
      <c r="Y386" s="10">
        <f t="shared" ref="Y386:Y449" si="78">IF(F386=0,NA(),E386/F386)</f>
        <v>8.0043930656867914</v>
      </c>
      <c r="Z386" s="1">
        <f t="shared" ref="Z386:Z449" si="79">IF(N386=0,NA(),E386/N386)</f>
        <v>504.88852936789328</v>
      </c>
      <c r="AA386" s="1">
        <f t="shared" ref="AA386:AA449" si="80">IF(Z386=0,NA(),I386/Z386)</f>
        <v>0.3802819609318096</v>
      </c>
      <c r="AB386" s="1">
        <f t="shared" ref="AB386:AB449" si="81">W386-F386</f>
        <v>601287.10950000002</v>
      </c>
      <c r="AC386" s="8">
        <f t="shared" ref="AC386:AC449" si="82">IF(Z386=0,NA(),I386/Z386)</f>
        <v>0.3802819609318096</v>
      </c>
      <c r="AD386" s="1" t="str">
        <f t="shared" ref="AD386:AD449" si="83" xml:space="preserve"> "CUST" &amp; ROW()</f>
        <v>CUST386</v>
      </c>
      <c r="AE386" s="1"/>
      <c r="AF386" s="1"/>
    </row>
    <row r="387" spans="1:32" x14ac:dyDescent="0.3">
      <c r="A387" s="1" t="s">
        <v>22</v>
      </c>
      <c r="B387" s="1" t="s">
        <v>27</v>
      </c>
      <c r="C387" s="1" t="s">
        <v>31</v>
      </c>
      <c r="D387" s="1">
        <v>2840</v>
      </c>
      <c r="E387" s="1">
        <v>555659</v>
      </c>
      <c r="F387" s="1">
        <v>27190</v>
      </c>
      <c r="G387" s="1">
        <v>4.16</v>
      </c>
      <c r="H387" s="1">
        <v>19.04</v>
      </c>
      <c r="I387" s="1">
        <v>109</v>
      </c>
      <c r="J387" s="1">
        <v>25.51</v>
      </c>
      <c r="K387" s="1">
        <v>11.1</v>
      </c>
      <c r="L387" s="1">
        <v>15764</v>
      </c>
      <c r="M387" s="1">
        <v>14</v>
      </c>
      <c r="N387" s="1">
        <v>1387.19</v>
      </c>
      <c r="O387" s="1">
        <v>23.93</v>
      </c>
      <c r="P387" s="1">
        <v>47</v>
      </c>
      <c r="Q387" s="1">
        <v>37355</v>
      </c>
      <c r="R387" s="1">
        <v>26</v>
      </c>
      <c r="S387" s="1">
        <f t="shared" si="72"/>
        <v>54073.599999999999</v>
      </c>
      <c r="T387" s="1">
        <f t="shared" si="73"/>
        <v>61678.148999999998</v>
      </c>
      <c r="U387" s="1">
        <f t="shared" si="74"/>
        <v>679.61199999999997</v>
      </c>
      <c r="V387" s="1">
        <f t="shared" si="75"/>
        <v>118.14399999999999</v>
      </c>
      <c r="W387" s="1">
        <f t="shared" si="76"/>
        <v>385990.495</v>
      </c>
      <c r="X387" s="1">
        <f t="shared" si="77"/>
        <v>135.91214612676058</v>
      </c>
      <c r="Y387" s="10">
        <f t="shared" si="78"/>
        <v>20.436152997425523</v>
      </c>
      <c r="Z387" s="1">
        <f t="shared" si="79"/>
        <v>400.56445043577304</v>
      </c>
      <c r="AA387" s="1">
        <f t="shared" si="80"/>
        <v>0.2721160099989382</v>
      </c>
      <c r="AB387" s="1">
        <f t="shared" si="81"/>
        <v>358800.495</v>
      </c>
      <c r="AC387" s="8">
        <f t="shared" si="82"/>
        <v>0.2721160099989382</v>
      </c>
      <c r="AD387" s="1" t="str">
        <f t="shared" si="83"/>
        <v>CUST387</v>
      </c>
      <c r="AE387" s="1"/>
      <c r="AF387" s="1"/>
    </row>
    <row r="388" spans="1:32" x14ac:dyDescent="0.3">
      <c r="A388" s="1" t="s">
        <v>22</v>
      </c>
      <c r="B388" s="1" t="s">
        <v>26</v>
      </c>
      <c r="C388" s="1" t="s">
        <v>31</v>
      </c>
      <c r="D388" s="1">
        <v>4412</v>
      </c>
      <c r="E388" s="1">
        <v>117155</v>
      </c>
      <c r="F388" s="1">
        <v>105167</v>
      </c>
      <c r="G388" s="1">
        <v>5.55</v>
      </c>
      <c r="H388" s="1">
        <v>8.5500000000000007</v>
      </c>
      <c r="I388" s="1">
        <v>482</v>
      </c>
      <c r="J388" s="1">
        <v>67.81</v>
      </c>
      <c r="K388" s="1">
        <v>13.8</v>
      </c>
      <c r="L388" s="1">
        <v>44645</v>
      </c>
      <c r="M388" s="1">
        <v>0</v>
      </c>
      <c r="N388" s="1">
        <v>1180.1099999999999</v>
      </c>
      <c r="O388" s="1">
        <v>12.39</v>
      </c>
      <c r="P388" s="1">
        <v>15</v>
      </c>
      <c r="Q388" s="1">
        <v>38634</v>
      </c>
      <c r="R388" s="1">
        <v>11</v>
      </c>
      <c r="S388" s="1">
        <f t="shared" si="72"/>
        <v>37722.600000000006</v>
      </c>
      <c r="T388" s="1">
        <f t="shared" si="73"/>
        <v>16167.390000000001</v>
      </c>
      <c r="U388" s="1">
        <f t="shared" si="74"/>
        <v>546.6468000000001</v>
      </c>
      <c r="V388" s="1">
        <f t="shared" si="75"/>
        <v>244.86600000000001</v>
      </c>
      <c r="W388" s="1">
        <f t="shared" si="76"/>
        <v>-20805.502800000017</v>
      </c>
      <c r="X388" s="1">
        <f t="shared" si="77"/>
        <v>-4.7156624660018167</v>
      </c>
      <c r="Y388" s="10">
        <f t="shared" si="78"/>
        <v>1.1139901299837403</v>
      </c>
      <c r="Z388" s="1">
        <f t="shared" si="79"/>
        <v>99.274643889128981</v>
      </c>
      <c r="AA388" s="1">
        <f t="shared" si="80"/>
        <v>4.8552176176859714</v>
      </c>
      <c r="AB388" s="1">
        <f t="shared" si="81"/>
        <v>-125972.50280000002</v>
      </c>
      <c r="AC388" s="8">
        <f t="shared" si="82"/>
        <v>4.8552176176859714</v>
      </c>
      <c r="AD388" s="1" t="str">
        <f t="shared" si="83"/>
        <v>CUST388</v>
      </c>
      <c r="AE388" s="1"/>
      <c r="AF388" s="1"/>
    </row>
    <row r="389" spans="1:32" x14ac:dyDescent="0.3">
      <c r="A389" s="1" t="s">
        <v>22</v>
      </c>
      <c r="B389" s="1" t="s">
        <v>27</v>
      </c>
      <c r="C389" s="1" t="s">
        <v>28</v>
      </c>
      <c r="D389" s="1">
        <v>4023</v>
      </c>
      <c r="E389" s="1">
        <v>524013</v>
      </c>
      <c r="F389" s="1">
        <v>116431</v>
      </c>
      <c r="G389" s="1">
        <v>4.43</v>
      </c>
      <c r="H389" s="1">
        <v>12.19</v>
      </c>
      <c r="I389" s="1">
        <v>81</v>
      </c>
      <c r="J389" s="1">
        <v>23.54</v>
      </c>
      <c r="K389" s="1">
        <v>15.77</v>
      </c>
      <c r="L389" s="1">
        <v>16956</v>
      </c>
      <c r="M389" s="1">
        <v>8</v>
      </c>
      <c r="N389" s="1">
        <v>1871.33</v>
      </c>
      <c r="O389" s="1">
        <v>23.81</v>
      </c>
      <c r="P389" s="1">
        <v>13</v>
      </c>
      <c r="Q389" s="1">
        <v>29080</v>
      </c>
      <c r="R389" s="1">
        <v>41</v>
      </c>
      <c r="S389" s="1">
        <f t="shared" si="72"/>
        <v>49040.369999999995</v>
      </c>
      <c r="T389" s="1">
        <f t="shared" si="73"/>
        <v>82636.850100000011</v>
      </c>
      <c r="U389" s="1">
        <f t="shared" si="74"/>
        <v>957.8762999999999</v>
      </c>
      <c r="V389" s="1">
        <f t="shared" si="75"/>
        <v>178.21889999999999</v>
      </c>
      <c r="W389" s="1">
        <f t="shared" si="76"/>
        <v>345163.68469999998</v>
      </c>
      <c r="X389" s="1">
        <f t="shared" si="77"/>
        <v>85.79758506089982</v>
      </c>
      <c r="Y389" s="10">
        <f t="shared" si="78"/>
        <v>4.5006312751758548</v>
      </c>
      <c r="Z389" s="1">
        <f t="shared" si="79"/>
        <v>280.02169579924441</v>
      </c>
      <c r="AA389" s="1">
        <f t="shared" si="80"/>
        <v>0.28926330071963863</v>
      </c>
      <c r="AB389" s="1">
        <f t="shared" si="81"/>
        <v>228732.68469999998</v>
      </c>
      <c r="AC389" s="8">
        <f t="shared" si="82"/>
        <v>0.28926330071963863</v>
      </c>
      <c r="AD389" s="1" t="str">
        <f t="shared" si="83"/>
        <v>CUST389</v>
      </c>
      <c r="AE389" s="1"/>
      <c r="AF389" s="1"/>
    </row>
    <row r="390" spans="1:32" x14ac:dyDescent="0.3">
      <c r="A390" s="1" t="s">
        <v>22</v>
      </c>
      <c r="B390" s="1" t="s">
        <v>27</v>
      </c>
      <c r="C390" s="1" t="s">
        <v>28</v>
      </c>
      <c r="D390" s="1">
        <v>991</v>
      </c>
      <c r="E390" s="1">
        <v>929005</v>
      </c>
      <c r="F390" s="1">
        <v>73026</v>
      </c>
      <c r="G390" s="1">
        <v>6.53</v>
      </c>
      <c r="H390" s="1">
        <v>5.5</v>
      </c>
      <c r="I390" s="1">
        <v>92</v>
      </c>
      <c r="J390" s="1">
        <v>54.26</v>
      </c>
      <c r="K390" s="1">
        <v>17.2</v>
      </c>
      <c r="L390" s="1">
        <v>69586</v>
      </c>
      <c r="M390" s="1">
        <v>4</v>
      </c>
      <c r="N390" s="1">
        <v>358.79</v>
      </c>
      <c r="O390" s="1">
        <v>0.66</v>
      </c>
      <c r="P390" s="1">
        <v>42</v>
      </c>
      <c r="Q390" s="1">
        <v>47996</v>
      </c>
      <c r="R390" s="1">
        <v>2</v>
      </c>
      <c r="S390" s="1">
        <f t="shared" si="72"/>
        <v>5450.5</v>
      </c>
      <c r="T390" s="1">
        <f t="shared" si="73"/>
        <v>159788.85999999999</v>
      </c>
      <c r="U390" s="1">
        <f t="shared" si="74"/>
        <v>6.5405999999999995</v>
      </c>
      <c r="V390" s="1">
        <f t="shared" si="75"/>
        <v>64.712299999999999</v>
      </c>
      <c r="W390" s="1">
        <f t="shared" si="76"/>
        <v>646112.38709999993</v>
      </c>
      <c r="X390" s="1">
        <f t="shared" si="77"/>
        <v>651.98020898082734</v>
      </c>
      <c r="Y390" s="10">
        <f t="shared" si="78"/>
        <v>12.721564922082546</v>
      </c>
      <c r="Z390" s="1">
        <f t="shared" si="79"/>
        <v>2589.2722762618801</v>
      </c>
      <c r="AA390" s="1">
        <f t="shared" si="80"/>
        <v>3.5531218884720751E-2</v>
      </c>
      <c r="AB390" s="1">
        <f t="shared" si="81"/>
        <v>573086.38709999993</v>
      </c>
      <c r="AC390" s="8">
        <f t="shared" si="82"/>
        <v>3.5531218884720751E-2</v>
      </c>
      <c r="AD390" s="1" t="str">
        <f t="shared" si="83"/>
        <v>CUST390</v>
      </c>
      <c r="AE390" s="1"/>
      <c r="AF390" s="1"/>
    </row>
    <row r="391" spans="1:32" x14ac:dyDescent="0.3">
      <c r="A391" s="1" t="s">
        <v>22</v>
      </c>
      <c r="B391" s="1" t="s">
        <v>27</v>
      </c>
      <c r="C391" s="1" t="s">
        <v>28</v>
      </c>
      <c r="D391" s="1">
        <v>4570</v>
      </c>
      <c r="E391" s="1">
        <v>714917</v>
      </c>
      <c r="F391" s="1">
        <v>126668</v>
      </c>
      <c r="G391" s="1">
        <v>6.03</v>
      </c>
      <c r="H391" s="1">
        <v>3.68</v>
      </c>
      <c r="I391" s="1">
        <v>51</v>
      </c>
      <c r="J391" s="1">
        <v>23.32</v>
      </c>
      <c r="K391" s="1">
        <v>13.83</v>
      </c>
      <c r="L391" s="1">
        <v>16709</v>
      </c>
      <c r="M391" s="1">
        <v>6</v>
      </c>
      <c r="N391" s="1">
        <v>1277.52</v>
      </c>
      <c r="O391" s="1">
        <v>24.51</v>
      </c>
      <c r="P391" s="1">
        <v>11</v>
      </c>
      <c r="Q391" s="1">
        <v>47947</v>
      </c>
      <c r="R391" s="1">
        <v>-4</v>
      </c>
      <c r="S391" s="1">
        <f t="shared" si="72"/>
        <v>16817.600000000002</v>
      </c>
      <c r="T391" s="1">
        <f t="shared" si="73"/>
        <v>98873.021099999998</v>
      </c>
      <c r="U391" s="1">
        <f t="shared" si="74"/>
        <v>1120.107</v>
      </c>
      <c r="V391" s="1">
        <f t="shared" si="75"/>
        <v>275.57099999999997</v>
      </c>
      <c r="W391" s="1">
        <f t="shared" si="76"/>
        <v>533174.70090000005</v>
      </c>
      <c r="X391" s="1">
        <f t="shared" si="77"/>
        <v>116.6684247045952</v>
      </c>
      <c r="Y391" s="10">
        <f t="shared" si="78"/>
        <v>5.6440221681877034</v>
      </c>
      <c r="Z391" s="1">
        <f t="shared" si="79"/>
        <v>559.613156741186</v>
      </c>
      <c r="AA391" s="1">
        <f t="shared" si="80"/>
        <v>9.1134383431922872E-2</v>
      </c>
      <c r="AB391" s="1">
        <f t="shared" si="81"/>
        <v>406506.70090000005</v>
      </c>
      <c r="AC391" s="8">
        <f t="shared" si="82"/>
        <v>9.1134383431922872E-2</v>
      </c>
      <c r="AD391" s="1" t="str">
        <f t="shared" si="83"/>
        <v>CUST391</v>
      </c>
      <c r="AE391" s="1"/>
      <c r="AF391" s="1"/>
    </row>
    <row r="392" spans="1:32" x14ac:dyDescent="0.3">
      <c r="A392" s="1" t="s">
        <v>22</v>
      </c>
      <c r="B392" s="1" t="s">
        <v>27</v>
      </c>
      <c r="C392" s="1" t="s">
        <v>30</v>
      </c>
      <c r="D392" s="1">
        <v>4712</v>
      </c>
      <c r="E392" s="1">
        <v>536799</v>
      </c>
      <c r="F392" s="1">
        <v>123325</v>
      </c>
      <c r="G392" s="1">
        <v>3.04</v>
      </c>
      <c r="H392" s="1">
        <v>3.58</v>
      </c>
      <c r="I392" s="1">
        <v>164</v>
      </c>
      <c r="J392" s="1">
        <v>44.67</v>
      </c>
      <c r="K392" s="1">
        <v>8.8699999999999992</v>
      </c>
      <c r="L392" s="1">
        <v>20080</v>
      </c>
      <c r="M392" s="1">
        <v>2</v>
      </c>
      <c r="N392" s="1">
        <v>833.36</v>
      </c>
      <c r="O392" s="1">
        <v>10.27</v>
      </c>
      <c r="P392" s="1">
        <v>37</v>
      </c>
      <c r="Q392" s="1">
        <v>43460</v>
      </c>
      <c r="R392" s="1">
        <v>37</v>
      </c>
      <c r="S392" s="1">
        <f t="shared" si="72"/>
        <v>16868.96</v>
      </c>
      <c r="T392" s="1">
        <f t="shared" si="73"/>
        <v>47614.071299999996</v>
      </c>
      <c r="U392" s="1">
        <f t="shared" si="74"/>
        <v>483.92239999999998</v>
      </c>
      <c r="V392" s="1">
        <f t="shared" si="75"/>
        <v>143.2448</v>
      </c>
      <c r="W392" s="1">
        <f t="shared" si="76"/>
        <v>408148.8015</v>
      </c>
      <c r="X392" s="1">
        <f t="shared" si="77"/>
        <v>86.619015598471989</v>
      </c>
      <c r="Y392" s="10">
        <f t="shared" si="78"/>
        <v>4.3527184269207382</v>
      </c>
      <c r="Z392" s="1">
        <f t="shared" si="79"/>
        <v>644.13818757799754</v>
      </c>
      <c r="AA392" s="1">
        <f t="shared" si="80"/>
        <v>0.25460375298761734</v>
      </c>
      <c r="AB392" s="1">
        <f t="shared" si="81"/>
        <v>284823.8015</v>
      </c>
      <c r="AC392" s="8">
        <f t="shared" si="82"/>
        <v>0.25460375298761734</v>
      </c>
      <c r="AD392" s="1" t="str">
        <f t="shared" si="83"/>
        <v>CUST392</v>
      </c>
      <c r="AE392" s="1"/>
      <c r="AF392" s="1"/>
    </row>
    <row r="393" spans="1:32" x14ac:dyDescent="0.3">
      <c r="A393" s="1" t="s">
        <v>22</v>
      </c>
      <c r="B393" s="1" t="s">
        <v>27</v>
      </c>
      <c r="C393" s="1" t="s">
        <v>31</v>
      </c>
      <c r="D393" s="1">
        <v>803</v>
      </c>
      <c r="E393" s="1">
        <v>803158</v>
      </c>
      <c r="F393" s="1">
        <v>125356</v>
      </c>
      <c r="G393" s="1">
        <v>5.37</v>
      </c>
      <c r="H393" s="1">
        <v>9.34</v>
      </c>
      <c r="I393" s="1">
        <v>491</v>
      </c>
      <c r="J393" s="1">
        <v>63.45</v>
      </c>
      <c r="K393" s="1">
        <v>10.029999999999999</v>
      </c>
      <c r="L393" s="1">
        <v>63888</v>
      </c>
      <c r="M393" s="1">
        <v>10</v>
      </c>
      <c r="N393" s="1">
        <v>1243.19</v>
      </c>
      <c r="O393" s="1">
        <v>2.13</v>
      </c>
      <c r="P393" s="1">
        <v>19</v>
      </c>
      <c r="Q393" s="1">
        <v>35617</v>
      </c>
      <c r="R393" s="1">
        <v>10</v>
      </c>
      <c r="S393" s="1">
        <f t="shared" si="72"/>
        <v>7500.0199999999995</v>
      </c>
      <c r="T393" s="1">
        <f t="shared" si="73"/>
        <v>80556.747400000007</v>
      </c>
      <c r="U393" s="1">
        <f t="shared" si="74"/>
        <v>17.103899999999999</v>
      </c>
      <c r="V393" s="1">
        <f t="shared" si="75"/>
        <v>43.121099999999998</v>
      </c>
      <c r="W393" s="1">
        <f t="shared" si="76"/>
        <v>615536.00760000001</v>
      </c>
      <c r="X393" s="1">
        <f t="shared" si="77"/>
        <v>766.54546400996264</v>
      </c>
      <c r="Y393" s="10">
        <f t="shared" si="78"/>
        <v>6.407016816107725</v>
      </c>
      <c r="Z393" s="1">
        <f t="shared" si="79"/>
        <v>646.04605892904544</v>
      </c>
      <c r="AA393" s="1">
        <f t="shared" si="80"/>
        <v>0.76000773197801674</v>
      </c>
      <c r="AB393" s="1">
        <f t="shared" si="81"/>
        <v>490180.00760000001</v>
      </c>
      <c r="AC393" s="8">
        <f t="shared" si="82"/>
        <v>0.76000773197801674</v>
      </c>
      <c r="AD393" s="1" t="str">
        <f t="shared" si="83"/>
        <v>CUST393</v>
      </c>
      <c r="AE393" s="1"/>
      <c r="AF393" s="1"/>
    </row>
    <row r="394" spans="1:32" x14ac:dyDescent="0.3">
      <c r="A394" s="1" t="s">
        <v>22</v>
      </c>
      <c r="B394" s="1" t="s">
        <v>24</v>
      </c>
      <c r="C394" s="1" t="s">
        <v>31</v>
      </c>
      <c r="D394" s="1">
        <v>4689</v>
      </c>
      <c r="E394" s="1">
        <v>639716</v>
      </c>
      <c r="F394" s="1">
        <v>26281</v>
      </c>
      <c r="G394" s="1">
        <v>8.91</v>
      </c>
      <c r="H394" s="1">
        <v>7.61</v>
      </c>
      <c r="I394" s="1">
        <v>63</v>
      </c>
      <c r="J394" s="1">
        <v>35.82</v>
      </c>
      <c r="K394" s="1">
        <v>8.31</v>
      </c>
      <c r="L394" s="1">
        <v>23704</v>
      </c>
      <c r="M394" s="1">
        <v>12</v>
      </c>
      <c r="N394" s="1">
        <v>1009.98</v>
      </c>
      <c r="O394" s="1">
        <v>6.45</v>
      </c>
      <c r="P394" s="1">
        <v>33</v>
      </c>
      <c r="Q394" s="1">
        <v>1763</v>
      </c>
      <c r="R394" s="1">
        <v>68</v>
      </c>
      <c r="S394" s="1">
        <f t="shared" si="72"/>
        <v>35683.29</v>
      </c>
      <c r="T394" s="1">
        <f t="shared" si="73"/>
        <v>53160.399600000004</v>
      </c>
      <c r="U394" s="1">
        <f t="shared" si="74"/>
        <v>302.44049999999999</v>
      </c>
      <c r="V394" s="1">
        <f t="shared" si="75"/>
        <v>417.78989999999999</v>
      </c>
      <c r="W394" s="1">
        <f t="shared" si="76"/>
        <v>524685.07999999996</v>
      </c>
      <c r="X394" s="1">
        <f t="shared" si="77"/>
        <v>111.89701002345915</v>
      </c>
      <c r="Y394" s="10">
        <f t="shared" si="78"/>
        <v>24.341387314029145</v>
      </c>
      <c r="Z394" s="1">
        <f t="shared" si="79"/>
        <v>633.39472068753832</v>
      </c>
      <c r="AA394" s="1">
        <f t="shared" si="80"/>
        <v>9.9464043419267303E-2</v>
      </c>
      <c r="AB394" s="1">
        <f t="shared" si="81"/>
        <v>498404.07999999996</v>
      </c>
      <c r="AC394" s="8">
        <f t="shared" si="82"/>
        <v>9.9464043419267303E-2</v>
      </c>
      <c r="AD394" s="1" t="str">
        <f t="shared" si="83"/>
        <v>CUST394</v>
      </c>
      <c r="AE394" s="1"/>
      <c r="AF394" s="1"/>
    </row>
    <row r="395" spans="1:32" x14ac:dyDescent="0.3">
      <c r="A395" s="1" t="s">
        <v>22</v>
      </c>
      <c r="B395" s="1" t="s">
        <v>27</v>
      </c>
      <c r="C395" s="1" t="s">
        <v>31</v>
      </c>
      <c r="D395" s="1">
        <v>4906</v>
      </c>
      <c r="E395" s="1">
        <v>601216</v>
      </c>
      <c r="F395" s="1">
        <v>94833</v>
      </c>
      <c r="G395" s="1">
        <v>0.63</v>
      </c>
      <c r="H395" s="1">
        <v>11.08</v>
      </c>
      <c r="I395" s="1">
        <v>200</v>
      </c>
      <c r="J395" s="1">
        <v>58.08</v>
      </c>
      <c r="K395" s="1">
        <v>15.76</v>
      </c>
      <c r="L395" s="1">
        <v>8419</v>
      </c>
      <c r="M395" s="1">
        <v>13</v>
      </c>
      <c r="N395" s="1">
        <v>829.26</v>
      </c>
      <c r="O395" s="1">
        <v>3.93</v>
      </c>
      <c r="P395" s="1">
        <v>37</v>
      </c>
      <c r="Q395" s="1">
        <v>47229</v>
      </c>
      <c r="R395" s="1">
        <v>47</v>
      </c>
      <c r="S395" s="1">
        <f t="shared" si="72"/>
        <v>54358.48</v>
      </c>
      <c r="T395" s="1">
        <f t="shared" si="73"/>
        <v>94751.641599999988</v>
      </c>
      <c r="U395" s="1">
        <f t="shared" si="74"/>
        <v>192.8058</v>
      </c>
      <c r="V395" s="1">
        <f t="shared" si="75"/>
        <v>30.907800000000002</v>
      </c>
      <c r="W395" s="1">
        <f t="shared" si="76"/>
        <v>396234.16480000003</v>
      </c>
      <c r="X395" s="1">
        <f t="shared" si="77"/>
        <v>80.765219078679181</v>
      </c>
      <c r="Y395" s="10">
        <f t="shared" si="78"/>
        <v>6.3397340588191877</v>
      </c>
      <c r="Z395" s="1">
        <f t="shared" si="79"/>
        <v>725.00301473602974</v>
      </c>
      <c r="AA395" s="1">
        <f t="shared" si="80"/>
        <v>0.2758609218650202</v>
      </c>
      <c r="AB395" s="1">
        <f t="shared" si="81"/>
        <v>301401.16480000003</v>
      </c>
      <c r="AC395" s="8">
        <f t="shared" si="82"/>
        <v>0.2758609218650202</v>
      </c>
      <c r="AD395" s="1" t="str">
        <f t="shared" si="83"/>
        <v>CUST395</v>
      </c>
      <c r="AE395" s="1"/>
      <c r="AF395" s="1"/>
    </row>
    <row r="396" spans="1:32" x14ac:dyDescent="0.3">
      <c r="A396" s="1" t="s">
        <v>22</v>
      </c>
      <c r="B396" s="1" t="s">
        <v>27</v>
      </c>
      <c r="C396" s="1" t="s">
        <v>31</v>
      </c>
      <c r="D396" s="1">
        <v>1016</v>
      </c>
      <c r="E396" s="1">
        <v>500930</v>
      </c>
      <c r="F396" s="1">
        <v>121185</v>
      </c>
      <c r="G396" s="1">
        <v>6.65</v>
      </c>
      <c r="H396" s="1">
        <v>5.04</v>
      </c>
      <c r="I396" s="1">
        <v>321</v>
      </c>
      <c r="J396" s="1">
        <v>10.64</v>
      </c>
      <c r="K396" s="1">
        <v>15.1</v>
      </c>
      <c r="L396" s="1">
        <v>33837</v>
      </c>
      <c r="M396" s="1">
        <v>12</v>
      </c>
      <c r="N396" s="1">
        <v>423.99</v>
      </c>
      <c r="O396" s="1">
        <v>6.18</v>
      </c>
      <c r="P396" s="1">
        <v>42</v>
      </c>
      <c r="Q396" s="1">
        <v>47170</v>
      </c>
      <c r="R396" s="1">
        <v>13</v>
      </c>
      <c r="S396" s="1">
        <f t="shared" si="72"/>
        <v>5120.6400000000003</v>
      </c>
      <c r="T396" s="1">
        <f t="shared" si="73"/>
        <v>75640.429999999993</v>
      </c>
      <c r="U396" s="1">
        <f t="shared" si="74"/>
        <v>62.788799999999995</v>
      </c>
      <c r="V396" s="1">
        <f t="shared" si="75"/>
        <v>67.564000000000007</v>
      </c>
      <c r="W396" s="1">
        <f t="shared" si="76"/>
        <v>339031.5772</v>
      </c>
      <c r="X396" s="1">
        <f t="shared" si="77"/>
        <v>333.69249724409451</v>
      </c>
      <c r="Y396" s="10">
        <f t="shared" si="78"/>
        <v>4.1335973924165534</v>
      </c>
      <c r="Z396" s="1">
        <f t="shared" si="79"/>
        <v>1181.4665440222645</v>
      </c>
      <c r="AA396" s="1">
        <f t="shared" si="80"/>
        <v>0.27169622502146012</v>
      </c>
      <c r="AB396" s="1">
        <f t="shared" si="81"/>
        <v>217846.5772</v>
      </c>
      <c r="AC396" s="8">
        <f t="shared" si="82"/>
        <v>0.27169622502146012</v>
      </c>
      <c r="AD396" s="1" t="str">
        <f t="shared" si="83"/>
        <v>CUST396</v>
      </c>
      <c r="AE396" s="1"/>
      <c r="AF396" s="1"/>
    </row>
    <row r="397" spans="1:32" x14ac:dyDescent="0.3">
      <c r="A397" s="1" t="s">
        <v>22</v>
      </c>
      <c r="B397" s="1" t="s">
        <v>26</v>
      </c>
      <c r="C397" s="1" t="s">
        <v>30</v>
      </c>
      <c r="D397" s="1">
        <v>2975</v>
      </c>
      <c r="E397" s="1">
        <v>112292</v>
      </c>
      <c r="F397" s="1">
        <v>105859</v>
      </c>
      <c r="G397" s="1">
        <v>3.17</v>
      </c>
      <c r="H397" s="1">
        <v>15.71</v>
      </c>
      <c r="I397" s="1">
        <v>44</v>
      </c>
      <c r="J397" s="1">
        <v>64.36</v>
      </c>
      <c r="K397" s="1">
        <v>18.39</v>
      </c>
      <c r="L397" s="1">
        <v>48877</v>
      </c>
      <c r="M397" s="1">
        <v>10</v>
      </c>
      <c r="N397" s="1">
        <v>165.46</v>
      </c>
      <c r="O397" s="1">
        <v>1.95</v>
      </c>
      <c r="P397" s="1">
        <v>48</v>
      </c>
      <c r="Q397" s="1">
        <v>8433</v>
      </c>
      <c r="R397" s="1">
        <v>29</v>
      </c>
      <c r="S397" s="1">
        <f t="shared" si="72"/>
        <v>46737.25</v>
      </c>
      <c r="T397" s="1">
        <f t="shared" si="73"/>
        <v>20650.498800000001</v>
      </c>
      <c r="U397" s="1">
        <f t="shared" si="74"/>
        <v>58.012500000000003</v>
      </c>
      <c r="V397" s="1">
        <f t="shared" si="75"/>
        <v>94.30749999999999</v>
      </c>
      <c r="W397" s="1">
        <f t="shared" si="76"/>
        <v>-12558.068799999994</v>
      </c>
      <c r="X397" s="1">
        <f t="shared" si="77"/>
        <v>-4.2211995966386535</v>
      </c>
      <c r="Y397" s="10">
        <f t="shared" si="78"/>
        <v>1.0607695141650686</v>
      </c>
      <c r="Z397" s="1">
        <f t="shared" si="79"/>
        <v>678.66553849873083</v>
      </c>
      <c r="AA397" s="1">
        <f t="shared" si="80"/>
        <v>6.4833113667937162E-2</v>
      </c>
      <c r="AB397" s="1">
        <f t="shared" si="81"/>
        <v>-118417.06879999999</v>
      </c>
      <c r="AC397" s="8">
        <f t="shared" si="82"/>
        <v>6.4833113667937162E-2</v>
      </c>
      <c r="AD397" s="1" t="str">
        <f t="shared" si="83"/>
        <v>CUST397</v>
      </c>
      <c r="AE397" s="1"/>
      <c r="AF397" s="1"/>
    </row>
    <row r="398" spans="1:32" x14ac:dyDescent="0.3">
      <c r="A398" s="1" t="s">
        <v>22</v>
      </c>
      <c r="B398" s="1" t="s">
        <v>27</v>
      </c>
      <c r="C398" s="1" t="s">
        <v>28</v>
      </c>
      <c r="D398" s="1">
        <v>3115</v>
      </c>
      <c r="E398" s="1">
        <v>318448</v>
      </c>
      <c r="F398" s="1">
        <v>33454</v>
      </c>
      <c r="G398" s="1">
        <v>8.56</v>
      </c>
      <c r="H398" s="1">
        <v>10.039999999999999</v>
      </c>
      <c r="I398" s="1">
        <v>16</v>
      </c>
      <c r="J398" s="1">
        <v>66.19</v>
      </c>
      <c r="K398" s="1">
        <v>15.99</v>
      </c>
      <c r="L398" s="1">
        <v>54615</v>
      </c>
      <c r="M398" s="1">
        <v>4</v>
      </c>
      <c r="N398" s="1">
        <v>1392.79</v>
      </c>
      <c r="O398" s="1">
        <v>22.33</v>
      </c>
      <c r="P398" s="1">
        <v>28</v>
      </c>
      <c r="Q398" s="1">
        <v>29190</v>
      </c>
      <c r="R398" s="1">
        <v>5</v>
      </c>
      <c r="S398" s="1">
        <f t="shared" si="72"/>
        <v>31274.6</v>
      </c>
      <c r="T398" s="1">
        <f t="shared" si="73"/>
        <v>50919.835200000001</v>
      </c>
      <c r="U398" s="1">
        <f t="shared" si="74"/>
        <v>695.57949999999994</v>
      </c>
      <c r="V398" s="1">
        <f t="shared" si="75"/>
        <v>266.64400000000001</v>
      </c>
      <c r="W398" s="1">
        <f t="shared" si="76"/>
        <v>151486.34129999997</v>
      </c>
      <c r="X398" s="1">
        <f t="shared" si="77"/>
        <v>48.631249213483137</v>
      </c>
      <c r="Y398" s="10">
        <f t="shared" si="78"/>
        <v>9.5189812877383879</v>
      </c>
      <c r="Z398" s="1">
        <f t="shared" si="79"/>
        <v>228.64035497095759</v>
      </c>
      <c r="AA398" s="1">
        <f t="shared" si="80"/>
        <v>6.9978897653620059E-2</v>
      </c>
      <c r="AB398" s="1">
        <f t="shared" si="81"/>
        <v>118032.34129999997</v>
      </c>
      <c r="AC398" s="8">
        <f t="shared" si="82"/>
        <v>6.9978897653620059E-2</v>
      </c>
      <c r="AD398" s="1" t="str">
        <f t="shared" si="83"/>
        <v>CUST398</v>
      </c>
      <c r="AE398" s="1"/>
      <c r="AF398" s="1"/>
    </row>
    <row r="399" spans="1:32" x14ac:dyDescent="0.3">
      <c r="A399" s="1" t="s">
        <v>22</v>
      </c>
      <c r="B399" s="1" t="s">
        <v>27</v>
      </c>
      <c r="C399" s="1" t="s">
        <v>30</v>
      </c>
      <c r="D399" s="1">
        <v>4860</v>
      </c>
      <c r="E399" s="1">
        <v>256487</v>
      </c>
      <c r="F399" s="1">
        <v>125263</v>
      </c>
      <c r="G399" s="1">
        <v>7.43</v>
      </c>
      <c r="H399" s="1">
        <v>11.42</v>
      </c>
      <c r="I399" s="1">
        <v>340</v>
      </c>
      <c r="J399" s="1">
        <v>53.01</v>
      </c>
      <c r="K399" s="1">
        <v>10.08</v>
      </c>
      <c r="L399" s="1">
        <v>94937</v>
      </c>
      <c r="M399" s="1">
        <v>13</v>
      </c>
      <c r="N399" s="1">
        <v>1704</v>
      </c>
      <c r="O399" s="1">
        <v>16.63</v>
      </c>
      <c r="P399" s="1">
        <v>44</v>
      </c>
      <c r="Q399" s="1">
        <v>32346</v>
      </c>
      <c r="R399" s="1">
        <v>62</v>
      </c>
      <c r="S399" s="1">
        <f t="shared" si="72"/>
        <v>55501.2</v>
      </c>
      <c r="T399" s="1">
        <f t="shared" si="73"/>
        <v>25853.889599999999</v>
      </c>
      <c r="U399" s="1">
        <f t="shared" si="74"/>
        <v>808.21799999999996</v>
      </c>
      <c r="V399" s="1">
        <f t="shared" si="75"/>
        <v>361.09799999999996</v>
      </c>
      <c r="W399" s="1">
        <f t="shared" si="76"/>
        <v>46679.594400000002</v>
      </c>
      <c r="X399" s="1">
        <f t="shared" si="77"/>
        <v>9.6048548148148161</v>
      </c>
      <c r="Y399" s="10">
        <f t="shared" si="78"/>
        <v>2.047587875110767</v>
      </c>
      <c r="Z399" s="1">
        <f t="shared" si="79"/>
        <v>150.52053990610329</v>
      </c>
      <c r="AA399" s="1">
        <f t="shared" si="80"/>
        <v>2.2588279327997127</v>
      </c>
      <c r="AB399" s="1">
        <f t="shared" si="81"/>
        <v>-78583.405599999998</v>
      </c>
      <c r="AC399" s="8">
        <f t="shared" si="82"/>
        <v>2.2588279327997127</v>
      </c>
      <c r="AD399" s="1" t="str">
        <f t="shared" si="83"/>
        <v>CUST399</v>
      </c>
      <c r="AE399" s="1"/>
      <c r="AF399" s="1"/>
    </row>
    <row r="400" spans="1:32" x14ac:dyDescent="0.3">
      <c r="A400" s="1" t="s">
        <v>22</v>
      </c>
      <c r="B400" s="1" t="s">
        <v>26</v>
      </c>
      <c r="C400" s="1" t="s">
        <v>28</v>
      </c>
      <c r="D400" s="1">
        <v>2490</v>
      </c>
      <c r="E400" s="1">
        <v>356773</v>
      </c>
      <c r="F400" s="1">
        <v>51101</v>
      </c>
      <c r="G400" s="1">
        <v>8.4</v>
      </c>
      <c r="H400" s="1">
        <v>11.21</v>
      </c>
      <c r="I400" s="1">
        <v>196</v>
      </c>
      <c r="J400" s="1">
        <v>29.52</v>
      </c>
      <c r="K400" s="1">
        <v>14.34</v>
      </c>
      <c r="L400" s="1">
        <v>30255</v>
      </c>
      <c r="M400" s="1">
        <v>8</v>
      </c>
      <c r="N400" s="1">
        <v>1385.84</v>
      </c>
      <c r="O400" s="1">
        <v>24.9</v>
      </c>
      <c r="P400" s="1">
        <v>30</v>
      </c>
      <c r="Q400" s="1">
        <v>2607</v>
      </c>
      <c r="R400" s="1">
        <v>7</v>
      </c>
      <c r="S400" s="1">
        <f t="shared" si="72"/>
        <v>27912.9</v>
      </c>
      <c r="T400" s="1">
        <f t="shared" si="73"/>
        <v>51161.248200000002</v>
      </c>
      <c r="U400" s="1">
        <f t="shared" si="74"/>
        <v>620.01</v>
      </c>
      <c r="V400" s="1">
        <f t="shared" si="75"/>
        <v>209.16000000000003</v>
      </c>
      <c r="W400" s="1">
        <f t="shared" si="76"/>
        <v>244007.68180000002</v>
      </c>
      <c r="X400" s="1">
        <f t="shared" si="77"/>
        <v>97.995052931726917</v>
      </c>
      <c r="Y400" s="10">
        <f t="shared" si="78"/>
        <v>6.9817224711845167</v>
      </c>
      <c r="Z400" s="1">
        <f t="shared" si="79"/>
        <v>257.44169601108354</v>
      </c>
      <c r="AA400" s="1">
        <f t="shared" si="80"/>
        <v>0.76133743304566204</v>
      </c>
      <c r="AB400" s="1">
        <f t="shared" si="81"/>
        <v>192906.68180000002</v>
      </c>
      <c r="AC400" s="8">
        <f t="shared" si="82"/>
        <v>0.76133743304566204</v>
      </c>
      <c r="AD400" s="1" t="str">
        <f t="shared" si="83"/>
        <v>CUST400</v>
      </c>
      <c r="AE400" s="1"/>
      <c r="AF400" s="1"/>
    </row>
    <row r="401" spans="1:32" x14ac:dyDescent="0.3">
      <c r="A401" s="1" t="s">
        <v>22</v>
      </c>
      <c r="B401" s="1" t="s">
        <v>26</v>
      </c>
      <c r="C401" s="1" t="s">
        <v>29</v>
      </c>
      <c r="D401" s="1">
        <v>2645</v>
      </c>
      <c r="E401" s="1">
        <v>95232</v>
      </c>
      <c r="F401" s="1">
        <v>126534</v>
      </c>
      <c r="G401" s="1">
        <v>8.5</v>
      </c>
      <c r="H401" s="1">
        <v>3.1</v>
      </c>
      <c r="I401" s="1">
        <v>392</v>
      </c>
      <c r="J401" s="1">
        <v>57.12</v>
      </c>
      <c r="K401" s="1">
        <v>9.6300000000000008</v>
      </c>
      <c r="L401" s="1">
        <v>21182</v>
      </c>
      <c r="M401" s="1">
        <v>10</v>
      </c>
      <c r="N401" s="1">
        <v>476.86</v>
      </c>
      <c r="O401" s="1">
        <v>1.48</v>
      </c>
      <c r="P401" s="1">
        <v>13</v>
      </c>
      <c r="Q401" s="1">
        <v>45477</v>
      </c>
      <c r="R401" s="1">
        <v>7</v>
      </c>
      <c r="S401" s="1">
        <f t="shared" si="72"/>
        <v>8199.5</v>
      </c>
      <c r="T401" s="1">
        <f t="shared" si="73"/>
        <v>9170.8416000000016</v>
      </c>
      <c r="U401" s="1">
        <f t="shared" si="74"/>
        <v>39.146000000000001</v>
      </c>
      <c r="V401" s="1">
        <f t="shared" si="75"/>
        <v>224.82500000000002</v>
      </c>
      <c r="W401" s="1">
        <f t="shared" si="76"/>
        <v>10938.687399999995</v>
      </c>
      <c r="X401" s="1">
        <f t="shared" si="77"/>
        <v>4.135609603024573</v>
      </c>
      <c r="Y401" s="10">
        <f t="shared" si="78"/>
        <v>0.75261984921048886</v>
      </c>
      <c r="Z401" s="1">
        <f t="shared" si="79"/>
        <v>199.70641278362621</v>
      </c>
      <c r="AA401" s="1">
        <f t="shared" si="80"/>
        <v>1.9628813844086024</v>
      </c>
      <c r="AB401" s="1">
        <f t="shared" si="81"/>
        <v>-115595.3126</v>
      </c>
      <c r="AC401" s="8">
        <f t="shared" si="82"/>
        <v>1.9628813844086024</v>
      </c>
      <c r="AD401" s="1" t="str">
        <f t="shared" si="83"/>
        <v>CUST401</v>
      </c>
      <c r="AE401" s="1"/>
      <c r="AF401" s="1"/>
    </row>
    <row r="402" spans="1:32" x14ac:dyDescent="0.3">
      <c r="A402" s="1" t="s">
        <v>22</v>
      </c>
      <c r="B402" s="1" t="s">
        <v>27</v>
      </c>
      <c r="C402" s="1" t="s">
        <v>28</v>
      </c>
      <c r="D402" s="1">
        <v>2511</v>
      </c>
      <c r="E402" s="1">
        <v>398688</v>
      </c>
      <c r="F402" s="1">
        <v>89227</v>
      </c>
      <c r="G402" s="1">
        <v>4.05</v>
      </c>
      <c r="H402" s="1">
        <v>7.18</v>
      </c>
      <c r="I402" s="1">
        <v>218</v>
      </c>
      <c r="J402" s="1">
        <v>33.24</v>
      </c>
      <c r="K402" s="1">
        <v>10.53</v>
      </c>
      <c r="L402" s="1">
        <v>39373</v>
      </c>
      <c r="M402" s="1">
        <v>7</v>
      </c>
      <c r="N402" s="1">
        <v>1223.42</v>
      </c>
      <c r="O402" s="1">
        <v>25.57</v>
      </c>
      <c r="P402" s="1">
        <v>43</v>
      </c>
      <c r="Q402" s="1">
        <v>3016</v>
      </c>
      <c r="R402" s="1">
        <v>45</v>
      </c>
      <c r="S402" s="1">
        <f t="shared" si="72"/>
        <v>18028.98</v>
      </c>
      <c r="T402" s="1">
        <f t="shared" si="73"/>
        <v>41981.846399999995</v>
      </c>
      <c r="U402" s="1">
        <f t="shared" si="74"/>
        <v>642.06269999999995</v>
      </c>
      <c r="V402" s="1">
        <f t="shared" si="75"/>
        <v>101.69550000000001</v>
      </c>
      <c r="W402" s="1">
        <f t="shared" si="76"/>
        <v>295544.4154</v>
      </c>
      <c r="X402" s="1">
        <f t="shared" si="77"/>
        <v>117.69988665870171</v>
      </c>
      <c r="Y402" s="10">
        <f t="shared" si="78"/>
        <v>4.4682439171999508</v>
      </c>
      <c r="Z402" s="1">
        <f t="shared" si="79"/>
        <v>325.87991041506592</v>
      </c>
      <c r="AA402" s="1">
        <f t="shared" si="80"/>
        <v>0.66895808251063493</v>
      </c>
      <c r="AB402" s="1">
        <f t="shared" si="81"/>
        <v>206317.4154</v>
      </c>
      <c r="AC402" s="8">
        <f t="shared" si="82"/>
        <v>0.66895808251063493</v>
      </c>
      <c r="AD402" s="1" t="str">
        <f t="shared" si="83"/>
        <v>CUST402</v>
      </c>
      <c r="AE402" s="1"/>
      <c r="AF402" s="1"/>
    </row>
    <row r="403" spans="1:32" x14ac:dyDescent="0.3">
      <c r="A403" s="1" t="s">
        <v>22</v>
      </c>
      <c r="B403" s="1" t="s">
        <v>25</v>
      </c>
      <c r="C403" s="1" t="s">
        <v>31</v>
      </c>
      <c r="D403" s="1">
        <v>1104</v>
      </c>
      <c r="E403" s="1">
        <v>510385</v>
      </c>
      <c r="F403" s="1">
        <v>76126</v>
      </c>
      <c r="G403" s="1">
        <v>6.5</v>
      </c>
      <c r="H403" s="1">
        <v>3.68</v>
      </c>
      <c r="I403" s="1">
        <v>236</v>
      </c>
      <c r="J403" s="1">
        <v>61.52</v>
      </c>
      <c r="K403" s="1">
        <v>16.55</v>
      </c>
      <c r="L403" s="1">
        <v>43019</v>
      </c>
      <c r="M403" s="1">
        <v>4</v>
      </c>
      <c r="N403" s="1">
        <v>1822.46</v>
      </c>
      <c r="O403" s="1">
        <v>16.45</v>
      </c>
      <c r="P403" s="1">
        <v>31</v>
      </c>
      <c r="Q403" s="1">
        <v>4574</v>
      </c>
      <c r="R403" s="1">
        <v>40</v>
      </c>
      <c r="S403" s="1">
        <f t="shared" si="72"/>
        <v>4062.7200000000003</v>
      </c>
      <c r="T403" s="1">
        <f t="shared" si="73"/>
        <v>84468.717499999999</v>
      </c>
      <c r="U403" s="1">
        <f t="shared" si="74"/>
        <v>181.60799999999998</v>
      </c>
      <c r="V403" s="1">
        <f t="shared" si="75"/>
        <v>71.760000000000005</v>
      </c>
      <c r="W403" s="1">
        <f t="shared" si="76"/>
        <v>374007.19449999998</v>
      </c>
      <c r="X403" s="1">
        <f t="shared" si="77"/>
        <v>338.77463269927534</v>
      </c>
      <c r="Y403" s="10">
        <f t="shared" si="78"/>
        <v>6.7044767884822534</v>
      </c>
      <c r="Z403" s="1">
        <f t="shared" si="79"/>
        <v>280.05278579502431</v>
      </c>
      <c r="AA403" s="1">
        <f t="shared" si="80"/>
        <v>0.84269827679104992</v>
      </c>
      <c r="AB403" s="1">
        <f t="shared" si="81"/>
        <v>297881.19449999998</v>
      </c>
      <c r="AC403" s="8">
        <f t="shared" si="82"/>
        <v>0.84269827679104992</v>
      </c>
      <c r="AD403" s="1" t="str">
        <f t="shared" si="83"/>
        <v>CUST403</v>
      </c>
      <c r="AE403" s="1"/>
      <c r="AF403" s="1"/>
    </row>
    <row r="404" spans="1:32" x14ac:dyDescent="0.3">
      <c r="A404" s="1" t="s">
        <v>22</v>
      </c>
      <c r="B404" s="1" t="s">
        <v>25</v>
      </c>
      <c r="C404" s="1" t="s">
        <v>28</v>
      </c>
      <c r="D404" s="1">
        <v>120</v>
      </c>
      <c r="E404" s="1">
        <v>833301</v>
      </c>
      <c r="F404" s="1">
        <v>61071</v>
      </c>
      <c r="G404" s="1">
        <v>1.41</v>
      </c>
      <c r="H404" s="1">
        <v>19.350000000000001</v>
      </c>
      <c r="I404" s="1">
        <v>441</v>
      </c>
      <c r="J404" s="1">
        <v>16.739999999999998</v>
      </c>
      <c r="K404" s="1">
        <v>17.16</v>
      </c>
      <c r="L404" s="1">
        <v>62619</v>
      </c>
      <c r="M404" s="1">
        <v>4</v>
      </c>
      <c r="N404" s="1">
        <v>742.34</v>
      </c>
      <c r="O404" s="1">
        <v>5.92</v>
      </c>
      <c r="P404" s="1">
        <v>49</v>
      </c>
      <c r="Q404" s="1">
        <v>47309</v>
      </c>
      <c r="R404" s="1">
        <v>25</v>
      </c>
      <c r="S404" s="1">
        <f t="shared" si="72"/>
        <v>2322</v>
      </c>
      <c r="T404" s="1">
        <f t="shared" si="73"/>
        <v>142994.4516</v>
      </c>
      <c r="U404" s="1">
        <f t="shared" si="74"/>
        <v>7.1040000000000001</v>
      </c>
      <c r="V404" s="1">
        <f t="shared" si="75"/>
        <v>1.6919999999999999</v>
      </c>
      <c r="W404" s="1">
        <f t="shared" si="76"/>
        <v>578047.7524</v>
      </c>
      <c r="X404" s="1">
        <f t="shared" si="77"/>
        <v>4817.0646033333333</v>
      </c>
      <c r="Y404" s="10">
        <f t="shared" si="78"/>
        <v>13.644790489757822</v>
      </c>
      <c r="Z404" s="1">
        <f t="shared" si="79"/>
        <v>1122.5328016811702</v>
      </c>
      <c r="AA404" s="1">
        <f t="shared" si="80"/>
        <v>0.39286157102895597</v>
      </c>
      <c r="AB404" s="1">
        <f t="shared" si="81"/>
        <v>516976.7524</v>
      </c>
      <c r="AC404" s="8">
        <f t="shared" si="82"/>
        <v>0.39286157102895597</v>
      </c>
      <c r="AD404" s="1" t="str">
        <f t="shared" si="83"/>
        <v>CUST404</v>
      </c>
      <c r="AE404" s="1"/>
      <c r="AF404" s="1"/>
    </row>
    <row r="405" spans="1:32" x14ac:dyDescent="0.3">
      <c r="A405" s="1" t="s">
        <v>22</v>
      </c>
      <c r="B405" s="1" t="s">
        <v>26</v>
      </c>
      <c r="C405" s="1" t="s">
        <v>28</v>
      </c>
      <c r="D405" s="1">
        <v>506</v>
      </c>
      <c r="E405" s="1">
        <v>362813</v>
      </c>
      <c r="F405" s="1">
        <v>79763</v>
      </c>
      <c r="G405" s="1">
        <v>1.48</v>
      </c>
      <c r="H405" s="1">
        <v>4.43</v>
      </c>
      <c r="I405" s="1">
        <v>398</v>
      </c>
      <c r="J405" s="1">
        <v>66.599999999999994</v>
      </c>
      <c r="K405" s="1">
        <v>11.01</v>
      </c>
      <c r="L405" s="1">
        <v>16043</v>
      </c>
      <c r="M405" s="1">
        <v>8</v>
      </c>
      <c r="N405" s="1">
        <v>1389.97</v>
      </c>
      <c r="O405" s="1">
        <v>9.52</v>
      </c>
      <c r="P405" s="1">
        <v>16</v>
      </c>
      <c r="Q405" s="1">
        <v>8274</v>
      </c>
      <c r="R405" s="1">
        <v>48</v>
      </c>
      <c r="S405" s="1">
        <f t="shared" si="72"/>
        <v>2241.58</v>
      </c>
      <c r="T405" s="1">
        <f t="shared" si="73"/>
        <v>39945.711300000003</v>
      </c>
      <c r="U405" s="1">
        <f t="shared" si="74"/>
        <v>48.171199999999999</v>
      </c>
      <c r="V405" s="1">
        <f t="shared" si="75"/>
        <v>7.4888000000000003</v>
      </c>
      <c r="W405" s="1">
        <f t="shared" si="76"/>
        <v>296253.04869999998</v>
      </c>
      <c r="X405" s="1">
        <f t="shared" si="77"/>
        <v>585.48033339920948</v>
      </c>
      <c r="Y405" s="10">
        <f t="shared" si="78"/>
        <v>4.5486378395998148</v>
      </c>
      <c r="Z405" s="1">
        <f t="shared" si="79"/>
        <v>261.02218033482734</v>
      </c>
      <c r="AA405" s="1">
        <f t="shared" si="80"/>
        <v>1.524774635969494</v>
      </c>
      <c r="AB405" s="1">
        <f t="shared" si="81"/>
        <v>216490.04869999998</v>
      </c>
      <c r="AC405" s="8">
        <f t="shared" si="82"/>
        <v>1.524774635969494</v>
      </c>
      <c r="AD405" s="1" t="str">
        <f t="shared" si="83"/>
        <v>CUST405</v>
      </c>
      <c r="AE405" s="1"/>
      <c r="AF405" s="1"/>
    </row>
    <row r="406" spans="1:32" x14ac:dyDescent="0.3">
      <c r="A406" s="1" t="s">
        <v>22</v>
      </c>
      <c r="B406" s="1" t="s">
        <v>26</v>
      </c>
      <c r="C406" s="1" t="s">
        <v>29</v>
      </c>
      <c r="D406" s="1">
        <v>1938</v>
      </c>
      <c r="E406" s="1">
        <v>753305</v>
      </c>
      <c r="F406" s="1">
        <v>12016</v>
      </c>
      <c r="G406" s="1">
        <v>4.55</v>
      </c>
      <c r="H406" s="1">
        <v>18.989999999999998</v>
      </c>
      <c r="I406" s="1">
        <v>12</v>
      </c>
      <c r="J406" s="1">
        <v>54.15</v>
      </c>
      <c r="K406" s="1">
        <v>16.579999999999998</v>
      </c>
      <c r="L406" s="1">
        <v>19239</v>
      </c>
      <c r="M406" s="1">
        <v>6</v>
      </c>
      <c r="N406" s="1">
        <v>772.43</v>
      </c>
      <c r="O406" s="1">
        <v>1.55</v>
      </c>
      <c r="P406" s="1">
        <v>28</v>
      </c>
      <c r="Q406" s="1">
        <v>21175</v>
      </c>
      <c r="R406" s="1">
        <v>22</v>
      </c>
      <c r="S406" s="1">
        <f t="shared" si="72"/>
        <v>36802.619999999995</v>
      </c>
      <c r="T406" s="1">
        <f t="shared" si="73"/>
        <v>124897.96899999998</v>
      </c>
      <c r="U406" s="1">
        <f t="shared" si="74"/>
        <v>30.039000000000001</v>
      </c>
      <c r="V406" s="1">
        <f t="shared" si="75"/>
        <v>88.179000000000002</v>
      </c>
      <c r="W406" s="1">
        <f t="shared" si="76"/>
        <v>551072.19299999997</v>
      </c>
      <c r="X406" s="1">
        <f t="shared" si="77"/>
        <v>284.35097678018576</v>
      </c>
      <c r="Y406" s="10">
        <f t="shared" si="78"/>
        <v>62.691827563248999</v>
      </c>
      <c r="Z406" s="1">
        <f t="shared" si="79"/>
        <v>975.24047486503639</v>
      </c>
      <c r="AA406" s="1">
        <f t="shared" si="80"/>
        <v>1.2304657476055515E-2</v>
      </c>
      <c r="AB406" s="1">
        <f t="shared" si="81"/>
        <v>539056.19299999997</v>
      </c>
      <c r="AC406" s="8">
        <f t="shared" si="82"/>
        <v>1.2304657476055515E-2</v>
      </c>
      <c r="AD406" s="1" t="str">
        <f t="shared" si="83"/>
        <v>CUST406</v>
      </c>
      <c r="AE406" s="1"/>
      <c r="AF406" s="1"/>
    </row>
    <row r="407" spans="1:32" x14ac:dyDescent="0.3">
      <c r="A407" s="1" t="s">
        <v>22</v>
      </c>
      <c r="B407" s="1" t="s">
        <v>24</v>
      </c>
      <c r="C407" s="1" t="s">
        <v>31</v>
      </c>
      <c r="D407" s="1">
        <v>4519</v>
      </c>
      <c r="E407" s="1">
        <v>573375</v>
      </c>
      <c r="F407" s="1">
        <v>94081</v>
      </c>
      <c r="G407" s="1">
        <v>7.71</v>
      </c>
      <c r="H407" s="1">
        <v>4.58</v>
      </c>
      <c r="I407" s="1">
        <v>125</v>
      </c>
      <c r="J407" s="1">
        <v>19.84</v>
      </c>
      <c r="K407" s="1">
        <v>19.05</v>
      </c>
      <c r="L407" s="1">
        <v>1875</v>
      </c>
      <c r="M407" s="1">
        <v>0</v>
      </c>
      <c r="N407" s="1">
        <v>884.8</v>
      </c>
      <c r="O407" s="1">
        <v>13.6</v>
      </c>
      <c r="P407" s="1">
        <v>11</v>
      </c>
      <c r="Q407" s="1">
        <v>5473</v>
      </c>
      <c r="R407" s="1">
        <v>50</v>
      </c>
      <c r="S407" s="1">
        <f t="shared" si="72"/>
        <v>20697.02</v>
      </c>
      <c r="T407" s="1">
        <f t="shared" si="73"/>
        <v>109227.9375</v>
      </c>
      <c r="U407" s="1">
        <f t="shared" si="74"/>
        <v>614.58400000000006</v>
      </c>
      <c r="V407" s="1">
        <f t="shared" si="75"/>
        <v>348.41489999999999</v>
      </c>
      <c r="W407" s="1">
        <f t="shared" si="76"/>
        <v>435139.04359999998</v>
      </c>
      <c r="X407" s="1">
        <f t="shared" si="77"/>
        <v>96.29100323080327</v>
      </c>
      <c r="Y407" s="10">
        <f t="shared" si="78"/>
        <v>6.0944824140899865</v>
      </c>
      <c r="Z407" s="1">
        <f t="shared" si="79"/>
        <v>648.02780289330929</v>
      </c>
      <c r="AA407" s="1">
        <f t="shared" si="80"/>
        <v>0.19289295836058423</v>
      </c>
      <c r="AB407" s="1">
        <f t="shared" si="81"/>
        <v>341058.04359999998</v>
      </c>
      <c r="AC407" s="8">
        <f t="shared" si="82"/>
        <v>0.19289295836058423</v>
      </c>
      <c r="AD407" s="1" t="str">
        <f t="shared" si="83"/>
        <v>CUST407</v>
      </c>
      <c r="AE407" s="1"/>
      <c r="AF407" s="1"/>
    </row>
    <row r="408" spans="1:32" x14ac:dyDescent="0.3">
      <c r="A408" s="1" t="s">
        <v>22</v>
      </c>
      <c r="B408" s="1" t="s">
        <v>27</v>
      </c>
      <c r="C408" s="1" t="s">
        <v>30</v>
      </c>
      <c r="D408" s="1">
        <v>4116</v>
      </c>
      <c r="E408" s="1">
        <v>271095</v>
      </c>
      <c r="F408" s="1">
        <v>138296</v>
      </c>
      <c r="G408" s="1">
        <v>5.65</v>
      </c>
      <c r="H408" s="1">
        <v>5.3</v>
      </c>
      <c r="I408" s="1">
        <v>59</v>
      </c>
      <c r="J408" s="1">
        <v>50.57</v>
      </c>
      <c r="K408" s="1">
        <v>19.41</v>
      </c>
      <c r="L408" s="1">
        <v>75930</v>
      </c>
      <c r="M408" s="1">
        <v>7</v>
      </c>
      <c r="N408" s="1">
        <v>964.8</v>
      </c>
      <c r="O408" s="1">
        <v>6.81</v>
      </c>
      <c r="P408" s="1">
        <v>5</v>
      </c>
      <c r="Q408" s="1">
        <v>6079</v>
      </c>
      <c r="R408" s="1">
        <v>33</v>
      </c>
      <c r="S408" s="1">
        <f t="shared" si="72"/>
        <v>21814.799999999999</v>
      </c>
      <c r="T408" s="1">
        <f t="shared" si="73"/>
        <v>52619.539499999999</v>
      </c>
      <c r="U408" s="1">
        <f t="shared" si="74"/>
        <v>280.2996</v>
      </c>
      <c r="V408" s="1">
        <f t="shared" si="75"/>
        <v>232.554</v>
      </c>
      <c r="W408" s="1">
        <f t="shared" si="76"/>
        <v>114138.8069</v>
      </c>
      <c r="X408" s="1">
        <f t="shared" si="77"/>
        <v>27.730516739552964</v>
      </c>
      <c r="Y408" s="10">
        <f t="shared" si="78"/>
        <v>1.9602519234106555</v>
      </c>
      <c r="Z408" s="1">
        <f t="shared" si="79"/>
        <v>280.98569651741298</v>
      </c>
      <c r="AA408" s="1">
        <f t="shared" si="80"/>
        <v>0.20997510097936145</v>
      </c>
      <c r="AB408" s="1">
        <f t="shared" si="81"/>
        <v>-24157.193100000004</v>
      </c>
      <c r="AC408" s="8">
        <f t="shared" si="82"/>
        <v>0.20997510097936145</v>
      </c>
      <c r="AD408" s="1" t="str">
        <f t="shared" si="83"/>
        <v>CUST408</v>
      </c>
      <c r="AE408" s="1"/>
      <c r="AF408" s="1"/>
    </row>
    <row r="409" spans="1:32" x14ac:dyDescent="0.3">
      <c r="A409" s="1" t="s">
        <v>22</v>
      </c>
      <c r="B409" s="1" t="s">
        <v>27</v>
      </c>
      <c r="C409" s="1" t="s">
        <v>31</v>
      </c>
      <c r="D409" s="1">
        <v>2237</v>
      </c>
      <c r="E409" s="1">
        <v>80651</v>
      </c>
      <c r="F409" s="1">
        <v>134714</v>
      </c>
      <c r="G409" s="1">
        <v>3.42</v>
      </c>
      <c r="H409" s="1">
        <v>9.4</v>
      </c>
      <c r="I409" s="1">
        <v>344</v>
      </c>
      <c r="J409" s="1">
        <v>37.799999999999997</v>
      </c>
      <c r="K409" s="1">
        <v>7.15</v>
      </c>
      <c r="L409" s="1">
        <v>41708</v>
      </c>
      <c r="M409" s="1">
        <v>6</v>
      </c>
      <c r="N409" s="1">
        <v>1538.74</v>
      </c>
      <c r="O409" s="1">
        <v>12.7</v>
      </c>
      <c r="P409" s="1">
        <v>47</v>
      </c>
      <c r="Q409" s="1">
        <v>22804</v>
      </c>
      <c r="R409" s="1">
        <v>-4</v>
      </c>
      <c r="S409" s="1">
        <f t="shared" si="72"/>
        <v>21027.8</v>
      </c>
      <c r="T409" s="1">
        <f t="shared" si="73"/>
        <v>5766.5465000000004</v>
      </c>
      <c r="U409" s="1">
        <f t="shared" si="74"/>
        <v>284.09899999999999</v>
      </c>
      <c r="V409" s="1">
        <f t="shared" si="75"/>
        <v>76.505400000000009</v>
      </c>
      <c r="W409" s="1">
        <f t="shared" si="76"/>
        <v>-11015.950899999996</v>
      </c>
      <c r="X409" s="1">
        <f t="shared" si="77"/>
        <v>-4.9244304425569947</v>
      </c>
      <c r="Y409" s="10">
        <f t="shared" si="78"/>
        <v>0.59868313612542123</v>
      </c>
      <c r="Z409" s="1">
        <f t="shared" si="79"/>
        <v>52.413663126974015</v>
      </c>
      <c r="AA409" s="1">
        <f t="shared" si="80"/>
        <v>6.563174170190079</v>
      </c>
      <c r="AB409" s="1">
        <f t="shared" si="81"/>
        <v>-145729.9509</v>
      </c>
      <c r="AC409" s="8">
        <f t="shared" si="82"/>
        <v>6.563174170190079</v>
      </c>
      <c r="AD409" s="1" t="str">
        <f t="shared" si="83"/>
        <v>CUST409</v>
      </c>
      <c r="AE409" s="1"/>
      <c r="AF409" s="1"/>
    </row>
    <row r="410" spans="1:32" x14ac:dyDescent="0.3">
      <c r="A410" s="1" t="s">
        <v>22</v>
      </c>
      <c r="B410" s="1" t="s">
        <v>26</v>
      </c>
      <c r="C410" s="1" t="s">
        <v>28</v>
      </c>
      <c r="D410" s="1">
        <v>4545</v>
      </c>
      <c r="E410" s="1">
        <v>98777</v>
      </c>
      <c r="F410" s="1">
        <v>67368</v>
      </c>
      <c r="G410" s="1">
        <v>7.27</v>
      </c>
      <c r="H410" s="1">
        <v>2.5</v>
      </c>
      <c r="I410" s="1">
        <v>79</v>
      </c>
      <c r="J410" s="1">
        <v>49.96</v>
      </c>
      <c r="K410" s="1">
        <v>13.5</v>
      </c>
      <c r="L410" s="1">
        <v>43397</v>
      </c>
      <c r="M410" s="1">
        <v>2</v>
      </c>
      <c r="N410" s="1">
        <v>1265.96</v>
      </c>
      <c r="O410" s="1">
        <v>5.12</v>
      </c>
      <c r="P410" s="1">
        <v>19</v>
      </c>
      <c r="Q410" s="1">
        <v>20675</v>
      </c>
      <c r="R410" s="1">
        <v>27</v>
      </c>
      <c r="S410" s="1">
        <f t="shared" si="72"/>
        <v>11362.5</v>
      </c>
      <c r="T410" s="1">
        <f t="shared" si="73"/>
        <v>13334.895</v>
      </c>
      <c r="U410" s="1">
        <f t="shared" si="74"/>
        <v>232.70400000000001</v>
      </c>
      <c r="V410" s="1">
        <f t="shared" si="75"/>
        <v>330.42149999999998</v>
      </c>
      <c r="W410" s="1">
        <f t="shared" si="76"/>
        <v>9444.4795000000013</v>
      </c>
      <c r="X410" s="1">
        <f t="shared" si="77"/>
        <v>2.077993289328933</v>
      </c>
      <c r="Y410" s="10">
        <f t="shared" si="78"/>
        <v>1.4662302576891106</v>
      </c>
      <c r="Z410" s="1">
        <f t="shared" si="79"/>
        <v>78.025372049669812</v>
      </c>
      <c r="AA410" s="1">
        <f t="shared" si="80"/>
        <v>1.0124911669720684</v>
      </c>
      <c r="AB410" s="1">
        <f t="shared" si="81"/>
        <v>-57923.520499999999</v>
      </c>
      <c r="AC410" s="8">
        <f t="shared" si="82"/>
        <v>1.0124911669720684</v>
      </c>
      <c r="AD410" s="1" t="str">
        <f t="shared" si="83"/>
        <v>CUST410</v>
      </c>
      <c r="AE410" s="1"/>
      <c r="AF410" s="1"/>
    </row>
    <row r="411" spans="1:32" x14ac:dyDescent="0.3">
      <c r="A411" s="1" t="s">
        <v>22</v>
      </c>
      <c r="B411" s="1" t="s">
        <v>24</v>
      </c>
      <c r="C411" s="1" t="s">
        <v>28</v>
      </c>
      <c r="D411" s="1">
        <v>135</v>
      </c>
      <c r="E411" s="1">
        <v>813935</v>
      </c>
      <c r="F411" s="1">
        <v>90716</v>
      </c>
      <c r="G411" s="1">
        <v>7.38</v>
      </c>
      <c r="H411" s="1">
        <v>15.04</v>
      </c>
      <c r="I411" s="1">
        <v>88</v>
      </c>
      <c r="J411" s="1">
        <v>64.150000000000006</v>
      </c>
      <c r="K411" s="1">
        <v>12.48</v>
      </c>
      <c r="L411" s="1">
        <v>18482</v>
      </c>
      <c r="M411" s="1">
        <v>6</v>
      </c>
      <c r="N411" s="1">
        <v>254.22</v>
      </c>
      <c r="O411" s="1">
        <v>17.850000000000001</v>
      </c>
      <c r="P411" s="1">
        <v>16</v>
      </c>
      <c r="Q411" s="1">
        <v>14429</v>
      </c>
      <c r="R411" s="1">
        <v>14</v>
      </c>
      <c r="S411" s="1">
        <f t="shared" si="72"/>
        <v>2030.3999999999999</v>
      </c>
      <c r="T411" s="1">
        <f t="shared" si="73"/>
        <v>101579.088</v>
      </c>
      <c r="U411" s="1">
        <f t="shared" si="74"/>
        <v>24.097500000000004</v>
      </c>
      <c r="V411" s="1">
        <f t="shared" si="75"/>
        <v>9.963000000000001</v>
      </c>
      <c r="W411" s="1">
        <f t="shared" si="76"/>
        <v>677380.45149999997</v>
      </c>
      <c r="X411" s="1">
        <f t="shared" si="77"/>
        <v>5017.6329740740739</v>
      </c>
      <c r="Y411" s="10">
        <f t="shared" si="78"/>
        <v>8.9723422549495133</v>
      </c>
      <c r="Z411" s="1">
        <f t="shared" si="79"/>
        <v>3201.6953819526393</v>
      </c>
      <c r="AA411" s="1">
        <f t="shared" si="80"/>
        <v>2.7485438026378029E-2</v>
      </c>
      <c r="AB411" s="1">
        <f t="shared" si="81"/>
        <v>586664.45149999997</v>
      </c>
      <c r="AC411" s="8">
        <f t="shared" si="82"/>
        <v>2.7485438026378029E-2</v>
      </c>
      <c r="AD411" s="1" t="str">
        <f t="shared" si="83"/>
        <v>CUST411</v>
      </c>
      <c r="AE411" s="1"/>
      <c r="AF411" s="1"/>
    </row>
    <row r="412" spans="1:32" x14ac:dyDescent="0.3">
      <c r="A412" s="1" t="s">
        <v>22</v>
      </c>
      <c r="B412" s="1" t="s">
        <v>25</v>
      </c>
      <c r="C412" s="1" t="s">
        <v>28</v>
      </c>
      <c r="D412" s="1">
        <v>109</v>
      </c>
      <c r="E412" s="1">
        <v>670756</v>
      </c>
      <c r="F412" s="1">
        <v>110426</v>
      </c>
      <c r="G412" s="1">
        <v>2.64</v>
      </c>
      <c r="H412" s="1">
        <v>16.399999999999999</v>
      </c>
      <c r="I412" s="1">
        <v>231</v>
      </c>
      <c r="J412" s="1">
        <v>9.4700000000000006</v>
      </c>
      <c r="K412" s="1">
        <v>12.78</v>
      </c>
      <c r="L412" s="1">
        <v>63755</v>
      </c>
      <c r="M412" s="1">
        <v>14</v>
      </c>
      <c r="N412" s="1">
        <v>422.79</v>
      </c>
      <c r="O412" s="1">
        <v>27.95</v>
      </c>
      <c r="P412" s="1">
        <v>22</v>
      </c>
      <c r="Q412" s="1">
        <v>27118</v>
      </c>
      <c r="R412" s="1">
        <v>40</v>
      </c>
      <c r="S412" s="1">
        <f t="shared" si="72"/>
        <v>1787.6</v>
      </c>
      <c r="T412" s="1">
        <f t="shared" si="73"/>
        <v>85722.616800000003</v>
      </c>
      <c r="U412" s="1">
        <f t="shared" si="74"/>
        <v>30.465499999999995</v>
      </c>
      <c r="V412" s="1">
        <f t="shared" si="75"/>
        <v>2.8776000000000002</v>
      </c>
      <c r="W412" s="1">
        <f t="shared" si="76"/>
        <v>492339.44010000001</v>
      </c>
      <c r="X412" s="1">
        <f t="shared" si="77"/>
        <v>4516.8755972477065</v>
      </c>
      <c r="Y412" s="10">
        <f t="shared" si="78"/>
        <v>6.0742578740514013</v>
      </c>
      <c r="Z412" s="1">
        <f t="shared" si="79"/>
        <v>1586.4992076444569</v>
      </c>
      <c r="AA412" s="1">
        <f t="shared" si="80"/>
        <v>0.14560360250225121</v>
      </c>
      <c r="AB412" s="1">
        <f t="shared" si="81"/>
        <v>381913.44010000001</v>
      </c>
      <c r="AC412" s="8">
        <f t="shared" si="82"/>
        <v>0.14560360250225121</v>
      </c>
      <c r="AD412" s="1" t="str">
        <f t="shared" si="83"/>
        <v>CUST412</v>
      </c>
      <c r="AE412" s="1"/>
      <c r="AF412" s="1"/>
    </row>
    <row r="413" spans="1:32" x14ac:dyDescent="0.3">
      <c r="A413" s="1" t="s">
        <v>22</v>
      </c>
      <c r="B413" s="1" t="s">
        <v>24</v>
      </c>
      <c r="C413" s="1" t="s">
        <v>31</v>
      </c>
      <c r="D413" s="1">
        <v>1172</v>
      </c>
      <c r="E413" s="1">
        <v>164586</v>
      </c>
      <c r="F413" s="1">
        <v>22508</v>
      </c>
      <c r="G413" s="1">
        <v>6.72</v>
      </c>
      <c r="H413" s="1">
        <v>15.08</v>
      </c>
      <c r="I413" s="1">
        <v>43</v>
      </c>
      <c r="J413" s="1">
        <v>58.72</v>
      </c>
      <c r="K413" s="1">
        <v>17.27</v>
      </c>
      <c r="L413" s="1">
        <v>1587</v>
      </c>
      <c r="M413" s="1">
        <v>6</v>
      </c>
      <c r="N413" s="1">
        <v>1475.2</v>
      </c>
      <c r="O413" s="1">
        <v>0.11</v>
      </c>
      <c r="P413" s="1">
        <v>3</v>
      </c>
      <c r="Q413" s="1">
        <v>1868</v>
      </c>
      <c r="R413" s="1">
        <v>16</v>
      </c>
      <c r="S413" s="1">
        <f t="shared" si="72"/>
        <v>17673.759999999998</v>
      </c>
      <c r="T413" s="1">
        <f t="shared" si="73"/>
        <v>28424.002199999999</v>
      </c>
      <c r="U413" s="1">
        <f t="shared" si="74"/>
        <v>1.2892000000000001</v>
      </c>
      <c r="V413" s="1">
        <f t="shared" si="75"/>
        <v>78.758399999999995</v>
      </c>
      <c r="W413" s="1">
        <f t="shared" si="76"/>
        <v>114953.19020000001</v>
      </c>
      <c r="X413" s="1">
        <f t="shared" si="77"/>
        <v>98.082926791808887</v>
      </c>
      <c r="Y413" s="10">
        <f t="shared" si="78"/>
        <v>7.3123333925715297</v>
      </c>
      <c r="Z413" s="1">
        <f t="shared" si="79"/>
        <v>111.56860086767895</v>
      </c>
      <c r="AA413" s="1">
        <f t="shared" si="80"/>
        <v>0.38541309710424948</v>
      </c>
      <c r="AB413" s="1">
        <f t="shared" si="81"/>
        <v>92445.190200000012</v>
      </c>
      <c r="AC413" s="8">
        <f t="shared" si="82"/>
        <v>0.38541309710424948</v>
      </c>
      <c r="AD413" s="1" t="str">
        <f t="shared" si="83"/>
        <v>CUST413</v>
      </c>
      <c r="AE413" s="1"/>
      <c r="AF413" s="1"/>
    </row>
    <row r="414" spans="1:32" x14ac:dyDescent="0.3">
      <c r="A414" s="1" t="s">
        <v>22</v>
      </c>
      <c r="B414" s="1" t="s">
        <v>27</v>
      </c>
      <c r="C414" s="1" t="s">
        <v>28</v>
      </c>
      <c r="D414" s="1">
        <v>1684</v>
      </c>
      <c r="E414" s="1">
        <v>727623</v>
      </c>
      <c r="F414" s="1">
        <v>7257</v>
      </c>
      <c r="G414" s="1">
        <v>1.93</v>
      </c>
      <c r="H414" s="1">
        <v>3.47</v>
      </c>
      <c r="I414" s="1">
        <v>486</v>
      </c>
      <c r="J414" s="1">
        <v>13.39</v>
      </c>
      <c r="K414" s="1">
        <v>17.8</v>
      </c>
      <c r="L414" s="1">
        <v>56572</v>
      </c>
      <c r="M414" s="1">
        <v>12</v>
      </c>
      <c r="N414" s="1">
        <v>1339.18</v>
      </c>
      <c r="O414" s="1">
        <v>23.26</v>
      </c>
      <c r="P414" s="1">
        <v>6</v>
      </c>
      <c r="Q414" s="1">
        <v>24996</v>
      </c>
      <c r="R414" s="1">
        <v>27</v>
      </c>
      <c r="S414" s="1">
        <f t="shared" si="72"/>
        <v>5843.4800000000005</v>
      </c>
      <c r="T414" s="1">
        <f t="shared" si="73"/>
        <v>129516.89400000001</v>
      </c>
      <c r="U414" s="1">
        <f t="shared" si="74"/>
        <v>391.69840000000005</v>
      </c>
      <c r="V414" s="1">
        <f t="shared" si="75"/>
        <v>32.501199999999997</v>
      </c>
      <c r="W414" s="1">
        <f t="shared" si="76"/>
        <v>510270.4264</v>
      </c>
      <c r="X414" s="1">
        <f t="shared" si="77"/>
        <v>303.01094204275535</v>
      </c>
      <c r="Y414" s="10">
        <f t="shared" si="78"/>
        <v>100.26498553121124</v>
      </c>
      <c r="Z414" s="1">
        <f t="shared" si="79"/>
        <v>543.33472722113527</v>
      </c>
      <c r="AA414" s="1">
        <f t="shared" si="80"/>
        <v>0.8944762328843372</v>
      </c>
      <c r="AB414" s="1">
        <f t="shared" si="81"/>
        <v>503013.4264</v>
      </c>
      <c r="AC414" s="8">
        <f t="shared" si="82"/>
        <v>0.8944762328843372</v>
      </c>
      <c r="AD414" s="1" t="str">
        <f t="shared" si="83"/>
        <v>CUST414</v>
      </c>
      <c r="AE414" s="1"/>
      <c r="AF414" s="1"/>
    </row>
    <row r="415" spans="1:32" x14ac:dyDescent="0.3">
      <c r="A415" s="1" t="s">
        <v>22</v>
      </c>
      <c r="B415" s="1" t="s">
        <v>26</v>
      </c>
      <c r="C415" s="1" t="s">
        <v>28</v>
      </c>
      <c r="D415" s="1">
        <v>1200</v>
      </c>
      <c r="E415" s="1">
        <v>260097</v>
      </c>
      <c r="F415" s="1">
        <v>23135</v>
      </c>
      <c r="G415" s="1">
        <v>6.83</v>
      </c>
      <c r="H415" s="1">
        <v>7.73</v>
      </c>
      <c r="I415" s="1">
        <v>65</v>
      </c>
      <c r="J415" s="1">
        <v>68.94</v>
      </c>
      <c r="K415" s="1">
        <v>15.7</v>
      </c>
      <c r="L415" s="1">
        <v>90715</v>
      </c>
      <c r="M415" s="1">
        <v>14</v>
      </c>
      <c r="N415" s="1">
        <v>1130.27</v>
      </c>
      <c r="O415" s="1">
        <v>17.63</v>
      </c>
      <c r="P415" s="1">
        <v>9</v>
      </c>
      <c r="Q415" s="1">
        <v>2753</v>
      </c>
      <c r="R415" s="1">
        <v>0</v>
      </c>
      <c r="S415" s="1">
        <f t="shared" si="72"/>
        <v>9276</v>
      </c>
      <c r="T415" s="1">
        <f t="shared" si="73"/>
        <v>40835.228999999999</v>
      </c>
      <c r="U415" s="1">
        <f t="shared" si="74"/>
        <v>211.55999999999997</v>
      </c>
      <c r="V415" s="1">
        <f t="shared" si="75"/>
        <v>81.96</v>
      </c>
      <c r="W415" s="1">
        <f t="shared" si="76"/>
        <v>116224.25099999999</v>
      </c>
      <c r="X415" s="1">
        <f t="shared" si="77"/>
        <v>96.853542499999989</v>
      </c>
      <c r="Y415" s="10">
        <f t="shared" si="78"/>
        <v>11.242576183272099</v>
      </c>
      <c r="Z415" s="1">
        <f t="shared" si="79"/>
        <v>230.11935201323578</v>
      </c>
      <c r="AA415" s="1">
        <f t="shared" si="80"/>
        <v>0.28246211990142139</v>
      </c>
      <c r="AB415" s="1">
        <f t="shared" si="81"/>
        <v>93089.250999999989</v>
      </c>
      <c r="AC415" s="8">
        <f t="shared" si="82"/>
        <v>0.28246211990142139</v>
      </c>
      <c r="AD415" s="1" t="str">
        <f t="shared" si="83"/>
        <v>CUST415</v>
      </c>
      <c r="AE415" s="1"/>
      <c r="AF415" s="1"/>
    </row>
    <row r="416" spans="1:32" x14ac:dyDescent="0.3">
      <c r="A416" s="1" t="s">
        <v>22</v>
      </c>
      <c r="B416" s="1" t="s">
        <v>24</v>
      </c>
      <c r="C416" s="1" t="s">
        <v>30</v>
      </c>
      <c r="D416" s="1">
        <v>540</v>
      </c>
      <c r="E416" s="1">
        <v>678138</v>
      </c>
      <c r="F416" s="1">
        <v>95887</v>
      </c>
      <c r="G416" s="1">
        <v>1.4</v>
      </c>
      <c r="H416" s="1">
        <v>18.100000000000001</v>
      </c>
      <c r="I416" s="1">
        <v>103</v>
      </c>
      <c r="J416" s="1">
        <v>8.26</v>
      </c>
      <c r="K416" s="1">
        <v>18.11</v>
      </c>
      <c r="L416" s="1">
        <v>70793</v>
      </c>
      <c r="M416" s="1">
        <v>11</v>
      </c>
      <c r="N416" s="1">
        <v>1287.57</v>
      </c>
      <c r="O416" s="1">
        <v>1.92</v>
      </c>
      <c r="P416" s="1">
        <v>0</v>
      </c>
      <c r="Q416" s="1">
        <v>30531</v>
      </c>
      <c r="R416" s="1">
        <v>73</v>
      </c>
      <c r="S416" s="1">
        <f t="shared" si="72"/>
        <v>9774</v>
      </c>
      <c r="T416" s="1">
        <f t="shared" si="73"/>
        <v>122810.79179999999</v>
      </c>
      <c r="U416" s="1">
        <f t="shared" si="74"/>
        <v>10.367999999999999</v>
      </c>
      <c r="V416" s="1">
        <f t="shared" si="75"/>
        <v>7.56</v>
      </c>
      <c r="W416" s="1">
        <f t="shared" si="76"/>
        <v>444211.28020000004</v>
      </c>
      <c r="X416" s="1">
        <f t="shared" si="77"/>
        <v>822.61348185185193</v>
      </c>
      <c r="Y416" s="10">
        <f t="shared" si="78"/>
        <v>7.0722621418961902</v>
      </c>
      <c r="Z416" s="1">
        <f t="shared" si="79"/>
        <v>526.68049115776228</v>
      </c>
      <c r="AA416" s="1">
        <f t="shared" si="80"/>
        <v>0.19556448687435302</v>
      </c>
      <c r="AB416" s="1">
        <f t="shared" si="81"/>
        <v>348324.28020000004</v>
      </c>
      <c r="AC416" s="8">
        <f t="shared" si="82"/>
        <v>0.19556448687435302</v>
      </c>
      <c r="AD416" s="1" t="str">
        <f t="shared" si="83"/>
        <v>CUST416</v>
      </c>
      <c r="AE416" s="1"/>
      <c r="AF416" s="1"/>
    </row>
    <row r="417" spans="1:32" x14ac:dyDescent="0.3">
      <c r="A417" s="1" t="s">
        <v>22</v>
      </c>
      <c r="B417" s="1" t="s">
        <v>24</v>
      </c>
      <c r="C417" s="1" t="s">
        <v>31</v>
      </c>
      <c r="D417" s="1">
        <v>1677</v>
      </c>
      <c r="E417" s="1">
        <v>635289</v>
      </c>
      <c r="F417" s="1">
        <v>52591</v>
      </c>
      <c r="G417" s="1">
        <v>9.08</v>
      </c>
      <c r="H417" s="1">
        <v>7.81</v>
      </c>
      <c r="I417" s="1">
        <v>31</v>
      </c>
      <c r="J417" s="1">
        <v>6.42</v>
      </c>
      <c r="K417" s="1">
        <v>7.41</v>
      </c>
      <c r="L417" s="1">
        <v>20369</v>
      </c>
      <c r="M417" s="1">
        <v>1</v>
      </c>
      <c r="N417" s="1">
        <v>716.54</v>
      </c>
      <c r="O417" s="1">
        <v>19.22</v>
      </c>
      <c r="P417" s="1">
        <v>17</v>
      </c>
      <c r="Q417" s="1">
        <v>14880</v>
      </c>
      <c r="R417" s="1">
        <v>39</v>
      </c>
      <c r="S417" s="1">
        <f t="shared" si="72"/>
        <v>13097.369999999999</v>
      </c>
      <c r="T417" s="1">
        <f t="shared" si="73"/>
        <v>47074.914899999996</v>
      </c>
      <c r="U417" s="1">
        <f t="shared" si="74"/>
        <v>322.31939999999997</v>
      </c>
      <c r="V417" s="1">
        <f t="shared" si="75"/>
        <v>152.27160000000001</v>
      </c>
      <c r="W417" s="1">
        <f t="shared" si="76"/>
        <v>539393.12410000002</v>
      </c>
      <c r="X417" s="1">
        <f t="shared" si="77"/>
        <v>321.64169594514016</v>
      </c>
      <c r="Y417" s="10">
        <f t="shared" si="78"/>
        <v>12.079804529292085</v>
      </c>
      <c r="Z417" s="1">
        <f t="shared" si="79"/>
        <v>886.60646998074083</v>
      </c>
      <c r="AA417" s="1">
        <f t="shared" si="80"/>
        <v>3.4964779808874386E-2</v>
      </c>
      <c r="AB417" s="1">
        <f t="shared" si="81"/>
        <v>486802.12410000002</v>
      </c>
      <c r="AC417" s="8">
        <f t="shared" si="82"/>
        <v>3.4964779808874386E-2</v>
      </c>
      <c r="AD417" s="1" t="str">
        <f t="shared" si="83"/>
        <v>CUST417</v>
      </c>
      <c r="AE417" s="1"/>
      <c r="AF417" s="1"/>
    </row>
    <row r="418" spans="1:32" x14ac:dyDescent="0.3">
      <c r="A418" s="1" t="s">
        <v>22</v>
      </c>
      <c r="B418" s="1" t="s">
        <v>27</v>
      </c>
      <c r="C418" s="1" t="s">
        <v>28</v>
      </c>
      <c r="D418" s="1">
        <v>2449</v>
      </c>
      <c r="E418" s="1">
        <v>727160</v>
      </c>
      <c r="F418" s="1">
        <v>65948</v>
      </c>
      <c r="G418" s="1">
        <v>0.55000000000000004</v>
      </c>
      <c r="H418" s="1">
        <v>16.670000000000002</v>
      </c>
      <c r="I418" s="1">
        <v>315</v>
      </c>
      <c r="J418" s="1">
        <v>44.38</v>
      </c>
      <c r="K418" s="1">
        <v>12.59</v>
      </c>
      <c r="L418" s="1">
        <v>74327</v>
      </c>
      <c r="M418" s="1">
        <v>0</v>
      </c>
      <c r="N418" s="1">
        <v>624.82000000000005</v>
      </c>
      <c r="O418" s="1">
        <v>19.62</v>
      </c>
      <c r="P418" s="1">
        <v>8</v>
      </c>
      <c r="Q418" s="1">
        <v>22683</v>
      </c>
      <c r="R418" s="1">
        <v>-8</v>
      </c>
      <c r="S418" s="1">
        <f t="shared" si="72"/>
        <v>40824.83</v>
      </c>
      <c r="T418" s="1">
        <f t="shared" si="73"/>
        <v>91549.444000000003</v>
      </c>
      <c r="U418" s="1">
        <f t="shared" si="74"/>
        <v>480.49380000000002</v>
      </c>
      <c r="V418" s="1">
        <f t="shared" si="75"/>
        <v>13.469500000000002</v>
      </c>
      <c r="W418" s="1">
        <f t="shared" si="76"/>
        <v>497281.76269999996</v>
      </c>
      <c r="X418" s="1">
        <f t="shared" si="77"/>
        <v>203.05502764393628</v>
      </c>
      <c r="Y418" s="10">
        <f t="shared" si="78"/>
        <v>11.026263116394736</v>
      </c>
      <c r="Z418" s="1">
        <f t="shared" si="79"/>
        <v>1163.7911718574949</v>
      </c>
      <c r="AA418" s="1">
        <f t="shared" si="80"/>
        <v>0.27066711590296499</v>
      </c>
      <c r="AB418" s="1">
        <f t="shared" si="81"/>
        <v>431333.76269999996</v>
      </c>
      <c r="AC418" s="8">
        <f t="shared" si="82"/>
        <v>0.27066711590296499</v>
      </c>
      <c r="AD418" s="1" t="str">
        <f t="shared" si="83"/>
        <v>CUST418</v>
      </c>
      <c r="AE418" s="1"/>
      <c r="AF418" s="1"/>
    </row>
    <row r="419" spans="1:32" x14ac:dyDescent="0.3">
      <c r="A419" s="1" t="s">
        <v>22</v>
      </c>
      <c r="B419" s="1" t="s">
        <v>25</v>
      </c>
      <c r="C419" s="1" t="s">
        <v>28</v>
      </c>
      <c r="D419" s="1">
        <v>1341</v>
      </c>
      <c r="E419" s="1">
        <v>369972</v>
      </c>
      <c r="F419" s="1">
        <v>9213</v>
      </c>
      <c r="G419" s="1">
        <v>5.93</v>
      </c>
      <c r="H419" s="1">
        <v>16.82</v>
      </c>
      <c r="I419" s="1">
        <v>137</v>
      </c>
      <c r="J419" s="1">
        <v>6.76</v>
      </c>
      <c r="K419" s="1">
        <v>19.04</v>
      </c>
      <c r="L419" s="1">
        <v>88147</v>
      </c>
      <c r="M419" s="1">
        <v>7</v>
      </c>
      <c r="N419" s="1">
        <v>1881.59</v>
      </c>
      <c r="O419" s="1">
        <v>5.39</v>
      </c>
      <c r="P419" s="1">
        <v>25</v>
      </c>
      <c r="Q419" s="1">
        <v>38532</v>
      </c>
      <c r="R419" s="1">
        <v>55</v>
      </c>
      <c r="S419" s="1">
        <f t="shared" si="72"/>
        <v>22555.62</v>
      </c>
      <c r="T419" s="1">
        <f t="shared" si="73"/>
        <v>70442.668799999999</v>
      </c>
      <c r="U419" s="1">
        <f t="shared" si="74"/>
        <v>72.279899999999998</v>
      </c>
      <c r="V419" s="1">
        <f t="shared" si="75"/>
        <v>79.521299999999997</v>
      </c>
      <c r="W419" s="1">
        <f t="shared" si="76"/>
        <v>150142.91000000003</v>
      </c>
      <c r="X419" s="1">
        <f t="shared" si="77"/>
        <v>111.96339299030576</v>
      </c>
      <c r="Y419" s="10">
        <f t="shared" si="78"/>
        <v>40.15760338651905</v>
      </c>
      <c r="Z419" s="1">
        <f t="shared" si="79"/>
        <v>196.62732051084456</v>
      </c>
      <c r="AA419" s="1">
        <f t="shared" si="80"/>
        <v>0.69674956483193318</v>
      </c>
      <c r="AB419" s="1">
        <f t="shared" si="81"/>
        <v>140929.91000000003</v>
      </c>
      <c r="AC419" s="8">
        <f t="shared" si="82"/>
        <v>0.69674956483193318</v>
      </c>
      <c r="AD419" s="1" t="str">
        <f t="shared" si="83"/>
        <v>CUST419</v>
      </c>
      <c r="AE419" s="1"/>
      <c r="AF419" s="1"/>
    </row>
    <row r="420" spans="1:32" x14ac:dyDescent="0.3">
      <c r="A420" s="1" t="s">
        <v>22</v>
      </c>
      <c r="B420" s="1" t="s">
        <v>27</v>
      </c>
      <c r="C420" s="1" t="s">
        <v>29</v>
      </c>
      <c r="D420" s="1">
        <v>1290</v>
      </c>
      <c r="E420" s="1">
        <v>318854</v>
      </c>
      <c r="F420" s="1">
        <v>62134</v>
      </c>
      <c r="G420" s="1">
        <v>9.6300000000000008</v>
      </c>
      <c r="H420" s="1">
        <v>16.62</v>
      </c>
      <c r="I420" s="1">
        <v>282</v>
      </c>
      <c r="J420" s="1">
        <v>54.52</v>
      </c>
      <c r="K420" s="1">
        <v>13.04</v>
      </c>
      <c r="L420" s="1">
        <v>63620</v>
      </c>
      <c r="M420" s="1">
        <v>13</v>
      </c>
      <c r="N420" s="1">
        <v>1425.64</v>
      </c>
      <c r="O420" s="1">
        <v>25.76</v>
      </c>
      <c r="P420" s="1">
        <v>27</v>
      </c>
      <c r="Q420" s="1">
        <v>22066</v>
      </c>
      <c r="R420" s="1">
        <v>75</v>
      </c>
      <c r="S420" s="1">
        <f t="shared" si="72"/>
        <v>21439.800000000003</v>
      </c>
      <c r="T420" s="1">
        <f t="shared" si="73"/>
        <v>41578.561599999994</v>
      </c>
      <c r="U420" s="1">
        <f t="shared" si="74"/>
        <v>332.30399999999997</v>
      </c>
      <c r="V420" s="1">
        <f t="shared" si="75"/>
        <v>124.22700000000002</v>
      </c>
      <c r="W420" s="1">
        <f t="shared" si="76"/>
        <v>169693.10740000001</v>
      </c>
      <c r="X420" s="1">
        <f t="shared" si="77"/>
        <v>131.54504449612404</v>
      </c>
      <c r="Y420" s="10">
        <f t="shared" si="78"/>
        <v>5.1317153249428653</v>
      </c>
      <c r="Z420" s="1">
        <f t="shared" si="79"/>
        <v>223.65674363794506</v>
      </c>
      <c r="AA420" s="1">
        <f t="shared" si="80"/>
        <v>1.2608607074084064</v>
      </c>
      <c r="AB420" s="1">
        <f t="shared" si="81"/>
        <v>107559.10740000001</v>
      </c>
      <c r="AC420" s="8">
        <f t="shared" si="82"/>
        <v>1.2608607074084064</v>
      </c>
      <c r="AD420" s="1" t="str">
        <f t="shared" si="83"/>
        <v>CUST420</v>
      </c>
      <c r="AE420" s="1"/>
      <c r="AF420" s="1"/>
    </row>
    <row r="421" spans="1:32" x14ac:dyDescent="0.3">
      <c r="A421" s="1" t="s">
        <v>22</v>
      </c>
      <c r="B421" s="1" t="s">
        <v>24</v>
      </c>
      <c r="C421" s="1" t="s">
        <v>28</v>
      </c>
      <c r="D421" s="1">
        <v>172</v>
      </c>
      <c r="E421" s="1">
        <v>269055</v>
      </c>
      <c r="F421" s="1">
        <v>23199</v>
      </c>
      <c r="G421" s="1">
        <v>0.63</v>
      </c>
      <c r="H421" s="1">
        <v>6.06</v>
      </c>
      <c r="I421" s="1">
        <v>141</v>
      </c>
      <c r="J421" s="1">
        <v>36</v>
      </c>
      <c r="K421" s="1">
        <v>12.08</v>
      </c>
      <c r="L421" s="1">
        <v>86784</v>
      </c>
      <c r="M421" s="1">
        <v>5</v>
      </c>
      <c r="N421" s="1">
        <v>1538.96</v>
      </c>
      <c r="O421" s="1">
        <v>3.45</v>
      </c>
      <c r="P421" s="1">
        <v>7</v>
      </c>
      <c r="Q421" s="1">
        <v>27598</v>
      </c>
      <c r="R421" s="1">
        <v>76</v>
      </c>
      <c r="S421" s="1">
        <f t="shared" si="72"/>
        <v>1042.32</v>
      </c>
      <c r="T421" s="1">
        <f t="shared" si="73"/>
        <v>32501.844000000001</v>
      </c>
      <c r="U421" s="1">
        <f t="shared" si="74"/>
        <v>5.9340000000000002</v>
      </c>
      <c r="V421" s="1">
        <f t="shared" si="75"/>
        <v>1.0836000000000001</v>
      </c>
      <c r="W421" s="1">
        <f t="shared" si="76"/>
        <v>121121.81839999999</v>
      </c>
      <c r="X421" s="1">
        <f t="shared" si="77"/>
        <v>704.19661860465112</v>
      </c>
      <c r="Y421" s="10">
        <f t="shared" si="78"/>
        <v>11.597698176645546</v>
      </c>
      <c r="Z421" s="1">
        <f t="shared" si="79"/>
        <v>174.82910536986017</v>
      </c>
      <c r="AA421" s="1">
        <f t="shared" si="80"/>
        <v>0.80650186764787868</v>
      </c>
      <c r="AB421" s="1">
        <f t="shared" si="81"/>
        <v>97922.818399999989</v>
      </c>
      <c r="AC421" s="8">
        <f t="shared" si="82"/>
        <v>0.80650186764787868</v>
      </c>
      <c r="AD421" s="1" t="str">
        <f t="shared" si="83"/>
        <v>CUST421</v>
      </c>
      <c r="AE421" s="1"/>
      <c r="AF421" s="1"/>
    </row>
    <row r="422" spans="1:32" x14ac:dyDescent="0.3">
      <c r="A422" s="1" t="s">
        <v>22</v>
      </c>
      <c r="B422" s="1" t="s">
        <v>26</v>
      </c>
      <c r="C422" s="1" t="s">
        <v>30</v>
      </c>
      <c r="D422" s="1">
        <v>2014</v>
      </c>
      <c r="E422" s="1">
        <v>350135</v>
      </c>
      <c r="F422" s="1">
        <v>41609</v>
      </c>
      <c r="G422" s="1">
        <v>1.26</v>
      </c>
      <c r="H422" s="1">
        <v>9.02</v>
      </c>
      <c r="I422" s="1">
        <v>94</v>
      </c>
      <c r="J422" s="1">
        <v>30.3</v>
      </c>
      <c r="K422" s="1">
        <v>12.35</v>
      </c>
      <c r="L422" s="1">
        <v>35282</v>
      </c>
      <c r="M422" s="1">
        <v>3</v>
      </c>
      <c r="N422" s="1">
        <v>1342.73</v>
      </c>
      <c r="O422" s="1">
        <v>20.84</v>
      </c>
      <c r="P422" s="1">
        <v>9</v>
      </c>
      <c r="Q422" s="1">
        <v>15639</v>
      </c>
      <c r="R422" s="1">
        <v>5</v>
      </c>
      <c r="S422" s="1">
        <f t="shared" si="72"/>
        <v>18166.28</v>
      </c>
      <c r="T422" s="1">
        <f t="shared" si="73"/>
        <v>43241.672500000001</v>
      </c>
      <c r="U422" s="1">
        <f t="shared" si="74"/>
        <v>419.7176</v>
      </c>
      <c r="V422" s="1">
        <f t="shared" si="75"/>
        <v>25.3764</v>
      </c>
      <c r="W422" s="1">
        <f t="shared" si="76"/>
        <v>237360.9535</v>
      </c>
      <c r="X422" s="1">
        <f t="shared" si="77"/>
        <v>117.85548833167826</v>
      </c>
      <c r="Y422" s="10">
        <f t="shared" si="78"/>
        <v>8.4148862025042668</v>
      </c>
      <c r="Z422" s="1">
        <f t="shared" si="79"/>
        <v>260.76351909914877</v>
      </c>
      <c r="AA422" s="1">
        <f t="shared" si="80"/>
        <v>0.36047987204935239</v>
      </c>
      <c r="AB422" s="1">
        <f t="shared" si="81"/>
        <v>195751.9535</v>
      </c>
      <c r="AC422" s="8">
        <f t="shared" si="82"/>
        <v>0.36047987204935239</v>
      </c>
      <c r="AD422" s="1" t="str">
        <f t="shared" si="83"/>
        <v>CUST422</v>
      </c>
      <c r="AE422" s="1"/>
      <c r="AF422" s="1"/>
    </row>
    <row r="423" spans="1:32" x14ac:dyDescent="0.3">
      <c r="A423" s="1" t="s">
        <v>22</v>
      </c>
      <c r="B423" s="1" t="s">
        <v>27</v>
      </c>
      <c r="C423" s="1" t="s">
        <v>28</v>
      </c>
      <c r="D423" s="1">
        <v>1835</v>
      </c>
      <c r="E423" s="1">
        <v>640082</v>
      </c>
      <c r="F423" s="1">
        <v>148022</v>
      </c>
      <c r="G423" s="1">
        <v>4.4400000000000004</v>
      </c>
      <c r="H423" s="1">
        <v>7.76</v>
      </c>
      <c r="I423" s="1">
        <v>457</v>
      </c>
      <c r="J423" s="1">
        <v>14.28</v>
      </c>
      <c r="K423" s="1">
        <v>6.6</v>
      </c>
      <c r="L423" s="1">
        <v>66400</v>
      </c>
      <c r="M423" s="1">
        <v>13</v>
      </c>
      <c r="N423" s="1">
        <v>977.45</v>
      </c>
      <c r="O423" s="1">
        <v>24.11</v>
      </c>
      <c r="P423" s="1">
        <v>22</v>
      </c>
      <c r="Q423" s="1">
        <v>45406</v>
      </c>
      <c r="R423" s="1">
        <v>44</v>
      </c>
      <c r="S423" s="1">
        <f t="shared" si="72"/>
        <v>14239.6</v>
      </c>
      <c r="T423" s="1">
        <f t="shared" si="73"/>
        <v>42245.412000000004</v>
      </c>
      <c r="U423" s="1">
        <f t="shared" si="74"/>
        <v>442.41849999999994</v>
      </c>
      <c r="V423" s="1">
        <f t="shared" si="75"/>
        <v>81.474000000000004</v>
      </c>
      <c r="W423" s="1">
        <f t="shared" si="76"/>
        <v>471267.0955</v>
      </c>
      <c r="X423" s="1">
        <f t="shared" si="77"/>
        <v>256.82130544959125</v>
      </c>
      <c r="Y423" s="10">
        <f t="shared" si="78"/>
        <v>4.3242355866019917</v>
      </c>
      <c r="Z423" s="1">
        <f t="shared" si="79"/>
        <v>654.84884137296024</v>
      </c>
      <c r="AA423" s="1">
        <f t="shared" si="80"/>
        <v>0.69787097590621205</v>
      </c>
      <c r="AB423" s="1">
        <f t="shared" si="81"/>
        <v>323245.0955</v>
      </c>
      <c r="AC423" s="8">
        <f t="shared" si="82"/>
        <v>0.69787097590621205</v>
      </c>
      <c r="AD423" s="1" t="str">
        <f t="shared" si="83"/>
        <v>CUST423</v>
      </c>
      <c r="AE423" s="1"/>
      <c r="AF423" s="1"/>
    </row>
    <row r="424" spans="1:32" x14ac:dyDescent="0.3">
      <c r="A424" s="1" t="s">
        <v>22</v>
      </c>
      <c r="B424" s="1" t="s">
        <v>25</v>
      </c>
      <c r="C424" s="1" t="s">
        <v>30</v>
      </c>
      <c r="D424" s="1">
        <v>3161</v>
      </c>
      <c r="E424" s="1">
        <v>707258</v>
      </c>
      <c r="F424" s="1">
        <v>60243</v>
      </c>
      <c r="G424" s="1">
        <v>1.1599999999999999</v>
      </c>
      <c r="H424" s="1">
        <v>10.8</v>
      </c>
      <c r="I424" s="1">
        <v>114</v>
      </c>
      <c r="J424" s="1">
        <v>23.14</v>
      </c>
      <c r="K424" s="1">
        <v>9.58</v>
      </c>
      <c r="L424" s="1">
        <v>44484</v>
      </c>
      <c r="M424" s="1">
        <v>2</v>
      </c>
      <c r="N424" s="1">
        <v>563.02</v>
      </c>
      <c r="O424" s="1">
        <v>13.1</v>
      </c>
      <c r="P424" s="1">
        <v>34</v>
      </c>
      <c r="Q424" s="1">
        <v>16977</v>
      </c>
      <c r="R424" s="1">
        <v>69</v>
      </c>
      <c r="S424" s="1">
        <f t="shared" si="72"/>
        <v>34138.800000000003</v>
      </c>
      <c r="T424" s="1">
        <f t="shared" si="73"/>
        <v>67755.316399999996</v>
      </c>
      <c r="U424" s="1">
        <f t="shared" si="74"/>
        <v>414.09100000000001</v>
      </c>
      <c r="V424" s="1">
        <f t="shared" si="75"/>
        <v>36.6676</v>
      </c>
      <c r="W424" s="1">
        <f t="shared" si="76"/>
        <v>543452.125</v>
      </c>
      <c r="X424" s="1">
        <f t="shared" si="77"/>
        <v>171.92411420436571</v>
      </c>
      <c r="Y424" s="10">
        <f t="shared" si="78"/>
        <v>11.740085985093703</v>
      </c>
      <c r="Z424" s="1">
        <f t="shared" si="79"/>
        <v>1256.1862811267806</v>
      </c>
      <c r="AA424" s="1">
        <f t="shared" si="80"/>
        <v>9.0750871676248263E-2</v>
      </c>
      <c r="AB424" s="1">
        <f t="shared" si="81"/>
        <v>483209.125</v>
      </c>
      <c r="AC424" s="8">
        <f t="shared" si="82"/>
        <v>9.0750871676248263E-2</v>
      </c>
      <c r="AD424" s="1" t="str">
        <f t="shared" si="83"/>
        <v>CUST424</v>
      </c>
      <c r="AE424" s="1"/>
      <c r="AF424" s="1"/>
    </row>
    <row r="425" spans="1:32" x14ac:dyDescent="0.3">
      <c r="A425" s="1" t="s">
        <v>22</v>
      </c>
      <c r="B425" s="1" t="s">
        <v>27</v>
      </c>
      <c r="C425" s="1" t="s">
        <v>30</v>
      </c>
      <c r="D425" s="1">
        <v>1332</v>
      </c>
      <c r="E425" s="1">
        <v>663375</v>
      </c>
      <c r="F425" s="1">
        <v>86029</v>
      </c>
      <c r="G425" s="1">
        <v>8.75</v>
      </c>
      <c r="H425" s="1">
        <v>4.1500000000000004</v>
      </c>
      <c r="I425" s="1">
        <v>331</v>
      </c>
      <c r="J425" s="1">
        <v>33.57</v>
      </c>
      <c r="K425" s="1">
        <v>13.28</v>
      </c>
      <c r="L425" s="1">
        <v>29377</v>
      </c>
      <c r="M425" s="1">
        <v>7</v>
      </c>
      <c r="N425" s="1">
        <v>1534.24</v>
      </c>
      <c r="O425" s="1">
        <v>5.13</v>
      </c>
      <c r="P425" s="1">
        <v>39</v>
      </c>
      <c r="Q425" s="1">
        <v>10597</v>
      </c>
      <c r="R425" s="1">
        <v>14</v>
      </c>
      <c r="S425" s="1">
        <f t="shared" si="72"/>
        <v>5527.8</v>
      </c>
      <c r="T425" s="1">
        <f t="shared" si="73"/>
        <v>88096.2</v>
      </c>
      <c r="U425" s="1">
        <f t="shared" si="74"/>
        <v>68.331599999999995</v>
      </c>
      <c r="V425" s="1">
        <f t="shared" si="75"/>
        <v>116.55</v>
      </c>
      <c r="W425" s="1">
        <f t="shared" si="76"/>
        <v>529592.11840000004</v>
      </c>
      <c r="X425" s="1">
        <f t="shared" si="77"/>
        <v>397.59168048048053</v>
      </c>
      <c r="Y425" s="10">
        <f t="shared" si="78"/>
        <v>7.7110625486754465</v>
      </c>
      <c r="Z425" s="1">
        <f t="shared" si="79"/>
        <v>432.38020127229117</v>
      </c>
      <c r="AA425" s="1">
        <f t="shared" si="80"/>
        <v>0.76552996419822872</v>
      </c>
      <c r="AB425" s="1">
        <f t="shared" si="81"/>
        <v>443563.11840000004</v>
      </c>
      <c r="AC425" s="8">
        <f t="shared" si="82"/>
        <v>0.76552996419822872</v>
      </c>
      <c r="AD425" s="1" t="str">
        <f t="shared" si="83"/>
        <v>CUST425</v>
      </c>
      <c r="AE425" s="1"/>
      <c r="AF425" s="1"/>
    </row>
    <row r="426" spans="1:32" x14ac:dyDescent="0.3">
      <c r="A426" s="1" t="s">
        <v>22</v>
      </c>
      <c r="B426" s="1" t="s">
        <v>24</v>
      </c>
      <c r="C426" s="1" t="s">
        <v>31</v>
      </c>
      <c r="D426" s="1">
        <v>3183</v>
      </c>
      <c r="E426" s="1">
        <v>206222</v>
      </c>
      <c r="F426" s="1">
        <v>111984</v>
      </c>
      <c r="G426" s="1">
        <v>1.02</v>
      </c>
      <c r="H426" s="1">
        <v>7</v>
      </c>
      <c r="I426" s="1">
        <v>106</v>
      </c>
      <c r="J426" s="1">
        <v>21.75</v>
      </c>
      <c r="K426" s="1">
        <v>17.79</v>
      </c>
      <c r="L426" s="1">
        <v>22958</v>
      </c>
      <c r="M426" s="1">
        <v>9</v>
      </c>
      <c r="N426" s="1">
        <v>1511.51</v>
      </c>
      <c r="O426" s="1">
        <v>14.06</v>
      </c>
      <c r="P426" s="1">
        <v>11</v>
      </c>
      <c r="Q426" s="1">
        <v>18881</v>
      </c>
      <c r="R426" s="1">
        <v>-16</v>
      </c>
      <c r="S426" s="1">
        <f t="shared" si="72"/>
        <v>22281</v>
      </c>
      <c r="T426" s="1">
        <f t="shared" si="73"/>
        <v>36686.893799999998</v>
      </c>
      <c r="U426" s="1">
        <f t="shared" si="74"/>
        <v>447.52980000000002</v>
      </c>
      <c r="V426" s="1">
        <f t="shared" si="75"/>
        <v>32.4666</v>
      </c>
      <c r="W426" s="1">
        <f t="shared" si="76"/>
        <v>104935.10980000001</v>
      </c>
      <c r="X426" s="1">
        <f t="shared" si="77"/>
        <v>32.967360917373547</v>
      </c>
      <c r="Y426" s="10">
        <f t="shared" si="78"/>
        <v>1.8415309329904272</v>
      </c>
      <c r="Z426" s="1">
        <f t="shared" si="79"/>
        <v>136.43442650065165</v>
      </c>
      <c r="AA426" s="1">
        <f t="shared" si="80"/>
        <v>0.77693000746768048</v>
      </c>
      <c r="AB426" s="1">
        <f t="shared" si="81"/>
        <v>-7048.8901999999944</v>
      </c>
      <c r="AC426" s="8">
        <f t="shared" si="82"/>
        <v>0.77693000746768048</v>
      </c>
      <c r="AD426" s="1" t="str">
        <f t="shared" si="83"/>
        <v>CUST426</v>
      </c>
      <c r="AE426" s="1"/>
      <c r="AF426" s="1"/>
    </row>
    <row r="427" spans="1:32" x14ac:dyDescent="0.3">
      <c r="A427" s="1" t="s">
        <v>22</v>
      </c>
      <c r="B427" s="1" t="s">
        <v>26</v>
      </c>
      <c r="C427" s="1" t="s">
        <v>28</v>
      </c>
      <c r="D427" s="1">
        <v>4852</v>
      </c>
      <c r="E427" s="1">
        <v>81852</v>
      </c>
      <c r="F427" s="1">
        <v>7204</v>
      </c>
      <c r="G427" s="1">
        <v>6.62</v>
      </c>
      <c r="H427" s="1">
        <v>15.89</v>
      </c>
      <c r="I427" s="1">
        <v>10</v>
      </c>
      <c r="J427" s="1">
        <v>34.25</v>
      </c>
      <c r="K427" s="1">
        <v>7.97</v>
      </c>
      <c r="L427" s="1">
        <v>39465</v>
      </c>
      <c r="M427" s="1">
        <v>13</v>
      </c>
      <c r="N427" s="1">
        <v>707.28</v>
      </c>
      <c r="O427" s="1">
        <v>28.16</v>
      </c>
      <c r="P427" s="1">
        <v>22</v>
      </c>
      <c r="Q427" s="1">
        <v>2379</v>
      </c>
      <c r="R427" s="1">
        <v>68</v>
      </c>
      <c r="S427" s="1">
        <f t="shared" si="72"/>
        <v>77098.28</v>
      </c>
      <c r="T427" s="1">
        <f t="shared" si="73"/>
        <v>6523.6043999999993</v>
      </c>
      <c r="U427" s="1">
        <f t="shared" si="74"/>
        <v>1366.3232</v>
      </c>
      <c r="V427" s="1">
        <f t="shared" si="75"/>
        <v>321.20239999999995</v>
      </c>
      <c r="W427" s="1">
        <f t="shared" si="76"/>
        <v>-45301.409999999989</v>
      </c>
      <c r="X427" s="1">
        <f t="shared" si="77"/>
        <v>-9.3366467436108795</v>
      </c>
      <c r="Y427" s="10">
        <f t="shared" si="78"/>
        <v>11.362021099389228</v>
      </c>
      <c r="Z427" s="1">
        <f t="shared" si="79"/>
        <v>115.7278588394978</v>
      </c>
      <c r="AA427" s="1">
        <f t="shared" si="80"/>
        <v>8.6409617358158622E-2</v>
      </c>
      <c r="AB427" s="1">
        <f t="shared" si="81"/>
        <v>-52505.409999999989</v>
      </c>
      <c r="AC427" s="8">
        <f t="shared" si="82"/>
        <v>8.6409617358158622E-2</v>
      </c>
      <c r="AD427" s="1" t="str">
        <f t="shared" si="83"/>
        <v>CUST427</v>
      </c>
      <c r="AE427" s="1"/>
      <c r="AF427" s="1"/>
    </row>
    <row r="428" spans="1:32" x14ac:dyDescent="0.3">
      <c r="A428" s="1" t="s">
        <v>22</v>
      </c>
      <c r="B428" s="1" t="s">
        <v>27</v>
      </c>
      <c r="C428" s="1" t="s">
        <v>31</v>
      </c>
      <c r="D428" s="1">
        <v>4825</v>
      </c>
      <c r="E428" s="1">
        <v>83691</v>
      </c>
      <c r="F428" s="1">
        <v>54067</v>
      </c>
      <c r="G428" s="1">
        <v>2.44</v>
      </c>
      <c r="H428" s="1">
        <v>7.32</v>
      </c>
      <c r="I428" s="1">
        <v>180</v>
      </c>
      <c r="J428" s="1">
        <v>31.37</v>
      </c>
      <c r="K428" s="1">
        <v>7.68</v>
      </c>
      <c r="L428" s="1">
        <v>53632</v>
      </c>
      <c r="M428" s="1">
        <v>10</v>
      </c>
      <c r="N428" s="1">
        <v>442.82</v>
      </c>
      <c r="O428" s="1">
        <v>12.73</v>
      </c>
      <c r="P428" s="1">
        <v>44</v>
      </c>
      <c r="Q428" s="1">
        <v>35314</v>
      </c>
      <c r="R428" s="1">
        <v>58</v>
      </c>
      <c r="S428" s="1">
        <f t="shared" si="72"/>
        <v>35319</v>
      </c>
      <c r="T428" s="1">
        <f t="shared" si="73"/>
        <v>6427.4687999999996</v>
      </c>
      <c r="U428" s="1">
        <f t="shared" si="74"/>
        <v>614.22249999999997</v>
      </c>
      <c r="V428" s="1">
        <f t="shared" si="75"/>
        <v>117.72999999999999</v>
      </c>
      <c r="W428" s="1">
        <f t="shared" si="76"/>
        <v>-47733.421300000016</v>
      </c>
      <c r="X428" s="1">
        <f t="shared" si="77"/>
        <v>-9.8929370569948212</v>
      </c>
      <c r="Y428" s="10">
        <f t="shared" si="78"/>
        <v>1.5479127748904138</v>
      </c>
      <c r="Z428" s="1">
        <f t="shared" si="79"/>
        <v>188.99552865724223</v>
      </c>
      <c r="AA428" s="1">
        <f t="shared" si="80"/>
        <v>0.95240348424561772</v>
      </c>
      <c r="AB428" s="1">
        <f t="shared" si="81"/>
        <v>-101800.42130000002</v>
      </c>
      <c r="AC428" s="8">
        <f t="shared" si="82"/>
        <v>0.95240348424561772</v>
      </c>
      <c r="AD428" s="1" t="str">
        <f t="shared" si="83"/>
        <v>CUST428</v>
      </c>
      <c r="AE428" s="1"/>
      <c r="AF428" s="1"/>
    </row>
    <row r="429" spans="1:32" x14ac:dyDescent="0.3">
      <c r="A429" s="1" t="s">
        <v>22</v>
      </c>
      <c r="B429" s="1" t="s">
        <v>24</v>
      </c>
      <c r="C429" s="1" t="s">
        <v>30</v>
      </c>
      <c r="D429" s="1">
        <v>4137</v>
      </c>
      <c r="E429" s="1">
        <v>451220</v>
      </c>
      <c r="F429" s="1">
        <v>87152</v>
      </c>
      <c r="G429" s="1">
        <v>0.74</v>
      </c>
      <c r="H429" s="1">
        <v>4.7699999999999996</v>
      </c>
      <c r="I429" s="1">
        <v>448</v>
      </c>
      <c r="J429" s="1">
        <v>40.35</v>
      </c>
      <c r="K429" s="1">
        <v>18.850000000000001</v>
      </c>
      <c r="L429" s="1">
        <v>25318</v>
      </c>
      <c r="M429" s="1">
        <v>13</v>
      </c>
      <c r="N429" s="1">
        <v>1781.18</v>
      </c>
      <c r="O429" s="1">
        <v>17.89</v>
      </c>
      <c r="P429" s="1">
        <v>12</v>
      </c>
      <c r="Q429" s="1">
        <v>18769</v>
      </c>
      <c r="R429" s="1">
        <v>-1</v>
      </c>
      <c r="S429" s="1">
        <f t="shared" si="72"/>
        <v>19733.489999999998</v>
      </c>
      <c r="T429" s="1">
        <f t="shared" si="73"/>
        <v>85054.97</v>
      </c>
      <c r="U429" s="1">
        <f t="shared" si="74"/>
        <v>740.10929999999996</v>
      </c>
      <c r="V429" s="1">
        <f t="shared" si="75"/>
        <v>30.613800000000001</v>
      </c>
      <c r="W429" s="1">
        <f t="shared" si="76"/>
        <v>301573.81689999998</v>
      </c>
      <c r="X429" s="1">
        <f t="shared" si="77"/>
        <v>72.896740850858109</v>
      </c>
      <c r="Y429" s="10">
        <f t="shared" si="78"/>
        <v>5.1773912245272626</v>
      </c>
      <c r="Z429" s="1">
        <f t="shared" si="79"/>
        <v>253.32644651298577</v>
      </c>
      <c r="AA429" s="1">
        <f t="shared" si="80"/>
        <v>1.768469128141483</v>
      </c>
      <c r="AB429" s="1">
        <f t="shared" si="81"/>
        <v>214421.81689999998</v>
      </c>
      <c r="AC429" s="8">
        <f t="shared" si="82"/>
        <v>1.768469128141483</v>
      </c>
      <c r="AD429" s="1" t="str">
        <f t="shared" si="83"/>
        <v>CUST429</v>
      </c>
      <c r="AE429" s="1"/>
      <c r="AF429" s="1"/>
    </row>
    <row r="430" spans="1:32" x14ac:dyDescent="0.3">
      <c r="A430" s="1" t="s">
        <v>22</v>
      </c>
      <c r="B430" s="1" t="s">
        <v>24</v>
      </c>
      <c r="C430" s="1" t="s">
        <v>28</v>
      </c>
      <c r="D430" s="1">
        <v>4995</v>
      </c>
      <c r="E430" s="1">
        <v>289968</v>
      </c>
      <c r="F430" s="1">
        <v>82240</v>
      </c>
      <c r="G430" s="1">
        <v>4.82</v>
      </c>
      <c r="H430" s="1">
        <v>4.4400000000000004</v>
      </c>
      <c r="I430" s="1">
        <v>79</v>
      </c>
      <c r="J430" s="1">
        <v>69.37</v>
      </c>
      <c r="K430" s="1">
        <v>15.54</v>
      </c>
      <c r="L430" s="1">
        <v>18522</v>
      </c>
      <c r="M430" s="1">
        <v>5</v>
      </c>
      <c r="N430" s="1">
        <v>1285.6099999999999</v>
      </c>
      <c r="O430" s="1">
        <v>5.57</v>
      </c>
      <c r="P430" s="1">
        <v>20</v>
      </c>
      <c r="Q430" s="1">
        <v>37048</v>
      </c>
      <c r="R430" s="1">
        <v>26</v>
      </c>
      <c r="S430" s="1">
        <f t="shared" si="72"/>
        <v>22177.800000000003</v>
      </c>
      <c r="T430" s="1">
        <f t="shared" si="73"/>
        <v>45061.027199999997</v>
      </c>
      <c r="U430" s="1">
        <f t="shared" si="74"/>
        <v>278.22149999999999</v>
      </c>
      <c r="V430" s="1">
        <f t="shared" si="75"/>
        <v>240.75899999999999</v>
      </c>
      <c r="W430" s="1">
        <f t="shared" si="76"/>
        <v>166640.1923</v>
      </c>
      <c r="X430" s="1">
        <f t="shared" si="77"/>
        <v>33.361399859859858</v>
      </c>
      <c r="Y430" s="10">
        <f t="shared" si="78"/>
        <v>3.5258754863813229</v>
      </c>
      <c r="Z430" s="1">
        <f t="shared" si="79"/>
        <v>225.54896119351903</v>
      </c>
      <c r="AA430" s="1">
        <f t="shared" si="80"/>
        <v>0.35025654554985375</v>
      </c>
      <c r="AB430" s="1">
        <f t="shared" si="81"/>
        <v>84400.192299999995</v>
      </c>
      <c r="AC430" s="8">
        <f t="shared" si="82"/>
        <v>0.35025654554985375</v>
      </c>
      <c r="AD430" s="1" t="str">
        <f t="shared" si="83"/>
        <v>CUST430</v>
      </c>
      <c r="AE430" s="1"/>
      <c r="AF430" s="1"/>
    </row>
    <row r="431" spans="1:32" x14ac:dyDescent="0.3">
      <c r="A431" s="1" t="s">
        <v>22</v>
      </c>
      <c r="B431" s="1" t="s">
        <v>26</v>
      </c>
      <c r="C431" s="1" t="s">
        <v>29</v>
      </c>
      <c r="D431" s="1">
        <v>1623</v>
      </c>
      <c r="E431" s="1">
        <v>571121</v>
      </c>
      <c r="F431" s="1">
        <v>111956</v>
      </c>
      <c r="G431" s="1">
        <v>9.56</v>
      </c>
      <c r="H431" s="1">
        <v>19.940000000000001</v>
      </c>
      <c r="I431" s="1">
        <v>96</v>
      </c>
      <c r="J431" s="1">
        <v>16.079999999999998</v>
      </c>
      <c r="K431" s="1">
        <v>15.08</v>
      </c>
      <c r="L431" s="1">
        <v>3632</v>
      </c>
      <c r="M431" s="1">
        <v>12</v>
      </c>
      <c r="N431" s="1">
        <v>1369.93</v>
      </c>
      <c r="O431" s="1">
        <v>9.58</v>
      </c>
      <c r="P431" s="1">
        <v>9</v>
      </c>
      <c r="Q431" s="1">
        <v>2620</v>
      </c>
      <c r="R431" s="1">
        <v>33</v>
      </c>
      <c r="S431" s="1">
        <f t="shared" si="72"/>
        <v>32362.620000000003</v>
      </c>
      <c r="T431" s="1">
        <f t="shared" si="73"/>
        <v>86125.046799999996</v>
      </c>
      <c r="U431" s="1">
        <f t="shared" si="74"/>
        <v>155.48339999999999</v>
      </c>
      <c r="V431" s="1">
        <f t="shared" si="75"/>
        <v>155.15880000000001</v>
      </c>
      <c r="W431" s="1">
        <f t="shared" si="76"/>
        <v>446070.69099999999</v>
      </c>
      <c r="X431" s="1">
        <f t="shared" si="77"/>
        <v>274.84330930375847</v>
      </c>
      <c r="Y431" s="10">
        <f t="shared" si="78"/>
        <v>5.1012987244989105</v>
      </c>
      <c r="Z431" s="1">
        <f t="shared" si="79"/>
        <v>416.89794369055352</v>
      </c>
      <c r="AA431" s="1">
        <f t="shared" si="80"/>
        <v>0.23027218400303964</v>
      </c>
      <c r="AB431" s="1">
        <f t="shared" si="81"/>
        <v>334114.69099999999</v>
      </c>
      <c r="AC431" s="8">
        <f t="shared" si="82"/>
        <v>0.23027218400303964</v>
      </c>
      <c r="AD431" s="1" t="str">
        <f t="shared" si="83"/>
        <v>CUST431</v>
      </c>
      <c r="AE431" s="1"/>
      <c r="AF431" s="1"/>
    </row>
    <row r="432" spans="1:32" x14ac:dyDescent="0.3">
      <c r="A432" s="1" t="s">
        <v>22</v>
      </c>
      <c r="B432" s="1" t="s">
        <v>24</v>
      </c>
      <c r="C432" s="1" t="s">
        <v>31</v>
      </c>
      <c r="D432" s="1">
        <v>2885</v>
      </c>
      <c r="E432" s="1">
        <v>205289</v>
      </c>
      <c r="F432" s="1">
        <v>123452</v>
      </c>
      <c r="G432" s="1">
        <v>8.8800000000000008</v>
      </c>
      <c r="H432" s="1">
        <v>14.61</v>
      </c>
      <c r="I432" s="1">
        <v>379</v>
      </c>
      <c r="J432" s="1">
        <v>29.99</v>
      </c>
      <c r="K432" s="1">
        <v>5.78</v>
      </c>
      <c r="L432" s="1">
        <v>95872</v>
      </c>
      <c r="M432" s="1">
        <v>8</v>
      </c>
      <c r="N432" s="1">
        <v>1305.7</v>
      </c>
      <c r="O432" s="1">
        <v>7.57</v>
      </c>
      <c r="P432" s="1">
        <v>23</v>
      </c>
      <c r="Q432" s="1">
        <v>37303</v>
      </c>
      <c r="R432" s="1">
        <v>-15</v>
      </c>
      <c r="S432" s="1">
        <f t="shared" si="72"/>
        <v>42149.85</v>
      </c>
      <c r="T432" s="1">
        <f t="shared" si="73"/>
        <v>11865.7042</v>
      </c>
      <c r="U432" s="1">
        <f t="shared" si="74"/>
        <v>218.39450000000002</v>
      </c>
      <c r="V432" s="1">
        <f t="shared" si="75"/>
        <v>256.18799999999999</v>
      </c>
      <c r="W432" s="1">
        <f t="shared" si="76"/>
        <v>17623.863299999997</v>
      </c>
      <c r="X432" s="1">
        <f t="shared" si="77"/>
        <v>6.1087914384748689</v>
      </c>
      <c r="Y432" s="10">
        <f t="shared" si="78"/>
        <v>1.6629054207303244</v>
      </c>
      <c r="Z432" s="1">
        <f t="shared" si="79"/>
        <v>157.22524316458603</v>
      </c>
      <c r="AA432" s="1">
        <f t="shared" si="80"/>
        <v>2.4105543891781833</v>
      </c>
      <c r="AB432" s="1">
        <f t="shared" si="81"/>
        <v>-105828.1367</v>
      </c>
      <c r="AC432" s="8">
        <f t="shared" si="82"/>
        <v>2.4105543891781833</v>
      </c>
      <c r="AD432" s="1" t="str">
        <f t="shared" si="83"/>
        <v>CUST432</v>
      </c>
      <c r="AE432" s="1"/>
      <c r="AF432" s="1"/>
    </row>
    <row r="433" spans="1:32" x14ac:dyDescent="0.3">
      <c r="A433" s="1" t="s">
        <v>22</v>
      </c>
      <c r="B433" s="1" t="s">
        <v>25</v>
      </c>
      <c r="C433" s="1" t="s">
        <v>28</v>
      </c>
      <c r="D433" s="1">
        <v>2656</v>
      </c>
      <c r="E433" s="1">
        <v>311501</v>
      </c>
      <c r="F433" s="1">
        <v>131311</v>
      </c>
      <c r="G433" s="1">
        <v>6.05</v>
      </c>
      <c r="H433" s="1">
        <v>15.87</v>
      </c>
      <c r="I433" s="1">
        <v>371</v>
      </c>
      <c r="J433" s="1">
        <v>27.55</v>
      </c>
      <c r="K433" s="1">
        <v>6.7</v>
      </c>
      <c r="L433" s="1">
        <v>88648</v>
      </c>
      <c r="M433" s="1">
        <v>14</v>
      </c>
      <c r="N433" s="1">
        <v>672.7</v>
      </c>
      <c r="O433" s="1">
        <v>28.68</v>
      </c>
      <c r="P433" s="1">
        <v>39</v>
      </c>
      <c r="Q433" s="1">
        <v>20589</v>
      </c>
      <c r="R433" s="1">
        <v>-7</v>
      </c>
      <c r="S433" s="1">
        <f t="shared" si="72"/>
        <v>42150.720000000001</v>
      </c>
      <c r="T433" s="1">
        <f t="shared" si="73"/>
        <v>20870.567000000003</v>
      </c>
      <c r="U433" s="1">
        <f t="shared" si="74"/>
        <v>761.74080000000004</v>
      </c>
      <c r="V433" s="1">
        <f t="shared" si="75"/>
        <v>160.68799999999999</v>
      </c>
      <c r="W433" s="1">
        <f t="shared" si="76"/>
        <v>138320.28419999999</v>
      </c>
      <c r="X433" s="1">
        <f t="shared" si="77"/>
        <v>52.078420256024096</v>
      </c>
      <c r="Y433" s="10">
        <f t="shared" si="78"/>
        <v>2.3722384263313812</v>
      </c>
      <c r="Z433" s="1">
        <f t="shared" si="79"/>
        <v>463.0607997621525</v>
      </c>
      <c r="AA433" s="1">
        <f t="shared" si="80"/>
        <v>0.80119068638623958</v>
      </c>
      <c r="AB433" s="1">
        <f t="shared" si="81"/>
        <v>7009.2841999999946</v>
      </c>
      <c r="AC433" s="8">
        <f t="shared" si="82"/>
        <v>0.80119068638623958</v>
      </c>
      <c r="AD433" s="1" t="str">
        <f t="shared" si="83"/>
        <v>CUST433</v>
      </c>
      <c r="AE433" s="1"/>
      <c r="AF433" s="1"/>
    </row>
    <row r="434" spans="1:32" x14ac:dyDescent="0.3">
      <c r="A434" s="1" t="s">
        <v>22</v>
      </c>
      <c r="B434" s="1" t="s">
        <v>27</v>
      </c>
      <c r="C434" s="1" t="s">
        <v>29</v>
      </c>
      <c r="D434" s="1">
        <v>1789</v>
      </c>
      <c r="E434" s="1">
        <v>145665</v>
      </c>
      <c r="F434" s="1">
        <v>85360</v>
      </c>
      <c r="G434" s="1">
        <v>2.69</v>
      </c>
      <c r="H434" s="1">
        <v>19.399999999999999</v>
      </c>
      <c r="I434" s="1">
        <v>122</v>
      </c>
      <c r="J434" s="1">
        <v>19.579999999999998</v>
      </c>
      <c r="K434" s="1">
        <v>10.64</v>
      </c>
      <c r="L434" s="1">
        <v>30869</v>
      </c>
      <c r="M434" s="1">
        <v>14</v>
      </c>
      <c r="N434" s="1">
        <v>197.62</v>
      </c>
      <c r="O434" s="1">
        <v>0.68</v>
      </c>
      <c r="P434" s="1">
        <v>27</v>
      </c>
      <c r="Q434" s="1">
        <v>9599</v>
      </c>
      <c r="R434" s="1">
        <v>26</v>
      </c>
      <c r="S434" s="1">
        <f t="shared" si="72"/>
        <v>34706.6</v>
      </c>
      <c r="T434" s="1">
        <f t="shared" si="73"/>
        <v>15498.756000000001</v>
      </c>
      <c r="U434" s="1">
        <f t="shared" si="74"/>
        <v>12.1652</v>
      </c>
      <c r="V434" s="1">
        <f t="shared" si="75"/>
        <v>48.124099999999999</v>
      </c>
      <c r="W434" s="1">
        <f t="shared" si="76"/>
        <v>54931.354699999996</v>
      </c>
      <c r="X434" s="1">
        <f t="shared" si="77"/>
        <v>30.705061319172721</v>
      </c>
      <c r="Y434" s="10">
        <f t="shared" si="78"/>
        <v>1.7064784442361762</v>
      </c>
      <c r="Z434" s="1">
        <f t="shared" si="79"/>
        <v>737.09644772796275</v>
      </c>
      <c r="AA434" s="1">
        <f t="shared" si="80"/>
        <v>0.1655142965022483</v>
      </c>
      <c r="AB434" s="1">
        <f t="shared" si="81"/>
        <v>-30428.645300000004</v>
      </c>
      <c r="AC434" s="8">
        <f t="shared" si="82"/>
        <v>0.1655142965022483</v>
      </c>
      <c r="AD434" s="1" t="str">
        <f t="shared" si="83"/>
        <v>CUST434</v>
      </c>
      <c r="AE434" s="1"/>
      <c r="AF434" s="1"/>
    </row>
    <row r="435" spans="1:32" x14ac:dyDescent="0.3">
      <c r="A435" s="1" t="s">
        <v>22</v>
      </c>
      <c r="B435" s="1" t="s">
        <v>25</v>
      </c>
      <c r="C435" s="1" t="s">
        <v>30</v>
      </c>
      <c r="D435" s="1">
        <v>3367</v>
      </c>
      <c r="E435" s="1">
        <v>706005</v>
      </c>
      <c r="F435" s="1">
        <v>41081</v>
      </c>
      <c r="G435" s="1">
        <v>9.1999999999999993</v>
      </c>
      <c r="H435" s="1">
        <v>13.31</v>
      </c>
      <c r="I435" s="1">
        <v>238</v>
      </c>
      <c r="J435" s="1">
        <v>37.79</v>
      </c>
      <c r="K435" s="1">
        <v>16.34</v>
      </c>
      <c r="L435" s="1">
        <v>49297</v>
      </c>
      <c r="M435" s="1">
        <v>3</v>
      </c>
      <c r="N435" s="1">
        <v>780.94</v>
      </c>
      <c r="O435" s="1">
        <v>13.32</v>
      </c>
      <c r="P435" s="1">
        <v>30</v>
      </c>
      <c r="Q435" s="1">
        <v>16911</v>
      </c>
      <c r="R435" s="1">
        <v>76</v>
      </c>
      <c r="S435" s="1">
        <f t="shared" si="72"/>
        <v>44814.770000000004</v>
      </c>
      <c r="T435" s="1">
        <f t="shared" si="73"/>
        <v>115361.21699999999</v>
      </c>
      <c r="U435" s="1">
        <f t="shared" si="74"/>
        <v>448.48440000000005</v>
      </c>
      <c r="V435" s="1">
        <f t="shared" si="75"/>
        <v>309.76400000000001</v>
      </c>
      <c r="W435" s="1">
        <f t="shared" si="76"/>
        <v>478862.76459999999</v>
      </c>
      <c r="X435" s="1">
        <f t="shared" si="77"/>
        <v>142.22238330858332</v>
      </c>
      <c r="Y435" s="10">
        <f t="shared" si="78"/>
        <v>17.185681945424893</v>
      </c>
      <c r="Z435" s="1">
        <f t="shared" si="79"/>
        <v>904.04512510564189</v>
      </c>
      <c r="AA435" s="1">
        <f t="shared" si="80"/>
        <v>0.2632611950340295</v>
      </c>
      <c r="AB435" s="1">
        <f t="shared" si="81"/>
        <v>437781.76459999999</v>
      </c>
      <c r="AC435" s="8">
        <f t="shared" si="82"/>
        <v>0.2632611950340295</v>
      </c>
      <c r="AD435" s="1" t="str">
        <f t="shared" si="83"/>
        <v>CUST435</v>
      </c>
      <c r="AE435" s="1"/>
      <c r="AF435" s="1"/>
    </row>
    <row r="436" spans="1:32" x14ac:dyDescent="0.3">
      <c r="A436" s="1" t="s">
        <v>22</v>
      </c>
      <c r="B436" s="1" t="s">
        <v>27</v>
      </c>
      <c r="C436" s="1" t="s">
        <v>28</v>
      </c>
      <c r="D436" s="1">
        <v>505</v>
      </c>
      <c r="E436" s="1">
        <v>172232</v>
      </c>
      <c r="F436" s="1">
        <v>129932</v>
      </c>
      <c r="G436" s="1">
        <v>6.17</v>
      </c>
      <c r="H436" s="1">
        <v>8.66</v>
      </c>
      <c r="I436" s="1">
        <v>435</v>
      </c>
      <c r="J436" s="1">
        <v>38.22</v>
      </c>
      <c r="K436" s="1">
        <v>6.53</v>
      </c>
      <c r="L436" s="1">
        <v>19622</v>
      </c>
      <c r="M436" s="1">
        <v>14</v>
      </c>
      <c r="N436" s="1">
        <v>992.68</v>
      </c>
      <c r="O436" s="1">
        <v>27.29</v>
      </c>
      <c r="P436" s="1">
        <v>22</v>
      </c>
      <c r="Q436" s="1">
        <v>39255</v>
      </c>
      <c r="R436" s="1">
        <v>39</v>
      </c>
      <c r="S436" s="1">
        <f t="shared" si="72"/>
        <v>4373.3</v>
      </c>
      <c r="T436" s="1">
        <f t="shared" si="73"/>
        <v>11246.749599999999</v>
      </c>
      <c r="U436" s="1">
        <f t="shared" si="74"/>
        <v>137.81449999999998</v>
      </c>
      <c r="V436" s="1">
        <f t="shared" si="75"/>
        <v>31.1585</v>
      </c>
      <c r="W436" s="1">
        <f t="shared" si="76"/>
        <v>97565.977400000003</v>
      </c>
      <c r="X436" s="1">
        <f t="shared" si="77"/>
        <v>193.19995524752477</v>
      </c>
      <c r="Y436" s="10">
        <f t="shared" si="78"/>
        <v>1.3255549056429516</v>
      </c>
      <c r="Z436" s="1">
        <f t="shared" si="79"/>
        <v>173.50203489543458</v>
      </c>
      <c r="AA436" s="1">
        <f t="shared" si="80"/>
        <v>2.507175205536718</v>
      </c>
      <c r="AB436" s="1">
        <f t="shared" si="81"/>
        <v>-32366.022599999997</v>
      </c>
      <c r="AC436" s="8">
        <f t="shared" si="82"/>
        <v>2.507175205536718</v>
      </c>
      <c r="AD436" s="1" t="str">
        <f t="shared" si="83"/>
        <v>CUST436</v>
      </c>
      <c r="AE436" s="1"/>
      <c r="AF436" s="1"/>
    </row>
    <row r="437" spans="1:32" x14ac:dyDescent="0.3">
      <c r="A437" s="1" t="s">
        <v>22</v>
      </c>
      <c r="B437" s="1" t="s">
        <v>24</v>
      </c>
      <c r="C437" s="1" t="s">
        <v>30</v>
      </c>
      <c r="D437" s="1">
        <v>4287</v>
      </c>
      <c r="E437" s="1">
        <v>187488</v>
      </c>
      <c r="F437" s="1">
        <v>43870</v>
      </c>
      <c r="G437" s="1">
        <v>6.49</v>
      </c>
      <c r="H437" s="1">
        <v>14.57</v>
      </c>
      <c r="I437" s="1">
        <v>207</v>
      </c>
      <c r="J437" s="1">
        <v>31.72</v>
      </c>
      <c r="K437" s="1">
        <v>17.55</v>
      </c>
      <c r="L437" s="1">
        <v>18976</v>
      </c>
      <c r="M437" s="1">
        <v>10</v>
      </c>
      <c r="N437" s="1">
        <v>1826</v>
      </c>
      <c r="O437" s="1">
        <v>13.44</v>
      </c>
      <c r="P437" s="1">
        <v>9</v>
      </c>
      <c r="Q437" s="1">
        <v>9253</v>
      </c>
      <c r="R437" s="1">
        <v>41</v>
      </c>
      <c r="S437" s="1">
        <f t="shared" si="72"/>
        <v>62461.590000000004</v>
      </c>
      <c r="T437" s="1">
        <f t="shared" si="73"/>
        <v>32904.144</v>
      </c>
      <c r="U437" s="1">
        <f t="shared" si="74"/>
        <v>576.17279999999994</v>
      </c>
      <c r="V437" s="1">
        <f t="shared" si="75"/>
        <v>278.22629999999998</v>
      </c>
      <c r="W437" s="1">
        <f t="shared" si="76"/>
        <v>63038.866900000008</v>
      </c>
      <c r="X437" s="1">
        <f t="shared" si="77"/>
        <v>14.704657546069514</v>
      </c>
      <c r="Y437" s="10">
        <f t="shared" si="78"/>
        <v>4.2737178025985871</v>
      </c>
      <c r="Z437" s="1">
        <f t="shared" si="79"/>
        <v>102.67688937568455</v>
      </c>
      <c r="AA437" s="1">
        <f t="shared" si="80"/>
        <v>2.0160330261136714</v>
      </c>
      <c r="AB437" s="1">
        <f t="shared" si="81"/>
        <v>19168.866900000008</v>
      </c>
      <c r="AC437" s="8">
        <f t="shared" si="82"/>
        <v>2.0160330261136714</v>
      </c>
      <c r="AD437" s="1" t="str">
        <f t="shared" si="83"/>
        <v>CUST437</v>
      </c>
      <c r="AE437" s="1"/>
      <c r="AF437" s="1"/>
    </row>
    <row r="438" spans="1:32" x14ac:dyDescent="0.3">
      <c r="A438" s="1" t="s">
        <v>22</v>
      </c>
      <c r="B438" s="1" t="s">
        <v>27</v>
      </c>
      <c r="C438" s="1" t="s">
        <v>31</v>
      </c>
      <c r="D438" s="1">
        <v>3301</v>
      </c>
      <c r="E438" s="1">
        <v>706449</v>
      </c>
      <c r="F438" s="1">
        <v>55081</v>
      </c>
      <c r="G438" s="1">
        <v>9.8699999999999992</v>
      </c>
      <c r="H438" s="1">
        <v>5.0999999999999996</v>
      </c>
      <c r="I438" s="1">
        <v>393</v>
      </c>
      <c r="J438" s="1">
        <v>53.07</v>
      </c>
      <c r="K438" s="1">
        <v>17.04</v>
      </c>
      <c r="L438" s="1">
        <v>79464</v>
      </c>
      <c r="M438" s="1">
        <v>4</v>
      </c>
      <c r="N438" s="1">
        <v>520.87</v>
      </c>
      <c r="O438" s="1">
        <v>8.1</v>
      </c>
      <c r="P438" s="1">
        <v>27</v>
      </c>
      <c r="Q438" s="1">
        <v>11402</v>
      </c>
      <c r="R438" s="1">
        <v>24</v>
      </c>
      <c r="S438" s="1">
        <f t="shared" si="72"/>
        <v>16835.099999999999</v>
      </c>
      <c r="T438" s="1">
        <f t="shared" si="73"/>
        <v>120378.9096</v>
      </c>
      <c r="U438" s="1">
        <f t="shared" si="74"/>
        <v>267.38100000000003</v>
      </c>
      <c r="V438" s="1">
        <f t="shared" si="75"/>
        <v>325.80869999999999</v>
      </c>
      <c r="W438" s="1">
        <f t="shared" si="76"/>
        <v>477775.80070000002</v>
      </c>
      <c r="X438" s="1">
        <f t="shared" si="77"/>
        <v>144.73668606482886</v>
      </c>
      <c r="Y438" s="10">
        <f t="shared" si="78"/>
        <v>12.825638604963599</v>
      </c>
      <c r="Z438" s="1">
        <f t="shared" si="79"/>
        <v>1356.2865974235415</v>
      </c>
      <c r="AA438" s="1">
        <f t="shared" si="80"/>
        <v>0.28976176624214911</v>
      </c>
      <c r="AB438" s="1">
        <f t="shared" si="81"/>
        <v>422694.80070000002</v>
      </c>
      <c r="AC438" s="8">
        <f t="shared" si="82"/>
        <v>0.28976176624214911</v>
      </c>
      <c r="AD438" s="1" t="str">
        <f t="shared" si="83"/>
        <v>CUST438</v>
      </c>
      <c r="AE438" s="1"/>
      <c r="AF438" s="1"/>
    </row>
    <row r="439" spans="1:32" x14ac:dyDescent="0.3">
      <c r="A439" s="1" t="s">
        <v>22</v>
      </c>
      <c r="B439" s="1" t="s">
        <v>25</v>
      </c>
      <c r="C439" s="1" t="s">
        <v>28</v>
      </c>
      <c r="D439" s="1">
        <v>1864</v>
      </c>
      <c r="E439" s="1">
        <v>100939</v>
      </c>
      <c r="F439" s="1">
        <v>33482</v>
      </c>
      <c r="G439" s="1">
        <v>6.73</v>
      </c>
      <c r="H439" s="1">
        <v>2.23</v>
      </c>
      <c r="I439" s="1">
        <v>119</v>
      </c>
      <c r="J439" s="1">
        <v>28.38</v>
      </c>
      <c r="K439" s="1">
        <v>7.27</v>
      </c>
      <c r="L439" s="1">
        <v>63171</v>
      </c>
      <c r="M439" s="1">
        <v>7</v>
      </c>
      <c r="N439" s="1">
        <v>735.29</v>
      </c>
      <c r="O439" s="1">
        <v>6.99</v>
      </c>
      <c r="P439" s="1">
        <v>44</v>
      </c>
      <c r="Q439" s="1">
        <v>26350</v>
      </c>
      <c r="R439" s="1">
        <v>79</v>
      </c>
      <c r="S439" s="1">
        <f t="shared" si="72"/>
        <v>4156.72</v>
      </c>
      <c r="T439" s="1">
        <f t="shared" si="73"/>
        <v>7338.2653</v>
      </c>
      <c r="U439" s="1">
        <f t="shared" si="74"/>
        <v>130.2936</v>
      </c>
      <c r="V439" s="1">
        <f t="shared" si="75"/>
        <v>125.4472</v>
      </c>
      <c r="W439" s="1">
        <f t="shared" si="76"/>
        <v>-332.72609999999986</v>
      </c>
      <c r="X439" s="1">
        <f t="shared" si="77"/>
        <v>-0.17850112660944198</v>
      </c>
      <c r="Y439" s="10">
        <f t="shared" si="78"/>
        <v>3.0147243294904724</v>
      </c>
      <c r="Z439" s="1">
        <f t="shared" si="79"/>
        <v>137.27780875572904</v>
      </c>
      <c r="AA439" s="1">
        <f t="shared" si="80"/>
        <v>0.86685532846570701</v>
      </c>
      <c r="AB439" s="1">
        <f t="shared" si="81"/>
        <v>-33814.7261</v>
      </c>
      <c r="AC439" s="8">
        <f t="shared" si="82"/>
        <v>0.86685532846570701</v>
      </c>
      <c r="AD439" s="1" t="str">
        <f t="shared" si="83"/>
        <v>CUST439</v>
      </c>
      <c r="AE439" s="1"/>
      <c r="AF439" s="1"/>
    </row>
    <row r="440" spans="1:32" x14ac:dyDescent="0.3">
      <c r="A440" s="1" t="s">
        <v>22</v>
      </c>
      <c r="B440" s="1" t="s">
        <v>24</v>
      </c>
      <c r="C440" s="1" t="s">
        <v>31</v>
      </c>
      <c r="D440" s="1">
        <v>4705</v>
      </c>
      <c r="E440" s="1">
        <v>191521</v>
      </c>
      <c r="F440" s="1">
        <v>113125</v>
      </c>
      <c r="G440" s="1">
        <v>6.75</v>
      </c>
      <c r="H440" s="1">
        <v>8.33</v>
      </c>
      <c r="I440" s="1">
        <v>460</v>
      </c>
      <c r="J440" s="1">
        <v>8.9600000000000009</v>
      </c>
      <c r="K440" s="1">
        <v>7.86</v>
      </c>
      <c r="L440" s="1">
        <v>66354</v>
      </c>
      <c r="M440" s="1">
        <v>8</v>
      </c>
      <c r="N440" s="1">
        <v>789.78</v>
      </c>
      <c r="O440" s="1">
        <v>2.93</v>
      </c>
      <c r="P440" s="1">
        <v>41</v>
      </c>
      <c r="Q440" s="1">
        <v>32510</v>
      </c>
      <c r="R440" s="1">
        <v>-17</v>
      </c>
      <c r="S440" s="1">
        <f t="shared" si="72"/>
        <v>39192.65</v>
      </c>
      <c r="T440" s="1">
        <f t="shared" si="73"/>
        <v>15053.5506</v>
      </c>
      <c r="U440" s="1">
        <f t="shared" si="74"/>
        <v>137.85650000000001</v>
      </c>
      <c r="V440" s="1">
        <f t="shared" si="75"/>
        <v>317.58750000000003</v>
      </c>
      <c r="W440" s="1">
        <f t="shared" si="76"/>
        <v>37955.3554</v>
      </c>
      <c r="X440" s="1">
        <f t="shared" si="77"/>
        <v>8.0670255897980869</v>
      </c>
      <c r="Y440" s="10">
        <f t="shared" si="78"/>
        <v>1.6930033149171271</v>
      </c>
      <c r="Z440" s="1">
        <f t="shared" si="79"/>
        <v>242.49917698599612</v>
      </c>
      <c r="AA440" s="1">
        <f t="shared" si="80"/>
        <v>1.8969136543773266</v>
      </c>
      <c r="AB440" s="1">
        <f t="shared" si="81"/>
        <v>-75169.6446</v>
      </c>
      <c r="AC440" s="8">
        <f t="shared" si="82"/>
        <v>1.8969136543773266</v>
      </c>
      <c r="AD440" s="1" t="str">
        <f t="shared" si="83"/>
        <v>CUST440</v>
      </c>
      <c r="AE440" s="1"/>
      <c r="AF440" s="1"/>
    </row>
    <row r="441" spans="1:32" x14ac:dyDescent="0.3">
      <c r="A441" s="1" t="s">
        <v>22</v>
      </c>
      <c r="B441" s="1" t="s">
        <v>24</v>
      </c>
      <c r="C441" s="1" t="s">
        <v>29</v>
      </c>
      <c r="D441" s="1">
        <v>4895</v>
      </c>
      <c r="E441" s="1">
        <v>124567</v>
      </c>
      <c r="F441" s="1">
        <v>35099</v>
      </c>
      <c r="G441" s="1">
        <v>9.36</v>
      </c>
      <c r="H441" s="1">
        <v>5.93</v>
      </c>
      <c r="I441" s="1">
        <v>330</v>
      </c>
      <c r="J441" s="1">
        <v>44.63</v>
      </c>
      <c r="K441" s="1">
        <v>18</v>
      </c>
      <c r="L441" s="1">
        <v>81238</v>
      </c>
      <c r="M441" s="1">
        <v>2</v>
      </c>
      <c r="N441" s="1">
        <v>1792.46</v>
      </c>
      <c r="O441" s="1">
        <v>12.28</v>
      </c>
      <c r="P441" s="1">
        <v>28</v>
      </c>
      <c r="Q441" s="1">
        <v>2922</v>
      </c>
      <c r="R441" s="1">
        <v>23</v>
      </c>
      <c r="S441" s="1">
        <f t="shared" si="72"/>
        <v>29027.35</v>
      </c>
      <c r="T441" s="1">
        <f t="shared" si="73"/>
        <v>22422.059999999998</v>
      </c>
      <c r="U441" s="1">
        <f t="shared" si="74"/>
        <v>601.10599999999999</v>
      </c>
      <c r="V441" s="1">
        <f t="shared" si="75"/>
        <v>458.17199999999997</v>
      </c>
      <c r="W441" s="1">
        <f t="shared" si="76"/>
        <v>-12101.687999999995</v>
      </c>
      <c r="X441" s="1">
        <f t="shared" si="77"/>
        <v>-2.4722549540347281</v>
      </c>
      <c r="Y441" s="10">
        <f t="shared" si="78"/>
        <v>3.5490184905552864</v>
      </c>
      <c r="Z441" s="1">
        <f t="shared" si="79"/>
        <v>69.494995704227705</v>
      </c>
      <c r="AA441" s="1">
        <f t="shared" si="80"/>
        <v>4.7485433541788762</v>
      </c>
      <c r="AB441" s="1">
        <f t="shared" si="81"/>
        <v>-47200.687999999995</v>
      </c>
      <c r="AC441" s="8">
        <f t="shared" si="82"/>
        <v>4.7485433541788762</v>
      </c>
      <c r="AD441" s="1" t="str">
        <f t="shared" si="83"/>
        <v>CUST441</v>
      </c>
      <c r="AE441" s="1"/>
      <c r="AF441" s="1"/>
    </row>
    <row r="442" spans="1:32" x14ac:dyDescent="0.3">
      <c r="A442" s="1" t="s">
        <v>22</v>
      </c>
      <c r="B442" s="1" t="s">
        <v>25</v>
      </c>
      <c r="C442" s="1" t="s">
        <v>31</v>
      </c>
      <c r="D442" s="1">
        <v>116</v>
      </c>
      <c r="E442" s="1">
        <v>565693</v>
      </c>
      <c r="F442" s="1">
        <v>12812</v>
      </c>
      <c r="G442" s="1">
        <v>7.43</v>
      </c>
      <c r="H442" s="1">
        <v>13.26</v>
      </c>
      <c r="I442" s="1">
        <v>282</v>
      </c>
      <c r="J442" s="1">
        <v>25.98</v>
      </c>
      <c r="K442" s="1">
        <v>14.95</v>
      </c>
      <c r="L442" s="1">
        <v>94826</v>
      </c>
      <c r="M442" s="1">
        <v>9</v>
      </c>
      <c r="N442" s="1">
        <v>647.87</v>
      </c>
      <c r="O442" s="1">
        <v>6.83</v>
      </c>
      <c r="P442" s="1">
        <v>25</v>
      </c>
      <c r="Q442" s="1">
        <v>41622</v>
      </c>
      <c r="R442" s="1">
        <v>31</v>
      </c>
      <c r="S442" s="1">
        <f t="shared" si="72"/>
        <v>1538.16</v>
      </c>
      <c r="T442" s="1">
        <f t="shared" si="73"/>
        <v>84571.103499999997</v>
      </c>
      <c r="U442" s="1">
        <f t="shared" si="74"/>
        <v>7.9227999999999996</v>
      </c>
      <c r="V442" s="1">
        <f t="shared" si="75"/>
        <v>8.6187999999999985</v>
      </c>
      <c r="W442" s="1">
        <f t="shared" si="76"/>
        <v>343119.1949</v>
      </c>
      <c r="X442" s="1">
        <f t="shared" si="77"/>
        <v>2957.9240939655174</v>
      </c>
      <c r="Y442" s="10">
        <f t="shared" si="78"/>
        <v>44.15337183890103</v>
      </c>
      <c r="Z442" s="1">
        <f t="shared" si="79"/>
        <v>873.15819531696172</v>
      </c>
      <c r="AA442" s="1">
        <f t="shared" si="80"/>
        <v>0.32296553077375889</v>
      </c>
      <c r="AB442" s="1">
        <f t="shared" si="81"/>
        <v>330307.1949</v>
      </c>
      <c r="AC442" s="8">
        <f t="shared" si="82"/>
        <v>0.32296553077375889</v>
      </c>
      <c r="AD442" s="1" t="str">
        <f t="shared" si="83"/>
        <v>CUST442</v>
      </c>
      <c r="AE442" s="1"/>
      <c r="AF442" s="1"/>
    </row>
    <row r="443" spans="1:32" x14ac:dyDescent="0.3">
      <c r="A443" s="1" t="s">
        <v>22</v>
      </c>
      <c r="B443" s="1" t="s">
        <v>25</v>
      </c>
      <c r="C443" s="1" t="s">
        <v>30</v>
      </c>
      <c r="D443" s="1">
        <v>875</v>
      </c>
      <c r="E443" s="1">
        <v>260294</v>
      </c>
      <c r="F443" s="1">
        <v>50095</v>
      </c>
      <c r="G443" s="1">
        <v>3.02</v>
      </c>
      <c r="H443" s="1">
        <v>11.96</v>
      </c>
      <c r="I443" s="1">
        <v>25</v>
      </c>
      <c r="J443" s="1">
        <v>47.02</v>
      </c>
      <c r="K443" s="1">
        <v>5.98</v>
      </c>
      <c r="L443" s="1">
        <v>6458</v>
      </c>
      <c r="M443" s="1">
        <v>8</v>
      </c>
      <c r="N443" s="1">
        <v>374.34</v>
      </c>
      <c r="O443" s="1">
        <v>5.32</v>
      </c>
      <c r="P443" s="1">
        <v>12</v>
      </c>
      <c r="Q443" s="1">
        <v>12217</v>
      </c>
      <c r="R443" s="1">
        <v>62</v>
      </c>
      <c r="S443" s="1">
        <f t="shared" si="72"/>
        <v>10465</v>
      </c>
      <c r="T443" s="1">
        <f t="shared" si="73"/>
        <v>15565.581200000002</v>
      </c>
      <c r="U443" s="1">
        <f t="shared" si="74"/>
        <v>46.550000000000004</v>
      </c>
      <c r="V443" s="1">
        <f t="shared" si="75"/>
        <v>26.425000000000001</v>
      </c>
      <c r="W443" s="1">
        <f t="shared" si="76"/>
        <v>215515.44380000001</v>
      </c>
      <c r="X443" s="1">
        <f t="shared" si="77"/>
        <v>246.30336434285715</v>
      </c>
      <c r="Y443" s="10">
        <f t="shared" si="78"/>
        <v>5.1960075855873837</v>
      </c>
      <c r="Z443" s="1">
        <f t="shared" si="79"/>
        <v>695.34113372869592</v>
      </c>
      <c r="AA443" s="1">
        <f t="shared" si="80"/>
        <v>3.5953575572237544E-2</v>
      </c>
      <c r="AB443" s="1">
        <f t="shared" si="81"/>
        <v>165420.44380000001</v>
      </c>
      <c r="AC443" s="8">
        <f t="shared" si="82"/>
        <v>3.5953575572237544E-2</v>
      </c>
      <c r="AD443" s="1" t="str">
        <f t="shared" si="83"/>
        <v>CUST443</v>
      </c>
      <c r="AE443" s="1"/>
      <c r="AF443" s="1"/>
    </row>
    <row r="444" spans="1:32" x14ac:dyDescent="0.3">
      <c r="A444" s="1" t="s">
        <v>22</v>
      </c>
      <c r="B444" s="1" t="s">
        <v>25</v>
      </c>
      <c r="C444" s="1" t="s">
        <v>29</v>
      </c>
      <c r="D444" s="1">
        <v>3606</v>
      </c>
      <c r="E444" s="1">
        <v>617760</v>
      </c>
      <c r="F444" s="1">
        <v>39148</v>
      </c>
      <c r="G444" s="1">
        <v>7.84</v>
      </c>
      <c r="H444" s="1">
        <v>7.95</v>
      </c>
      <c r="I444" s="1">
        <v>159</v>
      </c>
      <c r="J444" s="1">
        <v>15.62</v>
      </c>
      <c r="K444" s="1">
        <v>8.11</v>
      </c>
      <c r="L444" s="1">
        <v>3203</v>
      </c>
      <c r="M444" s="1">
        <v>12</v>
      </c>
      <c r="N444" s="1">
        <v>462.34</v>
      </c>
      <c r="O444" s="1">
        <v>4.32</v>
      </c>
      <c r="P444" s="1">
        <v>26</v>
      </c>
      <c r="Q444" s="1">
        <v>31105</v>
      </c>
      <c r="R444" s="1">
        <v>45</v>
      </c>
      <c r="S444" s="1">
        <f t="shared" si="72"/>
        <v>28667.7</v>
      </c>
      <c r="T444" s="1">
        <f t="shared" si="73"/>
        <v>50100.335999999996</v>
      </c>
      <c r="U444" s="1">
        <f t="shared" si="74"/>
        <v>155.7792</v>
      </c>
      <c r="V444" s="1">
        <f t="shared" si="75"/>
        <v>282.71039999999999</v>
      </c>
      <c r="W444" s="1">
        <f t="shared" si="76"/>
        <v>504245.47440000001</v>
      </c>
      <c r="X444" s="1">
        <f t="shared" si="77"/>
        <v>139.83512878535774</v>
      </c>
      <c r="Y444" s="10">
        <f t="shared" si="78"/>
        <v>15.780116481046285</v>
      </c>
      <c r="Z444" s="1">
        <f t="shared" si="79"/>
        <v>1336.1595362720077</v>
      </c>
      <c r="AA444" s="1">
        <f t="shared" si="80"/>
        <v>0.11899776612276612</v>
      </c>
      <c r="AB444" s="1">
        <f t="shared" si="81"/>
        <v>465097.47440000001</v>
      </c>
      <c r="AC444" s="8">
        <f t="shared" si="82"/>
        <v>0.11899776612276612</v>
      </c>
      <c r="AD444" s="1" t="str">
        <f t="shared" si="83"/>
        <v>CUST444</v>
      </c>
      <c r="AE444" s="1"/>
      <c r="AF444" s="1"/>
    </row>
    <row r="445" spans="1:32" x14ac:dyDescent="0.3">
      <c r="A445" s="1" t="s">
        <v>22</v>
      </c>
      <c r="B445" s="1" t="s">
        <v>27</v>
      </c>
      <c r="C445" s="1" t="s">
        <v>30</v>
      </c>
      <c r="D445" s="1">
        <v>1768</v>
      </c>
      <c r="E445" s="1">
        <v>127175</v>
      </c>
      <c r="F445" s="1">
        <v>43578</v>
      </c>
      <c r="G445" s="1">
        <v>5.37</v>
      </c>
      <c r="H445" s="1">
        <v>18.86</v>
      </c>
      <c r="I445" s="1">
        <v>138</v>
      </c>
      <c r="J445" s="1">
        <v>39.33</v>
      </c>
      <c r="K445" s="1">
        <v>19.5</v>
      </c>
      <c r="L445" s="1">
        <v>25368</v>
      </c>
      <c r="M445" s="1">
        <v>7</v>
      </c>
      <c r="N445" s="1">
        <v>773.82</v>
      </c>
      <c r="O445" s="1">
        <v>18.190000000000001</v>
      </c>
      <c r="P445" s="1">
        <v>45</v>
      </c>
      <c r="Q445" s="1">
        <v>19226</v>
      </c>
      <c r="R445" s="1">
        <v>49</v>
      </c>
      <c r="S445" s="1">
        <f t="shared" si="72"/>
        <v>33344.479999999996</v>
      </c>
      <c r="T445" s="1">
        <f t="shared" si="73"/>
        <v>24799.125</v>
      </c>
      <c r="U445" s="1">
        <f t="shared" si="74"/>
        <v>321.5992</v>
      </c>
      <c r="V445" s="1">
        <f t="shared" si="75"/>
        <v>94.941599999999994</v>
      </c>
      <c r="W445" s="1">
        <f t="shared" si="76"/>
        <v>24020.854200000002</v>
      </c>
      <c r="X445" s="1">
        <f t="shared" si="77"/>
        <v>13.586455995475115</v>
      </c>
      <c r="Y445" s="10">
        <f t="shared" si="78"/>
        <v>2.9183303501766948</v>
      </c>
      <c r="Z445" s="1">
        <f t="shared" si="79"/>
        <v>164.34700576361428</v>
      </c>
      <c r="AA445" s="1">
        <f t="shared" si="80"/>
        <v>0.83968673088264201</v>
      </c>
      <c r="AB445" s="1">
        <f t="shared" si="81"/>
        <v>-19557.145799999998</v>
      </c>
      <c r="AC445" s="8">
        <f t="shared" si="82"/>
        <v>0.83968673088264201</v>
      </c>
      <c r="AD445" s="1" t="str">
        <f t="shared" si="83"/>
        <v>CUST445</v>
      </c>
      <c r="AE445" s="1"/>
      <c r="AF445" s="1"/>
    </row>
    <row r="446" spans="1:32" x14ac:dyDescent="0.3">
      <c r="A446" s="1" t="s">
        <v>22</v>
      </c>
      <c r="B446" s="1" t="s">
        <v>26</v>
      </c>
      <c r="C446" s="1" t="s">
        <v>28</v>
      </c>
      <c r="D446" s="1">
        <v>4631</v>
      </c>
      <c r="E446" s="1">
        <v>541450</v>
      </c>
      <c r="F446" s="1">
        <v>98526</v>
      </c>
      <c r="G446" s="1">
        <v>7.75</v>
      </c>
      <c r="H446" s="1">
        <v>14.43</v>
      </c>
      <c r="I446" s="1">
        <v>399</v>
      </c>
      <c r="J446" s="1">
        <v>9.89</v>
      </c>
      <c r="K446" s="1">
        <v>18.22</v>
      </c>
      <c r="L446" s="1">
        <v>47965</v>
      </c>
      <c r="M446" s="1">
        <v>7</v>
      </c>
      <c r="N446" s="1">
        <v>822.5</v>
      </c>
      <c r="O446" s="1">
        <v>12.84</v>
      </c>
      <c r="P446" s="1">
        <v>13</v>
      </c>
      <c r="Q446" s="1">
        <v>8543</v>
      </c>
      <c r="R446" s="1">
        <v>50</v>
      </c>
      <c r="S446" s="1">
        <f t="shared" si="72"/>
        <v>66825.33</v>
      </c>
      <c r="T446" s="1">
        <f t="shared" si="73"/>
        <v>98652.19</v>
      </c>
      <c r="U446" s="1">
        <f t="shared" si="74"/>
        <v>594.6203999999999</v>
      </c>
      <c r="V446" s="1">
        <f t="shared" si="75"/>
        <v>358.90249999999997</v>
      </c>
      <c r="W446" s="1">
        <f t="shared" si="76"/>
        <v>318510.9571</v>
      </c>
      <c r="X446" s="1">
        <f t="shared" si="77"/>
        <v>68.778008443100845</v>
      </c>
      <c r="Y446" s="10">
        <f t="shared" si="78"/>
        <v>5.4955037249051015</v>
      </c>
      <c r="Z446" s="1">
        <f t="shared" si="79"/>
        <v>658.29787234042556</v>
      </c>
      <c r="AA446" s="1">
        <f t="shared" si="80"/>
        <v>0.60610859728506783</v>
      </c>
      <c r="AB446" s="1">
        <f t="shared" si="81"/>
        <v>219984.9571</v>
      </c>
      <c r="AC446" s="8">
        <f t="shared" si="82"/>
        <v>0.60610859728506783</v>
      </c>
      <c r="AD446" s="1" t="str">
        <f t="shared" si="83"/>
        <v>CUST446</v>
      </c>
      <c r="AE446" s="1"/>
      <c r="AF446" s="1"/>
    </row>
    <row r="447" spans="1:32" x14ac:dyDescent="0.3">
      <c r="A447" s="1" t="s">
        <v>22</v>
      </c>
      <c r="B447" s="1" t="s">
        <v>24</v>
      </c>
      <c r="C447" s="1" t="s">
        <v>30</v>
      </c>
      <c r="D447" s="1">
        <v>2589</v>
      </c>
      <c r="E447" s="1">
        <v>213834</v>
      </c>
      <c r="F447" s="1">
        <v>35106</v>
      </c>
      <c r="G447" s="1">
        <v>4.95</v>
      </c>
      <c r="H447" s="1">
        <v>7.15</v>
      </c>
      <c r="I447" s="1">
        <v>419</v>
      </c>
      <c r="J447" s="1">
        <v>21.9</v>
      </c>
      <c r="K447" s="1">
        <v>16.739999999999998</v>
      </c>
      <c r="L447" s="1">
        <v>32449</v>
      </c>
      <c r="M447" s="1">
        <v>6</v>
      </c>
      <c r="N447" s="1">
        <v>410.61</v>
      </c>
      <c r="O447" s="1">
        <v>18.170000000000002</v>
      </c>
      <c r="P447" s="1">
        <v>45</v>
      </c>
      <c r="Q447" s="1">
        <v>14775</v>
      </c>
      <c r="R447" s="1">
        <v>18</v>
      </c>
      <c r="S447" s="1">
        <f t="shared" si="72"/>
        <v>18511.350000000002</v>
      </c>
      <c r="T447" s="1">
        <f t="shared" si="73"/>
        <v>35795.811600000001</v>
      </c>
      <c r="U447" s="1">
        <f t="shared" si="74"/>
        <v>470.42130000000009</v>
      </c>
      <c r="V447" s="1">
        <f t="shared" si="75"/>
        <v>128.15550000000002</v>
      </c>
      <c r="W447" s="1">
        <f t="shared" si="76"/>
        <v>111704.2616</v>
      </c>
      <c r="X447" s="1">
        <f t="shared" si="77"/>
        <v>43.14571711085361</v>
      </c>
      <c r="Y447" s="10">
        <f t="shared" si="78"/>
        <v>6.0910955392240647</v>
      </c>
      <c r="Z447" s="1">
        <f t="shared" si="79"/>
        <v>520.77153503324325</v>
      </c>
      <c r="AA447" s="1">
        <f t="shared" si="80"/>
        <v>0.80457546508038946</v>
      </c>
      <c r="AB447" s="1">
        <f t="shared" si="81"/>
        <v>76598.261599999998</v>
      </c>
      <c r="AC447" s="8">
        <f t="shared" si="82"/>
        <v>0.80457546508038946</v>
      </c>
      <c r="AD447" s="1" t="str">
        <f t="shared" si="83"/>
        <v>CUST447</v>
      </c>
      <c r="AE447" s="1"/>
      <c r="AF447" s="1"/>
    </row>
    <row r="448" spans="1:32" x14ac:dyDescent="0.3">
      <c r="A448" s="1" t="s">
        <v>22</v>
      </c>
      <c r="B448" s="1" t="s">
        <v>25</v>
      </c>
      <c r="C448" s="1" t="s">
        <v>29</v>
      </c>
      <c r="D448" s="1">
        <v>1673</v>
      </c>
      <c r="E448" s="1">
        <v>393912</v>
      </c>
      <c r="F448" s="1">
        <v>131479</v>
      </c>
      <c r="G448" s="1">
        <v>8.6</v>
      </c>
      <c r="H448" s="1">
        <v>15.79</v>
      </c>
      <c r="I448" s="1">
        <v>36</v>
      </c>
      <c r="J448" s="1">
        <v>51.17</v>
      </c>
      <c r="K448" s="1">
        <v>11.65</v>
      </c>
      <c r="L448" s="1">
        <v>30720</v>
      </c>
      <c r="M448" s="1">
        <v>14</v>
      </c>
      <c r="N448" s="1">
        <v>1907.89</v>
      </c>
      <c r="O448" s="1">
        <v>27.84</v>
      </c>
      <c r="P448" s="1">
        <v>34</v>
      </c>
      <c r="Q448" s="1">
        <v>34431</v>
      </c>
      <c r="R448" s="1">
        <v>47</v>
      </c>
      <c r="S448" s="1">
        <f t="shared" si="72"/>
        <v>26416.67</v>
      </c>
      <c r="T448" s="1">
        <f t="shared" si="73"/>
        <v>45890.748</v>
      </c>
      <c r="U448" s="1">
        <f t="shared" si="74"/>
        <v>465.76319999999998</v>
      </c>
      <c r="V448" s="1">
        <f t="shared" si="75"/>
        <v>143.87799999999999</v>
      </c>
      <c r="W448" s="1">
        <f t="shared" si="76"/>
        <v>255843.94079999998</v>
      </c>
      <c r="X448" s="1">
        <f t="shared" si="77"/>
        <v>152.92524853556483</v>
      </c>
      <c r="Y448" s="10">
        <f t="shared" si="78"/>
        <v>2.9960069668920513</v>
      </c>
      <c r="Z448" s="1">
        <f t="shared" si="79"/>
        <v>206.4647332917516</v>
      </c>
      <c r="AA448" s="1">
        <f t="shared" si="80"/>
        <v>0.17436391884481814</v>
      </c>
      <c r="AB448" s="1">
        <f t="shared" si="81"/>
        <v>124364.94079999998</v>
      </c>
      <c r="AC448" s="8">
        <f t="shared" si="82"/>
        <v>0.17436391884481814</v>
      </c>
      <c r="AD448" s="1" t="str">
        <f t="shared" si="83"/>
        <v>CUST448</v>
      </c>
      <c r="AE448" s="1"/>
      <c r="AF448" s="1"/>
    </row>
    <row r="449" spans="1:32" x14ac:dyDescent="0.3">
      <c r="A449" s="1" t="s">
        <v>22</v>
      </c>
      <c r="B449" s="1" t="s">
        <v>25</v>
      </c>
      <c r="C449" s="1" t="s">
        <v>31</v>
      </c>
      <c r="D449" s="1">
        <v>459</v>
      </c>
      <c r="E449" s="1">
        <v>167886</v>
      </c>
      <c r="F449" s="1">
        <v>62615</v>
      </c>
      <c r="G449" s="1">
        <v>3.69</v>
      </c>
      <c r="H449" s="1">
        <v>2.75</v>
      </c>
      <c r="I449" s="1">
        <v>64</v>
      </c>
      <c r="J449" s="1">
        <v>69.849999999999994</v>
      </c>
      <c r="K449" s="1">
        <v>12.86</v>
      </c>
      <c r="L449" s="1">
        <v>88116</v>
      </c>
      <c r="M449" s="1">
        <v>6</v>
      </c>
      <c r="N449" s="1">
        <v>1388.29</v>
      </c>
      <c r="O449" s="1">
        <v>22.32</v>
      </c>
      <c r="P449" s="1">
        <v>12</v>
      </c>
      <c r="Q449" s="1">
        <v>46968</v>
      </c>
      <c r="R449" s="1">
        <v>74</v>
      </c>
      <c r="S449" s="1">
        <f t="shared" si="72"/>
        <v>1262.25</v>
      </c>
      <c r="T449" s="1">
        <f t="shared" si="73"/>
        <v>21590.139599999999</v>
      </c>
      <c r="U449" s="1">
        <f t="shared" si="74"/>
        <v>102.44880000000001</v>
      </c>
      <c r="V449" s="1">
        <f t="shared" si="75"/>
        <v>16.937100000000001</v>
      </c>
      <c r="W449" s="1">
        <f t="shared" si="76"/>
        <v>9830.2245000000112</v>
      </c>
      <c r="X449" s="1">
        <f t="shared" si="77"/>
        <v>21.416611111111134</v>
      </c>
      <c r="Y449" s="10">
        <f t="shared" si="78"/>
        <v>2.6812425137746545</v>
      </c>
      <c r="Z449" s="1">
        <f t="shared" si="79"/>
        <v>120.930065044047</v>
      </c>
      <c r="AA449" s="1">
        <f t="shared" si="80"/>
        <v>0.52923150232896132</v>
      </c>
      <c r="AB449" s="1">
        <f t="shared" si="81"/>
        <v>-52784.775499999989</v>
      </c>
      <c r="AC449" s="8">
        <f t="shared" si="82"/>
        <v>0.52923150232896132</v>
      </c>
      <c r="AD449" s="1" t="str">
        <f t="shared" si="83"/>
        <v>CUST449</v>
      </c>
      <c r="AE449" s="1"/>
      <c r="AF449" s="1"/>
    </row>
    <row r="450" spans="1:32" x14ac:dyDescent="0.3">
      <c r="A450" s="1" t="s">
        <v>22</v>
      </c>
      <c r="B450" s="1" t="s">
        <v>24</v>
      </c>
      <c r="C450" s="1" t="s">
        <v>28</v>
      </c>
      <c r="D450" s="1">
        <v>4412</v>
      </c>
      <c r="E450" s="1">
        <v>902746</v>
      </c>
      <c r="F450" s="1">
        <v>32128</v>
      </c>
      <c r="G450" s="1">
        <v>5.9</v>
      </c>
      <c r="H450" s="1">
        <v>12.58</v>
      </c>
      <c r="I450" s="1">
        <v>345</v>
      </c>
      <c r="J450" s="1">
        <v>9.24</v>
      </c>
      <c r="K450" s="1">
        <v>12.64</v>
      </c>
      <c r="L450" s="1">
        <v>90410</v>
      </c>
      <c r="M450" s="1">
        <v>1</v>
      </c>
      <c r="N450" s="1">
        <v>658.56</v>
      </c>
      <c r="O450" s="1">
        <v>15.76</v>
      </c>
      <c r="P450" s="1">
        <v>39</v>
      </c>
      <c r="Q450" s="1">
        <v>15662</v>
      </c>
      <c r="R450" s="1">
        <v>22</v>
      </c>
      <c r="S450" s="1">
        <f t="shared" ref="S450:S513" si="84">H450*D450</f>
        <v>55502.96</v>
      </c>
      <c r="T450" s="1">
        <f t="shared" ref="T450:T513" si="85">K450/100*E450</f>
        <v>114107.09440000002</v>
      </c>
      <c r="U450" s="1">
        <f t="shared" ref="U450:U513" si="86">O450/100*D450</f>
        <v>695.33119999999997</v>
      </c>
      <c r="V450" s="1">
        <f t="shared" ref="V450:V513" si="87">G450/100*D450</f>
        <v>260.30799999999999</v>
      </c>
      <c r="W450" s="1">
        <f t="shared" ref="W450:W513" si="88">E450 - (S450+T450+U450+V450+L450+Q450)</f>
        <v>626108.3064</v>
      </c>
      <c r="X450" s="1">
        <f t="shared" ref="X450:X513" si="89">IF(D450=0,NA(),W450/D450)</f>
        <v>141.91031423390751</v>
      </c>
      <c r="Y450" s="10">
        <f t="shared" ref="Y450:Y513" si="90">IF(F450=0,NA(),E450/F450)</f>
        <v>28.098418824701195</v>
      </c>
      <c r="Z450" s="1">
        <f t="shared" ref="Z450:Z513" si="91">IF(N450=0,NA(),E450/N450)</f>
        <v>1370.7877793974733</v>
      </c>
      <c r="AA450" s="1">
        <f t="shared" ref="AA450:AA513" si="92">IF(Z450=0,NA(),I450/Z450)</f>
        <v>0.25168009606245834</v>
      </c>
      <c r="AB450" s="1">
        <f t="shared" ref="AB450:AB513" si="93">W450-F450</f>
        <v>593980.3064</v>
      </c>
      <c r="AC450" s="8">
        <f t="shared" ref="AC450:AC513" si="94">IF(Z450=0,NA(),I450/Z450)</f>
        <v>0.25168009606245834</v>
      </c>
      <c r="AD450" s="1" t="str">
        <f t="shared" ref="AD450:AD513" si="95" xml:space="preserve"> "CUST" &amp; ROW()</f>
        <v>CUST450</v>
      </c>
      <c r="AE450" s="1"/>
      <c r="AF450" s="1"/>
    </row>
    <row r="451" spans="1:32" x14ac:dyDescent="0.3">
      <c r="A451" s="1" t="s">
        <v>22</v>
      </c>
      <c r="B451" s="1" t="s">
        <v>27</v>
      </c>
      <c r="C451" s="1" t="s">
        <v>31</v>
      </c>
      <c r="D451" s="1">
        <v>3847</v>
      </c>
      <c r="E451" s="1">
        <v>755860</v>
      </c>
      <c r="F451" s="1">
        <v>138872</v>
      </c>
      <c r="G451" s="1">
        <v>9.31</v>
      </c>
      <c r="H451" s="1">
        <v>13.65</v>
      </c>
      <c r="I451" s="1">
        <v>422</v>
      </c>
      <c r="J451" s="1">
        <v>68.86</v>
      </c>
      <c r="K451" s="1">
        <v>11.13</v>
      </c>
      <c r="L451" s="1">
        <v>96433</v>
      </c>
      <c r="M451" s="1">
        <v>10</v>
      </c>
      <c r="N451" s="1">
        <v>449.03</v>
      </c>
      <c r="O451" s="1">
        <v>6.6</v>
      </c>
      <c r="P451" s="1">
        <v>32</v>
      </c>
      <c r="Q451" s="1">
        <v>34097</v>
      </c>
      <c r="R451" s="1">
        <v>29</v>
      </c>
      <c r="S451" s="1">
        <f t="shared" si="84"/>
        <v>52511.55</v>
      </c>
      <c r="T451" s="1">
        <f t="shared" si="85"/>
        <v>84127.218000000008</v>
      </c>
      <c r="U451" s="1">
        <f t="shared" si="86"/>
        <v>253.90200000000002</v>
      </c>
      <c r="V451" s="1">
        <f t="shared" si="87"/>
        <v>358.15570000000002</v>
      </c>
      <c r="W451" s="1">
        <f t="shared" si="88"/>
        <v>488079.17429999996</v>
      </c>
      <c r="X451" s="1">
        <f t="shared" si="89"/>
        <v>126.87267332986741</v>
      </c>
      <c r="Y451" s="10">
        <f t="shared" si="90"/>
        <v>5.4428538510282847</v>
      </c>
      <c r="Z451" s="1">
        <f t="shared" si="91"/>
        <v>1683.317373004031</v>
      </c>
      <c r="AA451" s="1">
        <f t="shared" si="92"/>
        <v>0.2506954462466594</v>
      </c>
      <c r="AB451" s="1">
        <f t="shared" si="93"/>
        <v>349207.17429999996</v>
      </c>
      <c r="AC451" s="8">
        <f t="shared" si="94"/>
        <v>0.2506954462466594</v>
      </c>
      <c r="AD451" s="1" t="str">
        <f t="shared" si="95"/>
        <v>CUST451</v>
      </c>
      <c r="AE451" s="1"/>
      <c r="AF451" s="1"/>
    </row>
    <row r="452" spans="1:32" x14ac:dyDescent="0.3">
      <c r="A452" s="1" t="s">
        <v>22</v>
      </c>
      <c r="B452" s="1" t="s">
        <v>27</v>
      </c>
      <c r="C452" s="1" t="s">
        <v>28</v>
      </c>
      <c r="D452" s="1">
        <v>869</v>
      </c>
      <c r="E452" s="1">
        <v>370787</v>
      </c>
      <c r="F452" s="1">
        <v>82603</v>
      </c>
      <c r="G452" s="1">
        <v>3.52</v>
      </c>
      <c r="H452" s="1">
        <v>7.85</v>
      </c>
      <c r="I452" s="1">
        <v>44</v>
      </c>
      <c r="J452" s="1">
        <v>33.54</v>
      </c>
      <c r="K452" s="1">
        <v>5.79</v>
      </c>
      <c r="L452" s="1">
        <v>9569</v>
      </c>
      <c r="M452" s="1">
        <v>14</v>
      </c>
      <c r="N452" s="1">
        <v>1105.06</v>
      </c>
      <c r="O452" s="1">
        <v>25.97</v>
      </c>
      <c r="P452" s="1">
        <v>35</v>
      </c>
      <c r="Q452" s="1">
        <v>18156</v>
      </c>
      <c r="R452" s="1">
        <v>22</v>
      </c>
      <c r="S452" s="1">
        <f t="shared" si="84"/>
        <v>6821.65</v>
      </c>
      <c r="T452" s="1">
        <f t="shared" si="85"/>
        <v>21468.567299999999</v>
      </c>
      <c r="U452" s="1">
        <f t="shared" si="86"/>
        <v>225.67929999999998</v>
      </c>
      <c r="V452" s="1">
        <f t="shared" si="87"/>
        <v>30.588800000000003</v>
      </c>
      <c r="W452" s="1">
        <f t="shared" si="88"/>
        <v>314515.51459999999</v>
      </c>
      <c r="X452" s="1">
        <f t="shared" si="89"/>
        <v>361.92809505178366</v>
      </c>
      <c r="Y452" s="10">
        <f t="shared" si="90"/>
        <v>4.4887837003498658</v>
      </c>
      <c r="Z452" s="1">
        <f t="shared" si="91"/>
        <v>335.53562702477694</v>
      </c>
      <c r="AA452" s="1">
        <f t="shared" si="92"/>
        <v>0.13113361579559155</v>
      </c>
      <c r="AB452" s="1">
        <f t="shared" si="93"/>
        <v>231912.51459999999</v>
      </c>
      <c r="AC452" s="8">
        <f t="shared" si="94"/>
        <v>0.13113361579559155</v>
      </c>
      <c r="AD452" s="1" t="str">
        <f t="shared" si="95"/>
        <v>CUST452</v>
      </c>
      <c r="AE452" s="1"/>
      <c r="AF452" s="1"/>
    </row>
    <row r="453" spans="1:32" x14ac:dyDescent="0.3">
      <c r="A453" s="1" t="s">
        <v>22</v>
      </c>
      <c r="B453" s="1" t="s">
        <v>24</v>
      </c>
      <c r="C453" s="1" t="s">
        <v>31</v>
      </c>
      <c r="D453" s="1">
        <v>622</v>
      </c>
      <c r="E453" s="1">
        <v>450584</v>
      </c>
      <c r="F453" s="1">
        <v>143335</v>
      </c>
      <c r="G453" s="1">
        <v>3.66</v>
      </c>
      <c r="H453" s="1">
        <v>13.02</v>
      </c>
      <c r="I453" s="1">
        <v>178</v>
      </c>
      <c r="J453" s="1">
        <v>32.75</v>
      </c>
      <c r="K453" s="1">
        <v>7.52</v>
      </c>
      <c r="L453" s="1">
        <v>7612</v>
      </c>
      <c r="M453" s="1">
        <v>8</v>
      </c>
      <c r="N453" s="1">
        <v>540.36</v>
      </c>
      <c r="O453" s="1">
        <v>22.3</v>
      </c>
      <c r="P453" s="1">
        <v>11</v>
      </c>
      <c r="Q453" s="1">
        <v>8311</v>
      </c>
      <c r="R453" s="1">
        <v>59</v>
      </c>
      <c r="S453" s="1">
        <f t="shared" si="84"/>
        <v>8098.44</v>
      </c>
      <c r="T453" s="1">
        <f t="shared" si="85"/>
        <v>33883.916799999992</v>
      </c>
      <c r="U453" s="1">
        <f t="shared" si="86"/>
        <v>138.70599999999999</v>
      </c>
      <c r="V453" s="1">
        <f t="shared" si="87"/>
        <v>22.7652</v>
      </c>
      <c r="W453" s="1">
        <f t="shared" si="88"/>
        <v>392517.17200000002</v>
      </c>
      <c r="X453" s="1">
        <f t="shared" si="89"/>
        <v>631.05654662379425</v>
      </c>
      <c r="Y453" s="10">
        <f t="shared" si="90"/>
        <v>3.1435727491540795</v>
      </c>
      <c r="Z453" s="1">
        <f t="shared" si="91"/>
        <v>833.85890887556445</v>
      </c>
      <c r="AA453" s="1">
        <f t="shared" si="92"/>
        <v>0.21346536938728405</v>
      </c>
      <c r="AB453" s="1">
        <f t="shared" si="93"/>
        <v>249182.17200000002</v>
      </c>
      <c r="AC453" s="8">
        <f t="shared" si="94"/>
        <v>0.21346536938728405</v>
      </c>
      <c r="AD453" s="1" t="str">
        <f t="shared" si="95"/>
        <v>CUST453</v>
      </c>
      <c r="AE453" s="1"/>
      <c r="AF453" s="1"/>
    </row>
    <row r="454" spans="1:32" x14ac:dyDescent="0.3">
      <c r="A454" s="1" t="s">
        <v>22</v>
      </c>
      <c r="B454" s="1" t="s">
        <v>26</v>
      </c>
      <c r="C454" s="1" t="s">
        <v>29</v>
      </c>
      <c r="D454" s="1">
        <v>3459</v>
      </c>
      <c r="E454" s="1">
        <v>187653</v>
      </c>
      <c r="F454" s="1">
        <v>137610</v>
      </c>
      <c r="G454" s="1">
        <v>3.73</v>
      </c>
      <c r="H454" s="1">
        <v>10.27</v>
      </c>
      <c r="I454" s="1">
        <v>70</v>
      </c>
      <c r="J454" s="1">
        <v>51.5</v>
      </c>
      <c r="K454" s="1">
        <v>15.65</v>
      </c>
      <c r="L454" s="1">
        <v>46910</v>
      </c>
      <c r="M454" s="1">
        <v>14</v>
      </c>
      <c r="N454" s="1">
        <v>366.09</v>
      </c>
      <c r="O454" s="1">
        <v>15.5</v>
      </c>
      <c r="P454" s="1">
        <v>23</v>
      </c>
      <c r="Q454" s="1">
        <v>21138</v>
      </c>
      <c r="R454" s="1">
        <v>41</v>
      </c>
      <c r="S454" s="1">
        <f t="shared" si="84"/>
        <v>35523.93</v>
      </c>
      <c r="T454" s="1">
        <f t="shared" si="85"/>
        <v>29367.694500000001</v>
      </c>
      <c r="U454" s="1">
        <f t="shared" si="86"/>
        <v>536.14499999999998</v>
      </c>
      <c r="V454" s="1">
        <f t="shared" si="87"/>
        <v>129.02070000000001</v>
      </c>
      <c r="W454" s="1">
        <f t="shared" si="88"/>
        <v>54048.209800000011</v>
      </c>
      <c r="X454" s="1">
        <f t="shared" si="89"/>
        <v>15.625385891876268</v>
      </c>
      <c r="Y454" s="10">
        <f t="shared" si="90"/>
        <v>1.3636581643775889</v>
      </c>
      <c r="Z454" s="1">
        <f t="shared" si="91"/>
        <v>512.58706875358519</v>
      </c>
      <c r="AA454" s="1">
        <f t="shared" si="92"/>
        <v>0.13656216527313711</v>
      </c>
      <c r="AB454" s="1">
        <f t="shared" si="93"/>
        <v>-83561.790199999989</v>
      </c>
      <c r="AC454" s="8">
        <f t="shared" si="94"/>
        <v>0.13656216527313711</v>
      </c>
      <c r="AD454" s="1" t="str">
        <f t="shared" si="95"/>
        <v>CUST454</v>
      </c>
      <c r="AE454" s="1"/>
      <c r="AF454" s="1"/>
    </row>
    <row r="455" spans="1:32" x14ac:dyDescent="0.3">
      <c r="A455" s="1" t="s">
        <v>22</v>
      </c>
      <c r="B455" s="1" t="s">
        <v>26</v>
      </c>
      <c r="C455" s="1" t="s">
        <v>31</v>
      </c>
      <c r="D455" s="1">
        <v>4166</v>
      </c>
      <c r="E455" s="1">
        <v>361822</v>
      </c>
      <c r="F455" s="1">
        <v>97268</v>
      </c>
      <c r="G455" s="1">
        <v>3.8</v>
      </c>
      <c r="H455" s="1">
        <v>3.07</v>
      </c>
      <c r="I455" s="1">
        <v>15</v>
      </c>
      <c r="J455" s="1">
        <v>47.61</v>
      </c>
      <c r="K455" s="1">
        <v>13.54</v>
      </c>
      <c r="L455" s="1">
        <v>40088</v>
      </c>
      <c r="M455" s="1">
        <v>8</v>
      </c>
      <c r="N455" s="1">
        <v>1830.61</v>
      </c>
      <c r="O455" s="1">
        <v>3.71</v>
      </c>
      <c r="P455" s="1">
        <v>19</v>
      </c>
      <c r="Q455" s="1">
        <v>14054</v>
      </c>
      <c r="R455" s="1">
        <v>63</v>
      </c>
      <c r="S455" s="1">
        <f t="shared" si="84"/>
        <v>12789.619999999999</v>
      </c>
      <c r="T455" s="1">
        <f t="shared" si="85"/>
        <v>48990.698799999998</v>
      </c>
      <c r="U455" s="1">
        <f t="shared" si="86"/>
        <v>154.55860000000001</v>
      </c>
      <c r="V455" s="1">
        <f t="shared" si="87"/>
        <v>158.30799999999999</v>
      </c>
      <c r="W455" s="1">
        <f t="shared" si="88"/>
        <v>245586.81460000001</v>
      </c>
      <c r="X455" s="1">
        <f t="shared" si="89"/>
        <v>58.950267546807495</v>
      </c>
      <c r="Y455" s="10">
        <f t="shared" si="90"/>
        <v>3.7198461981329936</v>
      </c>
      <c r="Z455" s="1">
        <f t="shared" si="91"/>
        <v>197.65105620530863</v>
      </c>
      <c r="AA455" s="1">
        <f t="shared" si="92"/>
        <v>7.5891322252378227E-2</v>
      </c>
      <c r="AB455" s="1">
        <f t="shared" si="93"/>
        <v>148318.81460000001</v>
      </c>
      <c r="AC455" s="8">
        <f t="shared" si="94"/>
        <v>7.5891322252378227E-2</v>
      </c>
      <c r="AD455" s="1" t="str">
        <f t="shared" si="95"/>
        <v>CUST455</v>
      </c>
      <c r="AE455" s="1"/>
      <c r="AF455" s="1"/>
    </row>
    <row r="456" spans="1:32" x14ac:dyDescent="0.3">
      <c r="A456" s="1" t="s">
        <v>22</v>
      </c>
      <c r="B456" s="1" t="s">
        <v>24</v>
      </c>
      <c r="C456" s="1" t="s">
        <v>30</v>
      </c>
      <c r="D456" s="1">
        <v>3090</v>
      </c>
      <c r="E456" s="1">
        <v>719927</v>
      </c>
      <c r="F456" s="1">
        <v>90091</v>
      </c>
      <c r="G456" s="1">
        <v>8.57</v>
      </c>
      <c r="H456" s="1">
        <v>12.29</v>
      </c>
      <c r="I456" s="1">
        <v>167</v>
      </c>
      <c r="J456" s="1">
        <v>34.85</v>
      </c>
      <c r="K456" s="1">
        <v>15.1</v>
      </c>
      <c r="L456" s="1">
        <v>12818</v>
      </c>
      <c r="M456" s="1">
        <v>5</v>
      </c>
      <c r="N456" s="1">
        <v>1201.67</v>
      </c>
      <c r="O456" s="1">
        <v>28.74</v>
      </c>
      <c r="P456" s="1">
        <v>47</v>
      </c>
      <c r="Q456" s="1">
        <v>39622</v>
      </c>
      <c r="R456" s="1">
        <v>72</v>
      </c>
      <c r="S456" s="1">
        <f t="shared" si="84"/>
        <v>37976.1</v>
      </c>
      <c r="T456" s="1">
        <f t="shared" si="85"/>
        <v>108708.977</v>
      </c>
      <c r="U456" s="1">
        <f t="shared" si="86"/>
        <v>888.06599999999992</v>
      </c>
      <c r="V456" s="1">
        <f t="shared" si="87"/>
        <v>264.81299999999999</v>
      </c>
      <c r="W456" s="1">
        <f t="shared" si="88"/>
        <v>519649.04399999999</v>
      </c>
      <c r="X456" s="1">
        <f t="shared" si="89"/>
        <v>168.17121165048545</v>
      </c>
      <c r="Y456" s="10">
        <f t="shared" si="90"/>
        <v>7.9911089897992031</v>
      </c>
      <c r="Z456" s="1">
        <f t="shared" si="91"/>
        <v>599.10541163547396</v>
      </c>
      <c r="AA456" s="1">
        <f t="shared" si="92"/>
        <v>0.27874894260112482</v>
      </c>
      <c r="AB456" s="1">
        <f t="shared" si="93"/>
        <v>429558.04399999999</v>
      </c>
      <c r="AC456" s="8">
        <f t="shared" si="94"/>
        <v>0.27874894260112482</v>
      </c>
      <c r="AD456" s="1" t="str">
        <f t="shared" si="95"/>
        <v>CUST456</v>
      </c>
      <c r="AE456" s="1"/>
      <c r="AF456" s="1"/>
    </row>
    <row r="457" spans="1:32" x14ac:dyDescent="0.3">
      <c r="A457" s="1" t="s">
        <v>22</v>
      </c>
      <c r="B457" s="1" t="s">
        <v>25</v>
      </c>
      <c r="C457" s="1" t="s">
        <v>30</v>
      </c>
      <c r="D457" s="1">
        <v>4408</v>
      </c>
      <c r="E457" s="1">
        <v>412455</v>
      </c>
      <c r="F457" s="1">
        <v>146650</v>
      </c>
      <c r="G457" s="1">
        <v>1.07</v>
      </c>
      <c r="H457" s="1">
        <v>16.89</v>
      </c>
      <c r="I457" s="1">
        <v>41</v>
      </c>
      <c r="J457" s="1">
        <v>33.47</v>
      </c>
      <c r="K457" s="1">
        <v>16.12</v>
      </c>
      <c r="L457" s="1">
        <v>26708</v>
      </c>
      <c r="M457" s="1">
        <v>1</v>
      </c>
      <c r="N457" s="1">
        <v>1707.35</v>
      </c>
      <c r="O457" s="1">
        <v>7.9</v>
      </c>
      <c r="P457" s="1">
        <v>26</v>
      </c>
      <c r="Q457" s="1">
        <v>26475</v>
      </c>
      <c r="R457" s="1">
        <v>39</v>
      </c>
      <c r="S457" s="1">
        <f t="shared" si="84"/>
        <v>74451.12</v>
      </c>
      <c r="T457" s="1">
        <f t="shared" si="85"/>
        <v>66487.745999999999</v>
      </c>
      <c r="U457" s="1">
        <f t="shared" si="86"/>
        <v>348.23200000000003</v>
      </c>
      <c r="V457" s="1">
        <f t="shared" si="87"/>
        <v>47.165600000000005</v>
      </c>
      <c r="W457" s="1">
        <f t="shared" si="88"/>
        <v>217937.73640000002</v>
      </c>
      <c r="X457" s="1">
        <f t="shared" si="89"/>
        <v>49.441410254083493</v>
      </c>
      <c r="Y457" s="10">
        <f t="shared" si="90"/>
        <v>2.8125127855438117</v>
      </c>
      <c r="Z457" s="1">
        <f t="shared" si="91"/>
        <v>241.57612674612704</v>
      </c>
      <c r="AA457" s="1">
        <f t="shared" si="92"/>
        <v>0.16971875719775489</v>
      </c>
      <c r="AB457" s="1">
        <f t="shared" si="93"/>
        <v>71287.736400000023</v>
      </c>
      <c r="AC457" s="8">
        <f t="shared" si="94"/>
        <v>0.16971875719775489</v>
      </c>
      <c r="AD457" s="1" t="str">
        <f t="shared" si="95"/>
        <v>CUST457</v>
      </c>
      <c r="AE457" s="1"/>
      <c r="AF457" s="1"/>
    </row>
    <row r="458" spans="1:32" x14ac:dyDescent="0.3">
      <c r="A458" s="1" t="s">
        <v>20</v>
      </c>
      <c r="B458" s="1" t="s">
        <v>25</v>
      </c>
      <c r="C458" s="1" t="s">
        <v>28</v>
      </c>
      <c r="D458" s="1">
        <v>4065</v>
      </c>
      <c r="E458" s="1">
        <v>534814</v>
      </c>
      <c r="F458" s="1">
        <v>45197</v>
      </c>
      <c r="G458" s="1">
        <v>9.6300000000000008</v>
      </c>
      <c r="H458" s="1">
        <v>7.3</v>
      </c>
      <c r="I458" s="1">
        <v>356</v>
      </c>
      <c r="J458" s="1">
        <v>35.49</v>
      </c>
      <c r="K458" s="1">
        <v>13.74</v>
      </c>
      <c r="L458" s="1">
        <v>42372</v>
      </c>
      <c r="M458" s="1">
        <v>10</v>
      </c>
      <c r="N458" s="1">
        <v>707.69</v>
      </c>
      <c r="O458" s="1">
        <v>24.79</v>
      </c>
      <c r="P458" s="1">
        <v>25</v>
      </c>
      <c r="Q458" s="1">
        <v>8803</v>
      </c>
      <c r="R458" s="1">
        <v>47</v>
      </c>
      <c r="S458" s="1">
        <f t="shared" si="84"/>
        <v>29674.5</v>
      </c>
      <c r="T458" s="1">
        <f t="shared" si="85"/>
        <v>73483.443599999999</v>
      </c>
      <c r="U458" s="1">
        <f t="shared" si="86"/>
        <v>1007.7135</v>
      </c>
      <c r="V458" s="1">
        <f t="shared" si="87"/>
        <v>391.45950000000005</v>
      </c>
      <c r="W458" s="1">
        <f t="shared" si="88"/>
        <v>379081.88339999999</v>
      </c>
      <c r="X458" s="1">
        <f t="shared" si="89"/>
        <v>93.255075867158666</v>
      </c>
      <c r="Y458" s="10">
        <f t="shared" si="90"/>
        <v>11.832953514613802</v>
      </c>
      <c r="Z458" s="1">
        <f t="shared" si="91"/>
        <v>755.71789908010567</v>
      </c>
      <c r="AA458" s="1">
        <f t="shared" si="92"/>
        <v>0.47107525233071684</v>
      </c>
      <c r="AB458" s="1">
        <f t="shared" si="93"/>
        <v>333884.88339999999</v>
      </c>
      <c r="AC458" s="8">
        <f t="shared" si="94"/>
        <v>0.47107525233071684</v>
      </c>
      <c r="AD458" s="1" t="str">
        <f t="shared" si="95"/>
        <v>CUST458</v>
      </c>
      <c r="AE458" s="1"/>
      <c r="AF458" s="1"/>
    </row>
    <row r="459" spans="1:32" x14ac:dyDescent="0.3">
      <c r="A459" s="1" t="s">
        <v>20</v>
      </c>
      <c r="B459" s="1" t="s">
        <v>24</v>
      </c>
      <c r="C459" s="1" t="s">
        <v>29</v>
      </c>
      <c r="D459" s="1">
        <v>1116</v>
      </c>
      <c r="E459" s="1">
        <v>632092</v>
      </c>
      <c r="F459" s="1">
        <v>33933</v>
      </c>
      <c r="G459" s="1">
        <v>8.85</v>
      </c>
      <c r="H459" s="1">
        <v>10.32</v>
      </c>
      <c r="I459" s="1">
        <v>254</v>
      </c>
      <c r="J459" s="1">
        <v>62.44</v>
      </c>
      <c r="K459" s="1">
        <v>5.86</v>
      </c>
      <c r="L459" s="1">
        <v>57442</v>
      </c>
      <c r="M459" s="1">
        <v>5</v>
      </c>
      <c r="N459" s="1">
        <v>1205.08</v>
      </c>
      <c r="O459" s="1">
        <v>10.6</v>
      </c>
      <c r="P459" s="1">
        <v>39</v>
      </c>
      <c r="Q459" s="1">
        <v>8257</v>
      </c>
      <c r="R459" s="1">
        <v>41</v>
      </c>
      <c r="S459" s="1">
        <f t="shared" si="84"/>
        <v>11517.12</v>
      </c>
      <c r="T459" s="1">
        <f t="shared" si="85"/>
        <v>37040.591200000003</v>
      </c>
      <c r="U459" s="1">
        <f t="shared" si="86"/>
        <v>118.29599999999999</v>
      </c>
      <c r="V459" s="1">
        <f t="shared" si="87"/>
        <v>98.765999999999991</v>
      </c>
      <c r="W459" s="1">
        <f t="shared" si="88"/>
        <v>517618.2268</v>
      </c>
      <c r="X459" s="1">
        <f t="shared" si="89"/>
        <v>463.81561541218639</v>
      </c>
      <c r="Y459" s="10">
        <f t="shared" si="90"/>
        <v>18.627648601656205</v>
      </c>
      <c r="Z459" s="1">
        <f t="shared" si="91"/>
        <v>524.5228532545558</v>
      </c>
      <c r="AA459" s="1">
        <f t="shared" si="92"/>
        <v>0.4842496345468697</v>
      </c>
      <c r="AB459" s="1">
        <f t="shared" si="93"/>
        <v>483685.2268</v>
      </c>
      <c r="AC459" s="8">
        <f t="shared" si="94"/>
        <v>0.4842496345468697</v>
      </c>
      <c r="AD459" s="1" t="str">
        <f t="shared" si="95"/>
        <v>CUST459</v>
      </c>
      <c r="AE459" s="1"/>
      <c r="AF459" s="1"/>
    </row>
    <row r="460" spans="1:32" x14ac:dyDescent="0.3">
      <c r="A460" s="1" t="s">
        <v>20</v>
      </c>
      <c r="B460" s="1" t="s">
        <v>24</v>
      </c>
      <c r="C460" s="1" t="s">
        <v>30</v>
      </c>
      <c r="D460" s="1">
        <v>216</v>
      </c>
      <c r="E460" s="1">
        <v>420965</v>
      </c>
      <c r="F460" s="1">
        <v>140450</v>
      </c>
      <c r="G460" s="1">
        <v>8.18</v>
      </c>
      <c r="H460" s="1">
        <v>17.57</v>
      </c>
      <c r="I460" s="1">
        <v>118</v>
      </c>
      <c r="J460" s="1">
        <v>27.29</v>
      </c>
      <c r="K460" s="1">
        <v>13.82</v>
      </c>
      <c r="L460" s="1">
        <v>85990</v>
      </c>
      <c r="M460" s="1">
        <v>7</v>
      </c>
      <c r="N460" s="1">
        <v>249.12</v>
      </c>
      <c r="O460" s="1">
        <v>19.27</v>
      </c>
      <c r="P460" s="1">
        <v>13</v>
      </c>
      <c r="Q460" s="1">
        <v>37051</v>
      </c>
      <c r="R460" s="1">
        <v>-20</v>
      </c>
      <c r="S460" s="1">
        <f t="shared" si="84"/>
        <v>3795.12</v>
      </c>
      <c r="T460" s="1">
        <f t="shared" si="85"/>
        <v>58177.362999999998</v>
      </c>
      <c r="U460" s="1">
        <f t="shared" si="86"/>
        <v>41.623199999999997</v>
      </c>
      <c r="V460" s="1">
        <f t="shared" si="87"/>
        <v>17.668800000000001</v>
      </c>
      <c r="W460" s="1">
        <f t="shared" si="88"/>
        <v>235892.22500000001</v>
      </c>
      <c r="X460" s="1">
        <f t="shared" si="89"/>
        <v>1092.0936342592593</v>
      </c>
      <c r="Y460" s="10">
        <f t="shared" si="90"/>
        <v>2.9972588109647562</v>
      </c>
      <c r="Z460" s="1">
        <f t="shared" si="91"/>
        <v>1689.808124598587</v>
      </c>
      <c r="AA460" s="1">
        <f t="shared" si="92"/>
        <v>6.9830413454800275E-2</v>
      </c>
      <c r="AB460" s="1">
        <f t="shared" si="93"/>
        <v>95442.225000000006</v>
      </c>
      <c r="AC460" s="8">
        <f t="shared" si="94"/>
        <v>6.9830413454800275E-2</v>
      </c>
      <c r="AD460" s="1" t="str">
        <f t="shared" si="95"/>
        <v>CUST460</v>
      </c>
      <c r="AE460" s="1"/>
      <c r="AF460" s="1"/>
    </row>
    <row r="461" spans="1:32" x14ac:dyDescent="0.3">
      <c r="A461" s="1" t="s">
        <v>20</v>
      </c>
      <c r="B461" s="1" t="s">
        <v>26</v>
      </c>
      <c r="C461" s="1" t="s">
        <v>30</v>
      </c>
      <c r="D461" s="1">
        <v>2533</v>
      </c>
      <c r="E461" s="1">
        <v>53754</v>
      </c>
      <c r="F461" s="1">
        <v>45583</v>
      </c>
      <c r="G461" s="1">
        <v>6.93</v>
      </c>
      <c r="H461" s="1">
        <v>6.49</v>
      </c>
      <c r="I461" s="1">
        <v>322</v>
      </c>
      <c r="J461" s="1">
        <v>49.45</v>
      </c>
      <c r="K461" s="1">
        <v>17.61</v>
      </c>
      <c r="L461" s="1">
        <v>3650</v>
      </c>
      <c r="M461" s="1">
        <v>9</v>
      </c>
      <c r="N461" s="1">
        <v>409.92</v>
      </c>
      <c r="O461" s="1">
        <v>7.37</v>
      </c>
      <c r="P461" s="1">
        <v>43</v>
      </c>
      <c r="Q461" s="1">
        <v>16909</v>
      </c>
      <c r="R461" s="1">
        <v>-4</v>
      </c>
      <c r="S461" s="1">
        <f t="shared" si="84"/>
        <v>16439.170000000002</v>
      </c>
      <c r="T461" s="1">
        <f t="shared" si="85"/>
        <v>9466.0794000000005</v>
      </c>
      <c r="U461" s="1">
        <f t="shared" si="86"/>
        <v>186.68209999999999</v>
      </c>
      <c r="V461" s="1">
        <f t="shared" si="87"/>
        <v>175.5369</v>
      </c>
      <c r="W461" s="1">
        <f t="shared" si="88"/>
        <v>6927.5316000000021</v>
      </c>
      <c r="X461" s="1">
        <f t="shared" si="89"/>
        <v>2.7349118041847618</v>
      </c>
      <c r="Y461" s="10">
        <f t="shared" si="90"/>
        <v>1.179255424171292</v>
      </c>
      <c r="Z461" s="1">
        <f t="shared" si="91"/>
        <v>131.13290398126463</v>
      </c>
      <c r="AA461" s="1">
        <f t="shared" si="92"/>
        <v>2.4555240540238867</v>
      </c>
      <c r="AB461" s="1">
        <f t="shared" si="93"/>
        <v>-38655.468399999998</v>
      </c>
      <c r="AC461" s="8">
        <f t="shared" si="94"/>
        <v>2.4555240540238867</v>
      </c>
      <c r="AD461" s="1" t="str">
        <f t="shared" si="95"/>
        <v>CUST461</v>
      </c>
      <c r="AE461" s="1"/>
      <c r="AF461" s="1"/>
    </row>
    <row r="462" spans="1:32" x14ac:dyDescent="0.3">
      <c r="A462" s="1" t="s">
        <v>20</v>
      </c>
      <c r="B462" s="1" t="s">
        <v>26</v>
      </c>
      <c r="C462" s="1" t="s">
        <v>29</v>
      </c>
      <c r="D462" s="1">
        <v>3888</v>
      </c>
      <c r="E462" s="1">
        <v>116912</v>
      </c>
      <c r="F462" s="1">
        <v>116032</v>
      </c>
      <c r="G462" s="1">
        <v>8.26</v>
      </c>
      <c r="H462" s="1">
        <v>8.42</v>
      </c>
      <c r="I462" s="1">
        <v>99</v>
      </c>
      <c r="J462" s="1">
        <v>25.55</v>
      </c>
      <c r="K462" s="1">
        <v>13.59</v>
      </c>
      <c r="L462" s="1">
        <v>52772</v>
      </c>
      <c r="M462" s="1">
        <v>8</v>
      </c>
      <c r="N462" s="1">
        <v>1082.53</v>
      </c>
      <c r="O462" s="1">
        <v>2.97</v>
      </c>
      <c r="P462" s="1">
        <v>25</v>
      </c>
      <c r="Q462" s="1">
        <v>8896</v>
      </c>
      <c r="R462" s="1">
        <v>32</v>
      </c>
      <c r="S462" s="1">
        <f t="shared" si="84"/>
        <v>32736.959999999999</v>
      </c>
      <c r="T462" s="1">
        <f t="shared" si="85"/>
        <v>15888.3408</v>
      </c>
      <c r="U462" s="1">
        <f t="shared" si="86"/>
        <v>115.4736</v>
      </c>
      <c r="V462" s="1">
        <f t="shared" si="87"/>
        <v>321.14879999999999</v>
      </c>
      <c r="W462" s="1">
        <f t="shared" si="88"/>
        <v>6182.0768000000098</v>
      </c>
      <c r="X462" s="1">
        <f t="shared" si="89"/>
        <v>1.5900403292181096</v>
      </c>
      <c r="Y462" s="10">
        <f t="shared" si="90"/>
        <v>1.007584114726972</v>
      </c>
      <c r="Z462" s="1">
        <f t="shared" si="91"/>
        <v>107.99885453520919</v>
      </c>
      <c r="AA462" s="1">
        <f t="shared" si="92"/>
        <v>0.91667638907896531</v>
      </c>
      <c r="AB462" s="1">
        <f t="shared" si="93"/>
        <v>-109849.92319999999</v>
      </c>
      <c r="AC462" s="8">
        <f t="shared" si="94"/>
        <v>0.91667638907896531</v>
      </c>
      <c r="AD462" s="1" t="str">
        <f t="shared" si="95"/>
        <v>CUST462</v>
      </c>
      <c r="AE462" s="1"/>
      <c r="AF462" s="1"/>
    </row>
    <row r="463" spans="1:32" x14ac:dyDescent="0.3">
      <c r="A463" s="1" t="s">
        <v>20</v>
      </c>
      <c r="B463" s="1" t="s">
        <v>26</v>
      </c>
      <c r="C463" s="1" t="s">
        <v>31</v>
      </c>
      <c r="D463" s="1">
        <v>3862</v>
      </c>
      <c r="E463" s="1">
        <v>827401</v>
      </c>
      <c r="F463" s="1">
        <v>36337</v>
      </c>
      <c r="G463" s="1">
        <v>6.25</v>
      </c>
      <c r="H463" s="1">
        <v>13.38</v>
      </c>
      <c r="I463" s="1">
        <v>306</v>
      </c>
      <c r="J463" s="1">
        <v>53.2</v>
      </c>
      <c r="K463" s="1">
        <v>19.440000000000001</v>
      </c>
      <c r="L463" s="1">
        <v>67067</v>
      </c>
      <c r="M463" s="1">
        <v>10</v>
      </c>
      <c r="N463" s="1">
        <v>1792.34</v>
      </c>
      <c r="O463" s="1">
        <v>20.8</v>
      </c>
      <c r="P463" s="1">
        <v>19</v>
      </c>
      <c r="Q463" s="1">
        <v>14156</v>
      </c>
      <c r="R463" s="1">
        <v>51</v>
      </c>
      <c r="S463" s="1">
        <f t="shared" si="84"/>
        <v>51673.560000000005</v>
      </c>
      <c r="T463" s="1">
        <f t="shared" si="85"/>
        <v>160846.75440000001</v>
      </c>
      <c r="U463" s="1">
        <f t="shared" si="86"/>
        <v>803.29600000000005</v>
      </c>
      <c r="V463" s="1">
        <f t="shared" si="87"/>
        <v>241.375</v>
      </c>
      <c r="W463" s="1">
        <f t="shared" si="88"/>
        <v>532613.01459999999</v>
      </c>
      <c r="X463" s="1">
        <f t="shared" si="89"/>
        <v>137.91118969445884</v>
      </c>
      <c r="Y463" s="10">
        <f t="shared" si="90"/>
        <v>22.770206676390455</v>
      </c>
      <c r="Z463" s="1">
        <f t="shared" si="91"/>
        <v>461.63172165995292</v>
      </c>
      <c r="AA463" s="1">
        <f t="shared" si="92"/>
        <v>0.66286605890009798</v>
      </c>
      <c r="AB463" s="1">
        <f t="shared" si="93"/>
        <v>496276.01459999999</v>
      </c>
      <c r="AC463" s="8">
        <f t="shared" si="94"/>
        <v>0.66286605890009798</v>
      </c>
      <c r="AD463" s="1" t="str">
        <f t="shared" si="95"/>
        <v>CUST463</v>
      </c>
      <c r="AE463" s="1"/>
      <c r="AF463" s="1"/>
    </row>
    <row r="464" spans="1:32" x14ac:dyDescent="0.3">
      <c r="A464" s="1" t="s">
        <v>20</v>
      </c>
      <c r="B464" s="1" t="s">
        <v>24</v>
      </c>
      <c r="C464" s="1" t="s">
        <v>30</v>
      </c>
      <c r="D464" s="1">
        <v>1676</v>
      </c>
      <c r="E464" s="1">
        <v>283103</v>
      </c>
      <c r="F464" s="1">
        <v>141554</v>
      </c>
      <c r="G464" s="1">
        <v>2.85</v>
      </c>
      <c r="H464" s="1">
        <v>12.5</v>
      </c>
      <c r="I464" s="1">
        <v>143</v>
      </c>
      <c r="J464" s="1">
        <v>40.53</v>
      </c>
      <c r="K464" s="1">
        <v>14.43</v>
      </c>
      <c r="L464" s="1">
        <v>71017</v>
      </c>
      <c r="M464" s="1">
        <v>12</v>
      </c>
      <c r="N464" s="1">
        <v>225.08</v>
      </c>
      <c r="O464" s="1">
        <v>24.04</v>
      </c>
      <c r="P464" s="1">
        <v>47</v>
      </c>
      <c r="Q464" s="1">
        <v>1567</v>
      </c>
      <c r="R464" s="1">
        <v>13</v>
      </c>
      <c r="S464" s="1">
        <f t="shared" si="84"/>
        <v>20950</v>
      </c>
      <c r="T464" s="1">
        <f t="shared" si="85"/>
        <v>40851.762899999994</v>
      </c>
      <c r="U464" s="1">
        <f t="shared" si="86"/>
        <v>402.91039999999998</v>
      </c>
      <c r="V464" s="1">
        <f t="shared" si="87"/>
        <v>47.765999999999998</v>
      </c>
      <c r="W464" s="1">
        <f t="shared" si="88"/>
        <v>148266.5607</v>
      </c>
      <c r="X464" s="1">
        <f t="shared" si="89"/>
        <v>88.464535023866347</v>
      </c>
      <c r="Y464" s="10">
        <f t="shared" si="90"/>
        <v>1.9999646777908078</v>
      </c>
      <c r="Z464" s="1">
        <f t="shared" si="91"/>
        <v>1257.7883419228717</v>
      </c>
      <c r="AA464" s="1">
        <f t="shared" si="92"/>
        <v>0.11369162460305968</v>
      </c>
      <c r="AB464" s="1">
        <f t="shared" si="93"/>
        <v>6712.5607000000018</v>
      </c>
      <c r="AC464" s="8">
        <f t="shared" si="94"/>
        <v>0.11369162460305968</v>
      </c>
      <c r="AD464" s="1" t="str">
        <f t="shared" si="95"/>
        <v>CUST464</v>
      </c>
      <c r="AE464" s="1"/>
      <c r="AF464" s="1"/>
    </row>
    <row r="465" spans="1:32" x14ac:dyDescent="0.3">
      <c r="A465" s="1" t="s">
        <v>20</v>
      </c>
      <c r="B465" s="1" t="s">
        <v>26</v>
      </c>
      <c r="C465" s="1" t="s">
        <v>31</v>
      </c>
      <c r="D465" s="1">
        <v>1035</v>
      </c>
      <c r="E465" s="1">
        <v>294839</v>
      </c>
      <c r="F465" s="1">
        <v>40634</v>
      </c>
      <c r="G465" s="1">
        <v>4.12</v>
      </c>
      <c r="H465" s="1">
        <v>3.91</v>
      </c>
      <c r="I465" s="1">
        <v>151</v>
      </c>
      <c r="J465" s="1">
        <v>26.31</v>
      </c>
      <c r="K465" s="1">
        <v>15.55</v>
      </c>
      <c r="L465" s="1">
        <v>55823</v>
      </c>
      <c r="M465" s="1">
        <v>13</v>
      </c>
      <c r="N465" s="1">
        <v>1124.2</v>
      </c>
      <c r="O465" s="1">
        <v>7.71</v>
      </c>
      <c r="P465" s="1">
        <v>28</v>
      </c>
      <c r="Q465" s="1">
        <v>4909</v>
      </c>
      <c r="R465" s="1">
        <v>-7</v>
      </c>
      <c r="S465" s="1">
        <f t="shared" si="84"/>
        <v>4046.8500000000004</v>
      </c>
      <c r="T465" s="1">
        <f t="shared" si="85"/>
        <v>45847.464500000002</v>
      </c>
      <c r="U465" s="1">
        <f t="shared" si="86"/>
        <v>79.798500000000004</v>
      </c>
      <c r="V465" s="1">
        <f t="shared" si="87"/>
        <v>42.642000000000003</v>
      </c>
      <c r="W465" s="1">
        <f t="shared" si="88"/>
        <v>184090.245</v>
      </c>
      <c r="X465" s="1">
        <f t="shared" si="89"/>
        <v>177.86497101449274</v>
      </c>
      <c r="Y465" s="10">
        <f t="shared" si="90"/>
        <v>7.2559679086479303</v>
      </c>
      <c r="Z465" s="1">
        <f t="shared" si="91"/>
        <v>262.26561110122753</v>
      </c>
      <c r="AA465" s="1">
        <f t="shared" si="92"/>
        <v>0.57575219017836854</v>
      </c>
      <c r="AB465" s="1">
        <f t="shared" si="93"/>
        <v>143456.245</v>
      </c>
      <c r="AC465" s="8">
        <f t="shared" si="94"/>
        <v>0.57575219017836854</v>
      </c>
      <c r="AD465" s="1" t="str">
        <f t="shared" si="95"/>
        <v>CUST465</v>
      </c>
      <c r="AE465" s="1"/>
      <c r="AF465" s="1"/>
    </row>
    <row r="466" spans="1:32" x14ac:dyDescent="0.3">
      <c r="A466" s="1" t="s">
        <v>20</v>
      </c>
      <c r="B466" s="1" t="s">
        <v>27</v>
      </c>
      <c r="C466" s="1" t="s">
        <v>31</v>
      </c>
      <c r="D466" s="1">
        <v>4144</v>
      </c>
      <c r="E466" s="1">
        <v>145081</v>
      </c>
      <c r="F466" s="1">
        <v>27054</v>
      </c>
      <c r="G466" s="1">
        <v>1.6</v>
      </c>
      <c r="H466" s="1">
        <v>9.4</v>
      </c>
      <c r="I466" s="1">
        <v>382</v>
      </c>
      <c r="J466" s="1">
        <v>66.88</v>
      </c>
      <c r="K466" s="1">
        <v>17.760000000000002</v>
      </c>
      <c r="L466" s="1">
        <v>11767</v>
      </c>
      <c r="M466" s="1">
        <v>14</v>
      </c>
      <c r="N466" s="1">
        <v>1980.3</v>
      </c>
      <c r="O466" s="1">
        <v>0.45</v>
      </c>
      <c r="P466" s="1">
        <v>5</v>
      </c>
      <c r="Q466" s="1">
        <v>17740</v>
      </c>
      <c r="R466" s="1">
        <v>23</v>
      </c>
      <c r="S466" s="1">
        <f t="shared" si="84"/>
        <v>38953.599999999999</v>
      </c>
      <c r="T466" s="1">
        <f t="shared" si="85"/>
        <v>25766.385600000001</v>
      </c>
      <c r="U466" s="1">
        <f t="shared" si="86"/>
        <v>18.648000000000003</v>
      </c>
      <c r="V466" s="1">
        <f t="shared" si="87"/>
        <v>66.304000000000002</v>
      </c>
      <c r="W466" s="1">
        <f t="shared" si="88"/>
        <v>50769.062399999995</v>
      </c>
      <c r="X466" s="1">
        <f t="shared" si="89"/>
        <v>12.251221621621621</v>
      </c>
      <c r="Y466" s="10">
        <f t="shared" si="90"/>
        <v>5.3626450802099503</v>
      </c>
      <c r="Z466" s="1">
        <f t="shared" si="91"/>
        <v>73.262132000201987</v>
      </c>
      <c r="AA466" s="1">
        <f t="shared" si="92"/>
        <v>5.2141534728875598</v>
      </c>
      <c r="AB466" s="1">
        <f t="shared" si="93"/>
        <v>23715.062399999995</v>
      </c>
      <c r="AC466" s="8">
        <f t="shared" si="94"/>
        <v>5.2141534728875598</v>
      </c>
      <c r="AD466" s="1" t="str">
        <f t="shared" si="95"/>
        <v>CUST466</v>
      </c>
      <c r="AE466" s="1"/>
      <c r="AF466" s="1"/>
    </row>
    <row r="467" spans="1:32" x14ac:dyDescent="0.3">
      <c r="A467" s="1" t="s">
        <v>20</v>
      </c>
      <c r="B467" s="1" t="s">
        <v>24</v>
      </c>
      <c r="C467" s="1" t="s">
        <v>31</v>
      </c>
      <c r="D467" s="1">
        <v>1017</v>
      </c>
      <c r="E467" s="1">
        <v>815418</v>
      </c>
      <c r="F467" s="1">
        <v>27207</v>
      </c>
      <c r="G467" s="1">
        <v>7.96</v>
      </c>
      <c r="H467" s="1">
        <v>18.97</v>
      </c>
      <c r="I467" s="1">
        <v>234</v>
      </c>
      <c r="J467" s="1">
        <v>43.83</v>
      </c>
      <c r="K467" s="1">
        <v>14.61</v>
      </c>
      <c r="L467" s="1">
        <v>53413</v>
      </c>
      <c r="M467" s="1">
        <v>7</v>
      </c>
      <c r="N467" s="1">
        <v>1361.58</v>
      </c>
      <c r="O467" s="1">
        <v>10</v>
      </c>
      <c r="P467" s="1">
        <v>38</v>
      </c>
      <c r="Q467" s="1">
        <v>31328</v>
      </c>
      <c r="R467" s="1">
        <v>37</v>
      </c>
      <c r="S467" s="1">
        <f t="shared" si="84"/>
        <v>19292.489999999998</v>
      </c>
      <c r="T467" s="1">
        <f t="shared" si="85"/>
        <v>119132.56980000001</v>
      </c>
      <c r="U467" s="1">
        <f t="shared" si="86"/>
        <v>101.7</v>
      </c>
      <c r="V467" s="1">
        <f t="shared" si="87"/>
        <v>80.95320000000001</v>
      </c>
      <c r="W467" s="1">
        <f t="shared" si="88"/>
        <v>592069.28700000001</v>
      </c>
      <c r="X467" s="1">
        <f t="shared" si="89"/>
        <v>582.17235693215343</v>
      </c>
      <c r="Y467" s="10">
        <f t="shared" si="90"/>
        <v>29.970889844525306</v>
      </c>
      <c r="Z467" s="1">
        <f t="shared" si="91"/>
        <v>598.87630546864671</v>
      </c>
      <c r="AA467" s="1">
        <f t="shared" si="92"/>
        <v>0.39073177192556457</v>
      </c>
      <c r="AB467" s="1">
        <f t="shared" si="93"/>
        <v>564862.28700000001</v>
      </c>
      <c r="AC467" s="8">
        <f t="shared" si="94"/>
        <v>0.39073177192556457</v>
      </c>
      <c r="AD467" s="1" t="str">
        <f t="shared" si="95"/>
        <v>CUST467</v>
      </c>
      <c r="AE467" s="1"/>
      <c r="AF467" s="1"/>
    </row>
    <row r="468" spans="1:32" x14ac:dyDescent="0.3">
      <c r="A468" s="1" t="s">
        <v>20</v>
      </c>
      <c r="B468" s="1" t="s">
        <v>24</v>
      </c>
      <c r="C468" s="1" t="s">
        <v>31</v>
      </c>
      <c r="D468" s="1">
        <v>652</v>
      </c>
      <c r="E468" s="1">
        <v>741211</v>
      </c>
      <c r="F468" s="1">
        <v>39542</v>
      </c>
      <c r="G468" s="1">
        <v>5.41</v>
      </c>
      <c r="H468" s="1">
        <v>12.1</v>
      </c>
      <c r="I468" s="1">
        <v>354</v>
      </c>
      <c r="J468" s="1">
        <v>33.19</v>
      </c>
      <c r="K468" s="1">
        <v>7.35</v>
      </c>
      <c r="L468" s="1">
        <v>20595</v>
      </c>
      <c r="M468" s="1">
        <v>3</v>
      </c>
      <c r="N468" s="1">
        <v>242.09</v>
      </c>
      <c r="O468" s="1">
        <v>28.52</v>
      </c>
      <c r="P468" s="1">
        <v>43</v>
      </c>
      <c r="Q468" s="1">
        <v>34071</v>
      </c>
      <c r="R468" s="1">
        <v>9</v>
      </c>
      <c r="S468" s="1">
        <f t="shared" si="84"/>
        <v>7889.2</v>
      </c>
      <c r="T468" s="1">
        <f t="shared" si="85"/>
        <v>54479.008499999996</v>
      </c>
      <c r="U468" s="1">
        <f t="shared" si="86"/>
        <v>185.9504</v>
      </c>
      <c r="V468" s="1">
        <f t="shared" si="87"/>
        <v>35.273200000000003</v>
      </c>
      <c r="W468" s="1">
        <f t="shared" si="88"/>
        <v>623955.56790000002</v>
      </c>
      <c r="X468" s="1">
        <f t="shared" si="89"/>
        <v>956.98706733128836</v>
      </c>
      <c r="Y468" s="10">
        <f t="shared" si="90"/>
        <v>18.74490415254666</v>
      </c>
      <c r="Z468" s="1">
        <f t="shared" si="91"/>
        <v>3061.7167169234581</v>
      </c>
      <c r="AA468" s="1">
        <f t="shared" si="92"/>
        <v>0.11562140874865592</v>
      </c>
      <c r="AB468" s="1">
        <f t="shared" si="93"/>
        <v>584413.56790000002</v>
      </c>
      <c r="AC468" s="8">
        <f t="shared" si="94"/>
        <v>0.11562140874865592</v>
      </c>
      <c r="AD468" s="1" t="str">
        <f t="shared" si="95"/>
        <v>CUST468</v>
      </c>
      <c r="AE468" s="1"/>
      <c r="AF468" s="1"/>
    </row>
    <row r="469" spans="1:32" x14ac:dyDescent="0.3">
      <c r="A469" s="1" t="s">
        <v>20</v>
      </c>
      <c r="B469" s="1" t="s">
        <v>24</v>
      </c>
      <c r="C469" s="1" t="s">
        <v>31</v>
      </c>
      <c r="D469" s="1">
        <v>3071</v>
      </c>
      <c r="E469" s="1">
        <v>479276</v>
      </c>
      <c r="F469" s="1">
        <v>71677</v>
      </c>
      <c r="G469" s="1">
        <v>7.52</v>
      </c>
      <c r="H469" s="1">
        <v>13.77</v>
      </c>
      <c r="I469" s="1">
        <v>488</v>
      </c>
      <c r="J469" s="1">
        <v>14.95</v>
      </c>
      <c r="K469" s="1">
        <v>15.24</v>
      </c>
      <c r="L469" s="1">
        <v>99270</v>
      </c>
      <c r="M469" s="1">
        <v>12</v>
      </c>
      <c r="N469" s="1">
        <v>947.32</v>
      </c>
      <c r="O469" s="1">
        <v>23.35</v>
      </c>
      <c r="P469" s="1">
        <v>24</v>
      </c>
      <c r="Q469" s="1">
        <v>42552</v>
      </c>
      <c r="R469" s="1">
        <v>53</v>
      </c>
      <c r="S469" s="1">
        <f t="shared" si="84"/>
        <v>42287.67</v>
      </c>
      <c r="T469" s="1">
        <f t="shared" si="85"/>
        <v>73041.662400000001</v>
      </c>
      <c r="U469" s="1">
        <f t="shared" si="86"/>
        <v>717.07850000000008</v>
      </c>
      <c r="V469" s="1">
        <f t="shared" si="87"/>
        <v>230.93919999999997</v>
      </c>
      <c r="W469" s="1">
        <f t="shared" si="88"/>
        <v>221176.64990000002</v>
      </c>
      <c r="X469" s="1">
        <f t="shared" si="89"/>
        <v>72.021051742103552</v>
      </c>
      <c r="Y469" s="10">
        <f t="shared" si="90"/>
        <v>6.6866079774544138</v>
      </c>
      <c r="Z469" s="1">
        <f t="shared" si="91"/>
        <v>505.92830300215343</v>
      </c>
      <c r="AA469" s="1">
        <f t="shared" si="92"/>
        <v>0.96456355002128213</v>
      </c>
      <c r="AB469" s="1">
        <f t="shared" si="93"/>
        <v>149499.64990000002</v>
      </c>
      <c r="AC469" s="8">
        <f t="shared" si="94"/>
        <v>0.96456355002128213</v>
      </c>
      <c r="AD469" s="1" t="str">
        <f t="shared" si="95"/>
        <v>CUST469</v>
      </c>
      <c r="AE469" s="1"/>
      <c r="AF469" s="1"/>
    </row>
    <row r="470" spans="1:32" x14ac:dyDescent="0.3">
      <c r="A470" s="1" t="s">
        <v>20</v>
      </c>
      <c r="B470" s="1" t="s">
        <v>24</v>
      </c>
      <c r="C470" s="1" t="s">
        <v>31</v>
      </c>
      <c r="D470" s="1">
        <v>854</v>
      </c>
      <c r="E470" s="1">
        <v>119122</v>
      </c>
      <c r="F470" s="1">
        <v>88555</v>
      </c>
      <c r="G470" s="1">
        <v>2.54</v>
      </c>
      <c r="H470" s="1">
        <v>13.15</v>
      </c>
      <c r="I470" s="1">
        <v>24</v>
      </c>
      <c r="J470" s="1">
        <v>52.33</v>
      </c>
      <c r="K470" s="1">
        <v>14.43</v>
      </c>
      <c r="L470" s="1">
        <v>66425</v>
      </c>
      <c r="M470" s="1">
        <v>6</v>
      </c>
      <c r="N470" s="1">
        <v>473.36</v>
      </c>
      <c r="O470" s="1">
        <v>18.260000000000002</v>
      </c>
      <c r="P470" s="1">
        <v>1</v>
      </c>
      <c r="Q470" s="1">
        <v>10797</v>
      </c>
      <c r="R470" s="1">
        <v>64</v>
      </c>
      <c r="S470" s="1">
        <f t="shared" si="84"/>
        <v>11230.1</v>
      </c>
      <c r="T470" s="1">
        <f t="shared" si="85"/>
        <v>17189.304599999999</v>
      </c>
      <c r="U470" s="1">
        <f t="shared" si="86"/>
        <v>155.94040000000001</v>
      </c>
      <c r="V470" s="1">
        <f t="shared" si="87"/>
        <v>21.691599999999998</v>
      </c>
      <c r="W470" s="1">
        <f t="shared" si="88"/>
        <v>13302.963400000008</v>
      </c>
      <c r="X470" s="1">
        <f t="shared" si="89"/>
        <v>15.577240515222492</v>
      </c>
      <c r="Y470" s="10">
        <f t="shared" si="90"/>
        <v>1.3451753147761278</v>
      </c>
      <c r="Z470" s="1">
        <f t="shared" si="91"/>
        <v>251.65201960452933</v>
      </c>
      <c r="AA470" s="1">
        <f t="shared" si="92"/>
        <v>9.5369788955860374E-2</v>
      </c>
      <c r="AB470" s="1">
        <f t="shared" si="93"/>
        <v>-75252.036599999992</v>
      </c>
      <c r="AC470" s="8">
        <f t="shared" si="94"/>
        <v>9.5369788955860374E-2</v>
      </c>
      <c r="AD470" s="1" t="str">
        <f t="shared" si="95"/>
        <v>CUST470</v>
      </c>
      <c r="AE470" s="1"/>
      <c r="AF470" s="1"/>
    </row>
    <row r="471" spans="1:32" x14ac:dyDescent="0.3">
      <c r="A471" s="1" t="s">
        <v>20</v>
      </c>
      <c r="B471" s="1" t="s">
        <v>27</v>
      </c>
      <c r="C471" s="1" t="s">
        <v>31</v>
      </c>
      <c r="D471" s="1">
        <v>4640</v>
      </c>
      <c r="E471" s="1">
        <v>623156</v>
      </c>
      <c r="F471" s="1">
        <v>106665</v>
      </c>
      <c r="G471" s="1">
        <v>5.23</v>
      </c>
      <c r="H471" s="1">
        <v>18.71</v>
      </c>
      <c r="I471" s="1">
        <v>200</v>
      </c>
      <c r="J471" s="1">
        <v>52.53</v>
      </c>
      <c r="K471" s="1">
        <v>5.59</v>
      </c>
      <c r="L471" s="1">
        <v>84981</v>
      </c>
      <c r="M471" s="1">
        <v>9</v>
      </c>
      <c r="N471" s="1">
        <v>1188.1300000000001</v>
      </c>
      <c r="O471" s="1">
        <v>11.21</v>
      </c>
      <c r="P471" s="1">
        <v>17</v>
      </c>
      <c r="Q471" s="1">
        <v>7406</v>
      </c>
      <c r="R471" s="1">
        <v>-2</v>
      </c>
      <c r="S471" s="1">
        <f t="shared" si="84"/>
        <v>86814.400000000009</v>
      </c>
      <c r="T471" s="1">
        <f t="shared" si="85"/>
        <v>34834.420399999995</v>
      </c>
      <c r="U471" s="1">
        <f t="shared" si="86"/>
        <v>520.14400000000001</v>
      </c>
      <c r="V471" s="1">
        <f t="shared" si="87"/>
        <v>242.67200000000003</v>
      </c>
      <c r="W471" s="1">
        <f t="shared" si="88"/>
        <v>408357.36359999998</v>
      </c>
      <c r="X471" s="1">
        <f t="shared" si="89"/>
        <v>88.008052499999991</v>
      </c>
      <c r="Y471" s="10">
        <f t="shared" si="90"/>
        <v>5.8421787840435009</v>
      </c>
      <c r="Z471" s="1">
        <f t="shared" si="91"/>
        <v>524.48469443579404</v>
      </c>
      <c r="AA471" s="1">
        <f t="shared" si="92"/>
        <v>0.38132666619594452</v>
      </c>
      <c r="AB471" s="1">
        <f t="shared" si="93"/>
        <v>301692.36359999998</v>
      </c>
      <c r="AC471" s="8">
        <f t="shared" si="94"/>
        <v>0.38132666619594452</v>
      </c>
      <c r="AD471" s="1" t="str">
        <f t="shared" si="95"/>
        <v>CUST471</v>
      </c>
      <c r="AE471" s="1"/>
      <c r="AF471" s="1"/>
    </row>
    <row r="472" spans="1:32" x14ac:dyDescent="0.3">
      <c r="A472" s="1" t="s">
        <v>20</v>
      </c>
      <c r="B472" s="1" t="s">
        <v>27</v>
      </c>
      <c r="C472" s="1" t="s">
        <v>29</v>
      </c>
      <c r="D472" s="1">
        <v>452</v>
      </c>
      <c r="E472" s="1">
        <v>693407</v>
      </c>
      <c r="F472" s="1">
        <v>73803</v>
      </c>
      <c r="G472" s="1">
        <v>7.56</v>
      </c>
      <c r="H472" s="1">
        <v>17.21</v>
      </c>
      <c r="I472" s="1">
        <v>177</v>
      </c>
      <c r="J472" s="1">
        <v>55.03</v>
      </c>
      <c r="K472" s="1">
        <v>11.83</v>
      </c>
      <c r="L472" s="1">
        <v>71997</v>
      </c>
      <c r="M472" s="1">
        <v>2</v>
      </c>
      <c r="N472" s="1">
        <v>1421.76</v>
      </c>
      <c r="O472" s="1">
        <v>20.440000000000001</v>
      </c>
      <c r="P472" s="1">
        <v>4</v>
      </c>
      <c r="Q472" s="1">
        <v>14965</v>
      </c>
      <c r="R472" s="1">
        <v>8</v>
      </c>
      <c r="S472" s="1">
        <f t="shared" si="84"/>
        <v>7778.92</v>
      </c>
      <c r="T472" s="1">
        <f t="shared" si="85"/>
        <v>82030.0481</v>
      </c>
      <c r="U472" s="1">
        <f t="shared" si="86"/>
        <v>92.388800000000018</v>
      </c>
      <c r="V472" s="1">
        <f t="shared" si="87"/>
        <v>34.171199999999999</v>
      </c>
      <c r="W472" s="1">
        <f t="shared" si="88"/>
        <v>516509.4719</v>
      </c>
      <c r="X472" s="1">
        <f t="shared" si="89"/>
        <v>1142.7200705752211</v>
      </c>
      <c r="Y472" s="10">
        <f t="shared" si="90"/>
        <v>9.3953768816985761</v>
      </c>
      <c r="Z472" s="1">
        <f t="shared" si="91"/>
        <v>487.7103027233851</v>
      </c>
      <c r="AA472" s="1">
        <f t="shared" si="92"/>
        <v>0.3629203627883768</v>
      </c>
      <c r="AB472" s="1">
        <f t="shared" si="93"/>
        <v>442706.4719</v>
      </c>
      <c r="AC472" s="8">
        <f t="shared" si="94"/>
        <v>0.3629203627883768</v>
      </c>
      <c r="AD472" s="1" t="str">
        <f t="shared" si="95"/>
        <v>CUST472</v>
      </c>
      <c r="AE472" s="1"/>
      <c r="AF472" s="1"/>
    </row>
    <row r="473" spans="1:32" x14ac:dyDescent="0.3">
      <c r="A473" s="1" t="s">
        <v>20</v>
      </c>
      <c r="B473" s="1" t="s">
        <v>26</v>
      </c>
      <c r="C473" s="1" t="s">
        <v>29</v>
      </c>
      <c r="D473" s="1">
        <v>4803</v>
      </c>
      <c r="E473" s="1">
        <v>421602</v>
      </c>
      <c r="F473" s="1">
        <v>84239</v>
      </c>
      <c r="G473" s="1">
        <v>2.44</v>
      </c>
      <c r="H473" s="1">
        <v>18.190000000000001</v>
      </c>
      <c r="I473" s="1">
        <v>270</v>
      </c>
      <c r="J473" s="1">
        <v>27.1</v>
      </c>
      <c r="K473" s="1">
        <v>16.71</v>
      </c>
      <c r="L473" s="1">
        <v>74554</v>
      </c>
      <c r="M473" s="1">
        <v>9</v>
      </c>
      <c r="N473" s="1">
        <v>1419.14</v>
      </c>
      <c r="O473" s="1">
        <v>9.6300000000000008</v>
      </c>
      <c r="P473" s="1">
        <v>43</v>
      </c>
      <c r="Q473" s="1">
        <v>4188</v>
      </c>
      <c r="R473" s="1">
        <v>79</v>
      </c>
      <c r="S473" s="1">
        <f t="shared" si="84"/>
        <v>87366.57</v>
      </c>
      <c r="T473" s="1">
        <f t="shared" si="85"/>
        <v>70449.694199999998</v>
      </c>
      <c r="U473" s="1">
        <f t="shared" si="86"/>
        <v>462.52890000000008</v>
      </c>
      <c r="V473" s="1">
        <f t="shared" si="87"/>
        <v>117.19319999999999</v>
      </c>
      <c r="W473" s="1">
        <f t="shared" si="88"/>
        <v>184464.01369999998</v>
      </c>
      <c r="X473" s="1">
        <f t="shared" si="89"/>
        <v>38.405999104726206</v>
      </c>
      <c r="Y473" s="10">
        <f t="shared" si="90"/>
        <v>5.0048314913519869</v>
      </c>
      <c r="Z473" s="1">
        <f t="shared" si="91"/>
        <v>297.08274025113798</v>
      </c>
      <c r="AA473" s="1">
        <f t="shared" si="92"/>
        <v>0.90883771898615295</v>
      </c>
      <c r="AB473" s="1">
        <f t="shared" si="93"/>
        <v>100225.01369999998</v>
      </c>
      <c r="AC473" s="8">
        <f t="shared" si="94"/>
        <v>0.90883771898615295</v>
      </c>
      <c r="AD473" s="1" t="str">
        <f t="shared" si="95"/>
        <v>CUST473</v>
      </c>
      <c r="AE473" s="1"/>
      <c r="AF473" s="1"/>
    </row>
    <row r="474" spans="1:32" x14ac:dyDescent="0.3">
      <c r="A474" s="1" t="s">
        <v>20</v>
      </c>
      <c r="B474" s="1" t="s">
        <v>26</v>
      </c>
      <c r="C474" s="1" t="s">
        <v>31</v>
      </c>
      <c r="D474" s="1">
        <v>2725</v>
      </c>
      <c r="E474" s="1">
        <v>711357</v>
      </c>
      <c r="F474" s="1">
        <v>100040</v>
      </c>
      <c r="G474" s="1">
        <v>0.98</v>
      </c>
      <c r="H474" s="1">
        <v>15.5</v>
      </c>
      <c r="I474" s="1">
        <v>155</v>
      </c>
      <c r="J474" s="1">
        <v>55.49</v>
      </c>
      <c r="K474" s="1">
        <v>14.46</v>
      </c>
      <c r="L474" s="1">
        <v>3985</v>
      </c>
      <c r="M474" s="1">
        <v>13</v>
      </c>
      <c r="N474" s="1">
        <v>1427.64</v>
      </c>
      <c r="O474" s="1">
        <v>24.71</v>
      </c>
      <c r="P474" s="1">
        <v>7</v>
      </c>
      <c r="Q474" s="1">
        <v>32813</v>
      </c>
      <c r="R474" s="1">
        <v>-5</v>
      </c>
      <c r="S474" s="1">
        <f t="shared" si="84"/>
        <v>42237.5</v>
      </c>
      <c r="T474" s="1">
        <f t="shared" si="85"/>
        <v>102862.2222</v>
      </c>
      <c r="U474" s="1">
        <f t="shared" si="86"/>
        <v>673.34750000000008</v>
      </c>
      <c r="V474" s="1">
        <f t="shared" si="87"/>
        <v>26.704999999999998</v>
      </c>
      <c r="W474" s="1">
        <f t="shared" si="88"/>
        <v>528759.22530000005</v>
      </c>
      <c r="X474" s="1">
        <f t="shared" si="89"/>
        <v>194.0400826788991</v>
      </c>
      <c r="Y474" s="10">
        <f t="shared" si="90"/>
        <v>7.1107257097161138</v>
      </c>
      <c r="Z474" s="1">
        <f t="shared" si="91"/>
        <v>498.27477515339996</v>
      </c>
      <c r="AA474" s="1">
        <f t="shared" si="92"/>
        <v>0.31107334292064326</v>
      </c>
      <c r="AB474" s="1">
        <f t="shared" si="93"/>
        <v>428719.22530000005</v>
      </c>
      <c r="AC474" s="8">
        <f t="shared" si="94"/>
        <v>0.31107334292064326</v>
      </c>
      <c r="AD474" s="1" t="str">
        <f t="shared" si="95"/>
        <v>CUST474</v>
      </c>
      <c r="AE474" s="1"/>
      <c r="AF474" s="1"/>
    </row>
    <row r="475" spans="1:32" x14ac:dyDescent="0.3">
      <c r="A475" s="1" t="s">
        <v>20</v>
      </c>
      <c r="B475" s="1" t="s">
        <v>26</v>
      </c>
      <c r="C475" s="1" t="s">
        <v>28</v>
      </c>
      <c r="D475" s="1">
        <v>2482</v>
      </c>
      <c r="E475" s="1">
        <v>367650</v>
      </c>
      <c r="F475" s="1">
        <v>10744</v>
      </c>
      <c r="G475" s="1">
        <v>9.16</v>
      </c>
      <c r="H475" s="1">
        <v>11.57</v>
      </c>
      <c r="I475" s="1">
        <v>120</v>
      </c>
      <c r="J475" s="1">
        <v>60.09</v>
      </c>
      <c r="K475" s="1">
        <v>11.45</v>
      </c>
      <c r="L475" s="1">
        <v>43052</v>
      </c>
      <c r="M475" s="1">
        <v>12</v>
      </c>
      <c r="N475" s="1">
        <v>1208.95</v>
      </c>
      <c r="O475" s="1">
        <v>3.09</v>
      </c>
      <c r="P475" s="1">
        <v>36</v>
      </c>
      <c r="Q475" s="1">
        <v>7765</v>
      </c>
      <c r="R475" s="1">
        <v>65</v>
      </c>
      <c r="S475" s="1">
        <f t="shared" si="84"/>
        <v>28716.74</v>
      </c>
      <c r="T475" s="1">
        <f t="shared" si="85"/>
        <v>42095.924999999996</v>
      </c>
      <c r="U475" s="1">
        <f t="shared" si="86"/>
        <v>76.693799999999996</v>
      </c>
      <c r="V475" s="1">
        <f t="shared" si="87"/>
        <v>227.35120000000001</v>
      </c>
      <c r="W475" s="1">
        <f t="shared" si="88"/>
        <v>245716.29</v>
      </c>
      <c r="X475" s="1">
        <f t="shared" si="89"/>
        <v>98.999311039484297</v>
      </c>
      <c r="Y475" s="10">
        <f t="shared" si="90"/>
        <v>34.219099032017873</v>
      </c>
      <c r="Z475" s="1">
        <f t="shared" si="91"/>
        <v>304.10686959758465</v>
      </c>
      <c r="AA475" s="1">
        <f t="shared" si="92"/>
        <v>0.39459812321501431</v>
      </c>
      <c r="AB475" s="1">
        <f t="shared" si="93"/>
        <v>234972.29</v>
      </c>
      <c r="AC475" s="8">
        <f t="shared" si="94"/>
        <v>0.39459812321501431</v>
      </c>
      <c r="AD475" s="1" t="str">
        <f t="shared" si="95"/>
        <v>CUST475</v>
      </c>
      <c r="AE475" s="1"/>
      <c r="AF475" s="1"/>
    </row>
    <row r="476" spans="1:32" x14ac:dyDescent="0.3">
      <c r="A476" s="1" t="s">
        <v>20</v>
      </c>
      <c r="B476" s="1" t="s">
        <v>27</v>
      </c>
      <c r="C476" s="1" t="s">
        <v>28</v>
      </c>
      <c r="D476" s="1">
        <v>3079</v>
      </c>
      <c r="E476" s="1">
        <v>493031</v>
      </c>
      <c r="F476" s="1">
        <v>47359</v>
      </c>
      <c r="G476" s="1">
        <v>3.88</v>
      </c>
      <c r="H476" s="1">
        <v>7.01</v>
      </c>
      <c r="I476" s="1">
        <v>102</v>
      </c>
      <c r="J476" s="1">
        <v>32.97</v>
      </c>
      <c r="K476" s="1">
        <v>9.66</v>
      </c>
      <c r="L476" s="1">
        <v>47322</v>
      </c>
      <c r="M476" s="1">
        <v>14</v>
      </c>
      <c r="N476" s="1">
        <v>822.68</v>
      </c>
      <c r="O476" s="1">
        <v>23.85</v>
      </c>
      <c r="P476" s="1">
        <v>27</v>
      </c>
      <c r="Q476" s="1">
        <v>11807</v>
      </c>
      <c r="R476" s="1">
        <v>11</v>
      </c>
      <c r="S476" s="1">
        <f t="shared" si="84"/>
        <v>21583.79</v>
      </c>
      <c r="T476" s="1">
        <f t="shared" si="85"/>
        <v>47626.794600000001</v>
      </c>
      <c r="U476" s="1">
        <f t="shared" si="86"/>
        <v>734.34150000000011</v>
      </c>
      <c r="V476" s="1">
        <f t="shared" si="87"/>
        <v>119.46520000000001</v>
      </c>
      <c r="W476" s="1">
        <f t="shared" si="88"/>
        <v>363837.60869999998</v>
      </c>
      <c r="X476" s="1">
        <f t="shared" si="89"/>
        <v>118.16745979214031</v>
      </c>
      <c r="Y476" s="10">
        <f t="shared" si="90"/>
        <v>10.410502755548048</v>
      </c>
      <c r="Z476" s="1">
        <f t="shared" si="91"/>
        <v>599.29863373365106</v>
      </c>
      <c r="AA476" s="1">
        <f t="shared" si="92"/>
        <v>0.17019895300701171</v>
      </c>
      <c r="AB476" s="1">
        <f t="shared" si="93"/>
        <v>316478.60869999998</v>
      </c>
      <c r="AC476" s="8">
        <f t="shared" si="94"/>
        <v>0.17019895300701171</v>
      </c>
      <c r="AD476" s="1" t="str">
        <f t="shared" si="95"/>
        <v>CUST476</v>
      </c>
      <c r="AE476" s="1"/>
      <c r="AF476" s="1"/>
    </row>
    <row r="477" spans="1:32" x14ac:dyDescent="0.3">
      <c r="A477" s="1" t="s">
        <v>20</v>
      </c>
      <c r="B477" s="1" t="s">
        <v>26</v>
      </c>
      <c r="C477" s="1" t="s">
        <v>29</v>
      </c>
      <c r="D477" s="1">
        <v>4109</v>
      </c>
      <c r="E477" s="1">
        <v>202889</v>
      </c>
      <c r="F477" s="1">
        <v>12597</v>
      </c>
      <c r="G477" s="1">
        <v>9.16</v>
      </c>
      <c r="H477" s="1">
        <v>12.01</v>
      </c>
      <c r="I477" s="1">
        <v>435</v>
      </c>
      <c r="J477" s="1">
        <v>39.799999999999997</v>
      </c>
      <c r="K477" s="1">
        <v>19.11</v>
      </c>
      <c r="L477" s="1">
        <v>18608</v>
      </c>
      <c r="M477" s="1">
        <v>7</v>
      </c>
      <c r="N477" s="1">
        <v>1945.74</v>
      </c>
      <c r="O477" s="1">
        <v>11.55</v>
      </c>
      <c r="P477" s="1">
        <v>29</v>
      </c>
      <c r="Q477" s="1">
        <v>43120</v>
      </c>
      <c r="R477" s="1">
        <v>58</v>
      </c>
      <c r="S477" s="1">
        <f t="shared" si="84"/>
        <v>49349.09</v>
      </c>
      <c r="T477" s="1">
        <f t="shared" si="85"/>
        <v>38772.087899999999</v>
      </c>
      <c r="U477" s="1">
        <f t="shared" si="86"/>
        <v>474.58950000000004</v>
      </c>
      <c r="V477" s="1">
        <f t="shared" si="87"/>
        <v>376.38440000000003</v>
      </c>
      <c r="W477" s="1">
        <f t="shared" si="88"/>
        <v>52188.848200000008</v>
      </c>
      <c r="X477" s="1">
        <f t="shared" si="89"/>
        <v>12.701106887320519</v>
      </c>
      <c r="Y477" s="10">
        <f t="shared" si="90"/>
        <v>16.106136381678176</v>
      </c>
      <c r="Z477" s="1">
        <f t="shared" si="91"/>
        <v>104.27343838334001</v>
      </c>
      <c r="AA477" s="1">
        <f t="shared" si="92"/>
        <v>4.171723947577247</v>
      </c>
      <c r="AB477" s="1">
        <f t="shared" si="93"/>
        <v>39591.848200000008</v>
      </c>
      <c r="AC477" s="8">
        <f t="shared" si="94"/>
        <v>4.171723947577247</v>
      </c>
      <c r="AD477" s="1" t="str">
        <f t="shared" si="95"/>
        <v>CUST477</v>
      </c>
      <c r="AE477" s="1"/>
      <c r="AF477" s="1"/>
    </row>
    <row r="478" spans="1:32" x14ac:dyDescent="0.3">
      <c r="A478" s="1" t="s">
        <v>20</v>
      </c>
      <c r="B478" s="1" t="s">
        <v>25</v>
      </c>
      <c r="C478" s="1" t="s">
        <v>28</v>
      </c>
      <c r="D478" s="1">
        <v>4832</v>
      </c>
      <c r="E478" s="1">
        <v>819727</v>
      </c>
      <c r="F478" s="1">
        <v>138241</v>
      </c>
      <c r="G478" s="1">
        <v>6.15</v>
      </c>
      <c r="H478" s="1">
        <v>11.33</v>
      </c>
      <c r="I478" s="1">
        <v>114</v>
      </c>
      <c r="J478" s="1">
        <v>25.93</v>
      </c>
      <c r="K478" s="1">
        <v>6.01</v>
      </c>
      <c r="L478" s="1">
        <v>73994</v>
      </c>
      <c r="M478" s="1">
        <v>10</v>
      </c>
      <c r="N478" s="1">
        <v>620.16999999999996</v>
      </c>
      <c r="O478" s="1">
        <v>12.62</v>
      </c>
      <c r="P478" s="1">
        <v>45</v>
      </c>
      <c r="Q478" s="1">
        <v>14786</v>
      </c>
      <c r="R478" s="1">
        <v>55</v>
      </c>
      <c r="S478" s="1">
        <f t="shared" si="84"/>
        <v>54746.559999999998</v>
      </c>
      <c r="T478" s="1">
        <f t="shared" si="85"/>
        <v>49265.592700000001</v>
      </c>
      <c r="U478" s="1">
        <f t="shared" si="86"/>
        <v>609.7983999999999</v>
      </c>
      <c r="V478" s="1">
        <f t="shared" si="87"/>
        <v>297.16800000000001</v>
      </c>
      <c r="W478" s="1">
        <f t="shared" si="88"/>
        <v>626027.88089999999</v>
      </c>
      <c r="X478" s="1">
        <f t="shared" si="89"/>
        <v>129.55875018625827</v>
      </c>
      <c r="Y478" s="10">
        <f t="shared" si="90"/>
        <v>5.9296952423665914</v>
      </c>
      <c r="Z478" s="1">
        <f t="shared" si="91"/>
        <v>1321.777899608172</v>
      </c>
      <c r="AA478" s="1">
        <f t="shared" si="92"/>
        <v>8.6247470194345185E-2</v>
      </c>
      <c r="AB478" s="1">
        <f t="shared" si="93"/>
        <v>487786.88089999999</v>
      </c>
      <c r="AC478" s="8">
        <f t="shared" si="94"/>
        <v>8.6247470194345185E-2</v>
      </c>
      <c r="AD478" s="1" t="str">
        <f t="shared" si="95"/>
        <v>CUST478</v>
      </c>
      <c r="AE478" s="1"/>
      <c r="AF478" s="1"/>
    </row>
    <row r="479" spans="1:32" x14ac:dyDescent="0.3">
      <c r="A479" s="1" t="s">
        <v>20</v>
      </c>
      <c r="B479" s="1" t="s">
        <v>27</v>
      </c>
      <c r="C479" s="1" t="s">
        <v>29</v>
      </c>
      <c r="D479" s="1">
        <v>4989</v>
      </c>
      <c r="E479" s="1">
        <v>711616</v>
      </c>
      <c r="F479" s="1">
        <v>66516</v>
      </c>
      <c r="G479" s="1">
        <v>3.19</v>
      </c>
      <c r="H479" s="1">
        <v>7.63</v>
      </c>
      <c r="I479" s="1">
        <v>18</v>
      </c>
      <c r="J479" s="1">
        <v>51.75</v>
      </c>
      <c r="K479" s="1">
        <v>15.79</v>
      </c>
      <c r="L479" s="1">
        <v>62435</v>
      </c>
      <c r="M479" s="1">
        <v>3</v>
      </c>
      <c r="N479" s="1">
        <v>308.93</v>
      </c>
      <c r="O479" s="1">
        <v>13.09</v>
      </c>
      <c r="P479" s="1">
        <v>27</v>
      </c>
      <c r="Q479" s="1">
        <v>9559</v>
      </c>
      <c r="R479" s="1">
        <v>71</v>
      </c>
      <c r="S479" s="1">
        <f t="shared" si="84"/>
        <v>38066.07</v>
      </c>
      <c r="T479" s="1">
        <f t="shared" si="85"/>
        <v>112364.16639999999</v>
      </c>
      <c r="U479" s="1">
        <f t="shared" si="86"/>
        <v>653.06009999999992</v>
      </c>
      <c r="V479" s="1">
        <f t="shared" si="87"/>
        <v>159.14909999999998</v>
      </c>
      <c r="W479" s="1">
        <f t="shared" si="88"/>
        <v>488379.55440000002</v>
      </c>
      <c r="X479" s="1">
        <f t="shared" si="89"/>
        <v>97.891271677690924</v>
      </c>
      <c r="Y479" s="10">
        <f t="shared" si="90"/>
        <v>10.69841842564195</v>
      </c>
      <c r="Z479" s="1">
        <f t="shared" si="91"/>
        <v>2303.4862266532873</v>
      </c>
      <c r="AA479" s="1">
        <f t="shared" si="92"/>
        <v>7.8142425128158999E-3</v>
      </c>
      <c r="AB479" s="1">
        <f t="shared" si="93"/>
        <v>421863.55440000002</v>
      </c>
      <c r="AC479" s="8">
        <f t="shared" si="94"/>
        <v>7.8142425128158999E-3</v>
      </c>
      <c r="AD479" s="1" t="str">
        <f t="shared" si="95"/>
        <v>CUST479</v>
      </c>
      <c r="AE479" s="1"/>
      <c r="AF479" s="1"/>
    </row>
    <row r="480" spans="1:32" x14ac:dyDescent="0.3">
      <c r="A480" s="1" t="s">
        <v>20</v>
      </c>
      <c r="B480" s="1" t="s">
        <v>26</v>
      </c>
      <c r="C480" s="1" t="s">
        <v>28</v>
      </c>
      <c r="D480" s="1">
        <v>474</v>
      </c>
      <c r="E480" s="1">
        <v>339530</v>
      </c>
      <c r="F480" s="1">
        <v>7352</v>
      </c>
      <c r="G480" s="1">
        <v>4.5599999999999996</v>
      </c>
      <c r="H480" s="1">
        <v>7.67</v>
      </c>
      <c r="I480" s="1">
        <v>173</v>
      </c>
      <c r="J480" s="1">
        <v>39.61</v>
      </c>
      <c r="K480" s="1">
        <v>11.08</v>
      </c>
      <c r="L480" s="1">
        <v>75956</v>
      </c>
      <c r="M480" s="1">
        <v>0</v>
      </c>
      <c r="N480" s="1">
        <v>336.15</v>
      </c>
      <c r="O480" s="1">
        <v>7.08</v>
      </c>
      <c r="P480" s="1">
        <v>49</v>
      </c>
      <c r="Q480" s="1">
        <v>45187</v>
      </c>
      <c r="R480" s="1">
        <v>26</v>
      </c>
      <c r="S480" s="1">
        <f t="shared" si="84"/>
        <v>3635.58</v>
      </c>
      <c r="T480" s="1">
        <f t="shared" si="85"/>
        <v>37619.923999999999</v>
      </c>
      <c r="U480" s="1">
        <f t="shared" si="86"/>
        <v>33.559200000000004</v>
      </c>
      <c r="V480" s="1">
        <f t="shared" si="87"/>
        <v>21.614399999999996</v>
      </c>
      <c r="W480" s="1">
        <f t="shared" si="88"/>
        <v>177076.3224</v>
      </c>
      <c r="X480" s="1">
        <f t="shared" si="89"/>
        <v>373.57873924050637</v>
      </c>
      <c r="Y480" s="10">
        <f t="shared" si="90"/>
        <v>46.181991294885748</v>
      </c>
      <c r="Z480" s="1">
        <f t="shared" si="91"/>
        <v>1010.0550349546335</v>
      </c>
      <c r="AA480" s="1">
        <f t="shared" si="92"/>
        <v>0.17127779577651459</v>
      </c>
      <c r="AB480" s="1">
        <f t="shared" si="93"/>
        <v>169724.3224</v>
      </c>
      <c r="AC480" s="8">
        <f t="shared" si="94"/>
        <v>0.17127779577651459</v>
      </c>
      <c r="AD480" s="1" t="str">
        <f t="shared" si="95"/>
        <v>CUST480</v>
      </c>
      <c r="AE480" s="1"/>
      <c r="AF480" s="1"/>
    </row>
    <row r="481" spans="1:32" x14ac:dyDescent="0.3">
      <c r="A481" s="1" t="s">
        <v>20</v>
      </c>
      <c r="B481" s="1" t="s">
        <v>25</v>
      </c>
      <c r="C481" s="1" t="s">
        <v>29</v>
      </c>
      <c r="D481" s="1">
        <v>4748</v>
      </c>
      <c r="E481" s="1">
        <v>595909</v>
      </c>
      <c r="F481" s="1">
        <v>91836</v>
      </c>
      <c r="G481" s="1">
        <v>8.7200000000000006</v>
      </c>
      <c r="H481" s="1">
        <v>9.99</v>
      </c>
      <c r="I481" s="1">
        <v>46</v>
      </c>
      <c r="J481" s="1">
        <v>29.68</v>
      </c>
      <c r="K481" s="1">
        <v>18.64</v>
      </c>
      <c r="L481" s="1">
        <v>43310</v>
      </c>
      <c r="M481" s="1">
        <v>0</v>
      </c>
      <c r="N481" s="1">
        <v>679.51</v>
      </c>
      <c r="O481" s="1">
        <v>0.2</v>
      </c>
      <c r="P481" s="1">
        <v>10</v>
      </c>
      <c r="Q481" s="1">
        <v>28579</v>
      </c>
      <c r="R481" s="1">
        <v>-7</v>
      </c>
      <c r="S481" s="1">
        <f t="shared" si="84"/>
        <v>47432.520000000004</v>
      </c>
      <c r="T481" s="1">
        <f t="shared" si="85"/>
        <v>111077.4376</v>
      </c>
      <c r="U481" s="1">
        <f t="shared" si="86"/>
        <v>9.4960000000000004</v>
      </c>
      <c r="V481" s="1">
        <f t="shared" si="87"/>
        <v>414.0256</v>
      </c>
      <c r="W481" s="1">
        <f t="shared" si="88"/>
        <v>365086.52079999994</v>
      </c>
      <c r="X481" s="1">
        <f t="shared" si="89"/>
        <v>76.892696040438068</v>
      </c>
      <c r="Y481" s="10">
        <f t="shared" si="90"/>
        <v>6.4888387995992858</v>
      </c>
      <c r="Z481" s="1">
        <f t="shared" si="91"/>
        <v>876.96869803240577</v>
      </c>
      <c r="AA481" s="1">
        <f t="shared" si="92"/>
        <v>5.2453411510817921E-2</v>
      </c>
      <c r="AB481" s="1">
        <f t="shared" si="93"/>
        <v>273250.52079999994</v>
      </c>
      <c r="AC481" s="8">
        <f t="shared" si="94"/>
        <v>5.2453411510817921E-2</v>
      </c>
      <c r="AD481" s="1" t="str">
        <f t="shared" si="95"/>
        <v>CUST481</v>
      </c>
      <c r="AE481" s="1"/>
      <c r="AF481" s="1"/>
    </row>
    <row r="482" spans="1:32" x14ac:dyDescent="0.3">
      <c r="A482" s="1" t="s">
        <v>20</v>
      </c>
      <c r="B482" s="1" t="s">
        <v>24</v>
      </c>
      <c r="C482" s="1" t="s">
        <v>31</v>
      </c>
      <c r="D482" s="1">
        <v>2465</v>
      </c>
      <c r="E482" s="1">
        <v>652272</v>
      </c>
      <c r="F482" s="1">
        <v>141570</v>
      </c>
      <c r="G482" s="1">
        <v>9.19</v>
      </c>
      <c r="H482" s="1">
        <v>18.079999999999998</v>
      </c>
      <c r="I482" s="1">
        <v>83</v>
      </c>
      <c r="J482" s="1">
        <v>45.12</v>
      </c>
      <c r="K482" s="1">
        <v>9.0399999999999991</v>
      </c>
      <c r="L482" s="1">
        <v>69893</v>
      </c>
      <c r="M482" s="1">
        <v>2</v>
      </c>
      <c r="N482" s="1">
        <v>1001.19</v>
      </c>
      <c r="O482" s="1">
        <v>4.59</v>
      </c>
      <c r="P482" s="1">
        <v>46</v>
      </c>
      <c r="Q482" s="1">
        <v>26274</v>
      </c>
      <c r="R482" s="1">
        <v>-19</v>
      </c>
      <c r="S482" s="1">
        <f t="shared" si="84"/>
        <v>44567.199999999997</v>
      </c>
      <c r="T482" s="1">
        <f t="shared" si="85"/>
        <v>58965.388799999993</v>
      </c>
      <c r="U482" s="1">
        <f t="shared" si="86"/>
        <v>113.14349999999999</v>
      </c>
      <c r="V482" s="1">
        <f t="shared" si="87"/>
        <v>226.53349999999998</v>
      </c>
      <c r="W482" s="1">
        <f t="shared" si="88"/>
        <v>452232.73420000001</v>
      </c>
      <c r="X482" s="1">
        <f t="shared" si="89"/>
        <v>183.46155545638945</v>
      </c>
      <c r="Y482" s="10">
        <f t="shared" si="90"/>
        <v>4.6074168255986434</v>
      </c>
      <c r="Z482" s="1">
        <f t="shared" si="91"/>
        <v>651.49671890450361</v>
      </c>
      <c r="AA482" s="1">
        <f t="shared" si="92"/>
        <v>0.1273989531974391</v>
      </c>
      <c r="AB482" s="1">
        <f t="shared" si="93"/>
        <v>310662.73420000001</v>
      </c>
      <c r="AC482" s="8">
        <f t="shared" si="94"/>
        <v>0.1273989531974391</v>
      </c>
      <c r="AD482" s="1" t="str">
        <f t="shared" si="95"/>
        <v>CUST482</v>
      </c>
      <c r="AE482" s="1"/>
      <c r="AF482" s="1"/>
    </row>
    <row r="483" spans="1:32" x14ac:dyDescent="0.3">
      <c r="A483" s="1" t="s">
        <v>20</v>
      </c>
      <c r="B483" s="1" t="s">
        <v>27</v>
      </c>
      <c r="C483" s="1" t="s">
        <v>29</v>
      </c>
      <c r="D483" s="1">
        <v>4456</v>
      </c>
      <c r="E483" s="1">
        <v>694600</v>
      </c>
      <c r="F483" s="1">
        <v>31762</v>
      </c>
      <c r="G483" s="1">
        <v>6.11</v>
      </c>
      <c r="H483" s="1">
        <v>14.83</v>
      </c>
      <c r="I483" s="1">
        <v>483</v>
      </c>
      <c r="J483" s="1">
        <v>10.52</v>
      </c>
      <c r="K483" s="1">
        <v>17.239999999999998</v>
      </c>
      <c r="L483" s="1">
        <v>77475</v>
      </c>
      <c r="M483" s="1">
        <v>14</v>
      </c>
      <c r="N483" s="1">
        <v>1354.03</v>
      </c>
      <c r="O483" s="1">
        <v>17.32</v>
      </c>
      <c r="P483" s="1">
        <v>5</v>
      </c>
      <c r="Q483" s="1">
        <v>36725</v>
      </c>
      <c r="R483" s="1">
        <v>62</v>
      </c>
      <c r="S483" s="1">
        <f t="shared" si="84"/>
        <v>66082.48</v>
      </c>
      <c r="T483" s="1">
        <f t="shared" si="85"/>
        <v>119749.04</v>
      </c>
      <c r="U483" s="1">
        <f t="shared" si="86"/>
        <v>771.77919999999995</v>
      </c>
      <c r="V483" s="1">
        <f t="shared" si="87"/>
        <v>272.26159999999999</v>
      </c>
      <c r="W483" s="1">
        <f t="shared" si="88"/>
        <v>393524.43920000002</v>
      </c>
      <c r="X483" s="1">
        <f t="shared" si="89"/>
        <v>88.313384021543996</v>
      </c>
      <c r="Y483" s="10">
        <f t="shared" si="90"/>
        <v>21.868899943328504</v>
      </c>
      <c r="Z483" s="1">
        <f t="shared" si="91"/>
        <v>512.98715685767672</v>
      </c>
      <c r="AA483" s="1">
        <f t="shared" si="92"/>
        <v>0.94154403973509937</v>
      </c>
      <c r="AB483" s="1">
        <f t="shared" si="93"/>
        <v>361762.43920000002</v>
      </c>
      <c r="AC483" s="8">
        <f t="shared" si="94"/>
        <v>0.94154403973509937</v>
      </c>
      <c r="AD483" s="1" t="str">
        <f t="shared" si="95"/>
        <v>CUST483</v>
      </c>
      <c r="AE483" s="1"/>
      <c r="AF483" s="1"/>
    </row>
    <row r="484" spans="1:32" x14ac:dyDescent="0.3">
      <c r="A484" s="1" t="s">
        <v>20</v>
      </c>
      <c r="B484" s="1" t="s">
        <v>25</v>
      </c>
      <c r="C484" s="1" t="s">
        <v>30</v>
      </c>
      <c r="D484" s="1">
        <v>3878</v>
      </c>
      <c r="E484" s="1">
        <v>143808</v>
      </c>
      <c r="F484" s="1">
        <v>82988</v>
      </c>
      <c r="G484" s="1">
        <v>4.38</v>
      </c>
      <c r="H484" s="1">
        <v>4.38</v>
      </c>
      <c r="I484" s="1">
        <v>245</v>
      </c>
      <c r="J484" s="1">
        <v>64.97</v>
      </c>
      <c r="K484" s="1">
        <v>19.79</v>
      </c>
      <c r="L484" s="1">
        <v>35454</v>
      </c>
      <c r="M484" s="1">
        <v>7</v>
      </c>
      <c r="N484" s="1">
        <v>1274.3599999999999</v>
      </c>
      <c r="O484" s="1">
        <v>3.81</v>
      </c>
      <c r="P484" s="1">
        <v>26</v>
      </c>
      <c r="Q484" s="1">
        <v>5263</v>
      </c>
      <c r="R484" s="1">
        <v>71</v>
      </c>
      <c r="S484" s="1">
        <f t="shared" si="84"/>
        <v>16985.64</v>
      </c>
      <c r="T484" s="1">
        <f t="shared" si="85"/>
        <v>28459.603199999998</v>
      </c>
      <c r="U484" s="1">
        <f t="shared" si="86"/>
        <v>147.7518</v>
      </c>
      <c r="V484" s="1">
        <f t="shared" si="87"/>
        <v>169.85640000000001</v>
      </c>
      <c r="W484" s="1">
        <f t="shared" si="88"/>
        <v>57328.148600000015</v>
      </c>
      <c r="X484" s="1">
        <f t="shared" si="89"/>
        <v>14.782916090768442</v>
      </c>
      <c r="Y484" s="10">
        <f t="shared" si="90"/>
        <v>1.7328770424639708</v>
      </c>
      <c r="Z484" s="1">
        <f t="shared" si="91"/>
        <v>112.84723312093915</v>
      </c>
      <c r="AA484" s="1">
        <f t="shared" si="92"/>
        <v>2.1710767133956383</v>
      </c>
      <c r="AB484" s="1">
        <f t="shared" si="93"/>
        <v>-25659.851399999985</v>
      </c>
      <c r="AC484" s="8">
        <f t="shared" si="94"/>
        <v>2.1710767133956383</v>
      </c>
      <c r="AD484" s="1" t="str">
        <f t="shared" si="95"/>
        <v>CUST484</v>
      </c>
      <c r="AE484" s="1"/>
      <c r="AF484" s="1"/>
    </row>
    <row r="485" spans="1:32" x14ac:dyDescent="0.3">
      <c r="A485" s="1" t="s">
        <v>20</v>
      </c>
      <c r="B485" s="1" t="s">
        <v>24</v>
      </c>
      <c r="C485" s="1" t="s">
        <v>31</v>
      </c>
      <c r="D485" s="1">
        <v>3532</v>
      </c>
      <c r="E485" s="1">
        <v>103072</v>
      </c>
      <c r="F485" s="1">
        <v>123418</v>
      </c>
      <c r="G485" s="1">
        <v>7.59</v>
      </c>
      <c r="H485" s="1">
        <v>5.44</v>
      </c>
      <c r="I485" s="1">
        <v>131</v>
      </c>
      <c r="J485" s="1">
        <v>26.86</v>
      </c>
      <c r="K485" s="1">
        <v>13.71</v>
      </c>
      <c r="L485" s="1">
        <v>67808</v>
      </c>
      <c r="M485" s="1">
        <v>14</v>
      </c>
      <c r="N485" s="1">
        <v>1840.56</v>
      </c>
      <c r="O485" s="1">
        <v>0.48</v>
      </c>
      <c r="P485" s="1">
        <v>40</v>
      </c>
      <c r="Q485" s="1">
        <v>11190</v>
      </c>
      <c r="R485" s="1">
        <v>9</v>
      </c>
      <c r="S485" s="1">
        <f t="shared" si="84"/>
        <v>19214.080000000002</v>
      </c>
      <c r="T485" s="1">
        <f t="shared" si="85"/>
        <v>14131.171200000001</v>
      </c>
      <c r="U485" s="1">
        <f t="shared" si="86"/>
        <v>16.953599999999998</v>
      </c>
      <c r="V485" s="1">
        <f t="shared" si="87"/>
        <v>268.0788</v>
      </c>
      <c r="W485" s="1">
        <f t="shared" si="88"/>
        <v>-9556.2835999999952</v>
      </c>
      <c r="X485" s="1">
        <f t="shared" si="89"/>
        <v>-2.7056295583238943</v>
      </c>
      <c r="Y485" s="10">
        <f t="shared" si="90"/>
        <v>0.83514560274838356</v>
      </c>
      <c r="Z485" s="1">
        <f t="shared" si="91"/>
        <v>56.00034772025905</v>
      </c>
      <c r="AA485" s="1">
        <f t="shared" si="92"/>
        <v>2.339271189071717</v>
      </c>
      <c r="AB485" s="1">
        <f t="shared" si="93"/>
        <v>-132974.2836</v>
      </c>
      <c r="AC485" s="8">
        <f t="shared" si="94"/>
        <v>2.339271189071717</v>
      </c>
      <c r="AD485" s="1" t="str">
        <f t="shared" si="95"/>
        <v>CUST485</v>
      </c>
      <c r="AE485" s="1"/>
      <c r="AF485" s="1"/>
    </row>
    <row r="486" spans="1:32" x14ac:dyDescent="0.3">
      <c r="A486" s="1" t="s">
        <v>20</v>
      </c>
      <c r="B486" s="1" t="s">
        <v>26</v>
      </c>
      <c r="C486" s="1" t="s">
        <v>28</v>
      </c>
      <c r="D486" s="1">
        <v>2460</v>
      </c>
      <c r="E486" s="1">
        <v>658108</v>
      </c>
      <c r="F486" s="1">
        <v>31421</v>
      </c>
      <c r="G486" s="1">
        <v>8.35</v>
      </c>
      <c r="H486" s="1">
        <v>9.76</v>
      </c>
      <c r="I486" s="1">
        <v>229</v>
      </c>
      <c r="J486" s="1">
        <v>5.78</v>
      </c>
      <c r="K486" s="1">
        <v>12.45</v>
      </c>
      <c r="L486" s="1">
        <v>53015</v>
      </c>
      <c r="M486" s="1">
        <v>8</v>
      </c>
      <c r="N486" s="1">
        <v>840.87</v>
      </c>
      <c r="O486" s="1">
        <v>11.38</v>
      </c>
      <c r="P486" s="1">
        <v>13</v>
      </c>
      <c r="Q486" s="1">
        <v>28690</v>
      </c>
      <c r="R486" s="1">
        <v>13</v>
      </c>
      <c r="S486" s="1">
        <f t="shared" si="84"/>
        <v>24009.599999999999</v>
      </c>
      <c r="T486" s="1">
        <f t="shared" si="85"/>
        <v>81934.445999999996</v>
      </c>
      <c r="U486" s="1">
        <f t="shared" si="86"/>
        <v>279.94800000000004</v>
      </c>
      <c r="V486" s="1">
        <f t="shared" si="87"/>
        <v>205.40999999999997</v>
      </c>
      <c r="W486" s="1">
        <f t="shared" si="88"/>
        <v>469973.59600000002</v>
      </c>
      <c r="X486" s="1">
        <f t="shared" si="89"/>
        <v>191.04617723577238</v>
      </c>
      <c r="Y486" s="10">
        <f t="shared" si="90"/>
        <v>20.944845803761815</v>
      </c>
      <c r="Z486" s="1">
        <f t="shared" si="91"/>
        <v>782.65130162807566</v>
      </c>
      <c r="AA486" s="1">
        <f t="shared" si="92"/>
        <v>0.29259518194582046</v>
      </c>
      <c r="AB486" s="1">
        <f t="shared" si="93"/>
        <v>438552.59600000002</v>
      </c>
      <c r="AC486" s="8">
        <f t="shared" si="94"/>
        <v>0.29259518194582046</v>
      </c>
      <c r="AD486" s="1" t="str">
        <f t="shared" si="95"/>
        <v>CUST486</v>
      </c>
      <c r="AE486" s="1"/>
      <c r="AF486" s="1"/>
    </row>
    <row r="487" spans="1:32" x14ac:dyDescent="0.3">
      <c r="A487" s="1" t="s">
        <v>20</v>
      </c>
      <c r="B487" s="1" t="s">
        <v>26</v>
      </c>
      <c r="C487" s="1" t="s">
        <v>28</v>
      </c>
      <c r="D487" s="1">
        <v>2481</v>
      </c>
      <c r="E487" s="1">
        <v>338345</v>
      </c>
      <c r="F487" s="1">
        <v>83518</v>
      </c>
      <c r="G487" s="1">
        <v>9.08</v>
      </c>
      <c r="H487" s="1">
        <v>3.38</v>
      </c>
      <c r="I487" s="1">
        <v>327</v>
      </c>
      <c r="J487" s="1">
        <v>12.75</v>
      </c>
      <c r="K487" s="1">
        <v>14.45</v>
      </c>
      <c r="L487" s="1">
        <v>56862</v>
      </c>
      <c r="M487" s="1">
        <v>8</v>
      </c>
      <c r="N487" s="1">
        <v>896.75</v>
      </c>
      <c r="O487" s="1">
        <v>2.91</v>
      </c>
      <c r="P487" s="1">
        <v>1</v>
      </c>
      <c r="Q487" s="1">
        <v>41148</v>
      </c>
      <c r="R487" s="1">
        <v>6</v>
      </c>
      <c r="S487" s="1">
        <f t="shared" si="84"/>
        <v>8385.7799999999988</v>
      </c>
      <c r="T487" s="1">
        <f t="shared" si="85"/>
        <v>48890.852499999994</v>
      </c>
      <c r="U487" s="1">
        <f t="shared" si="86"/>
        <v>72.197100000000006</v>
      </c>
      <c r="V487" s="1">
        <f t="shared" si="87"/>
        <v>225.27480000000003</v>
      </c>
      <c r="W487" s="1">
        <f t="shared" si="88"/>
        <v>182760.89560000002</v>
      </c>
      <c r="X487" s="1">
        <f t="shared" si="89"/>
        <v>73.66420620717453</v>
      </c>
      <c r="Y487" s="10">
        <f t="shared" si="90"/>
        <v>4.0511626236260447</v>
      </c>
      <c r="Z487" s="1">
        <f t="shared" si="91"/>
        <v>377.30136604404794</v>
      </c>
      <c r="AA487" s="1">
        <f t="shared" si="92"/>
        <v>0.86668119818528433</v>
      </c>
      <c r="AB487" s="1">
        <f t="shared" si="93"/>
        <v>99242.895600000018</v>
      </c>
      <c r="AC487" s="8">
        <f t="shared" si="94"/>
        <v>0.86668119818528433</v>
      </c>
      <c r="AD487" s="1" t="str">
        <f t="shared" si="95"/>
        <v>CUST487</v>
      </c>
      <c r="AE487" s="1"/>
      <c r="AF487" s="1"/>
    </row>
    <row r="488" spans="1:32" x14ac:dyDescent="0.3">
      <c r="A488" s="1" t="s">
        <v>20</v>
      </c>
      <c r="B488" s="1" t="s">
        <v>27</v>
      </c>
      <c r="C488" s="1" t="s">
        <v>28</v>
      </c>
      <c r="D488" s="1">
        <v>2944</v>
      </c>
      <c r="E488" s="1">
        <v>579393</v>
      </c>
      <c r="F488" s="1">
        <v>84063</v>
      </c>
      <c r="G488" s="1">
        <v>8.0500000000000007</v>
      </c>
      <c r="H488" s="1">
        <v>6.76</v>
      </c>
      <c r="I488" s="1">
        <v>333</v>
      </c>
      <c r="J488" s="1">
        <v>7.93</v>
      </c>
      <c r="K488" s="1">
        <v>18.100000000000001</v>
      </c>
      <c r="L488" s="1">
        <v>96330</v>
      </c>
      <c r="M488" s="1">
        <v>12</v>
      </c>
      <c r="N488" s="1">
        <v>1643.83</v>
      </c>
      <c r="O488" s="1">
        <v>4.58</v>
      </c>
      <c r="P488" s="1">
        <v>39</v>
      </c>
      <c r="Q488" s="1">
        <v>9888</v>
      </c>
      <c r="R488" s="1">
        <v>-5</v>
      </c>
      <c r="S488" s="1">
        <f t="shared" si="84"/>
        <v>19901.439999999999</v>
      </c>
      <c r="T488" s="1">
        <f t="shared" si="85"/>
        <v>104870.13300000002</v>
      </c>
      <c r="U488" s="1">
        <f t="shared" si="86"/>
        <v>134.83520000000001</v>
      </c>
      <c r="V488" s="1">
        <f t="shared" si="87"/>
        <v>236.99200000000002</v>
      </c>
      <c r="W488" s="1">
        <f t="shared" si="88"/>
        <v>348031.59979999997</v>
      </c>
      <c r="X488" s="1">
        <f t="shared" si="89"/>
        <v>118.21725536684781</v>
      </c>
      <c r="Y488" s="10">
        <f t="shared" si="90"/>
        <v>6.8923664394561222</v>
      </c>
      <c r="Z488" s="1">
        <f t="shared" si="91"/>
        <v>352.46527925637082</v>
      </c>
      <c r="AA488" s="1">
        <f t="shared" si="92"/>
        <v>0.94477390993677857</v>
      </c>
      <c r="AB488" s="1">
        <f t="shared" si="93"/>
        <v>263968.59979999997</v>
      </c>
      <c r="AC488" s="8">
        <f t="shared" si="94"/>
        <v>0.94477390993677857</v>
      </c>
      <c r="AD488" s="1" t="str">
        <f t="shared" si="95"/>
        <v>CUST488</v>
      </c>
      <c r="AE488" s="1"/>
      <c r="AF488" s="1"/>
    </row>
    <row r="489" spans="1:32" x14ac:dyDescent="0.3">
      <c r="A489" s="1" t="s">
        <v>20</v>
      </c>
      <c r="B489" s="1" t="s">
        <v>26</v>
      </c>
      <c r="C489" s="1" t="s">
        <v>30</v>
      </c>
      <c r="D489" s="1">
        <v>375</v>
      </c>
      <c r="E489" s="1">
        <v>591357</v>
      </c>
      <c r="F489" s="1">
        <v>23354</v>
      </c>
      <c r="G489" s="1">
        <v>7.36</v>
      </c>
      <c r="H489" s="1">
        <v>15.16</v>
      </c>
      <c r="I489" s="1">
        <v>367</v>
      </c>
      <c r="J489" s="1">
        <v>26.61</v>
      </c>
      <c r="K489" s="1">
        <v>17.96</v>
      </c>
      <c r="L489" s="1">
        <v>23332</v>
      </c>
      <c r="M489" s="1">
        <v>1</v>
      </c>
      <c r="N489" s="1">
        <v>543.77</v>
      </c>
      <c r="O489" s="1">
        <v>27.4</v>
      </c>
      <c r="P489" s="1">
        <v>43</v>
      </c>
      <c r="Q489" s="1">
        <v>43864</v>
      </c>
      <c r="R489" s="1">
        <v>-12</v>
      </c>
      <c r="S489" s="1">
        <f t="shared" si="84"/>
        <v>5685</v>
      </c>
      <c r="T489" s="1">
        <f t="shared" si="85"/>
        <v>106207.7172</v>
      </c>
      <c r="U489" s="1">
        <f t="shared" si="86"/>
        <v>102.74999999999999</v>
      </c>
      <c r="V489" s="1">
        <f t="shared" si="87"/>
        <v>27.599999999999998</v>
      </c>
      <c r="W489" s="1">
        <f t="shared" si="88"/>
        <v>412137.93280000001</v>
      </c>
      <c r="X489" s="1">
        <f t="shared" si="89"/>
        <v>1099.0344874666666</v>
      </c>
      <c r="Y489" s="10">
        <f t="shared" si="90"/>
        <v>25.321443864006167</v>
      </c>
      <c r="Z489" s="1">
        <f t="shared" si="91"/>
        <v>1087.5131029663278</v>
      </c>
      <c r="AA489" s="1">
        <f t="shared" si="92"/>
        <v>0.33746719832520794</v>
      </c>
      <c r="AB489" s="1">
        <f t="shared" si="93"/>
        <v>388783.93280000001</v>
      </c>
      <c r="AC489" s="8">
        <f t="shared" si="94"/>
        <v>0.33746719832520794</v>
      </c>
      <c r="AD489" s="1" t="str">
        <f t="shared" si="95"/>
        <v>CUST489</v>
      </c>
      <c r="AE489" s="1"/>
      <c r="AF489" s="1"/>
    </row>
    <row r="490" spans="1:32" x14ac:dyDescent="0.3">
      <c r="A490" s="1" t="s">
        <v>20</v>
      </c>
      <c r="B490" s="1" t="s">
        <v>24</v>
      </c>
      <c r="C490" s="1" t="s">
        <v>31</v>
      </c>
      <c r="D490" s="1">
        <v>1308</v>
      </c>
      <c r="E490" s="1">
        <v>636712</v>
      </c>
      <c r="F490" s="1">
        <v>13016</v>
      </c>
      <c r="G490" s="1">
        <v>3.32</v>
      </c>
      <c r="H490" s="1">
        <v>2.11</v>
      </c>
      <c r="I490" s="1">
        <v>120</v>
      </c>
      <c r="J490" s="1">
        <v>61.23</v>
      </c>
      <c r="K490" s="1">
        <v>12.77</v>
      </c>
      <c r="L490" s="1">
        <v>6372</v>
      </c>
      <c r="M490" s="1">
        <v>14</v>
      </c>
      <c r="N490" s="1">
        <v>917.75</v>
      </c>
      <c r="O490" s="1">
        <v>7.55</v>
      </c>
      <c r="P490" s="1">
        <v>42</v>
      </c>
      <c r="Q490" s="1">
        <v>3128</v>
      </c>
      <c r="R490" s="1">
        <v>36</v>
      </c>
      <c r="S490" s="1">
        <f t="shared" si="84"/>
        <v>2759.8799999999997</v>
      </c>
      <c r="T490" s="1">
        <f t="shared" si="85"/>
        <v>81308.122400000007</v>
      </c>
      <c r="U490" s="1">
        <f t="shared" si="86"/>
        <v>98.753999999999991</v>
      </c>
      <c r="V490" s="1">
        <f t="shared" si="87"/>
        <v>43.425600000000003</v>
      </c>
      <c r="W490" s="1">
        <f t="shared" si="88"/>
        <v>543001.81799999997</v>
      </c>
      <c r="X490" s="1">
        <f t="shared" si="89"/>
        <v>415.13900458715597</v>
      </c>
      <c r="Y490" s="10">
        <f t="shared" si="90"/>
        <v>48.917639827904118</v>
      </c>
      <c r="Z490" s="1">
        <f t="shared" si="91"/>
        <v>693.77499318986656</v>
      </c>
      <c r="AA490" s="1">
        <f t="shared" si="92"/>
        <v>0.17296674163515058</v>
      </c>
      <c r="AB490" s="1">
        <f t="shared" si="93"/>
        <v>529985.81799999997</v>
      </c>
      <c r="AC490" s="8">
        <f t="shared" si="94"/>
        <v>0.17296674163515058</v>
      </c>
      <c r="AD490" s="1" t="str">
        <f t="shared" si="95"/>
        <v>CUST490</v>
      </c>
      <c r="AE490" s="1"/>
      <c r="AF490" s="1"/>
    </row>
    <row r="491" spans="1:32" x14ac:dyDescent="0.3">
      <c r="A491" s="1" t="s">
        <v>20</v>
      </c>
      <c r="B491" s="1" t="s">
        <v>25</v>
      </c>
      <c r="C491" s="1" t="s">
        <v>29</v>
      </c>
      <c r="D491" s="1">
        <v>3349</v>
      </c>
      <c r="E491" s="1">
        <v>357747</v>
      </c>
      <c r="F491" s="1">
        <v>7384</v>
      </c>
      <c r="G491" s="1">
        <v>5.64</v>
      </c>
      <c r="H491" s="1">
        <v>3.11</v>
      </c>
      <c r="I491" s="1">
        <v>241</v>
      </c>
      <c r="J491" s="1">
        <v>44.05</v>
      </c>
      <c r="K491" s="1">
        <v>5.1100000000000003</v>
      </c>
      <c r="L491" s="1">
        <v>85501</v>
      </c>
      <c r="M491" s="1">
        <v>0</v>
      </c>
      <c r="N491" s="1">
        <v>754.84</v>
      </c>
      <c r="O491" s="1">
        <v>29.43</v>
      </c>
      <c r="P491" s="1">
        <v>48</v>
      </c>
      <c r="Q491" s="1">
        <v>42886</v>
      </c>
      <c r="R491" s="1">
        <v>33</v>
      </c>
      <c r="S491" s="1">
        <f t="shared" si="84"/>
        <v>10415.39</v>
      </c>
      <c r="T491" s="1">
        <f t="shared" si="85"/>
        <v>18280.871700000003</v>
      </c>
      <c r="U491" s="1">
        <f t="shared" si="86"/>
        <v>985.61070000000007</v>
      </c>
      <c r="V491" s="1">
        <f t="shared" si="87"/>
        <v>188.8836</v>
      </c>
      <c r="W491" s="1">
        <f t="shared" si="88"/>
        <v>199489.24400000001</v>
      </c>
      <c r="X491" s="1">
        <f t="shared" si="89"/>
        <v>59.566809196775161</v>
      </c>
      <c r="Y491" s="10">
        <f t="shared" si="90"/>
        <v>48.448943661971832</v>
      </c>
      <c r="Z491" s="1">
        <f t="shared" si="91"/>
        <v>473.93752318372105</v>
      </c>
      <c r="AA491" s="1">
        <f t="shared" si="92"/>
        <v>0.50850584351510986</v>
      </c>
      <c r="AB491" s="1">
        <f t="shared" si="93"/>
        <v>192105.24400000001</v>
      </c>
      <c r="AC491" s="8">
        <f t="shared" si="94"/>
        <v>0.50850584351510986</v>
      </c>
      <c r="AD491" s="1" t="str">
        <f t="shared" si="95"/>
        <v>CUST491</v>
      </c>
      <c r="AE491" s="1"/>
      <c r="AF491" s="1"/>
    </row>
    <row r="492" spans="1:32" x14ac:dyDescent="0.3">
      <c r="A492" s="1" t="s">
        <v>20</v>
      </c>
      <c r="B492" s="1" t="s">
        <v>25</v>
      </c>
      <c r="C492" s="1" t="s">
        <v>28</v>
      </c>
      <c r="D492" s="1">
        <v>2133</v>
      </c>
      <c r="E492" s="1">
        <v>415446</v>
      </c>
      <c r="F492" s="1">
        <v>29045</v>
      </c>
      <c r="G492" s="1">
        <v>1.62</v>
      </c>
      <c r="H492" s="1">
        <v>9.39</v>
      </c>
      <c r="I492" s="1">
        <v>282</v>
      </c>
      <c r="J492" s="1">
        <v>25.67</v>
      </c>
      <c r="K492" s="1">
        <v>8.16</v>
      </c>
      <c r="L492" s="1">
        <v>81258</v>
      </c>
      <c r="M492" s="1">
        <v>2</v>
      </c>
      <c r="N492" s="1">
        <v>1668.07</v>
      </c>
      <c r="O492" s="1">
        <v>0.42</v>
      </c>
      <c r="P492" s="1">
        <v>12</v>
      </c>
      <c r="Q492" s="1">
        <v>28956</v>
      </c>
      <c r="R492" s="1">
        <v>59</v>
      </c>
      <c r="S492" s="1">
        <f t="shared" si="84"/>
        <v>20028.870000000003</v>
      </c>
      <c r="T492" s="1">
        <f t="shared" si="85"/>
        <v>33900.393600000003</v>
      </c>
      <c r="U492" s="1">
        <f t="shared" si="86"/>
        <v>8.9585999999999988</v>
      </c>
      <c r="V492" s="1">
        <f t="shared" si="87"/>
        <v>34.554600000000008</v>
      </c>
      <c r="W492" s="1">
        <f t="shared" si="88"/>
        <v>251259.22320000001</v>
      </c>
      <c r="X492" s="1">
        <f t="shared" si="89"/>
        <v>117.79616652601969</v>
      </c>
      <c r="Y492" s="10">
        <f t="shared" si="90"/>
        <v>14.30352900671372</v>
      </c>
      <c r="Z492" s="1">
        <f t="shared" si="91"/>
        <v>249.05789325388025</v>
      </c>
      <c r="AA492" s="1">
        <f t="shared" si="92"/>
        <v>1.1322668650077266</v>
      </c>
      <c r="AB492" s="1">
        <f t="shared" si="93"/>
        <v>222214.22320000001</v>
      </c>
      <c r="AC492" s="8">
        <f t="shared" si="94"/>
        <v>1.1322668650077266</v>
      </c>
      <c r="AD492" s="1" t="str">
        <f t="shared" si="95"/>
        <v>CUST492</v>
      </c>
      <c r="AE492" s="1"/>
      <c r="AF492" s="1"/>
    </row>
    <row r="493" spans="1:32" x14ac:dyDescent="0.3">
      <c r="A493" s="1" t="s">
        <v>20</v>
      </c>
      <c r="B493" s="1" t="s">
        <v>25</v>
      </c>
      <c r="C493" s="1" t="s">
        <v>28</v>
      </c>
      <c r="D493" s="1">
        <v>1899</v>
      </c>
      <c r="E493" s="1">
        <v>198087</v>
      </c>
      <c r="F493" s="1">
        <v>141917</v>
      </c>
      <c r="G493" s="1">
        <v>2.82</v>
      </c>
      <c r="H493" s="1">
        <v>6.67</v>
      </c>
      <c r="I493" s="1">
        <v>16</v>
      </c>
      <c r="J493" s="1">
        <v>64.33</v>
      </c>
      <c r="K493" s="1">
        <v>11.23</v>
      </c>
      <c r="L493" s="1">
        <v>17733</v>
      </c>
      <c r="M493" s="1">
        <v>14</v>
      </c>
      <c r="N493" s="1">
        <v>254.31</v>
      </c>
      <c r="O493" s="1">
        <v>20.88</v>
      </c>
      <c r="P493" s="1">
        <v>5</v>
      </c>
      <c r="Q493" s="1">
        <v>47639</v>
      </c>
      <c r="R493" s="1">
        <v>9</v>
      </c>
      <c r="S493" s="1">
        <f t="shared" si="84"/>
        <v>12666.33</v>
      </c>
      <c r="T493" s="1">
        <f t="shared" si="85"/>
        <v>22245.170100000003</v>
      </c>
      <c r="U493" s="1">
        <f t="shared" si="86"/>
        <v>396.51119999999997</v>
      </c>
      <c r="V493" s="1">
        <f t="shared" si="87"/>
        <v>53.5518</v>
      </c>
      <c r="W493" s="1">
        <f t="shared" si="88"/>
        <v>97353.436900000001</v>
      </c>
      <c r="X493" s="1">
        <f t="shared" si="89"/>
        <v>51.265632912058976</v>
      </c>
      <c r="Y493" s="10">
        <f t="shared" si="90"/>
        <v>1.3957947250857896</v>
      </c>
      <c r="Z493" s="1">
        <f t="shared" si="91"/>
        <v>778.91942904329358</v>
      </c>
      <c r="AA493" s="1">
        <f t="shared" si="92"/>
        <v>2.0541277317542295E-2</v>
      </c>
      <c r="AB493" s="1">
        <f t="shared" si="93"/>
        <v>-44563.563099999999</v>
      </c>
      <c r="AC493" s="8">
        <f t="shared" si="94"/>
        <v>2.0541277317542295E-2</v>
      </c>
      <c r="AD493" s="1" t="str">
        <f t="shared" si="95"/>
        <v>CUST493</v>
      </c>
      <c r="AE493" s="1"/>
      <c r="AF493" s="1"/>
    </row>
    <row r="494" spans="1:32" x14ac:dyDescent="0.3">
      <c r="A494" s="1" t="s">
        <v>20</v>
      </c>
      <c r="B494" s="1" t="s">
        <v>25</v>
      </c>
      <c r="C494" s="1" t="s">
        <v>31</v>
      </c>
      <c r="D494" s="1">
        <v>4281</v>
      </c>
      <c r="E494" s="1">
        <v>805678</v>
      </c>
      <c r="F494" s="1">
        <v>82949</v>
      </c>
      <c r="G494" s="1">
        <v>7.62</v>
      </c>
      <c r="H494" s="1">
        <v>5.48</v>
      </c>
      <c r="I494" s="1">
        <v>43</v>
      </c>
      <c r="J494" s="1">
        <v>21.23</v>
      </c>
      <c r="K494" s="1">
        <v>15.04</v>
      </c>
      <c r="L494" s="1">
        <v>58971</v>
      </c>
      <c r="M494" s="1">
        <v>4</v>
      </c>
      <c r="N494" s="1">
        <v>1186.6500000000001</v>
      </c>
      <c r="O494" s="1">
        <v>2.09</v>
      </c>
      <c r="P494" s="1">
        <v>39</v>
      </c>
      <c r="Q494" s="1">
        <v>32746</v>
      </c>
      <c r="R494" s="1">
        <v>57</v>
      </c>
      <c r="S494" s="1">
        <f t="shared" si="84"/>
        <v>23459.88</v>
      </c>
      <c r="T494" s="1">
        <f t="shared" si="85"/>
        <v>121173.97119999999</v>
      </c>
      <c r="U494" s="1">
        <f t="shared" si="86"/>
        <v>89.472899999999996</v>
      </c>
      <c r="V494" s="1">
        <f t="shared" si="87"/>
        <v>326.2122</v>
      </c>
      <c r="W494" s="1">
        <f t="shared" si="88"/>
        <v>568911.46369999996</v>
      </c>
      <c r="X494" s="1">
        <f t="shared" si="89"/>
        <v>132.8921896052324</v>
      </c>
      <c r="Y494" s="10">
        <f t="shared" si="90"/>
        <v>9.7129320425803805</v>
      </c>
      <c r="Z494" s="1">
        <f t="shared" si="91"/>
        <v>678.95167066953184</v>
      </c>
      <c r="AA494" s="1">
        <f t="shared" si="92"/>
        <v>6.333293201502338E-2</v>
      </c>
      <c r="AB494" s="1">
        <f t="shared" si="93"/>
        <v>485962.46369999996</v>
      </c>
      <c r="AC494" s="8">
        <f t="shared" si="94"/>
        <v>6.333293201502338E-2</v>
      </c>
      <c r="AD494" s="1" t="str">
        <f t="shared" si="95"/>
        <v>CUST494</v>
      </c>
      <c r="AE494" s="1"/>
      <c r="AF494" s="1"/>
    </row>
    <row r="495" spans="1:32" x14ac:dyDescent="0.3">
      <c r="A495" s="1" t="s">
        <v>20</v>
      </c>
      <c r="B495" s="1" t="s">
        <v>26</v>
      </c>
      <c r="C495" s="1" t="s">
        <v>30</v>
      </c>
      <c r="D495" s="1">
        <v>2574</v>
      </c>
      <c r="E495" s="1">
        <v>476188</v>
      </c>
      <c r="F495" s="1">
        <v>148016</v>
      </c>
      <c r="G495" s="1">
        <v>4.4400000000000004</v>
      </c>
      <c r="H495" s="1">
        <v>7.17</v>
      </c>
      <c r="I495" s="1">
        <v>15</v>
      </c>
      <c r="J495" s="1">
        <v>41.35</v>
      </c>
      <c r="K495" s="1">
        <v>8.06</v>
      </c>
      <c r="L495" s="1">
        <v>65480</v>
      </c>
      <c r="M495" s="1">
        <v>13</v>
      </c>
      <c r="N495" s="1">
        <v>1283.47</v>
      </c>
      <c r="O495" s="1">
        <v>22.27</v>
      </c>
      <c r="P495" s="1">
        <v>39</v>
      </c>
      <c r="Q495" s="1">
        <v>26957</v>
      </c>
      <c r="R495" s="1">
        <v>-6</v>
      </c>
      <c r="S495" s="1">
        <f t="shared" si="84"/>
        <v>18455.579999999998</v>
      </c>
      <c r="T495" s="1">
        <f t="shared" si="85"/>
        <v>38380.752800000002</v>
      </c>
      <c r="U495" s="1">
        <f t="shared" si="86"/>
        <v>573.22980000000007</v>
      </c>
      <c r="V495" s="1">
        <f t="shared" si="87"/>
        <v>114.2856</v>
      </c>
      <c r="W495" s="1">
        <f t="shared" si="88"/>
        <v>326227.15179999999</v>
      </c>
      <c r="X495" s="1">
        <f t="shared" si="89"/>
        <v>126.73937521367522</v>
      </c>
      <c r="Y495" s="10">
        <f t="shared" si="90"/>
        <v>3.2171386877094368</v>
      </c>
      <c r="Z495" s="1">
        <f t="shared" si="91"/>
        <v>371.01607361293992</v>
      </c>
      <c r="AA495" s="1">
        <f t="shared" si="92"/>
        <v>4.0429515233479214E-2</v>
      </c>
      <c r="AB495" s="1">
        <f t="shared" si="93"/>
        <v>178211.15179999999</v>
      </c>
      <c r="AC495" s="8">
        <f t="shared" si="94"/>
        <v>4.0429515233479214E-2</v>
      </c>
      <c r="AD495" s="1" t="str">
        <f t="shared" si="95"/>
        <v>CUST495</v>
      </c>
      <c r="AE495" s="1"/>
      <c r="AF495" s="1"/>
    </row>
    <row r="496" spans="1:32" x14ac:dyDescent="0.3">
      <c r="A496" s="1" t="s">
        <v>20</v>
      </c>
      <c r="B496" s="1" t="s">
        <v>27</v>
      </c>
      <c r="C496" s="1" t="s">
        <v>30</v>
      </c>
      <c r="D496" s="1">
        <v>4149</v>
      </c>
      <c r="E496" s="1">
        <v>825723</v>
      </c>
      <c r="F496" s="1">
        <v>86442</v>
      </c>
      <c r="G496" s="1">
        <v>8.7799999999999994</v>
      </c>
      <c r="H496" s="1">
        <v>7.98</v>
      </c>
      <c r="I496" s="1">
        <v>411</v>
      </c>
      <c r="J496" s="1">
        <v>11.47</v>
      </c>
      <c r="K496" s="1">
        <v>10.38</v>
      </c>
      <c r="L496" s="1">
        <v>41152</v>
      </c>
      <c r="M496" s="1">
        <v>4</v>
      </c>
      <c r="N496" s="1">
        <v>1163.0899999999999</v>
      </c>
      <c r="O496" s="1">
        <v>12.67</v>
      </c>
      <c r="P496" s="1">
        <v>33</v>
      </c>
      <c r="Q496" s="1">
        <v>22292</v>
      </c>
      <c r="R496" s="1">
        <v>11</v>
      </c>
      <c r="S496" s="1">
        <f t="shared" si="84"/>
        <v>33109.020000000004</v>
      </c>
      <c r="T496" s="1">
        <f t="shared" si="85"/>
        <v>85710.047399999996</v>
      </c>
      <c r="U496" s="1">
        <f t="shared" si="86"/>
        <v>525.67830000000004</v>
      </c>
      <c r="V496" s="1">
        <f t="shared" si="87"/>
        <v>364.28219999999993</v>
      </c>
      <c r="W496" s="1">
        <f t="shared" si="88"/>
        <v>642569.97210000001</v>
      </c>
      <c r="X496" s="1">
        <f t="shared" si="89"/>
        <v>154.87345676066522</v>
      </c>
      <c r="Y496" s="10">
        <f t="shared" si="90"/>
        <v>9.552335670160339</v>
      </c>
      <c r="Z496" s="1">
        <f t="shared" si="91"/>
        <v>709.93904169066889</v>
      </c>
      <c r="AA496" s="1">
        <f t="shared" si="92"/>
        <v>0.57892294389280663</v>
      </c>
      <c r="AB496" s="1">
        <f t="shared" si="93"/>
        <v>556127.97210000001</v>
      </c>
      <c r="AC496" s="8">
        <f t="shared" si="94"/>
        <v>0.57892294389280663</v>
      </c>
      <c r="AD496" s="1" t="str">
        <f t="shared" si="95"/>
        <v>CUST496</v>
      </c>
      <c r="AE496" s="1"/>
      <c r="AF496" s="1"/>
    </row>
    <row r="497" spans="1:32" x14ac:dyDescent="0.3">
      <c r="A497" s="1" t="s">
        <v>20</v>
      </c>
      <c r="B497" s="1" t="s">
        <v>27</v>
      </c>
      <c r="C497" s="1" t="s">
        <v>28</v>
      </c>
      <c r="D497" s="1">
        <v>402</v>
      </c>
      <c r="E497" s="1">
        <v>146044</v>
      </c>
      <c r="F497" s="1">
        <v>63653</v>
      </c>
      <c r="G497" s="1">
        <v>4.41</v>
      </c>
      <c r="H497" s="1">
        <v>17.670000000000002</v>
      </c>
      <c r="I497" s="1">
        <v>143</v>
      </c>
      <c r="J497" s="1">
        <v>67.64</v>
      </c>
      <c r="K497" s="1">
        <v>12.2</v>
      </c>
      <c r="L497" s="1">
        <v>85765</v>
      </c>
      <c r="M497" s="1">
        <v>8</v>
      </c>
      <c r="N497" s="1">
        <v>629.98</v>
      </c>
      <c r="O497" s="1">
        <v>0.79</v>
      </c>
      <c r="P497" s="1">
        <v>14</v>
      </c>
      <c r="Q497" s="1">
        <v>48046</v>
      </c>
      <c r="R497" s="1">
        <v>64</v>
      </c>
      <c r="S497" s="1">
        <f t="shared" si="84"/>
        <v>7103.3400000000011</v>
      </c>
      <c r="T497" s="1">
        <f t="shared" si="85"/>
        <v>17817.367999999999</v>
      </c>
      <c r="U497" s="1">
        <f t="shared" si="86"/>
        <v>3.1758000000000002</v>
      </c>
      <c r="V497" s="1">
        <f t="shared" si="87"/>
        <v>17.728200000000001</v>
      </c>
      <c r="W497" s="1">
        <f t="shared" si="88"/>
        <v>-12708.611999999994</v>
      </c>
      <c r="X497" s="1">
        <f t="shared" si="89"/>
        <v>-31.61346268656715</v>
      </c>
      <c r="Y497" s="10">
        <f t="shared" si="90"/>
        <v>2.2943773270702086</v>
      </c>
      <c r="Z497" s="1">
        <f t="shared" si="91"/>
        <v>231.82323248357091</v>
      </c>
      <c r="AA497" s="1">
        <f t="shared" si="92"/>
        <v>0.61684930568869656</v>
      </c>
      <c r="AB497" s="1">
        <f t="shared" si="93"/>
        <v>-76361.611999999994</v>
      </c>
      <c r="AC497" s="8">
        <f t="shared" si="94"/>
        <v>0.61684930568869656</v>
      </c>
      <c r="AD497" s="1" t="str">
        <f t="shared" si="95"/>
        <v>CUST497</v>
      </c>
      <c r="AE497" s="1"/>
      <c r="AF497" s="1"/>
    </row>
    <row r="498" spans="1:32" x14ac:dyDescent="0.3">
      <c r="A498" s="1" t="s">
        <v>20</v>
      </c>
      <c r="B498" s="1" t="s">
        <v>27</v>
      </c>
      <c r="C498" s="1" t="s">
        <v>30</v>
      </c>
      <c r="D498" s="1">
        <v>4052</v>
      </c>
      <c r="E498" s="1">
        <v>317491</v>
      </c>
      <c r="F498" s="1">
        <v>61622</v>
      </c>
      <c r="G498" s="1">
        <v>7.66</v>
      </c>
      <c r="H498" s="1">
        <v>15.66</v>
      </c>
      <c r="I498" s="1">
        <v>294</v>
      </c>
      <c r="J498" s="1">
        <v>29.5</v>
      </c>
      <c r="K498" s="1">
        <v>12.29</v>
      </c>
      <c r="L498" s="1">
        <v>48137</v>
      </c>
      <c r="M498" s="1">
        <v>9</v>
      </c>
      <c r="N498" s="1">
        <v>306.60000000000002</v>
      </c>
      <c r="O498" s="1">
        <v>10.07</v>
      </c>
      <c r="P498" s="1">
        <v>35</v>
      </c>
      <c r="Q498" s="1">
        <v>15817</v>
      </c>
      <c r="R498" s="1">
        <v>19</v>
      </c>
      <c r="S498" s="1">
        <f t="shared" si="84"/>
        <v>63454.32</v>
      </c>
      <c r="T498" s="1">
        <f t="shared" si="85"/>
        <v>39019.643899999995</v>
      </c>
      <c r="U498" s="1">
        <f t="shared" si="86"/>
        <v>408.03640000000001</v>
      </c>
      <c r="V498" s="1">
        <f t="shared" si="87"/>
        <v>310.38319999999999</v>
      </c>
      <c r="W498" s="1">
        <f t="shared" si="88"/>
        <v>150344.6165</v>
      </c>
      <c r="X498" s="1">
        <f t="shared" si="89"/>
        <v>37.103804664363281</v>
      </c>
      <c r="Y498" s="10">
        <f t="shared" si="90"/>
        <v>5.1522345915419816</v>
      </c>
      <c r="Z498" s="1">
        <f t="shared" si="91"/>
        <v>1035.521852576647</v>
      </c>
      <c r="AA498" s="1">
        <f t="shared" si="92"/>
        <v>0.2839148196326825</v>
      </c>
      <c r="AB498" s="1">
        <f t="shared" si="93"/>
        <v>88722.616500000004</v>
      </c>
      <c r="AC498" s="8">
        <f t="shared" si="94"/>
        <v>0.2839148196326825</v>
      </c>
      <c r="AD498" s="1" t="str">
        <f t="shared" si="95"/>
        <v>CUST498</v>
      </c>
      <c r="AE498" s="1"/>
      <c r="AF498" s="1"/>
    </row>
    <row r="499" spans="1:32" x14ac:dyDescent="0.3">
      <c r="A499" s="1" t="s">
        <v>20</v>
      </c>
      <c r="B499" s="1" t="s">
        <v>26</v>
      </c>
      <c r="C499" s="1" t="s">
        <v>30</v>
      </c>
      <c r="D499" s="1">
        <v>3653</v>
      </c>
      <c r="E499" s="1">
        <v>685775</v>
      </c>
      <c r="F499" s="1">
        <v>13605</v>
      </c>
      <c r="G499" s="1">
        <v>7.45</v>
      </c>
      <c r="H499" s="1">
        <v>17.75</v>
      </c>
      <c r="I499" s="1">
        <v>324</v>
      </c>
      <c r="J499" s="1">
        <v>26.2</v>
      </c>
      <c r="K499" s="1">
        <v>15.66</v>
      </c>
      <c r="L499" s="1">
        <v>93955</v>
      </c>
      <c r="M499" s="1">
        <v>14</v>
      </c>
      <c r="N499" s="1">
        <v>1089.6099999999999</v>
      </c>
      <c r="O499" s="1">
        <v>10.130000000000001</v>
      </c>
      <c r="P499" s="1">
        <v>49</v>
      </c>
      <c r="Q499" s="1">
        <v>40941</v>
      </c>
      <c r="R499" s="1">
        <v>24</v>
      </c>
      <c r="S499" s="1">
        <f t="shared" si="84"/>
        <v>64840.75</v>
      </c>
      <c r="T499" s="1">
        <f t="shared" si="85"/>
        <v>107392.36499999999</v>
      </c>
      <c r="U499" s="1">
        <f t="shared" si="86"/>
        <v>370.0489</v>
      </c>
      <c r="V499" s="1">
        <f t="shared" si="87"/>
        <v>272.14850000000001</v>
      </c>
      <c r="W499" s="1">
        <f t="shared" si="88"/>
        <v>378003.6876</v>
      </c>
      <c r="X499" s="1">
        <f t="shared" si="89"/>
        <v>103.47760405146455</v>
      </c>
      <c r="Y499" s="10">
        <f t="shared" si="90"/>
        <v>50.406100698272695</v>
      </c>
      <c r="Z499" s="1">
        <f t="shared" si="91"/>
        <v>629.37656592725841</v>
      </c>
      <c r="AA499" s="1">
        <f t="shared" si="92"/>
        <v>0.51479514417994232</v>
      </c>
      <c r="AB499" s="1">
        <f t="shared" si="93"/>
        <v>364398.6876</v>
      </c>
      <c r="AC499" s="8">
        <f t="shared" si="94"/>
        <v>0.51479514417994232</v>
      </c>
      <c r="AD499" s="1" t="str">
        <f t="shared" si="95"/>
        <v>CUST499</v>
      </c>
      <c r="AE499" s="1"/>
      <c r="AF499" s="1"/>
    </row>
    <row r="500" spans="1:32" x14ac:dyDescent="0.3">
      <c r="A500" s="1" t="s">
        <v>20</v>
      </c>
      <c r="B500" s="1" t="s">
        <v>24</v>
      </c>
      <c r="C500" s="1" t="s">
        <v>28</v>
      </c>
      <c r="D500" s="1">
        <v>1488</v>
      </c>
      <c r="E500" s="1">
        <v>463860</v>
      </c>
      <c r="F500" s="1">
        <v>24810</v>
      </c>
      <c r="G500" s="1">
        <v>4.92</v>
      </c>
      <c r="H500" s="1">
        <v>11.82</v>
      </c>
      <c r="I500" s="1">
        <v>285</v>
      </c>
      <c r="J500" s="1">
        <v>69</v>
      </c>
      <c r="K500" s="1">
        <v>6.26</v>
      </c>
      <c r="L500" s="1">
        <v>87700</v>
      </c>
      <c r="M500" s="1">
        <v>13</v>
      </c>
      <c r="N500" s="1">
        <v>1510.71</v>
      </c>
      <c r="O500" s="1">
        <v>14.3</v>
      </c>
      <c r="P500" s="1">
        <v>14</v>
      </c>
      <c r="Q500" s="1">
        <v>11518</v>
      </c>
      <c r="R500" s="1">
        <v>-9</v>
      </c>
      <c r="S500" s="1">
        <f t="shared" si="84"/>
        <v>17588.16</v>
      </c>
      <c r="T500" s="1">
        <f t="shared" si="85"/>
        <v>29037.636000000002</v>
      </c>
      <c r="U500" s="1">
        <f t="shared" si="86"/>
        <v>212.78400000000002</v>
      </c>
      <c r="V500" s="1">
        <f t="shared" si="87"/>
        <v>73.209599999999995</v>
      </c>
      <c r="W500" s="1">
        <f t="shared" si="88"/>
        <v>317730.21039999998</v>
      </c>
      <c r="X500" s="1">
        <f t="shared" si="89"/>
        <v>213.52836720430108</v>
      </c>
      <c r="Y500" s="10">
        <f t="shared" si="90"/>
        <v>18.696493349455864</v>
      </c>
      <c r="Z500" s="1">
        <f t="shared" si="91"/>
        <v>307.04767956788527</v>
      </c>
      <c r="AA500" s="1">
        <f t="shared" si="92"/>
        <v>0.92819460613116034</v>
      </c>
      <c r="AB500" s="1">
        <f t="shared" si="93"/>
        <v>292920.21039999998</v>
      </c>
      <c r="AC500" s="8">
        <f t="shared" si="94"/>
        <v>0.92819460613116034</v>
      </c>
      <c r="AD500" s="1" t="str">
        <f t="shared" si="95"/>
        <v>CUST500</v>
      </c>
      <c r="AE500" s="1"/>
      <c r="AF500" s="1"/>
    </row>
    <row r="501" spans="1:32" x14ac:dyDescent="0.3">
      <c r="A501" s="1" t="s">
        <v>20</v>
      </c>
      <c r="B501" s="1" t="s">
        <v>24</v>
      </c>
      <c r="C501" s="1" t="s">
        <v>30</v>
      </c>
      <c r="D501" s="1">
        <v>3812</v>
      </c>
      <c r="E501" s="1">
        <v>461961</v>
      </c>
      <c r="F501" s="1">
        <v>46869</v>
      </c>
      <c r="G501" s="1">
        <v>8.8000000000000007</v>
      </c>
      <c r="H501" s="1">
        <v>3.9</v>
      </c>
      <c r="I501" s="1">
        <v>121</v>
      </c>
      <c r="J501" s="1">
        <v>18.59</v>
      </c>
      <c r="K501" s="1">
        <v>19.77</v>
      </c>
      <c r="L501" s="1">
        <v>79332</v>
      </c>
      <c r="M501" s="1">
        <v>3</v>
      </c>
      <c r="N501" s="1">
        <v>1378.01</v>
      </c>
      <c r="O501" s="1">
        <v>8.1199999999999992</v>
      </c>
      <c r="P501" s="1">
        <v>30</v>
      </c>
      <c r="Q501" s="1">
        <v>44020</v>
      </c>
      <c r="R501" s="1">
        <v>72</v>
      </c>
      <c r="S501" s="1">
        <f t="shared" si="84"/>
        <v>14866.8</v>
      </c>
      <c r="T501" s="1">
        <f t="shared" si="85"/>
        <v>91329.689699999988</v>
      </c>
      <c r="U501" s="1">
        <f t="shared" si="86"/>
        <v>309.53440000000001</v>
      </c>
      <c r="V501" s="1">
        <f t="shared" si="87"/>
        <v>335.45600000000002</v>
      </c>
      <c r="W501" s="1">
        <f t="shared" si="88"/>
        <v>231767.51990000001</v>
      </c>
      <c r="X501" s="1">
        <f t="shared" si="89"/>
        <v>60.799454328436518</v>
      </c>
      <c r="Y501" s="10">
        <f t="shared" si="90"/>
        <v>9.8564296229917421</v>
      </c>
      <c r="Z501" s="1">
        <f t="shared" si="91"/>
        <v>335.2377704080522</v>
      </c>
      <c r="AA501" s="1">
        <f t="shared" si="92"/>
        <v>0.36093784973190379</v>
      </c>
      <c r="AB501" s="1">
        <f t="shared" si="93"/>
        <v>184898.51990000001</v>
      </c>
      <c r="AC501" s="8">
        <f t="shared" si="94"/>
        <v>0.36093784973190379</v>
      </c>
      <c r="AD501" s="1" t="str">
        <f t="shared" si="95"/>
        <v>CUST501</v>
      </c>
      <c r="AE501" s="1"/>
      <c r="AF501" s="1"/>
    </row>
    <row r="502" spans="1:32" x14ac:dyDescent="0.3">
      <c r="A502" s="1" t="s">
        <v>20</v>
      </c>
      <c r="B502" s="1" t="s">
        <v>25</v>
      </c>
      <c r="C502" s="1" t="s">
        <v>28</v>
      </c>
      <c r="D502" s="1">
        <v>1467</v>
      </c>
      <c r="E502" s="1">
        <v>301924</v>
      </c>
      <c r="F502" s="1">
        <v>37955</v>
      </c>
      <c r="G502" s="1">
        <v>2.4300000000000002</v>
      </c>
      <c r="H502" s="1">
        <v>2.82</v>
      </c>
      <c r="I502" s="1">
        <v>233</v>
      </c>
      <c r="J502" s="1">
        <v>13.47</v>
      </c>
      <c r="K502" s="1">
        <v>15</v>
      </c>
      <c r="L502" s="1">
        <v>96856</v>
      </c>
      <c r="M502" s="1">
        <v>0</v>
      </c>
      <c r="N502" s="1">
        <v>359.77</v>
      </c>
      <c r="O502" s="1">
        <v>0.88</v>
      </c>
      <c r="P502" s="1">
        <v>8</v>
      </c>
      <c r="Q502" s="1">
        <v>33360</v>
      </c>
      <c r="R502" s="1">
        <v>11</v>
      </c>
      <c r="S502" s="1">
        <f t="shared" si="84"/>
        <v>4136.9399999999996</v>
      </c>
      <c r="T502" s="1">
        <f t="shared" si="85"/>
        <v>45288.6</v>
      </c>
      <c r="U502" s="1">
        <f t="shared" si="86"/>
        <v>12.909600000000001</v>
      </c>
      <c r="V502" s="1">
        <f t="shared" si="87"/>
        <v>35.648100000000007</v>
      </c>
      <c r="W502" s="1">
        <f t="shared" si="88"/>
        <v>122233.90230000002</v>
      </c>
      <c r="X502" s="1">
        <f t="shared" si="89"/>
        <v>83.322360122699394</v>
      </c>
      <c r="Y502" s="10">
        <f t="shared" si="90"/>
        <v>7.9547885654064023</v>
      </c>
      <c r="Z502" s="1">
        <f t="shared" si="91"/>
        <v>839.21394224087612</v>
      </c>
      <c r="AA502" s="1">
        <f t="shared" si="92"/>
        <v>0.27764076390084924</v>
      </c>
      <c r="AB502" s="1">
        <f t="shared" si="93"/>
        <v>84278.902300000016</v>
      </c>
      <c r="AC502" s="8">
        <f t="shared" si="94"/>
        <v>0.27764076390084924</v>
      </c>
      <c r="AD502" s="1" t="str">
        <f t="shared" si="95"/>
        <v>CUST502</v>
      </c>
      <c r="AE502" s="1"/>
      <c r="AF502" s="1"/>
    </row>
    <row r="503" spans="1:32" x14ac:dyDescent="0.3">
      <c r="A503" s="1" t="s">
        <v>20</v>
      </c>
      <c r="B503" s="1" t="s">
        <v>24</v>
      </c>
      <c r="C503" s="1" t="s">
        <v>30</v>
      </c>
      <c r="D503" s="1">
        <v>3826</v>
      </c>
      <c r="E503" s="1">
        <v>477737</v>
      </c>
      <c r="F503" s="1">
        <v>76312</v>
      </c>
      <c r="G503" s="1">
        <v>8.3000000000000007</v>
      </c>
      <c r="H503" s="1">
        <v>19.82</v>
      </c>
      <c r="I503" s="1">
        <v>118</v>
      </c>
      <c r="J503" s="1">
        <v>6.37</v>
      </c>
      <c r="K503" s="1">
        <v>7.62</v>
      </c>
      <c r="L503" s="1">
        <v>92320</v>
      </c>
      <c r="M503" s="1">
        <v>9</v>
      </c>
      <c r="N503" s="1">
        <v>252.04</v>
      </c>
      <c r="O503" s="1">
        <v>22.4</v>
      </c>
      <c r="P503" s="1">
        <v>20</v>
      </c>
      <c r="Q503" s="1">
        <v>45835</v>
      </c>
      <c r="R503" s="1">
        <v>58</v>
      </c>
      <c r="S503" s="1">
        <f t="shared" si="84"/>
        <v>75831.320000000007</v>
      </c>
      <c r="T503" s="1">
        <f t="shared" si="85"/>
        <v>36403.559399999998</v>
      </c>
      <c r="U503" s="1">
        <f t="shared" si="86"/>
        <v>857.02399999999989</v>
      </c>
      <c r="V503" s="1">
        <f t="shared" si="87"/>
        <v>317.55799999999999</v>
      </c>
      <c r="W503" s="1">
        <f t="shared" si="88"/>
        <v>226172.53859999997</v>
      </c>
      <c r="X503" s="1">
        <f t="shared" si="89"/>
        <v>59.114620648196542</v>
      </c>
      <c r="Y503" s="10">
        <f t="shared" si="90"/>
        <v>6.2603129258832162</v>
      </c>
      <c r="Z503" s="1">
        <f t="shared" si="91"/>
        <v>1895.4808760514204</v>
      </c>
      <c r="AA503" s="1">
        <f t="shared" si="92"/>
        <v>6.2253331854137318E-2</v>
      </c>
      <c r="AB503" s="1">
        <f t="shared" si="93"/>
        <v>149860.53859999997</v>
      </c>
      <c r="AC503" s="8">
        <f t="shared" si="94"/>
        <v>6.2253331854137318E-2</v>
      </c>
      <c r="AD503" s="1" t="str">
        <f t="shared" si="95"/>
        <v>CUST503</v>
      </c>
      <c r="AE503" s="1"/>
      <c r="AF503" s="1"/>
    </row>
    <row r="504" spans="1:32" x14ac:dyDescent="0.3">
      <c r="A504" s="1" t="s">
        <v>20</v>
      </c>
      <c r="B504" s="1" t="s">
        <v>26</v>
      </c>
      <c r="C504" s="1" t="s">
        <v>29</v>
      </c>
      <c r="D504" s="1">
        <v>4086</v>
      </c>
      <c r="E504" s="1">
        <v>400040</v>
      </c>
      <c r="F504" s="1">
        <v>15350</v>
      </c>
      <c r="G504" s="1">
        <v>0.65</v>
      </c>
      <c r="H504" s="1">
        <v>8.33</v>
      </c>
      <c r="I504" s="1">
        <v>205</v>
      </c>
      <c r="J504" s="1">
        <v>39.99</v>
      </c>
      <c r="K504" s="1">
        <v>14.22</v>
      </c>
      <c r="L504" s="1">
        <v>70799</v>
      </c>
      <c r="M504" s="1">
        <v>11</v>
      </c>
      <c r="N504" s="1">
        <v>1530.68</v>
      </c>
      <c r="O504" s="1">
        <v>13.24</v>
      </c>
      <c r="P504" s="1">
        <v>22</v>
      </c>
      <c r="Q504" s="1">
        <v>29924</v>
      </c>
      <c r="R504" s="1">
        <v>7</v>
      </c>
      <c r="S504" s="1">
        <f t="shared" si="84"/>
        <v>34036.379999999997</v>
      </c>
      <c r="T504" s="1">
        <f t="shared" si="85"/>
        <v>56885.687999999995</v>
      </c>
      <c r="U504" s="1">
        <f t="shared" si="86"/>
        <v>540.9864</v>
      </c>
      <c r="V504" s="1">
        <f t="shared" si="87"/>
        <v>26.559000000000001</v>
      </c>
      <c r="W504" s="1">
        <f t="shared" si="88"/>
        <v>207827.38660000003</v>
      </c>
      <c r="X504" s="1">
        <f t="shared" si="89"/>
        <v>50.86328600097896</v>
      </c>
      <c r="Y504" s="10">
        <f t="shared" si="90"/>
        <v>26.061237785016285</v>
      </c>
      <c r="Z504" s="1">
        <f t="shared" si="91"/>
        <v>261.34789766639665</v>
      </c>
      <c r="AA504" s="1">
        <f t="shared" si="92"/>
        <v>0.78439506049395058</v>
      </c>
      <c r="AB504" s="1">
        <f t="shared" si="93"/>
        <v>192477.38660000003</v>
      </c>
      <c r="AC504" s="8">
        <f t="shared" si="94"/>
        <v>0.78439506049395058</v>
      </c>
      <c r="AD504" s="1" t="str">
        <f t="shared" si="95"/>
        <v>CUST504</v>
      </c>
      <c r="AE504" s="1"/>
      <c r="AF504" s="1"/>
    </row>
    <row r="505" spans="1:32" x14ac:dyDescent="0.3">
      <c r="A505" s="1" t="s">
        <v>20</v>
      </c>
      <c r="B505" s="1" t="s">
        <v>25</v>
      </c>
      <c r="C505" s="1" t="s">
        <v>31</v>
      </c>
      <c r="D505" s="1">
        <v>4500</v>
      </c>
      <c r="E505" s="1">
        <v>355035</v>
      </c>
      <c r="F505" s="1">
        <v>128853</v>
      </c>
      <c r="G505" s="1">
        <v>0.9</v>
      </c>
      <c r="H505" s="1">
        <v>13.48</v>
      </c>
      <c r="I505" s="1">
        <v>396</v>
      </c>
      <c r="J505" s="1">
        <v>58.92</v>
      </c>
      <c r="K505" s="1">
        <v>9.9600000000000009</v>
      </c>
      <c r="L505" s="1">
        <v>99667</v>
      </c>
      <c r="M505" s="1">
        <v>13</v>
      </c>
      <c r="N505" s="1">
        <v>1224.47</v>
      </c>
      <c r="O505" s="1">
        <v>3.78</v>
      </c>
      <c r="P505" s="1">
        <v>28</v>
      </c>
      <c r="Q505" s="1">
        <v>45052</v>
      </c>
      <c r="R505" s="1">
        <v>73</v>
      </c>
      <c r="S505" s="1">
        <f t="shared" si="84"/>
        <v>60660</v>
      </c>
      <c r="T505" s="1">
        <f t="shared" si="85"/>
        <v>35361.486000000004</v>
      </c>
      <c r="U505" s="1">
        <f t="shared" si="86"/>
        <v>170.1</v>
      </c>
      <c r="V505" s="1">
        <f t="shared" si="87"/>
        <v>40.500000000000007</v>
      </c>
      <c r="W505" s="1">
        <f t="shared" si="88"/>
        <v>114083.91399999999</v>
      </c>
      <c r="X505" s="1">
        <f t="shared" si="89"/>
        <v>25.351980888888885</v>
      </c>
      <c r="Y505" s="10">
        <f t="shared" si="90"/>
        <v>2.7553491187632417</v>
      </c>
      <c r="Z505" s="1">
        <f t="shared" si="91"/>
        <v>289.94993752398995</v>
      </c>
      <c r="AA505" s="1">
        <f t="shared" si="92"/>
        <v>1.3657530102665936</v>
      </c>
      <c r="AB505" s="1">
        <f t="shared" si="93"/>
        <v>-14769.08600000001</v>
      </c>
      <c r="AC505" s="8">
        <f t="shared" si="94"/>
        <v>1.3657530102665936</v>
      </c>
      <c r="AD505" s="1" t="str">
        <f t="shared" si="95"/>
        <v>CUST505</v>
      </c>
      <c r="AE505" s="1"/>
      <c r="AF505" s="1"/>
    </row>
    <row r="506" spans="1:32" x14ac:dyDescent="0.3">
      <c r="A506" s="1" t="s">
        <v>20</v>
      </c>
      <c r="B506" s="1" t="s">
        <v>26</v>
      </c>
      <c r="C506" s="1" t="s">
        <v>30</v>
      </c>
      <c r="D506" s="1">
        <v>3948</v>
      </c>
      <c r="E506" s="1">
        <v>141006</v>
      </c>
      <c r="F506" s="1">
        <v>116668</v>
      </c>
      <c r="G506" s="1">
        <v>5.38</v>
      </c>
      <c r="H506" s="1">
        <v>13.61</v>
      </c>
      <c r="I506" s="1">
        <v>473</v>
      </c>
      <c r="J506" s="1">
        <v>22.91</v>
      </c>
      <c r="K506" s="1">
        <v>9.2200000000000006</v>
      </c>
      <c r="L506" s="1">
        <v>7233</v>
      </c>
      <c r="M506" s="1">
        <v>11</v>
      </c>
      <c r="N506" s="1">
        <v>1138.93</v>
      </c>
      <c r="O506" s="1">
        <v>23.57</v>
      </c>
      <c r="P506" s="1">
        <v>43</v>
      </c>
      <c r="Q506" s="1">
        <v>6056</v>
      </c>
      <c r="R506" s="1">
        <v>54</v>
      </c>
      <c r="S506" s="1">
        <f t="shared" si="84"/>
        <v>53732.28</v>
      </c>
      <c r="T506" s="1">
        <f t="shared" si="85"/>
        <v>13000.753200000001</v>
      </c>
      <c r="U506" s="1">
        <f t="shared" si="86"/>
        <v>930.54359999999997</v>
      </c>
      <c r="V506" s="1">
        <f t="shared" si="87"/>
        <v>212.4024</v>
      </c>
      <c r="W506" s="1">
        <f t="shared" si="88"/>
        <v>59841.020799999984</v>
      </c>
      <c r="X506" s="1">
        <f t="shared" si="89"/>
        <v>15.157300101317119</v>
      </c>
      <c r="Y506" s="10">
        <f t="shared" si="90"/>
        <v>1.2086090444680633</v>
      </c>
      <c r="Z506" s="1">
        <f t="shared" si="91"/>
        <v>123.80567725847945</v>
      </c>
      <c r="AA506" s="1">
        <f t="shared" si="92"/>
        <v>3.8205033119158052</v>
      </c>
      <c r="AB506" s="1">
        <f t="shared" si="93"/>
        <v>-56826.979200000016</v>
      </c>
      <c r="AC506" s="8">
        <f t="shared" si="94"/>
        <v>3.8205033119158052</v>
      </c>
      <c r="AD506" s="1" t="str">
        <f t="shared" si="95"/>
        <v>CUST506</v>
      </c>
      <c r="AE506" s="1"/>
      <c r="AF506" s="1"/>
    </row>
    <row r="507" spans="1:32" x14ac:dyDescent="0.3">
      <c r="A507" s="1" t="s">
        <v>20</v>
      </c>
      <c r="B507" s="1" t="s">
        <v>24</v>
      </c>
      <c r="C507" s="1" t="s">
        <v>30</v>
      </c>
      <c r="D507" s="1">
        <v>3464</v>
      </c>
      <c r="E507" s="1">
        <v>188593</v>
      </c>
      <c r="F507" s="1">
        <v>5159</v>
      </c>
      <c r="G507" s="1">
        <v>4.0599999999999996</v>
      </c>
      <c r="H507" s="1">
        <v>10.86</v>
      </c>
      <c r="I507" s="1">
        <v>426</v>
      </c>
      <c r="J507" s="1">
        <v>23.38</v>
      </c>
      <c r="K507" s="1">
        <v>17.38</v>
      </c>
      <c r="L507" s="1">
        <v>78200</v>
      </c>
      <c r="M507" s="1">
        <v>2</v>
      </c>
      <c r="N507" s="1">
        <v>367.48</v>
      </c>
      <c r="O507" s="1">
        <v>29.04</v>
      </c>
      <c r="P507" s="1">
        <v>24</v>
      </c>
      <c r="Q507" s="1">
        <v>12588</v>
      </c>
      <c r="R507" s="1">
        <v>6</v>
      </c>
      <c r="S507" s="1">
        <f t="shared" si="84"/>
        <v>37619.040000000001</v>
      </c>
      <c r="T507" s="1">
        <f t="shared" si="85"/>
        <v>32777.463399999993</v>
      </c>
      <c r="U507" s="1">
        <f t="shared" si="86"/>
        <v>1005.9456</v>
      </c>
      <c r="V507" s="1">
        <f t="shared" si="87"/>
        <v>140.63839999999999</v>
      </c>
      <c r="W507" s="1">
        <f t="shared" si="88"/>
        <v>26261.912600000011</v>
      </c>
      <c r="X507" s="1">
        <f t="shared" si="89"/>
        <v>7.5813835450346447</v>
      </c>
      <c r="Y507" s="10">
        <f t="shared" si="90"/>
        <v>36.556115526264783</v>
      </c>
      <c r="Z507" s="1">
        <f t="shared" si="91"/>
        <v>513.20616087950361</v>
      </c>
      <c r="AA507" s="1">
        <f t="shared" si="92"/>
        <v>0.83007577163521451</v>
      </c>
      <c r="AB507" s="1">
        <f t="shared" si="93"/>
        <v>21102.912600000011</v>
      </c>
      <c r="AC507" s="8">
        <f t="shared" si="94"/>
        <v>0.83007577163521451</v>
      </c>
      <c r="AD507" s="1" t="str">
        <f t="shared" si="95"/>
        <v>CUST507</v>
      </c>
      <c r="AE507" s="1"/>
      <c r="AF507" s="1"/>
    </row>
    <row r="508" spans="1:32" x14ac:dyDescent="0.3">
      <c r="A508" s="1" t="s">
        <v>20</v>
      </c>
      <c r="B508" s="1" t="s">
        <v>26</v>
      </c>
      <c r="C508" s="1" t="s">
        <v>30</v>
      </c>
      <c r="D508" s="1">
        <v>142</v>
      </c>
      <c r="E508" s="1">
        <v>227832</v>
      </c>
      <c r="F508" s="1">
        <v>144316</v>
      </c>
      <c r="G508" s="1">
        <v>9.33</v>
      </c>
      <c r="H508" s="1">
        <v>16.25</v>
      </c>
      <c r="I508" s="1">
        <v>174</v>
      </c>
      <c r="J508" s="1">
        <v>51.65</v>
      </c>
      <c r="K508" s="1">
        <v>14.24</v>
      </c>
      <c r="L508" s="1">
        <v>26205</v>
      </c>
      <c r="M508" s="1">
        <v>0</v>
      </c>
      <c r="N508" s="1">
        <v>1995.23</v>
      </c>
      <c r="O508" s="1">
        <v>14.04</v>
      </c>
      <c r="P508" s="1">
        <v>30</v>
      </c>
      <c r="Q508" s="1">
        <v>37373</v>
      </c>
      <c r="R508" s="1">
        <v>3</v>
      </c>
      <c r="S508" s="1">
        <f t="shared" si="84"/>
        <v>2307.5</v>
      </c>
      <c r="T508" s="1">
        <f t="shared" si="85"/>
        <v>32443.2768</v>
      </c>
      <c r="U508" s="1">
        <f t="shared" si="86"/>
        <v>19.936799999999998</v>
      </c>
      <c r="V508" s="1">
        <f t="shared" si="87"/>
        <v>13.2486</v>
      </c>
      <c r="W508" s="1">
        <f t="shared" si="88"/>
        <v>129470.03779999999</v>
      </c>
      <c r="X508" s="1">
        <f t="shared" si="89"/>
        <v>911.76082957746473</v>
      </c>
      <c r="Y508" s="10">
        <f t="shared" si="90"/>
        <v>1.5787022921921339</v>
      </c>
      <c r="Z508" s="1">
        <f t="shared" si="91"/>
        <v>114.18833918896568</v>
      </c>
      <c r="AA508" s="1">
        <f t="shared" si="92"/>
        <v>1.5237983250816391</v>
      </c>
      <c r="AB508" s="1">
        <f t="shared" si="93"/>
        <v>-14845.962200000009</v>
      </c>
      <c r="AC508" s="8">
        <f t="shared" si="94"/>
        <v>1.5237983250816391</v>
      </c>
      <c r="AD508" s="1" t="str">
        <f t="shared" si="95"/>
        <v>CUST508</v>
      </c>
      <c r="AE508" s="1"/>
      <c r="AF508" s="1"/>
    </row>
    <row r="509" spans="1:32" x14ac:dyDescent="0.3">
      <c r="A509" s="1" t="s">
        <v>20</v>
      </c>
      <c r="B509" s="1" t="s">
        <v>26</v>
      </c>
      <c r="C509" s="1" t="s">
        <v>28</v>
      </c>
      <c r="D509" s="1">
        <v>4531</v>
      </c>
      <c r="E509" s="1">
        <v>381328</v>
      </c>
      <c r="F509" s="1">
        <v>51154</v>
      </c>
      <c r="G509" s="1">
        <v>6.02</v>
      </c>
      <c r="H509" s="1">
        <v>18.010000000000002</v>
      </c>
      <c r="I509" s="1">
        <v>233</v>
      </c>
      <c r="J509" s="1">
        <v>26.2</v>
      </c>
      <c r="K509" s="1">
        <v>11.1</v>
      </c>
      <c r="L509" s="1">
        <v>65936</v>
      </c>
      <c r="M509" s="1">
        <v>2</v>
      </c>
      <c r="N509" s="1">
        <v>1305.8699999999999</v>
      </c>
      <c r="O509" s="1">
        <v>15.93</v>
      </c>
      <c r="P509" s="1">
        <v>0</v>
      </c>
      <c r="Q509" s="1">
        <v>16748</v>
      </c>
      <c r="R509" s="1">
        <v>53</v>
      </c>
      <c r="S509" s="1">
        <f t="shared" si="84"/>
        <v>81603.310000000012</v>
      </c>
      <c r="T509" s="1">
        <f t="shared" si="85"/>
        <v>42327.408000000003</v>
      </c>
      <c r="U509" s="1">
        <f t="shared" si="86"/>
        <v>721.78829999999994</v>
      </c>
      <c r="V509" s="1">
        <f t="shared" si="87"/>
        <v>272.76619999999997</v>
      </c>
      <c r="W509" s="1">
        <f t="shared" si="88"/>
        <v>173718.72749999998</v>
      </c>
      <c r="X509" s="1">
        <f t="shared" si="89"/>
        <v>38.340041381593466</v>
      </c>
      <c r="Y509" s="10">
        <f t="shared" si="90"/>
        <v>7.4545099112483868</v>
      </c>
      <c r="Z509" s="1">
        <f t="shared" si="91"/>
        <v>292.01069019121354</v>
      </c>
      <c r="AA509" s="1">
        <f t="shared" si="92"/>
        <v>0.79791599358032972</v>
      </c>
      <c r="AB509" s="1">
        <f t="shared" si="93"/>
        <v>122564.72749999998</v>
      </c>
      <c r="AC509" s="8">
        <f t="shared" si="94"/>
        <v>0.79791599358032972</v>
      </c>
      <c r="AD509" s="1" t="str">
        <f t="shared" si="95"/>
        <v>CUST509</v>
      </c>
      <c r="AE509" s="1"/>
      <c r="AF509" s="1"/>
    </row>
    <row r="510" spans="1:32" x14ac:dyDescent="0.3">
      <c r="A510" s="1" t="s">
        <v>20</v>
      </c>
      <c r="B510" s="1" t="s">
        <v>26</v>
      </c>
      <c r="C510" s="1" t="s">
        <v>28</v>
      </c>
      <c r="D510" s="1">
        <v>3288</v>
      </c>
      <c r="E510" s="1">
        <v>63140</v>
      </c>
      <c r="F510" s="1">
        <v>94678</v>
      </c>
      <c r="G510" s="1">
        <v>5.71</v>
      </c>
      <c r="H510" s="1">
        <v>15.78</v>
      </c>
      <c r="I510" s="1">
        <v>381</v>
      </c>
      <c r="J510" s="1">
        <v>30.59</v>
      </c>
      <c r="K510" s="1">
        <v>12.26</v>
      </c>
      <c r="L510" s="1">
        <v>10416</v>
      </c>
      <c r="M510" s="1">
        <v>8</v>
      </c>
      <c r="N510" s="1">
        <v>540.74</v>
      </c>
      <c r="O510" s="1">
        <v>4.76</v>
      </c>
      <c r="P510" s="1">
        <v>3</v>
      </c>
      <c r="Q510" s="1">
        <v>40174</v>
      </c>
      <c r="R510" s="1">
        <v>38</v>
      </c>
      <c r="S510" s="1">
        <f t="shared" si="84"/>
        <v>51884.639999999999</v>
      </c>
      <c r="T510" s="1">
        <f t="shared" si="85"/>
        <v>7740.9639999999999</v>
      </c>
      <c r="U510" s="1">
        <f t="shared" si="86"/>
        <v>156.50879999999998</v>
      </c>
      <c r="V510" s="1">
        <f t="shared" si="87"/>
        <v>187.7448</v>
      </c>
      <c r="W510" s="1">
        <f t="shared" si="88"/>
        <v>-47419.857600000003</v>
      </c>
      <c r="X510" s="1">
        <f t="shared" si="89"/>
        <v>-14.422097810218979</v>
      </c>
      <c r="Y510" s="10">
        <f t="shared" si="90"/>
        <v>0.6668919918037981</v>
      </c>
      <c r="Z510" s="1">
        <f t="shared" si="91"/>
        <v>116.76591337796353</v>
      </c>
      <c r="AA510" s="1">
        <f t="shared" si="92"/>
        <v>3.2629385492556224</v>
      </c>
      <c r="AB510" s="1">
        <f t="shared" si="93"/>
        <v>-142097.85759999999</v>
      </c>
      <c r="AC510" s="8">
        <f t="shared" si="94"/>
        <v>3.2629385492556224</v>
      </c>
      <c r="AD510" s="1" t="str">
        <f t="shared" si="95"/>
        <v>CUST510</v>
      </c>
      <c r="AE510" s="1"/>
      <c r="AF510" s="1"/>
    </row>
    <row r="511" spans="1:32" x14ac:dyDescent="0.3">
      <c r="A511" s="1" t="s">
        <v>20</v>
      </c>
      <c r="B511" s="1" t="s">
        <v>27</v>
      </c>
      <c r="C511" s="1" t="s">
        <v>31</v>
      </c>
      <c r="D511" s="1">
        <v>814</v>
      </c>
      <c r="E511" s="1">
        <v>438612</v>
      </c>
      <c r="F511" s="1">
        <v>117056</v>
      </c>
      <c r="G511" s="1">
        <v>5.45</v>
      </c>
      <c r="H511" s="1">
        <v>2.1</v>
      </c>
      <c r="I511" s="1">
        <v>184</v>
      </c>
      <c r="J511" s="1">
        <v>44.53</v>
      </c>
      <c r="K511" s="1">
        <v>18.46</v>
      </c>
      <c r="L511" s="1">
        <v>3412</v>
      </c>
      <c r="M511" s="1">
        <v>5</v>
      </c>
      <c r="N511" s="1">
        <v>729.39</v>
      </c>
      <c r="O511" s="1">
        <v>24.38</v>
      </c>
      <c r="P511" s="1">
        <v>22</v>
      </c>
      <c r="Q511" s="1">
        <v>12826</v>
      </c>
      <c r="R511" s="1">
        <v>-19</v>
      </c>
      <c r="S511" s="1">
        <f t="shared" si="84"/>
        <v>1709.4</v>
      </c>
      <c r="T511" s="1">
        <f t="shared" si="85"/>
        <v>80967.775200000004</v>
      </c>
      <c r="U511" s="1">
        <f t="shared" si="86"/>
        <v>198.45319999999998</v>
      </c>
      <c r="V511" s="1">
        <f t="shared" si="87"/>
        <v>44.363</v>
      </c>
      <c r="W511" s="1">
        <f t="shared" si="88"/>
        <v>339454.0086</v>
      </c>
      <c r="X511" s="1">
        <f t="shared" si="89"/>
        <v>417.01966658476658</v>
      </c>
      <c r="Y511" s="10">
        <f t="shared" si="90"/>
        <v>3.7470270639693823</v>
      </c>
      <c r="Z511" s="1">
        <f t="shared" si="91"/>
        <v>601.3408464607412</v>
      </c>
      <c r="AA511" s="1">
        <f t="shared" si="92"/>
        <v>0.30598287324560203</v>
      </c>
      <c r="AB511" s="1">
        <f t="shared" si="93"/>
        <v>222398.0086</v>
      </c>
      <c r="AC511" s="8">
        <f t="shared" si="94"/>
        <v>0.30598287324560203</v>
      </c>
      <c r="AD511" s="1" t="str">
        <f t="shared" si="95"/>
        <v>CUST511</v>
      </c>
      <c r="AE511" s="1"/>
      <c r="AF511" s="1"/>
    </row>
    <row r="512" spans="1:32" x14ac:dyDescent="0.3">
      <c r="A512" s="1" t="s">
        <v>20</v>
      </c>
      <c r="B512" s="1" t="s">
        <v>25</v>
      </c>
      <c r="C512" s="1" t="s">
        <v>30</v>
      </c>
      <c r="D512" s="1">
        <v>3735</v>
      </c>
      <c r="E512" s="1">
        <v>914690</v>
      </c>
      <c r="F512" s="1">
        <v>111122</v>
      </c>
      <c r="G512" s="1">
        <v>4.21</v>
      </c>
      <c r="H512" s="1">
        <v>6.52</v>
      </c>
      <c r="I512" s="1">
        <v>104</v>
      </c>
      <c r="J512" s="1">
        <v>8.73</v>
      </c>
      <c r="K512" s="1">
        <v>19.28</v>
      </c>
      <c r="L512" s="1">
        <v>86907</v>
      </c>
      <c r="M512" s="1">
        <v>8</v>
      </c>
      <c r="N512" s="1">
        <v>1742.91</v>
      </c>
      <c r="O512" s="1">
        <v>4.6900000000000004</v>
      </c>
      <c r="P512" s="1">
        <v>36</v>
      </c>
      <c r="Q512" s="1">
        <v>18570</v>
      </c>
      <c r="R512" s="1">
        <v>66</v>
      </c>
      <c r="S512" s="1">
        <f t="shared" si="84"/>
        <v>24352.199999999997</v>
      </c>
      <c r="T512" s="1">
        <f t="shared" si="85"/>
        <v>176352.23199999999</v>
      </c>
      <c r="U512" s="1">
        <f t="shared" si="86"/>
        <v>175.17150000000001</v>
      </c>
      <c r="V512" s="1">
        <f t="shared" si="87"/>
        <v>157.24349999999998</v>
      </c>
      <c r="W512" s="1">
        <f t="shared" si="88"/>
        <v>608176.15300000005</v>
      </c>
      <c r="X512" s="1">
        <f t="shared" si="89"/>
        <v>162.83163400267739</v>
      </c>
      <c r="Y512" s="10">
        <f t="shared" si="90"/>
        <v>8.2314033224743977</v>
      </c>
      <c r="Z512" s="1">
        <f t="shared" si="91"/>
        <v>524.80621489348266</v>
      </c>
      <c r="AA512" s="1">
        <f t="shared" si="92"/>
        <v>0.19816838491729441</v>
      </c>
      <c r="AB512" s="1">
        <f t="shared" si="93"/>
        <v>497054.15300000005</v>
      </c>
      <c r="AC512" s="8">
        <f t="shared" si="94"/>
        <v>0.19816838491729441</v>
      </c>
      <c r="AD512" s="1" t="str">
        <f t="shared" si="95"/>
        <v>CUST512</v>
      </c>
      <c r="AE512" s="1"/>
      <c r="AF512" s="1"/>
    </row>
    <row r="513" spans="1:32" x14ac:dyDescent="0.3">
      <c r="A513" s="1" t="s">
        <v>20</v>
      </c>
      <c r="B513" s="1" t="s">
        <v>27</v>
      </c>
      <c r="C513" s="1" t="s">
        <v>28</v>
      </c>
      <c r="D513" s="1">
        <v>3710</v>
      </c>
      <c r="E513" s="1">
        <v>119286</v>
      </c>
      <c r="F513" s="1">
        <v>37402</v>
      </c>
      <c r="G513" s="1">
        <v>2.95</v>
      </c>
      <c r="H513" s="1">
        <v>5.82</v>
      </c>
      <c r="I513" s="1">
        <v>389</v>
      </c>
      <c r="J513" s="1">
        <v>62.48</v>
      </c>
      <c r="K513" s="1">
        <v>7.25</v>
      </c>
      <c r="L513" s="1">
        <v>69847</v>
      </c>
      <c r="M513" s="1">
        <v>9</v>
      </c>
      <c r="N513" s="1">
        <v>440.89</v>
      </c>
      <c r="O513" s="1">
        <v>11.91</v>
      </c>
      <c r="P513" s="1">
        <v>14</v>
      </c>
      <c r="Q513" s="1">
        <v>4536</v>
      </c>
      <c r="R513" s="1">
        <v>47</v>
      </c>
      <c r="S513" s="1">
        <f t="shared" si="84"/>
        <v>21592.2</v>
      </c>
      <c r="T513" s="1">
        <f t="shared" si="85"/>
        <v>8648.2349999999988</v>
      </c>
      <c r="U513" s="1">
        <f t="shared" si="86"/>
        <v>441.86099999999999</v>
      </c>
      <c r="V513" s="1">
        <f t="shared" si="87"/>
        <v>109.44500000000001</v>
      </c>
      <c r="W513" s="1">
        <f t="shared" si="88"/>
        <v>14111.259000000005</v>
      </c>
      <c r="X513" s="1">
        <f t="shared" si="89"/>
        <v>3.8035738544474409</v>
      </c>
      <c r="Y513" s="10">
        <f t="shared" si="90"/>
        <v>3.1892946901235226</v>
      </c>
      <c r="Z513" s="1">
        <f t="shared" si="91"/>
        <v>270.55728186168886</v>
      </c>
      <c r="AA513" s="1">
        <f t="shared" si="92"/>
        <v>1.4377731670103784</v>
      </c>
      <c r="AB513" s="1">
        <f t="shared" si="93"/>
        <v>-23290.740999999995</v>
      </c>
      <c r="AC513" s="8">
        <f t="shared" si="94"/>
        <v>1.4377731670103784</v>
      </c>
      <c r="AD513" s="1" t="str">
        <f t="shared" si="95"/>
        <v>CUST513</v>
      </c>
      <c r="AE513" s="1"/>
      <c r="AF513" s="1"/>
    </row>
    <row r="514" spans="1:32" x14ac:dyDescent="0.3">
      <c r="A514" s="1" t="s">
        <v>20</v>
      </c>
      <c r="B514" s="1" t="s">
        <v>24</v>
      </c>
      <c r="C514" s="1" t="s">
        <v>31</v>
      </c>
      <c r="D514" s="1">
        <v>3630</v>
      </c>
      <c r="E514" s="1">
        <v>198066</v>
      </c>
      <c r="F514" s="1">
        <v>97122</v>
      </c>
      <c r="G514" s="1">
        <v>4.17</v>
      </c>
      <c r="H514" s="1">
        <v>13.21</v>
      </c>
      <c r="I514" s="1">
        <v>36</v>
      </c>
      <c r="J514" s="1">
        <v>47.99</v>
      </c>
      <c r="K514" s="1">
        <v>18.98</v>
      </c>
      <c r="L514" s="1">
        <v>37909</v>
      </c>
      <c r="M514" s="1">
        <v>7</v>
      </c>
      <c r="N514" s="1">
        <v>752.33</v>
      </c>
      <c r="O514" s="1">
        <v>19.89</v>
      </c>
      <c r="P514" s="1">
        <v>8</v>
      </c>
      <c r="Q514" s="1">
        <v>26594</v>
      </c>
      <c r="R514" s="1">
        <v>14</v>
      </c>
      <c r="S514" s="1">
        <f t="shared" ref="S514:S577" si="96">H514*D514</f>
        <v>47952.3</v>
      </c>
      <c r="T514" s="1">
        <f t="shared" ref="T514:T577" si="97">K514/100*E514</f>
        <v>37592.926800000001</v>
      </c>
      <c r="U514" s="1">
        <f t="shared" ref="U514:U577" si="98">O514/100*D514</f>
        <v>722.00699999999995</v>
      </c>
      <c r="V514" s="1">
        <f t="shared" ref="V514:V577" si="99">G514/100*D514</f>
        <v>151.37100000000001</v>
      </c>
      <c r="W514" s="1">
        <f t="shared" ref="W514:W577" si="100">E514 - (S514+T514+U514+V514+L514+Q514)</f>
        <v>47144.395199999999</v>
      </c>
      <c r="X514" s="1">
        <f t="shared" ref="X514:X577" si="101">IF(D514=0,NA(),W514/D514)</f>
        <v>12.987436694214876</v>
      </c>
      <c r="Y514" s="10">
        <f t="shared" ref="Y514:Y577" si="102">IF(F514=0,NA(),E514/F514)</f>
        <v>2.0393525668746526</v>
      </c>
      <c r="Z514" s="1">
        <f t="shared" ref="Z514:Z577" si="103">IF(N514=0,NA(),E514/N514)</f>
        <v>263.27010753259873</v>
      </c>
      <c r="AA514" s="1">
        <f t="shared" ref="AA514:AA577" si="104">IF(Z514=0,NA(),I514/Z514)</f>
        <v>0.13674169216321833</v>
      </c>
      <c r="AB514" s="1">
        <f t="shared" ref="AB514:AB577" si="105">W514-F514</f>
        <v>-49977.604800000001</v>
      </c>
      <c r="AC514" s="8">
        <f t="shared" ref="AC514:AC577" si="106">IF(Z514=0,NA(),I514/Z514)</f>
        <v>0.13674169216321833</v>
      </c>
      <c r="AD514" s="1" t="str">
        <f t="shared" ref="AD514:AD577" si="107" xml:space="preserve"> "CUST" &amp; ROW()</f>
        <v>CUST514</v>
      </c>
      <c r="AE514" s="1"/>
      <c r="AF514" s="1"/>
    </row>
    <row r="515" spans="1:32" x14ac:dyDescent="0.3">
      <c r="A515" s="1" t="s">
        <v>20</v>
      </c>
      <c r="B515" s="1" t="s">
        <v>27</v>
      </c>
      <c r="C515" s="1" t="s">
        <v>29</v>
      </c>
      <c r="D515" s="1">
        <v>4057</v>
      </c>
      <c r="E515" s="1">
        <v>330852</v>
      </c>
      <c r="F515" s="1">
        <v>103538</v>
      </c>
      <c r="G515" s="1">
        <v>5.8</v>
      </c>
      <c r="H515" s="1">
        <v>13.4</v>
      </c>
      <c r="I515" s="1">
        <v>199</v>
      </c>
      <c r="J515" s="1">
        <v>42.83</v>
      </c>
      <c r="K515" s="1">
        <v>15.27</v>
      </c>
      <c r="L515" s="1">
        <v>47279</v>
      </c>
      <c r="M515" s="1">
        <v>7</v>
      </c>
      <c r="N515" s="1">
        <v>982.54</v>
      </c>
      <c r="O515" s="1">
        <v>18.18</v>
      </c>
      <c r="P515" s="1">
        <v>32</v>
      </c>
      <c r="Q515" s="1">
        <v>8140</v>
      </c>
      <c r="R515" s="1">
        <v>-4</v>
      </c>
      <c r="S515" s="1">
        <f t="shared" si="96"/>
        <v>54363.8</v>
      </c>
      <c r="T515" s="1">
        <f t="shared" si="97"/>
        <v>50521.100400000003</v>
      </c>
      <c r="U515" s="1">
        <f t="shared" si="98"/>
        <v>737.56259999999997</v>
      </c>
      <c r="V515" s="1">
        <f t="shared" si="99"/>
        <v>235.30599999999998</v>
      </c>
      <c r="W515" s="1">
        <f t="shared" si="100"/>
        <v>169575.23099999997</v>
      </c>
      <c r="X515" s="1">
        <f t="shared" si="101"/>
        <v>41.798183633226515</v>
      </c>
      <c r="Y515" s="10">
        <f t="shared" si="102"/>
        <v>3.1954644671521568</v>
      </c>
      <c r="Z515" s="1">
        <f t="shared" si="103"/>
        <v>336.73132900441715</v>
      </c>
      <c r="AA515" s="1">
        <f t="shared" si="104"/>
        <v>0.59097560238414759</v>
      </c>
      <c r="AB515" s="1">
        <f t="shared" si="105"/>
        <v>66037.230999999971</v>
      </c>
      <c r="AC515" s="8">
        <f t="shared" si="106"/>
        <v>0.59097560238414759</v>
      </c>
      <c r="AD515" s="1" t="str">
        <f t="shared" si="107"/>
        <v>CUST515</v>
      </c>
      <c r="AE515" s="1"/>
      <c r="AF515" s="1"/>
    </row>
    <row r="516" spans="1:32" x14ac:dyDescent="0.3">
      <c r="A516" s="1" t="s">
        <v>20</v>
      </c>
      <c r="B516" s="1" t="s">
        <v>24</v>
      </c>
      <c r="C516" s="1" t="s">
        <v>30</v>
      </c>
      <c r="D516" s="1">
        <v>1343</v>
      </c>
      <c r="E516" s="1">
        <v>474149</v>
      </c>
      <c r="F516" s="1">
        <v>59040</v>
      </c>
      <c r="G516" s="1">
        <v>5.72</v>
      </c>
      <c r="H516" s="1">
        <v>8.5299999999999994</v>
      </c>
      <c r="I516" s="1">
        <v>361</v>
      </c>
      <c r="J516" s="1">
        <v>50.32</v>
      </c>
      <c r="K516" s="1">
        <v>18.09</v>
      </c>
      <c r="L516" s="1">
        <v>59321</v>
      </c>
      <c r="M516" s="1">
        <v>9</v>
      </c>
      <c r="N516" s="1">
        <v>520.29</v>
      </c>
      <c r="O516" s="1">
        <v>13.5</v>
      </c>
      <c r="P516" s="1">
        <v>32</v>
      </c>
      <c r="Q516" s="1">
        <v>35980</v>
      </c>
      <c r="R516" s="1">
        <v>3</v>
      </c>
      <c r="S516" s="1">
        <f t="shared" si="96"/>
        <v>11455.789999999999</v>
      </c>
      <c r="T516" s="1">
        <f t="shared" si="97"/>
        <v>85773.554100000008</v>
      </c>
      <c r="U516" s="1">
        <f t="shared" si="98"/>
        <v>181.30500000000001</v>
      </c>
      <c r="V516" s="1">
        <f t="shared" si="99"/>
        <v>76.819599999999994</v>
      </c>
      <c r="W516" s="1">
        <f t="shared" si="100"/>
        <v>281360.53130000003</v>
      </c>
      <c r="X516" s="1">
        <f t="shared" si="101"/>
        <v>209.50151250930753</v>
      </c>
      <c r="Y516" s="10">
        <f t="shared" si="102"/>
        <v>8.0309789972899726</v>
      </c>
      <c r="Z516" s="1">
        <f t="shared" si="103"/>
        <v>911.31676564992608</v>
      </c>
      <c r="AA516" s="1">
        <f t="shared" si="104"/>
        <v>0.39613009834461316</v>
      </c>
      <c r="AB516" s="1">
        <f t="shared" si="105"/>
        <v>222320.53130000003</v>
      </c>
      <c r="AC516" s="8">
        <f t="shared" si="106"/>
        <v>0.39613009834461316</v>
      </c>
      <c r="AD516" s="1" t="str">
        <f t="shared" si="107"/>
        <v>CUST516</v>
      </c>
      <c r="AE516" s="1"/>
      <c r="AF516" s="1"/>
    </row>
    <row r="517" spans="1:32" x14ac:dyDescent="0.3">
      <c r="A517" s="1" t="s">
        <v>20</v>
      </c>
      <c r="B517" s="1" t="s">
        <v>25</v>
      </c>
      <c r="C517" s="1" t="s">
        <v>28</v>
      </c>
      <c r="D517" s="1">
        <v>1760</v>
      </c>
      <c r="E517" s="1">
        <v>854565</v>
      </c>
      <c r="F517" s="1">
        <v>71852</v>
      </c>
      <c r="G517" s="1">
        <v>8.35</v>
      </c>
      <c r="H517" s="1">
        <v>4.71</v>
      </c>
      <c r="I517" s="1">
        <v>250</v>
      </c>
      <c r="J517" s="1">
        <v>32.119999999999997</v>
      </c>
      <c r="K517" s="1">
        <v>14.4</v>
      </c>
      <c r="L517" s="1">
        <v>16934</v>
      </c>
      <c r="M517" s="1">
        <v>0</v>
      </c>
      <c r="N517" s="1">
        <v>1652.79</v>
      </c>
      <c r="O517" s="1">
        <v>16.149999999999999</v>
      </c>
      <c r="P517" s="1">
        <v>18</v>
      </c>
      <c r="Q517" s="1">
        <v>49704</v>
      </c>
      <c r="R517" s="1">
        <v>34</v>
      </c>
      <c r="S517" s="1">
        <f t="shared" si="96"/>
        <v>8289.6</v>
      </c>
      <c r="T517" s="1">
        <f t="shared" si="97"/>
        <v>123057.36000000002</v>
      </c>
      <c r="U517" s="1">
        <f t="shared" si="98"/>
        <v>284.23999999999995</v>
      </c>
      <c r="V517" s="1">
        <f t="shared" si="99"/>
        <v>146.95999999999998</v>
      </c>
      <c r="W517" s="1">
        <f t="shared" si="100"/>
        <v>656148.84</v>
      </c>
      <c r="X517" s="1">
        <f t="shared" si="101"/>
        <v>372.8118409090909</v>
      </c>
      <c r="Y517" s="10">
        <f t="shared" si="102"/>
        <v>11.893405889884763</v>
      </c>
      <c r="Z517" s="1">
        <f t="shared" si="103"/>
        <v>517.04390757446504</v>
      </c>
      <c r="AA517" s="1">
        <f t="shared" si="104"/>
        <v>0.48351793017500128</v>
      </c>
      <c r="AB517" s="1">
        <f t="shared" si="105"/>
        <v>584296.84</v>
      </c>
      <c r="AC517" s="8">
        <f t="shared" si="106"/>
        <v>0.48351793017500128</v>
      </c>
      <c r="AD517" s="1" t="str">
        <f t="shared" si="107"/>
        <v>CUST517</v>
      </c>
      <c r="AE517" s="1"/>
      <c r="AF517" s="1"/>
    </row>
    <row r="518" spans="1:32" x14ac:dyDescent="0.3">
      <c r="A518" s="1" t="s">
        <v>20</v>
      </c>
      <c r="B518" s="1" t="s">
        <v>27</v>
      </c>
      <c r="C518" s="1" t="s">
        <v>31</v>
      </c>
      <c r="D518" s="1">
        <v>1416</v>
      </c>
      <c r="E518" s="1">
        <v>339768</v>
      </c>
      <c r="F518" s="1">
        <v>71914</v>
      </c>
      <c r="G518" s="1">
        <v>1.1000000000000001</v>
      </c>
      <c r="H518" s="1">
        <v>19.899999999999999</v>
      </c>
      <c r="I518" s="1">
        <v>88</v>
      </c>
      <c r="J518" s="1">
        <v>8.5500000000000007</v>
      </c>
      <c r="K518" s="1">
        <v>12.53</v>
      </c>
      <c r="L518" s="1">
        <v>54412</v>
      </c>
      <c r="M518" s="1">
        <v>3</v>
      </c>
      <c r="N518" s="1">
        <v>1032.44</v>
      </c>
      <c r="O518" s="1">
        <v>15.29</v>
      </c>
      <c r="P518" s="1">
        <v>18</v>
      </c>
      <c r="Q518" s="1">
        <v>17042</v>
      </c>
      <c r="R518" s="1">
        <v>6</v>
      </c>
      <c r="S518" s="1">
        <f t="shared" si="96"/>
        <v>28178.399999999998</v>
      </c>
      <c r="T518" s="1">
        <f t="shared" si="97"/>
        <v>42572.930399999997</v>
      </c>
      <c r="U518" s="1">
        <f t="shared" si="98"/>
        <v>216.50639999999999</v>
      </c>
      <c r="V518" s="1">
        <f t="shared" si="99"/>
        <v>15.576000000000002</v>
      </c>
      <c r="W518" s="1">
        <f t="shared" si="100"/>
        <v>197330.58720000001</v>
      </c>
      <c r="X518" s="1">
        <f t="shared" si="101"/>
        <v>139.3577593220339</v>
      </c>
      <c r="Y518" s="10">
        <f t="shared" si="102"/>
        <v>4.7246433239702981</v>
      </c>
      <c r="Z518" s="1">
        <f t="shared" si="103"/>
        <v>329.09224749137962</v>
      </c>
      <c r="AA518" s="1">
        <f t="shared" si="104"/>
        <v>0.26740222740222741</v>
      </c>
      <c r="AB518" s="1">
        <f t="shared" si="105"/>
        <v>125416.58720000001</v>
      </c>
      <c r="AC518" s="8">
        <f t="shared" si="106"/>
        <v>0.26740222740222741</v>
      </c>
      <c r="AD518" s="1" t="str">
        <f t="shared" si="107"/>
        <v>CUST518</v>
      </c>
      <c r="AE518" s="1"/>
      <c r="AF518" s="1"/>
    </row>
    <row r="519" spans="1:32" x14ac:dyDescent="0.3">
      <c r="A519" s="1" t="s">
        <v>20</v>
      </c>
      <c r="B519" s="1" t="s">
        <v>26</v>
      </c>
      <c r="C519" s="1" t="s">
        <v>29</v>
      </c>
      <c r="D519" s="1">
        <v>4776</v>
      </c>
      <c r="E519" s="1">
        <v>131816</v>
      </c>
      <c r="F519" s="1">
        <v>43342</v>
      </c>
      <c r="G519" s="1">
        <v>7.6</v>
      </c>
      <c r="H519" s="1">
        <v>15.61</v>
      </c>
      <c r="I519" s="1">
        <v>464</v>
      </c>
      <c r="J519" s="1">
        <v>17.52</v>
      </c>
      <c r="K519" s="1">
        <v>11.27</v>
      </c>
      <c r="L519" s="1">
        <v>38174</v>
      </c>
      <c r="M519" s="1">
        <v>7</v>
      </c>
      <c r="N519" s="1">
        <v>663.24</v>
      </c>
      <c r="O519" s="1">
        <v>1.44</v>
      </c>
      <c r="P519" s="1">
        <v>47</v>
      </c>
      <c r="Q519" s="1">
        <v>36024</v>
      </c>
      <c r="R519" s="1">
        <v>47</v>
      </c>
      <c r="S519" s="1">
        <f t="shared" si="96"/>
        <v>74553.36</v>
      </c>
      <c r="T519" s="1">
        <f t="shared" si="97"/>
        <v>14855.663199999999</v>
      </c>
      <c r="U519" s="1">
        <f t="shared" si="98"/>
        <v>68.7744</v>
      </c>
      <c r="V519" s="1">
        <f t="shared" si="99"/>
        <v>362.976</v>
      </c>
      <c r="W519" s="1">
        <f t="shared" si="100"/>
        <v>-32222.773599999986</v>
      </c>
      <c r="X519" s="1">
        <f t="shared" si="101"/>
        <v>-6.7468118927973171</v>
      </c>
      <c r="Y519" s="10">
        <f t="shared" si="102"/>
        <v>3.0412994324212081</v>
      </c>
      <c r="Z519" s="1">
        <f t="shared" si="103"/>
        <v>198.74555213798925</v>
      </c>
      <c r="AA519" s="1">
        <f t="shared" si="104"/>
        <v>2.3346434423742188</v>
      </c>
      <c r="AB519" s="1">
        <f t="shared" si="105"/>
        <v>-75564.773599999986</v>
      </c>
      <c r="AC519" s="8">
        <f t="shared" si="106"/>
        <v>2.3346434423742188</v>
      </c>
      <c r="AD519" s="1" t="str">
        <f t="shared" si="107"/>
        <v>CUST519</v>
      </c>
      <c r="AE519" s="1"/>
      <c r="AF519" s="1"/>
    </row>
    <row r="520" spans="1:32" x14ac:dyDescent="0.3">
      <c r="A520" s="1" t="s">
        <v>20</v>
      </c>
      <c r="B520" s="1" t="s">
        <v>26</v>
      </c>
      <c r="C520" s="1" t="s">
        <v>31</v>
      </c>
      <c r="D520" s="1">
        <v>1443</v>
      </c>
      <c r="E520" s="1">
        <v>570498</v>
      </c>
      <c r="F520" s="1">
        <v>52377</v>
      </c>
      <c r="G520" s="1">
        <v>8.2200000000000006</v>
      </c>
      <c r="H520" s="1">
        <v>7.19</v>
      </c>
      <c r="I520" s="1">
        <v>349</v>
      </c>
      <c r="J520" s="1">
        <v>51.83</v>
      </c>
      <c r="K520" s="1">
        <v>18</v>
      </c>
      <c r="L520" s="1">
        <v>57134</v>
      </c>
      <c r="M520" s="1">
        <v>14</v>
      </c>
      <c r="N520" s="1">
        <v>323.27</v>
      </c>
      <c r="O520" s="1">
        <v>28.84</v>
      </c>
      <c r="P520" s="1">
        <v>29</v>
      </c>
      <c r="Q520" s="1">
        <v>4275</v>
      </c>
      <c r="R520" s="1">
        <v>5</v>
      </c>
      <c r="S520" s="1">
        <f t="shared" si="96"/>
        <v>10375.17</v>
      </c>
      <c r="T520" s="1">
        <f t="shared" si="97"/>
        <v>102689.64</v>
      </c>
      <c r="U520" s="1">
        <f t="shared" si="98"/>
        <v>416.16120000000001</v>
      </c>
      <c r="V520" s="1">
        <f t="shared" si="99"/>
        <v>118.61460000000001</v>
      </c>
      <c r="W520" s="1">
        <f t="shared" si="100"/>
        <v>395489.4142</v>
      </c>
      <c r="X520" s="1">
        <f t="shared" si="101"/>
        <v>274.07443811503811</v>
      </c>
      <c r="Y520" s="10">
        <f t="shared" si="102"/>
        <v>10.89214731657025</v>
      </c>
      <c r="Z520" s="1">
        <f t="shared" si="103"/>
        <v>1764.7724812076594</v>
      </c>
      <c r="AA520" s="1">
        <f t="shared" si="104"/>
        <v>0.19775920336267611</v>
      </c>
      <c r="AB520" s="1">
        <f t="shared" si="105"/>
        <v>343112.4142</v>
      </c>
      <c r="AC520" s="8">
        <f t="shared" si="106"/>
        <v>0.19775920336267611</v>
      </c>
      <c r="AD520" s="1" t="str">
        <f t="shared" si="107"/>
        <v>CUST520</v>
      </c>
      <c r="AE520" s="1"/>
      <c r="AF520" s="1"/>
    </row>
    <row r="521" spans="1:32" x14ac:dyDescent="0.3">
      <c r="A521" s="1" t="s">
        <v>20</v>
      </c>
      <c r="B521" s="1" t="s">
        <v>24</v>
      </c>
      <c r="C521" s="1" t="s">
        <v>29</v>
      </c>
      <c r="D521" s="1">
        <v>4108</v>
      </c>
      <c r="E521" s="1">
        <v>230231</v>
      </c>
      <c r="F521" s="1">
        <v>67261</v>
      </c>
      <c r="G521" s="1">
        <v>9.3699999999999992</v>
      </c>
      <c r="H521" s="1">
        <v>11.98</v>
      </c>
      <c r="I521" s="1">
        <v>300</v>
      </c>
      <c r="J521" s="1">
        <v>55.34</v>
      </c>
      <c r="K521" s="1">
        <v>15.51</v>
      </c>
      <c r="L521" s="1">
        <v>12881</v>
      </c>
      <c r="M521" s="1">
        <v>14</v>
      </c>
      <c r="N521" s="1">
        <v>1700.01</v>
      </c>
      <c r="O521" s="1">
        <v>12.42</v>
      </c>
      <c r="P521" s="1">
        <v>1</v>
      </c>
      <c r="Q521" s="1">
        <v>44809</v>
      </c>
      <c r="R521" s="1">
        <v>51</v>
      </c>
      <c r="S521" s="1">
        <f t="shared" si="96"/>
        <v>49213.840000000004</v>
      </c>
      <c r="T521" s="1">
        <f t="shared" si="97"/>
        <v>35708.828099999999</v>
      </c>
      <c r="U521" s="1">
        <f t="shared" si="98"/>
        <v>510.21360000000004</v>
      </c>
      <c r="V521" s="1">
        <f t="shared" si="99"/>
        <v>384.91959999999995</v>
      </c>
      <c r="W521" s="1">
        <f t="shared" si="100"/>
        <v>86723.198700000008</v>
      </c>
      <c r="X521" s="1">
        <f t="shared" si="101"/>
        <v>21.110807862706917</v>
      </c>
      <c r="Y521" s="10">
        <f t="shared" si="102"/>
        <v>3.4229494060451078</v>
      </c>
      <c r="Z521" s="1">
        <f t="shared" si="103"/>
        <v>135.4292033576273</v>
      </c>
      <c r="AA521" s="1">
        <f t="shared" si="104"/>
        <v>2.2151795370736349</v>
      </c>
      <c r="AB521" s="1">
        <f t="shared" si="105"/>
        <v>19462.198700000008</v>
      </c>
      <c r="AC521" s="8">
        <f t="shared" si="106"/>
        <v>2.2151795370736349</v>
      </c>
      <c r="AD521" s="1" t="str">
        <f t="shared" si="107"/>
        <v>CUST521</v>
      </c>
      <c r="AE521" s="1"/>
      <c r="AF521" s="1"/>
    </row>
    <row r="522" spans="1:32" x14ac:dyDescent="0.3">
      <c r="A522" s="1" t="s">
        <v>20</v>
      </c>
      <c r="B522" s="1" t="s">
        <v>25</v>
      </c>
      <c r="C522" s="1" t="s">
        <v>31</v>
      </c>
      <c r="D522" s="1">
        <v>2572</v>
      </c>
      <c r="E522" s="1">
        <v>784417</v>
      </c>
      <c r="F522" s="1">
        <v>144088</v>
      </c>
      <c r="G522" s="1">
        <v>3.47</v>
      </c>
      <c r="H522" s="1">
        <v>10.64</v>
      </c>
      <c r="I522" s="1">
        <v>432</v>
      </c>
      <c r="J522" s="1">
        <v>62.68</v>
      </c>
      <c r="K522" s="1">
        <v>17.7</v>
      </c>
      <c r="L522" s="1">
        <v>36737</v>
      </c>
      <c r="M522" s="1">
        <v>14</v>
      </c>
      <c r="N522" s="1">
        <v>807.29</v>
      </c>
      <c r="O522" s="1">
        <v>13.25</v>
      </c>
      <c r="P522" s="1">
        <v>47</v>
      </c>
      <c r="Q522" s="1">
        <v>5674</v>
      </c>
      <c r="R522" s="1">
        <v>71</v>
      </c>
      <c r="S522" s="1">
        <f t="shared" si="96"/>
        <v>27366.080000000002</v>
      </c>
      <c r="T522" s="1">
        <f t="shared" si="97"/>
        <v>138841.80899999998</v>
      </c>
      <c r="U522" s="1">
        <f t="shared" si="98"/>
        <v>340.79</v>
      </c>
      <c r="V522" s="1">
        <f t="shared" si="99"/>
        <v>89.248400000000004</v>
      </c>
      <c r="W522" s="1">
        <f t="shared" si="100"/>
        <v>575368.07260000007</v>
      </c>
      <c r="X522" s="1">
        <f t="shared" si="101"/>
        <v>223.70453833592538</v>
      </c>
      <c r="Y522" s="10">
        <f t="shared" si="102"/>
        <v>5.4440133807117874</v>
      </c>
      <c r="Z522" s="1">
        <f t="shared" si="103"/>
        <v>971.66693505431761</v>
      </c>
      <c r="AA522" s="1">
        <f t="shared" si="104"/>
        <v>0.44459678971771388</v>
      </c>
      <c r="AB522" s="1">
        <f t="shared" si="105"/>
        <v>431280.07260000007</v>
      </c>
      <c r="AC522" s="8">
        <f t="shared" si="106"/>
        <v>0.44459678971771388</v>
      </c>
      <c r="AD522" s="1" t="str">
        <f t="shared" si="107"/>
        <v>CUST522</v>
      </c>
      <c r="AE522" s="1"/>
      <c r="AF522" s="1"/>
    </row>
    <row r="523" spans="1:32" x14ac:dyDescent="0.3">
      <c r="A523" s="1" t="s">
        <v>20</v>
      </c>
      <c r="B523" s="1" t="s">
        <v>25</v>
      </c>
      <c r="C523" s="1" t="s">
        <v>29</v>
      </c>
      <c r="D523" s="1">
        <v>2528</v>
      </c>
      <c r="E523" s="1">
        <v>578423</v>
      </c>
      <c r="F523" s="1">
        <v>8866</v>
      </c>
      <c r="G523" s="1">
        <v>6.56</v>
      </c>
      <c r="H523" s="1">
        <v>17.47</v>
      </c>
      <c r="I523" s="1">
        <v>174</v>
      </c>
      <c r="J523" s="1">
        <v>31.32</v>
      </c>
      <c r="K523" s="1">
        <v>7.53</v>
      </c>
      <c r="L523" s="1">
        <v>77514</v>
      </c>
      <c r="M523" s="1">
        <v>1</v>
      </c>
      <c r="N523" s="1">
        <v>1856.27</v>
      </c>
      <c r="O523" s="1">
        <v>15.61</v>
      </c>
      <c r="P523" s="1">
        <v>38</v>
      </c>
      <c r="Q523" s="1">
        <v>45839</v>
      </c>
      <c r="R523" s="1">
        <v>74</v>
      </c>
      <c r="S523" s="1">
        <f t="shared" si="96"/>
        <v>44164.159999999996</v>
      </c>
      <c r="T523" s="1">
        <f t="shared" si="97"/>
        <v>43555.251900000003</v>
      </c>
      <c r="U523" s="1">
        <f t="shared" si="98"/>
        <v>394.62079999999997</v>
      </c>
      <c r="V523" s="1">
        <f t="shared" si="99"/>
        <v>165.83679999999998</v>
      </c>
      <c r="W523" s="1">
        <f t="shared" si="100"/>
        <v>366790.13049999997</v>
      </c>
      <c r="X523" s="1">
        <f t="shared" si="101"/>
        <v>145.09103263449367</v>
      </c>
      <c r="Y523" s="10">
        <f t="shared" si="102"/>
        <v>65.240581998646519</v>
      </c>
      <c r="Z523" s="1">
        <f t="shared" si="103"/>
        <v>311.60499280815827</v>
      </c>
      <c r="AA523" s="1">
        <f t="shared" si="104"/>
        <v>0.55839926835551146</v>
      </c>
      <c r="AB523" s="1">
        <f t="shared" si="105"/>
        <v>357924.13049999997</v>
      </c>
      <c r="AC523" s="8">
        <f t="shared" si="106"/>
        <v>0.55839926835551146</v>
      </c>
      <c r="AD523" s="1" t="str">
        <f t="shared" si="107"/>
        <v>CUST523</v>
      </c>
      <c r="AE523" s="1"/>
      <c r="AF523" s="1"/>
    </row>
    <row r="524" spans="1:32" x14ac:dyDescent="0.3">
      <c r="A524" s="1" t="s">
        <v>20</v>
      </c>
      <c r="B524" s="1" t="s">
        <v>24</v>
      </c>
      <c r="C524" s="1" t="s">
        <v>28</v>
      </c>
      <c r="D524" s="1">
        <v>3974</v>
      </c>
      <c r="E524" s="1">
        <v>770391</v>
      </c>
      <c r="F524" s="1">
        <v>98574</v>
      </c>
      <c r="G524" s="1">
        <v>4.0999999999999996</v>
      </c>
      <c r="H524" s="1">
        <v>12.31</v>
      </c>
      <c r="I524" s="1">
        <v>274</v>
      </c>
      <c r="J524" s="1">
        <v>38.18</v>
      </c>
      <c r="K524" s="1">
        <v>10.35</v>
      </c>
      <c r="L524" s="1">
        <v>95567</v>
      </c>
      <c r="M524" s="1">
        <v>11</v>
      </c>
      <c r="N524" s="1">
        <v>1820.64</v>
      </c>
      <c r="O524" s="1">
        <v>26.2</v>
      </c>
      <c r="P524" s="1">
        <v>38</v>
      </c>
      <c r="Q524" s="1">
        <v>42476</v>
      </c>
      <c r="R524" s="1">
        <v>18</v>
      </c>
      <c r="S524" s="1">
        <f t="shared" si="96"/>
        <v>48919.94</v>
      </c>
      <c r="T524" s="1">
        <f t="shared" si="97"/>
        <v>79735.468500000003</v>
      </c>
      <c r="U524" s="1">
        <f t="shared" si="98"/>
        <v>1041.1880000000001</v>
      </c>
      <c r="V524" s="1">
        <f t="shared" si="99"/>
        <v>162.93399999999997</v>
      </c>
      <c r="W524" s="1">
        <f t="shared" si="100"/>
        <v>502488.46950000001</v>
      </c>
      <c r="X524" s="1">
        <f t="shared" si="101"/>
        <v>126.44400339708103</v>
      </c>
      <c r="Y524" s="10">
        <f t="shared" si="102"/>
        <v>7.8153569906871994</v>
      </c>
      <c r="Z524" s="1">
        <f t="shared" si="103"/>
        <v>423.14296071711044</v>
      </c>
      <c r="AA524" s="1">
        <f t="shared" si="104"/>
        <v>0.64753529052130676</v>
      </c>
      <c r="AB524" s="1">
        <f t="shared" si="105"/>
        <v>403914.46950000001</v>
      </c>
      <c r="AC524" s="8">
        <f t="shared" si="106"/>
        <v>0.64753529052130676</v>
      </c>
      <c r="AD524" s="1" t="str">
        <f t="shared" si="107"/>
        <v>CUST524</v>
      </c>
      <c r="AE524" s="1"/>
      <c r="AF524" s="1"/>
    </row>
    <row r="525" spans="1:32" x14ac:dyDescent="0.3">
      <c r="A525" s="1" t="s">
        <v>20</v>
      </c>
      <c r="B525" s="1" t="s">
        <v>26</v>
      </c>
      <c r="C525" s="1" t="s">
        <v>31</v>
      </c>
      <c r="D525" s="1">
        <v>4043</v>
      </c>
      <c r="E525" s="1">
        <v>248137</v>
      </c>
      <c r="F525" s="1">
        <v>103934</v>
      </c>
      <c r="G525" s="1">
        <v>6.01</v>
      </c>
      <c r="H525" s="1">
        <v>11.42</v>
      </c>
      <c r="I525" s="1">
        <v>41</v>
      </c>
      <c r="J525" s="1">
        <v>68.53</v>
      </c>
      <c r="K525" s="1">
        <v>6.23</v>
      </c>
      <c r="L525" s="1">
        <v>88697</v>
      </c>
      <c r="M525" s="1">
        <v>6</v>
      </c>
      <c r="N525" s="1">
        <v>387.15</v>
      </c>
      <c r="O525" s="1">
        <v>8.42</v>
      </c>
      <c r="P525" s="1">
        <v>34</v>
      </c>
      <c r="Q525" s="1">
        <v>17350</v>
      </c>
      <c r="R525" s="1">
        <v>-8</v>
      </c>
      <c r="S525" s="1">
        <f t="shared" si="96"/>
        <v>46171.06</v>
      </c>
      <c r="T525" s="1">
        <f t="shared" si="97"/>
        <v>15458.935100000001</v>
      </c>
      <c r="U525" s="1">
        <f t="shared" si="98"/>
        <v>340.42059999999998</v>
      </c>
      <c r="V525" s="1">
        <f t="shared" si="99"/>
        <v>242.98429999999999</v>
      </c>
      <c r="W525" s="1">
        <f t="shared" si="100"/>
        <v>79876.600000000006</v>
      </c>
      <c r="X525" s="1">
        <f t="shared" si="101"/>
        <v>19.756764778629734</v>
      </c>
      <c r="Y525" s="10">
        <f t="shared" si="102"/>
        <v>2.3874478034137048</v>
      </c>
      <c r="Z525" s="1">
        <f t="shared" si="103"/>
        <v>640.9324551207543</v>
      </c>
      <c r="AA525" s="1">
        <f t="shared" si="104"/>
        <v>6.3969299217770823E-2</v>
      </c>
      <c r="AB525" s="1">
        <f t="shared" si="105"/>
        <v>-24057.399999999994</v>
      </c>
      <c r="AC525" s="8">
        <f t="shared" si="106"/>
        <v>6.3969299217770823E-2</v>
      </c>
      <c r="AD525" s="1" t="str">
        <f t="shared" si="107"/>
        <v>CUST525</v>
      </c>
      <c r="AE525" s="1"/>
      <c r="AF525" s="1"/>
    </row>
    <row r="526" spans="1:32" x14ac:dyDescent="0.3">
      <c r="A526" s="1" t="s">
        <v>20</v>
      </c>
      <c r="B526" s="1" t="s">
        <v>27</v>
      </c>
      <c r="C526" s="1" t="s">
        <v>29</v>
      </c>
      <c r="D526" s="1">
        <v>385</v>
      </c>
      <c r="E526" s="1">
        <v>856527</v>
      </c>
      <c r="F526" s="1">
        <v>66215</v>
      </c>
      <c r="G526" s="1">
        <v>1.08</v>
      </c>
      <c r="H526" s="1">
        <v>12.77</v>
      </c>
      <c r="I526" s="1">
        <v>115</v>
      </c>
      <c r="J526" s="1">
        <v>44.21</v>
      </c>
      <c r="K526" s="1">
        <v>19.649999999999999</v>
      </c>
      <c r="L526" s="1">
        <v>66205</v>
      </c>
      <c r="M526" s="1">
        <v>7</v>
      </c>
      <c r="N526" s="1">
        <v>1534.49</v>
      </c>
      <c r="O526" s="1">
        <v>22</v>
      </c>
      <c r="P526" s="1">
        <v>44</v>
      </c>
      <c r="Q526" s="1">
        <v>16861</v>
      </c>
      <c r="R526" s="1">
        <v>63</v>
      </c>
      <c r="S526" s="1">
        <f t="shared" si="96"/>
        <v>4916.45</v>
      </c>
      <c r="T526" s="1">
        <f t="shared" si="97"/>
        <v>168307.55549999999</v>
      </c>
      <c r="U526" s="1">
        <f t="shared" si="98"/>
        <v>84.7</v>
      </c>
      <c r="V526" s="1">
        <f t="shared" si="99"/>
        <v>4.1580000000000004</v>
      </c>
      <c r="W526" s="1">
        <f t="shared" si="100"/>
        <v>600148.13650000002</v>
      </c>
      <c r="X526" s="1">
        <f t="shared" si="101"/>
        <v>1558.8263285714286</v>
      </c>
      <c r="Y526" s="10">
        <f t="shared" si="102"/>
        <v>12.935543305897456</v>
      </c>
      <c r="Z526" s="1">
        <f t="shared" si="103"/>
        <v>558.18350070707527</v>
      </c>
      <c r="AA526" s="1">
        <f t="shared" si="104"/>
        <v>0.20602543761025632</v>
      </c>
      <c r="AB526" s="1">
        <f t="shared" si="105"/>
        <v>533933.13650000002</v>
      </c>
      <c r="AC526" s="8">
        <f t="shared" si="106"/>
        <v>0.20602543761025632</v>
      </c>
      <c r="AD526" s="1" t="str">
        <f t="shared" si="107"/>
        <v>CUST526</v>
      </c>
      <c r="AE526" s="1"/>
      <c r="AF526" s="1"/>
    </row>
    <row r="527" spans="1:32" x14ac:dyDescent="0.3">
      <c r="A527" s="1" t="s">
        <v>20</v>
      </c>
      <c r="B527" s="1" t="s">
        <v>27</v>
      </c>
      <c r="C527" s="1" t="s">
        <v>29</v>
      </c>
      <c r="D527" s="1">
        <v>4237</v>
      </c>
      <c r="E527" s="1">
        <v>618020</v>
      </c>
      <c r="F527" s="1">
        <v>32076</v>
      </c>
      <c r="G527" s="1">
        <v>1.69</v>
      </c>
      <c r="H527" s="1">
        <v>10.4</v>
      </c>
      <c r="I527" s="1">
        <v>259</v>
      </c>
      <c r="J527" s="1">
        <v>61.42</v>
      </c>
      <c r="K527" s="1">
        <v>6.63</v>
      </c>
      <c r="L527" s="1">
        <v>93190</v>
      </c>
      <c r="M527" s="1">
        <v>3</v>
      </c>
      <c r="N527" s="1">
        <v>1859.8</v>
      </c>
      <c r="O527" s="1">
        <v>26.63</v>
      </c>
      <c r="P527" s="1">
        <v>0</v>
      </c>
      <c r="Q527" s="1">
        <v>12549</v>
      </c>
      <c r="R527" s="1">
        <v>57</v>
      </c>
      <c r="S527" s="1">
        <f t="shared" si="96"/>
        <v>44064.800000000003</v>
      </c>
      <c r="T527" s="1">
        <f t="shared" si="97"/>
        <v>40974.725999999995</v>
      </c>
      <c r="U527" s="1">
        <f t="shared" si="98"/>
        <v>1128.3130999999998</v>
      </c>
      <c r="V527" s="1">
        <f t="shared" si="99"/>
        <v>71.6053</v>
      </c>
      <c r="W527" s="1">
        <f t="shared" si="100"/>
        <v>426041.55560000002</v>
      </c>
      <c r="X527" s="1">
        <f t="shared" si="101"/>
        <v>100.5526447014397</v>
      </c>
      <c r="Y527" s="10">
        <f t="shared" si="102"/>
        <v>19.267365008105749</v>
      </c>
      <c r="Z527" s="1">
        <f t="shared" si="103"/>
        <v>332.30454887622324</v>
      </c>
      <c r="AA527" s="1">
        <f t="shared" si="104"/>
        <v>0.77940552085693027</v>
      </c>
      <c r="AB527" s="1">
        <f t="shared" si="105"/>
        <v>393965.55560000002</v>
      </c>
      <c r="AC527" s="8">
        <f t="shared" si="106"/>
        <v>0.77940552085693027</v>
      </c>
      <c r="AD527" s="1" t="str">
        <f t="shared" si="107"/>
        <v>CUST527</v>
      </c>
      <c r="AE527" s="1"/>
      <c r="AF527" s="1"/>
    </row>
    <row r="528" spans="1:32" x14ac:dyDescent="0.3">
      <c r="A528" s="1" t="s">
        <v>20</v>
      </c>
      <c r="B528" s="1" t="s">
        <v>27</v>
      </c>
      <c r="C528" s="1" t="s">
        <v>29</v>
      </c>
      <c r="D528" s="1">
        <v>4019</v>
      </c>
      <c r="E528" s="1">
        <v>906047</v>
      </c>
      <c r="F528" s="1">
        <v>43405</v>
      </c>
      <c r="G528" s="1">
        <v>3.8</v>
      </c>
      <c r="H528" s="1">
        <v>10.14</v>
      </c>
      <c r="I528" s="1">
        <v>272</v>
      </c>
      <c r="J528" s="1">
        <v>67.84</v>
      </c>
      <c r="K528" s="1">
        <v>13.1</v>
      </c>
      <c r="L528" s="1">
        <v>94937</v>
      </c>
      <c r="M528" s="1">
        <v>13</v>
      </c>
      <c r="N528" s="1">
        <v>1883.18</v>
      </c>
      <c r="O528" s="1">
        <v>24.09</v>
      </c>
      <c r="P528" s="1">
        <v>2</v>
      </c>
      <c r="Q528" s="1">
        <v>33535</v>
      </c>
      <c r="R528" s="1">
        <v>19</v>
      </c>
      <c r="S528" s="1">
        <f t="shared" si="96"/>
        <v>40752.660000000003</v>
      </c>
      <c r="T528" s="1">
        <f t="shared" si="97"/>
        <v>118692.15700000001</v>
      </c>
      <c r="U528" s="1">
        <f t="shared" si="98"/>
        <v>968.1771</v>
      </c>
      <c r="V528" s="1">
        <f t="shared" si="99"/>
        <v>152.72200000000001</v>
      </c>
      <c r="W528" s="1">
        <f t="shared" si="100"/>
        <v>617009.28389999992</v>
      </c>
      <c r="X528" s="1">
        <f t="shared" si="101"/>
        <v>153.52308631500372</v>
      </c>
      <c r="Y528" s="10">
        <f t="shared" si="102"/>
        <v>20.87425411818915</v>
      </c>
      <c r="Z528" s="1">
        <f t="shared" si="103"/>
        <v>481.12607398124447</v>
      </c>
      <c r="AA528" s="1">
        <f t="shared" si="104"/>
        <v>0.56534038521180474</v>
      </c>
      <c r="AB528" s="1">
        <f t="shared" si="105"/>
        <v>573604.28389999992</v>
      </c>
      <c r="AC528" s="8">
        <f t="shared" si="106"/>
        <v>0.56534038521180474</v>
      </c>
      <c r="AD528" s="1" t="str">
        <f t="shared" si="107"/>
        <v>CUST528</v>
      </c>
      <c r="AE528" s="1"/>
      <c r="AF528" s="1"/>
    </row>
    <row r="529" spans="1:32" x14ac:dyDescent="0.3">
      <c r="A529" s="1" t="s">
        <v>20</v>
      </c>
      <c r="B529" s="1" t="s">
        <v>26</v>
      </c>
      <c r="C529" s="1" t="s">
        <v>31</v>
      </c>
      <c r="D529" s="1">
        <v>3078</v>
      </c>
      <c r="E529" s="1">
        <v>141353</v>
      </c>
      <c r="F529" s="1">
        <v>144883</v>
      </c>
      <c r="G529" s="1">
        <v>8.9700000000000006</v>
      </c>
      <c r="H529" s="1">
        <v>13.1</v>
      </c>
      <c r="I529" s="1">
        <v>202</v>
      </c>
      <c r="J529" s="1">
        <v>63.21</v>
      </c>
      <c r="K529" s="1">
        <v>5.49</v>
      </c>
      <c r="L529" s="1">
        <v>8572</v>
      </c>
      <c r="M529" s="1">
        <v>14</v>
      </c>
      <c r="N529" s="1">
        <v>219.97</v>
      </c>
      <c r="O529" s="1">
        <v>27.44</v>
      </c>
      <c r="P529" s="1">
        <v>47</v>
      </c>
      <c r="Q529" s="1">
        <v>45420</v>
      </c>
      <c r="R529" s="1">
        <v>52</v>
      </c>
      <c r="S529" s="1">
        <f t="shared" si="96"/>
        <v>40321.799999999996</v>
      </c>
      <c r="T529" s="1">
        <f t="shared" si="97"/>
        <v>7760.279700000001</v>
      </c>
      <c r="U529" s="1">
        <f t="shared" si="98"/>
        <v>844.60320000000013</v>
      </c>
      <c r="V529" s="1">
        <f t="shared" si="99"/>
        <v>276.09660000000002</v>
      </c>
      <c r="W529" s="1">
        <f t="shared" si="100"/>
        <v>38158.22050000001</v>
      </c>
      <c r="X529" s="1">
        <f t="shared" si="101"/>
        <v>12.397082683560757</v>
      </c>
      <c r="Y529" s="10">
        <f t="shared" si="102"/>
        <v>0.97563551279308136</v>
      </c>
      <c r="Z529" s="1">
        <f t="shared" si="103"/>
        <v>642.60126380870122</v>
      </c>
      <c r="AA529" s="1">
        <f t="shared" si="104"/>
        <v>0.31434734317630331</v>
      </c>
      <c r="AB529" s="1">
        <f t="shared" si="105"/>
        <v>-106724.77949999999</v>
      </c>
      <c r="AC529" s="8">
        <f t="shared" si="106"/>
        <v>0.31434734317630331</v>
      </c>
      <c r="AD529" s="1" t="str">
        <f t="shared" si="107"/>
        <v>CUST529</v>
      </c>
      <c r="AE529" s="1"/>
      <c r="AF529" s="1"/>
    </row>
    <row r="530" spans="1:32" x14ac:dyDescent="0.3">
      <c r="A530" s="1" t="s">
        <v>20</v>
      </c>
      <c r="B530" s="1" t="s">
        <v>26</v>
      </c>
      <c r="C530" s="1" t="s">
        <v>29</v>
      </c>
      <c r="D530" s="1">
        <v>194</v>
      </c>
      <c r="E530" s="1">
        <v>592387</v>
      </c>
      <c r="F530" s="1">
        <v>33328</v>
      </c>
      <c r="G530" s="1">
        <v>2.1</v>
      </c>
      <c r="H530" s="1">
        <v>15.15</v>
      </c>
      <c r="I530" s="1">
        <v>372</v>
      </c>
      <c r="J530" s="1">
        <v>49.7</v>
      </c>
      <c r="K530" s="1">
        <v>7.32</v>
      </c>
      <c r="L530" s="1">
        <v>72379</v>
      </c>
      <c r="M530" s="1">
        <v>3</v>
      </c>
      <c r="N530" s="1">
        <v>347.93</v>
      </c>
      <c r="O530" s="1">
        <v>20.39</v>
      </c>
      <c r="P530" s="1">
        <v>43</v>
      </c>
      <c r="Q530" s="1">
        <v>32283</v>
      </c>
      <c r="R530" s="1">
        <v>53</v>
      </c>
      <c r="S530" s="1">
        <f t="shared" si="96"/>
        <v>2939.1</v>
      </c>
      <c r="T530" s="1">
        <f t="shared" si="97"/>
        <v>43362.7284</v>
      </c>
      <c r="U530" s="1">
        <f t="shared" si="98"/>
        <v>39.556600000000003</v>
      </c>
      <c r="V530" s="1">
        <f t="shared" si="99"/>
        <v>4.0739999999999998</v>
      </c>
      <c r="W530" s="1">
        <f t="shared" si="100"/>
        <v>441379.54099999997</v>
      </c>
      <c r="X530" s="1">
        <f t="shared" si="101"/>
        <v>2275.1522731958762</v>
      </c>
      <c r="Y530" s="10">
        <f t="shared" si="102"/>
        <v>17.774453912626019</v>
      </c>
      <c r="Z530" s="1">
        <f t="shared" si="103"/>
        <v>1702.603972063346</v>
      </c>
      <c r="AA530" s="1">
        <f t="shared" si="104"/>
        <v>0.2184888594786854</v>
      </c>
      <c r="AB530" s="1">
        <f t="shared" si="105"/>
        <v>408051.54099999997</v>
      </c>
      <c r="AC530" s="8">
        <f t="shared" si="106"/>
        <v>0.2184888594786854</v>
      </c>
      <c r="AD530" s="1" t="str">
        <f t="shared" si="107"/>
        <v>CUST530</v>
      </c>
      <c r="AE530" s="1"/>
      <c r="AF530" s="1"/>
    </row>
    <row r="531" spans="1:32" x14ac:dyDescent="0.3">
      <c r="A531" s="1" t="s">
        <v>20</v>
      </c>
      <c r="B531" s="1" t="s">
        <v>24</v>
      </c>
      <c r="C531" s="1" t="s">
        <v>30</v>
      </c>
      <c r="D531" s="1">
        <v>1233</v>
      </c>
      <c r="E531" s="1">
        <v>421233</v>
      </c>
      <c r="F531" s="1">
        <v>117911</v>
      </c>
      <c r="G531" s="1">
        <v>5.01</v>
      </c>
      <c r="H531" s="1">
        <v>4.4400000000000004</v>
      </c>
      <c r="I531" s="1">
        <v>294</v>
      </c>
      <c r="J531" s="1">
        <v>22.78</v>
      </c>
      <c r="K531" s="1">
        <v>9.52</v>
      </c>
      <c r="L531" s="1">
        <v>1105</v>
      </c>
      <c r="M531" s="1">
        <v>1</v>
      </c>
      <c r="N531" s="1">
        <v>1481</v>
      </c>
      <c r="O531" s="1">
        <v>2.0099999999999998</v>
      </c>
      <c r="P531" s="1">
        <v>46</v>
      </c>
      <c r="Q531" s="1">
        <v>1633</v>
      </c>
      <c r="R531" s="1">
        <v>42</v>
      </c>
      <c r="S531" s="1">
        <f t="shared" si="96"/>
        <v>5474.52</v>
      </c>
      <c r="T531" s="1">
        <f t="shared" si="97"/>
        <v>40101.381600000001</v>
      </c>
      <c r="U531" s="1">
        <f t="shared" si="98"/>
        <v>24.783299999999997</v>
      </c>
      <c r="V531" s="1">
        <f t="shared" si="99"/>
        <v>61.773299999999999</v>
      </c>
      <c r="W531" s="1">
        <f t="shared" si="100"/>
        <v>372832.54180000001</v>
      </c>
      <c r="X531" s="1">
        <f t="shared" si="101"/>
        <v>302.3783793998378</v>
      </c>
      <c r="Y531" s="10">
        <f t="shared" si="102"/>
        <v>3.5724656732620366</v>
      </c>
      <c r="Z531" s="1">
        <f t="shared" si="103"/>
        <v>284.42471303173534</v>
      </c>
      <c r="AA531" s="1">
        <f t="shared" si="104"/>
        <v>1.0336654535613305</v>
      </c>
      <c r="AB531" s="1">
        <f t="shared" si="105"/>
        <v>254921.54180000001</v>
      </c>
      <c r="AC531" s="8">
        <f t="shared" si="106"/>
        <v>1.0336654535613305</v>
      </c>
      <c r="AD531" s="1" t="str">
        <f t="shared" si="107"/>
        <v>CUST531</v>
      </c>
      <c r="AE531" s="1"/>
      <c r="AF531" s="1"/>
    </row>
    <row r="532" spans="1:32" x14ac:dyDescent="0.3">
      <c r="A532" s="1" t="s">
        <v>20</v>
      </c>
      <c r="B532" s="1" t="s">
        <v>24</v>
      </c>
      <c r="C532" s="1" t="s">
        <v>28</v>
      </c>
      <c r="D532" s="1">
        <v>2630</v>
      </c>
      <c r="E532" s="1">
        <v>718590</v>
      </c>
      <c r="F532" s="1">
        <v>30851</v>
      </c>
      <c r="G532" s="1">
        <v>1.21</v>
      </c>
      <c r="H532" s="1">
        <v>6.72</v>
      </c>
      <c r="I532" s="1">
        <v>343</v>
      </c>
      <c r="J532" s="1">
        <v>8.1999999999999993</v>
      </c>
      <c r="K532" s="1">
        <v>8.82</v>
      </c>
      <c r="L532" s="1">
        <v>97175</v>
      </c>
      <c r="M532" s="1">
        <v>1</v>
      </c>
      <c r="N532" s="1">
        <v>188.68</v>
      </c>
      <c r="O532" s="1">
        <v>24.85</v>
      </c>
      <c r="P532" s="1">
        <v>29</v>
      </c>
      <c r="Q532" s="1">
        <v>40255</v>
      </c>
      <c r="R532" s="1">
        <v>79</v>
      </c>
      <c r="S532" s="1">
        <f t="shared" si="96"/>
        <v>17673.599999999999</v>
      </c>
      <c r="T532" s="1">
        <f t="shared" si="97"/>
        <v>63379.637999999999</v>
      </c>
      <c r="U532" s="1">
        <f t="shared" si="98"/>
        <v>653.55500000000006</v>
      </c>
      <c r="V532" s="1">
        <f t="shared" si="99"/>
        <v>31.823</v>
      </c>
      <c r="W532" s="1">
        <f t="shared" si="100"/>
        <v>499421.38400000002</v>
      </c>
      <c r="X532" s="1">
        <f t="shared" si="101"/>
        <v>189.89406235741447</v>
      </c>
      <c r="Y532" s="10">
        <f t="shared" si="102"/>
        <v>23.292275777122299</v>
      </c>
      <c r="Z532" s="1">
        <f t="shared" si="103"/>
        <v>3808.511765952936</v>
      </c>
      <c r="AA532" s="1">
        <f t="shared" si="104"/>
        <v>9.0061425847840909E-2</v>
      </c>
      <c r="AB532" s="1">
        <f t="shared" si="105"/>
        <v>468570.38400000002</v>
      </c>
      <c r="AC532" s="8">
        <f t="shared" si="106"/>
        <v>9.0061425847840909E-2</v>
      </c>
      <c r="AD532" s="1" t="str">
        <f t="shared" si="107"/>
        <v>CUST532</v>
      </c>
      <c r="AE532" s="1"/>
      <c r="AF532" s="1"/>
    </row>
    <row r="533" spans="1:32" x14ac:dyDescent="0.3">
      <c r="A533" s="1" t="s">
        <v>20</v>
      </c>
      <c r="B533" s="1" t="s">
        <v>24</v>
      </c>
      <c r="C533" s="1" t="s">
        <v>29</v>
      </c>
      <c r="D533" s="1">
        <v>3064</v>
      </c>
      <c r="E533" s="1">
        <v>155400</v>
      </c>
      <c r="F533" s="1">
        <v>81221</v>
      </c>
      <c r="G533" s="1">
        <v>2.08</v>
      </c>
      <c r="H533" s="1">
        <v>7.35</v>
      </c>
      <c r="I533" s="1">
        <v>341</v>
      </c>
      <c r="J533" s="1">
        <v>36.92</v>
      </c>
      <c r="K533" s="1">
        <v>5.84</v>
      </c>
      <c r="L533" s="1">
        <v>77400</v>
      </c>
      <c r="M533" s="1">
        <v>2</v>
      </c>
      <c r="N533" s="1">
        <v>948.29</v>
      </c>
      <c r="O533" s="1">
        <v>26.46</v>
      </c>
      <c r="P533" s="1">
        <v>31</v>
      </c>
      <c r="Q533" s="1">
        <v>4098</v>
      </c>
      <c r="R533" s="1">
        <v>77</v>
      </c>
      <c r="S533" s="1">
        <f t="shared" si="96"/>
        <v>22520.399999999998</v>
      </c>
      <c r="T533" s="1">
        <f t="shared" si="97"/>
        <v>9075.36</v>
      </c>
      <c r="U533" s="1">
        <f t="shared" si="98"/>
        <v>810.73440000000005</v>
      </c>
      <c r="V533" s="1">
        <f t="shared" si="99"/>
        <v>63.731199999999994</v>
      </c>
      <c r="W533" s="1">
        <f t="shared" si="100"/>
        <v>41431.774399999995</v>
      </c>
      <c r="X533" s="1">
        <f t="shared" si="101"/>
        <v>13.522119582245429</v>
      </c>
      <c r="Y533" s="10">
        <f t="shared" si="102"/>
        <v>1.9132982849263123</v>
      </c>
      <c r="Z533" s="1">
        <f t="shared" si="103"/>
        <v>163.87392042518638</v>
      </c>
      <c r="AA533" s="1">
        <f t="shared" si="104"/>
        <v>2.0808680180180179</v>
      </c>
      <c r="AB533" s="1">
        <f t="shared" si="105"/>
        <v>-39789.225600000005</v>
      </c>
      <c r="AC533" s="8">
        <f t="shared" si="106"/>
        <v>2.0808680180180179</v>
      </c>
      <c r="AD533" s="1" t="str">
        <f t="shared" si="107"/>
        <v>CUST533</v>
      </c>
      <c r="AE533" s="1"/>
      <c r="AF533" s="1"/>
    </row>
    <row r="534" spans="1:32" x14ac:dyDescent="0.3">
      <c r="A534" s="1" t="s">
        <v>20</v>
      </c>
      <c r="B534" s="1" t="s">
        <v>24</v>
      </c>
      <c r="C534" s="1" t="s">
        <v>28</v>
      </c>
      <c r="D534" s="1">
        <v>945</v>
      </c>
      <c r="E534" s="1">
        <v>461274</v>
      </c>
      <c r="F534" s="1">
        <v>128765</v>
      </c>
      <c r="G534" s="1">
        <v>8.35</v>
      </c>
      <c r="H534" s="1">
        <v>8.5500000000000007</v>
      </c>
      <c r="I534" s="1">
        <v>481</v>
      </c>
      <c r="J534" s="1">
        <v>68.92</v>
      </c>
      <c r="K534" s="1">
        <v>13.42</v>
      </c>
      <c r="L534" s="1">
        <v>47078</v>
      </c>
      <c r="M534" s="1">
        <v>11</v>
      </c>
      <c r="N534" s="1">
        <v>855.12</v>
      </c>
      <c r="O534" s="1">
        <v>11.63</v>
      </c>
      <c r="P534" s="1">
        <v>19</v>
      </c>
      <c r="Q534" s="1">
        <v>45411</v>
      </c>
      <c r="R534" s="1">
        <v>65</v>
      </c>
      <c r="S534" s="1">
        <f t="shared" si="96"/>
        <v>8079.7500000000009</v>
      </c>
      <c r="T534" s="1">
        <f t="shared" si="97"/>
        <v>61902.970799999996</v>
      </c>
      <c r="U534" s="1">
        <f t="shared" si="98"/>
        <v>109.90350000000001</v>
      </c>
      <c r="V534" s="1">
        <f t="shared" si="99"/>
        <v>78.907499999999985</v>
      </c>
      <c r="W534" s="1">
        <f t="shared" si="100"/>
        <v>298613.4682</v>
      </c>
      <c r="X534" s="1">
        <f t="shared" si="101"/>
        <v>315.99308804232805</v>
      </c>
      <c r="Y534" s="10">
        <f t="shared" si="102"/>
        <v>3.5822933250495086</v>
      </c>
      <c r="Z534" s="1">
        <f t="shared" si="103"/>
        <v>539.42604546730286</v>
      </c>
      <c r="AA534" s="1">
        <f t="shared" si="104"/>
        <v>0.89168849750907264</v>
      </c>
      <c r="AB534" s="1">
        <f t="shared" si="105"/>
        <v>169848.4682</v>
      </c>
      <c r="AC534" s="8">
        <f t="shared" si="106"/>
        <v>0.89168849750907264</v>
      </c>
      <c r="AD534" s="1" t="str">
        <f t="shared" si="107"/>
        <v>CUST534</v>
      </c>
      <c r="AE534" s="1"/>
      <c r="AF534" s="1"/>
    </row>
    <row r="535" spans="1:32" x14ac:dyDescent="0.3">
      <c r="A535" s="1" t="s">
        <v>20</v>
      </c>
      <c r="B535" s="1" t="s">
        <v>25</v>
      </c>
      <c r="C535" s="1" t="s">
        <v>28</v>
      </c>
      <c r="D535" s="1">
        <v>3136</v>
      </c>
      <c r="E535" s="1">
        <v>344746</v>
      </c>
      <c r="F535" s="1">
        <v>133389</v>
      </c>
      <c r="G535" s="1">
        <v>3.86</v>
      </c>
      <c r="H535" s="1">
        <v>4.0999999999999996</v>
      </c>
      <c r="I535" s="1">
        <v>431</v>
      </c>
      <c r="J535" s="1">
        <v>49.28</v>
      </c>
      <c r="K535" s="1">
        <v>7.97</v>
      </c>
      <c r="L535" s="1">
        <v>15401</v>
      </c>
      <c r="M535" s="1">
        <v>7</v>
      </c>
      <c r="N535" s="1">
        <v>1496.02</v>
      </c>
      <c r="O535" s="1">
        <v>8.06</v>
      </c>
      <c r="P535" s="1">
        <v>16</v>
      </c>
      <c r="Q535" s="1">
        <v>36421</v>
      </c>
      <c r="R535" s="1">
        <v>2</v>
      </c>
      <c r="S535" s="1">
        <f t="shared" si="96"/>
        <v>12857.599999999999</v>
      </c>
      <c r="T535" s="1">
        <f t="shared" si="97"/>
        <v>27476.256199999996</v>
      </c>
      <c r="U535" s="1">
        <f t="shared" si="98"/>
        <v>252.76160000000002</v>
      </c>
      <c r="V535" s="1">
        <f t="shared" si="99"/>
        <v>121.04959999999998</v>
      </c>
      <c r="W535" s="1">
        <f t="shared" si="100"/>
        <v>252216.33260000002</v>
      </c>
      <c r="X535" s="1">
        <f t="shared" si="101"/>
        <v>80.426126466836749</v>
      </c>
      <c r="Y535" s="10">
        <f t="shared" si="102"/>
        <v>2.5845159645847859</v>
      </c>
      <c r="Z535" s="1">
        <f t="shared" si="103"/>
        <v>230.44210638895203</v>
      </c>
      <c r="AA535" s="1">
        <f t="shared" si="104"/>
        <v>1.8703179152187408</v>
      </c>
      <c r="AB535" s="1">
        <f t="shared" si="105"/>
        <v>118827.33260000002</v>
      </c>
      <c r="AC535" s="8">
        <f t="shared" si="106"/>
        <v>1.8703179152187408</v>
      </c>
      <c r="AD535" s="1" t="str">
        <f t="shared" si="107"/>
        <v>CUST535</v>
      </c>
      <c r="AE535" s="1"/>
      <c r="AF535" s="1"/>
    </row>
    <row r="536" spans="1:32" x14ac:dyDescent="0.3">
      <c r="A536" s="1" t="s">
        <v>20</v>
      </c>
      <c r="B536" s="1" t="s">
        <v>25</v>
      </c>
      <c r="C536" s="1" t="s">
        <v>30</v>
      </c>
      <c r="D536" s="1">
        <v>2053</v>
      </c>
      <c r="E536" s="1">
        <v>715847</v>
      </c>
      <c r="F536" s="1">
        <v>144271</v>
      </c>
      <c r="G536" s="1">
        <v>1.44</v>
      </c>
      <c r="H536" s="1">
        <v>12.05</v>
      </c>
      <c r="I536" s="1">
        <v>464</v>
      </c>
      <c r="J536" s="1">
        <v>59.71</v>
      </c>
      <c r="K536" s="1">
        <v>9.4600000000000009</v>
      </c>
      <c r="L536" s="1">
        <v>76693</v>
      </c>
      <c r="M536" s="1">
        <v>9</v>
      </c>
      <c r="N536" s="1">
        <v>531.48</v>
      </c>
      <c r="O536" s="1">
        <v>26.55</v>
      </c>
      <c r="P536" s="1">
        <v>42</v>
      </c>
      <c r="Q536" s="1">
        <v>16245</v>
      </c>
      <c r="R536" s="1">
        <v>73</v>
      </c>
      <c r="S536" s="1">
        <f t="shared" si="96"/>
        <v>24738.65</v>
      </c>
      <c r="T536" s="1">
        <f t="shared" si="97"/>
        <v>67719.126199999999</v>
      </c>
      <c r="U536" s="1">
        <f t="shared" si="98"/>
        <v>545.07150000000001</v>
      </c>
      <c r="V536" s="1">
        <f t="shared" si="99"/>
        <v>29.563199999999998</v>
      </c>
      <c r="W536" s="1">
        <f t="shared" si="100"/>
        <v>529876.58909999998</v>
      </c>
      <c r="X536" s="1">
        <f t="shared" si="101"/>
        <v>258.09867954213348</v>
      </c>
      <c r="Y536" s="10">
        <f t="shared" si="102"/>
        <v>4.9618218491588744</v>
      </c>
      <c r="Z536" s="1">
        <f t="shared" si="103"/>
        <v>1346.8935801911643</v>
      </c>
      <c r="AA536" s="1">
        <f t="shared" si="104"/>
        <v>0.3444964077519358</v>
      </c>
      <c r="AB536" s="1">
        <f t="shared" si="105"/>
        <v>385605.58909999998</v>
      </c>
      <c r="AC536" s="8">
        <f t="shared" si="106"/>
        <v>0.3444964077519358</v>
      </c>
      <c r="AD536" s="1" t="str">
        <f t="shared" si="107"/>
        <v>CUST536</v>
      </c>
      <c r="AE536" s="1"/>
      <c r="AF536" s="1"/>
    </row>
    <row r="537" spans="1:32" x14ac:dyDescent="0.3">
      <c r="A537" s="1" t="s">
        <v>20</v>
      </c>
      <c r="B537" s="1" t="s">
        <v>26</v>
      </c>
      <c r="C537" s="1" t="s">
        <v>30</v>
      </c>
      <c r="D537" s="1">
        <v>4076</v>
      </c>
      <c r="E537" s="1">
        <v>603083</v>
      </c>
      <c r="F537" s="1">
        <v>130681</v>
      </c>
      <c r="G537" s="1">
        <v>3.38</v>
      </c>
      <c r="H537" s="1">
        <v>11.04</v>
      </c>
      <c r="I537" s="1">
        <v>108</v>
      </c>
      <c r="J537" s="1">
        <v>9.7200000000000006</v>
      </c>
      <c r="K537" s="1">
        <v>15.38</v>
      </c>
      <c r="L537" s="1">
        <v>52186</v>
      </c>
      <c r="M537" s="1">
        <v>7</v>
      </c>
      <c r="N537" s="1">
        <v>1757.83</v>
      </c>
      <c r="O537" s="1">
        <v>20.12</v>
      </c>
      <c r="P537" s="1">
        <v>39</v>
      </c>
      <c r="Q537" s="1">
        <v>17447</v>
      </c>
      <c r="R537" s="1">
        <v>49</v>
      </c>
      <c r="S537" s="1">
        <f t="shared" si="96"/>
        <v>44999.039999999994</v>
      </c>
      <c r="T537" s="1">
        <f t="shared" si="97"/>
        <v>92754.165400000013</v>
      </c>
      <c r="U537" s="1">
        <f t="shared" si="98"/>
        <v>820.09120000000007</v>
      </c>
      <c r="V537" s="1">
        <f t="shared" si="99"/>
        <v>137.7688</v>
      </c>
      <c r="W537" s="1">
        <f t="shared" si="100"/>
        <v>394738.93460000004</v>
      </c>
      <c r="X537" s="1">
        <f t="shared" si="101"/>
        <v>96.844684641805699</v>
      </c>
      <c r="Y537" s="10">
        <f t="shared" si="102"/>
        <v>4.6149248934428115</v>
      </c>
      <c r="Z537" s="1">
        <f t="shared" si="103"/>
        <v>343.0838021879249</v>
      </c>
      <c r="AA537" s="1">
        <f t="shared" si="104"/>
        <v>0.31479189431637106</v>
      </c>
      <c r="AB537" s="1">
        <f t="shared" si="105"/>
        <v>264057.93460000004</v>
      </c>
      <c r="AC537" s="8">
        <f t="shared" si="106"/>
        <v>0.31479189431637106</v>
      </c>
      <c r="AD537" s="1" t="str">
        <f t="shared" si="107"/>
        <v>CUST537</v>
      </c>
      <c r="AE537" s="1"/>
      <c r="AF537" s="1"/>
    </row>
    <row r="538" spans="1:32" x14ac:dyDescent="0.3">
      <c r="A538" s="1" t="s">
        <v>20</v>
      </c>
      <c r="B538" s="1" t="s">
        <v>25</v>
      </c>
      <c r="C538" s="1" t="s">
        <v>29</v>
      </c>
      <c r="D538" s="1">
        <v>1503</v>
      </c>
      <c r="E538" s="1">
        <v>629365</v>
      </c>
      <c r="F538" s="1">
        <v>89289</v>
      </c>
      <c r="G538" s="1">
        <v>2.31</v>
      </c>
      <c r="H538" s="1">
        <v>7.86</v>
      </c>
      <c r="I538" s="1">
        <v>107</v>
      </c>
      <c r="J538" s="1">
        <v>19.13</v>
      </c>
      <c r="K538" s="1">
        <v>19.22</v>
      </c>
      <c r="L538" s="1">
        <v>4677</v>
      </c>
      <c r="M538" s="1">
        <v>10</v>
      </c>
      <c r="N538" s="1">
        <v>710.96</v>
      </c>
      <c r="O538" s="1">
        <v>12.55</v>
      </c>
      <c r="P538" s="1">
        <v>30</v>
      </c>
      <c r="Q538" s="1">
        <v>23705</v>
      </c>
      <c r="R538" s="1">
        <v>65</v>
      </c>
      <c r="S538" s="1">
        <f t="shared" si="96"/>
        <v>11813.58</v>
      </c>
      <c r="T538" s="1">
        <f t="shared" si="97"/>
        <v>120963.95299999999</v>
      </c>
      <c r="U538" s="1">
        <f t="shared" si="98"/>
        <v>188.62649999999999</v>
      </c>
      <c r="V538" s="1">
        <f t="shared" si="99"/>
        <v>34.719299999999997</v>
      </c>
      <c r="W538" s="1">
        <f t="shared" si="100"/>
        <v>467982.12119999999</v>
      </c>
      <c r="X538" s="1">
        <f t="shared" si="101"/>
        <v>311.36535009980042</v>
      </c>
      <c r="Y538" s="10">
        <f t="shared" si="102"/>
        <v>7.0486286104671345</v>
      </c>
      <c r="Z538" s="1">
        <f t="shared" si="103"/>
        <v>885.23264318667714</v>
      </c>
      <c r="AA538" s="1">
        <f t="shared" si="104"/>
        <v>0.12087218069006062</v>
      </c>
      <c r="AB538" s="1">
        <f t="shared" si="105"/>
        <v>378693.12119999999</v>
      </c>
      <c r="AC538" s="8">
        <f t="shared" si="106"/>
        <v>0.12087218069006062</v>
      </c>
      <c r="AD538" s="1" t="str">
        <f t="shared" si="107"/>
        <v>CUST538</v>
      </c>
      <c r="AE538" s="1"/>
      <c r="AF538" s="1"/>
    </row>
    <row r="539" spans="1:32" x14ac:dyDescent="0.3">
      <c r="A539" s="1" t="s">
        <v>20</v>
      </c>
      <c r="B539" s="1" t="s">
        <v>24</v>
      </c>
      <c r="C539" s="1" t="s">
        <v>31</v>
      </c>
      <c r="D539" s="1">
        <v>3392</v>
      </c>
      <c r="E539" s="1">
        <v>677220</v>
      </c>
      <c r="F539" s="1">
        <v>86050</v>
      </c>
      <c r="G539" s="1">
        <v>5.7</v>
      </c>
      <c r="H539" s="1">
        <v>12.86</v>
      </c>
      <c r="I539" s="1">
        <v>40</v>
      </c>
      <c r="J539" s="1">
        <v>30.41</v>
      </c>
      <c r="K539" s="1">
        <v>10.06</v>
      </c>
      <c r="L539" s="1">
        <v>80865</v>
      </c>
      <c r="M539" s="1">
        <v>3</v>
      </c>
      <c r="N539" s="1">
        <v>1611.98</v>
      </c>
      <c r="O539" s="1">
        <v>25.84</v>
      </c>
      <c r="P539" s="1">
        <v>36</v>
      </c>
      <c r="Q539" s="1">
        <v>43000</v>
      </c>
      <c r="R539" s="1">
        <v>-8</v>
      </c>
      <c r="S539" s="1">
        <f t="shared" si="96"/>
        <v>43621.119999999995</v>
      </c>
      <c r="T539" s="1">
        <f t="shared" si="97"/>
        <v>68128.332000000009</v>
      </c>
      <c r="U539" s="1">
        <f t="shared" si="98"/>
        <v>876.4928000000001</v>
      </c>
      <c r="V539" s="1">
        <f t="shared" si="99"/>
        <v>193.34399999999999</v>
      </c>
      <c r="W539" s="1">
        <f t="shared" si="100"/>
        <v>440535.71120000002</v>
      </c>
      <c r="X539" s="1">
        <f t="shared" si="101"/>
        <v>129.87491485849057</v>
      </c>
      <c r="Y539" s="10">
        <f t="shared" si="102"/>
        <v>7.8700755374782103</v>
      </c>
      <c r="Z539" s="1">
        <f t="shared" si="103"/>
        <v>420.11687489919228</v>
      </c>
      <c r="AA539" s="1">
        <f t="shared" si="104"/>
        <v>9.5211600366203006E-2</v>
      </c>
      <c r="AB539" s="1">
        <f t="shared" si="105"/>
        <v>354485.71120000002</v>
      </c>
      <c r="AC539" s="8">
        <f t="shared" si="106"/>
        <v>9.5211600366203006E-2</v>
      </c>
      <c r="AD539" s="1" t="str">
        <f t="shared" si="107"/>
        <v>CUST539</v>
      </c>
      <c r="AE539" s="1"/>
      <c r="AF539" s="1"/>
    </row>
    <row r="540" spans="1:32" x14ac:dyDescent="0.3">
      <c r="A540" s="1" t="s">
        <v>20</v>
      </c>
      <c r="B540" s="1" t="s">
        <v>25</v>
      </c>
      <c r="C540" s="1" t="s">
        <v>28</v>
      </c>
      <c r="D540" s="1">
        <v>3129</v>
      </c>
      <c r="E540" s="1">
        <v>148696</v>
      </c>
      <c r="F540" s="1">
        <v>97764</v>
      </c>
      <c r="G540" s="1">
        <v>5.47</v>
      </c>
      <c r="H540" s="1">
        <v>8.15</v>
      </c>
      <c r="I540" s="1">
        <v>482</v>
      </c>
      <c r="J540" s="1">
        <v>60.79</v>
      </c>
      <c r="K540" s="1">
        <v>10.5</v>
      </c>
      <c r="L540" s="1">
        <v>73263</v>
      </c>
      <c r="M540" s="1">
        <v>5</v>
      </c>
      <c r="N540" s="1">
        <v>167.02</v>
      </c>
      <c r="O540" s="1">
        <v>29.79</v>
      </c>
      <c r="P540" s="1">
        <v>32</v>
      </c>
      <c r="Q540" s="1">
        <v>18776</v>
      </c>
      <c r="R540" s="1">
        <v>35</v>
      </c>
      <c r="S540" s="1">
        <f t="shared" si="96"/>
        <v>25501.350000000002</v>
      </c>
      <c r="T540" s="1">
        <f t="shared" si="97"/>
        <v>15613.08</v>
      </c>
      <c r="U540" s="1">
        <f t="shared" si="98"/>
        <v>932.12909999999999</v>
      </c>
      <c r="V540" s="1">
        <f t="shared" si="99"/>
        <v>171.15629999999999</v>
      </c>
      <c r="W540" s="1">
        <f t="shared" si="100"/>
        <v>14439.284600000014</v>
      </c>
      <c r="X540" s="1">
        <f t="shared" si="101"/>
        <v>4.6146643016938365</v>
      </c>
      <c r="Y540" s="10">
        <f t="shared" si="102"/>
        <v>1.5209688637944438</v>
      </c>
      <c r="Z540" s="1">
        <f t="shared" si="103"/>
        <v>890.28858819303071</v>
      </c>
      <c r="AA540" s="1">
        <f t="shared" si="104"/>
        <v>0.54139748211115302</v>
      </c>
      <c r="AB540" s="1">
        <f t="shared" si="105"/>
        <v>-83324.715399999986</v>
      </c>
      <c r="AC540" s="8">
        <f t="shared" si="106"/>
        <v>0.54139748211115302</v>
      </c>
      <c r="AD540" s="1" t="str">
        <f t="shared" si="107"/>
        <v>CUST540</v>
      </c>
      <c r="AE540" s="1"/>
      <c r="AF540" s="1"/>
    </row>
    <row r="541" spans="1:32" x14ac:dyDescent="0.3">
      <c r="A541" s="1" t="s">
        <v>20</v>
      </c>
      <c r="B541" s="1" t="s">
        <v>26</v>
      </c>
      <c r="C541" s="1" t="s">
        <v>30</v>
      </c>
      <c r="D541" s="1">
        <v>1000</v>
      </c>
      <c r="E541" s="1">
        <v>859178</v>
      </c>
      <c r="F541" s="1">
        <v>24149</v>
      </c>
      <c r="G541" s="1">
        <v>4.45</v>
      </c>
      <c r="H541" s="1">
        <v>5.41</v>
      </c>
      <c r="I541" s="1">
        <v>437</v>
      </c>
      <c r="J541" s="1">
        <v>50.07</v>
      </c>
      <c r="K541" s="1">
        <v>19.79</v>
      </c>
      <c r="L541" s="1">
        <v>38409</v>
      </c>
      <c r="M541" s="1">
        <v>6</v>
      </c>
      <c r="N541" s="1">
        <v>1889.33</v>
      </c>
      <c r="O541" s="1">
        <v>15.08</v>
      </c>
      <c r="P541" s="1">
        <v>36</v>
      </c>
      <c r="Q541" s="1">
        <v>41910</v>
      </c>
      <c r="R541" s="1">
        <v>25</v>
      </c>
      <c r="S541" s="1">
        <f t="shared" si="96"/>
        <v>5410</v>
      </c>
      <c r="T541" s="1">
        <f t="shared" si="97"/>
        <v>170031.32619999998</v>
      </c>
      <c r="U541" s="1">
        <f t="shared" si="98"/>
        <v>150.79999999999998</v>
      </c>
      <c r="V541" s="1">
        <f t="shared" si="99"/>
        <v>44.500000000000007</v>
      </c>
      <c r="W541" s="1">
        <f t="shared" si="100"/>
        <v>603222.37380000006</v>
      </c>
      <c r="X541" s="1">
        <f t="shared" si="101"/>
        <v>603.22237380000001</v>
      </c>
      <c r="Y541" s="10">
        <f t="shared" si="102"/>
        <v>35.578201995941861</v>
      </c>
      <c r="Z541" s="1">
        <f t="shared" si="103"/>
        <v>454.75274303589106</v>
      </c>
      <c r="AA541" s="1">
        <f t="shared" si="104"/>
        <v>0.96096176810858747</v>
      </c>
      <c r="AB541" s="1">
        <f t="shared" si="105"/>
        <v>579073.37380000006</v>
      </c>
      <c r="AC541" s="8">
        <f t="shared" si="106"/>
        <v>0.96096176810858747</v>
      </c>
      <c r="AD541" s="1" t="str">
        <f t="shared" si="107"/>
        <v>CUST541</v>
      </c>
      <c r="AE541" s="1"/>
      <c r="AF541" s="1"/>
    </row>
    <row r="542" spans="1:32" x14ac:dyDescent="0.3">
      <c r="A542" s="1" t="s">
        <v>20</v>
      </c>
      <c r="B542" s="1" t="s">
        <v>24</v>
      </c>
      <c r="C542" s="1" t="s">
        <v>29</v>
      </c>
      <c r="D542" s="1">
        <v>3184</v>
      </c>
      <c r="E542" s="1">
        <v>642278</v>
      </c>
      <c r="F542" s="1">
        <v>135064</v>
      </c>
      <c r="G542" s="1">
        <v>5.38</v>
      </c>
      <c r="H542" s="1">
        <v>10.27</v>
      </c>
      <c r="I542" s="1">
        <v>491</v>
      </c>
      <c r="J542" s="1">
        <v>54.81</v>
      </c>
      <c r="K542" s="1">
        <v>16.71</v>
      </c>
      <c r="L542" s="1">
        <v>34470</v>
      </c>
      <c r="M542" s="1">
        <v>2</v>
      </c>
      <c r="N542" s="1">
        <v>1800.34</v>
      </c>
      <c r="O542" s="1">
        <v>25.45</v>
      </c>
      <c r="P542" s="1">
        <v>33</v>
      </c>
      <c r="Q542" s="1">
        <v>40028</v>
      </c>
      <c r="R542" s="1">
        <v>35</v>
      </c>
      <c r="S542" s="1">
        <f t="shared" si="96"/>
        <v>32699.68</v>
      </c>
      <c r="T542" s="1">
        <f t="shared" si="97"/>
        <v>107324.6538</v>
      </c>
      <c r="U542" s="1">
        <f t="shared" si="98"/>
        <v>810.32799999999997</v>
      </c>
      <c r="V542" s="1">
        <f t="shared" si="99"/>
        <v>171.29920000000001</v>
      </c>
      <c r="W542" s="1">
        <f t="shared" si="100"/>
        <v>426774.03899999999</v>
      </c>
      <c r="X542" s="1">
        <f t="shared" si="101"/>
        <v>134.03707255025125</v>
      </c>
      <c r="Y542" s="10">
        <f t="shared" si="102"/>
        <v>4.7553604217259968</v>
      </c>
      <c r="Z542" s="1">
        <f t="shared" si="103"/>
        <v>356.7537242965218</v>
      </c>
      <c r="AA542" s="1">
        <f t="shared" si="104"/>
        <v>1.3762995774415439</v>
      </c>
      <c r="AB542" s="1">
        <f t="shared" si="105"/>
        <v>291710.03899999999</v>
      </c>
      <c r="AC542" s="8">
        <f t="shared" si="106"/>
        <v>1.3762995774415439</v>
      </c>
      <c r="AD542" s="1" t="str">
        <f t="shared" si="107"/>
        <v>CUST542</v>
      </c>
      <c r="AE542" s="1"/>
      <c r="AF542" s="1"/>
    </row>
    <row r="543" spans="1:32" x14ac:dyDescent="0.3">
      <c r="A543" s="1" t="s">
        <v>20</v>
      </c>
      <c r="B543" s="1" t="s">
        <v>27</v>
      </c>
      <c r="C543" s="1" t="s">
        <v>28</v>
      </c>
      <c r="D543" s="1">
        <v>263</v>
      </c>
      <c r="E543" s="1">
        <v>707957</v>
      </c>
      <c r="F543" s="1">
        <v>68811</v>
      </c>
      <c r="G543" s="1">
        <v>5.37</v>
      </c>
      <c r="H543" s="1">
        <v>5.59</v>
      </c>
      <c r="I543" s="1">
        <v>350</v>
      </c>
      <c r="J543" s="1">
        <v>50.04</v>
      </c>
      <c r="K543" s="1">
        <v>10.68</v>
      </c>
      <c r="L543" s="1">
        <v>76675</v>
      </c>
      <c r="M543" s="1">
        <v>14</v>
      </c>
      <c r="N543" s="1">
        <v>232.82</v>
      </c>
      <c r="O543" s="1">
        <v>20.6</v>
      </c>
      <c r="P543" s="1">
        <v>13</v>
      </c>
      <c r="Q543" s="1">
        <v>27918</v>
      </c>
      <c r="R543" s="1">
        <v>33</v>
      </c>
      <c r="S543" s="1">
        <f t="shared" si="96"/>
        <v>1470.17</v>
      </c>
      <c r="T543" s="1">
        <f t="shared" si="97"/>
        <v>75609.8076</v>
      </c>
      <c r="U543" s="1">
        <f t="shared" si="98"/>
        <v>54.178000000000004</v>
      </c>
      <c r="V543" s="1">
        <f t="shared" si="99"/>
        <v>14.123099999999999</v>
      </c>
      <c r="W543" s="1">
        <f t="shared" si="100"/>
        <v>526215.72129999998</v>
      </c>
      <c r="X543" s="1">
        <f t="shared" si="101"/>
        <v>2000.8202330798479</v>
      </c>
      <c r="Y543" s="10">
        <f t="shared" si="102"/>
        <v>10.288427722311839</v>
      </c>
      <c r="Z543" s="1">
        <f t="shared" si="103"/>
        <v>3040.7911691435443</v>
      </c>
      <c r="AA543" s="1">
        <f t="shared" si="104"/>
        <v>0.1151016234036813</v>
      </c>
      <c r="AB543" s="1">
        <f t="shared" si="105"/>
        <v>457404.72129999998</v>
      </c>
      <c r="AC543" s="8">
        <f t="shared" si="106"/>
        <v>0.1151016234036813</v>
      </c>
      <c r="AD543" s="1" t="str">
        <f t="shared" si="107"/>
        <v>CUST543</v>
      </c>
      <c r="AE543" s="1"/>
      <c r="AF543" s="1"/>
    </row>
    <row r="544" spans="1:32" x14ac:dyDescent="0.3">
      <c r="A544" s="1" t="s">
        <v>20</v>
      </c>
      <c r="B544" s="1" t="s">
        <v>27</v>
      </c>
      <c r="C544" s="1" t="s">
        <v>30</v>
      </c>
      <c r="D544" s="1">
        <v>4898</v>
      </c>
      <c r="E544" s="1">
        <v>176498</v>
      </c>
      <c r="F544" s="1">
        <v>123474</v>
      </c>
      <c r="G544" s="1">
        <v>3.15</v>
      </c>
      <c r="H544" s="1">
        <v>10.39</v>
      </c>
      <c r="I544" s="1">
        <v>394</v>
      </c>
      <c r="J544" s="1">
        <v>15.16</v>
      </c>
      <c r="K544" s="1">
        <v>18.8</v>
      </c>
      <c r="L544" s="1">
        <v>39291</v>
      </c>
      <c r="M544" s="1">
        <v>14</v>
      </c>
      <c r="N544" s="1">
        <v>1671.9</v>
      </c>
      <c r="O544" s="1">
        <v>24.27</v>
      </c>
      <c r="P544" s="1">
        <v>16</v>
      </c>
      <c r="Q544" s="1">
        <v>12991</v>
      </c>
      <c r="R544" s="1">
        <v>72</v>
      </c>
      <c r="S544" s="1">
        <f t="shared" si="96"/>
        <v>50890.22</v>
      </c>
      <c r="T544" s="1">
        <f t="shared" si="97"/>
        <v>33181.624000000003</v>
      </c>
      <c r="U544" s="1">
        <f t="shared" si="98"/>
        <v>1188.7446</v>
      </c>
      <c r="V544" s="1">
        <f t="shared" si="99"/>
        <v>154.28700000000001</v>
      </c>
      <c r="W544" s="1">
        <f t="shared" si="100"/>
        <v>38801.124399999972</v>
      </c>
      <c r="X544" s="1">
        <f t="shared" si="101"/>
        <v>7.9218302164148575</v>
      </c>
      <c r="Y544" s="10">
        <f t="shared" si="102"/>
        <v>1.4294345368255665</v>
      </c>
      <c r="Z544" s="1">
        <f t="shared" si="103"/>
        <v>105.56731861953466</v>
      </c>
      <c r="AA544" s="1">
        <f t="shared" si="104"/>
        <v>3.7322156625004248</v>
      </c>
      <c r="AB544" s="1">
        <f t="shared" si="105"/>
        <v>-84672.875600000028</v>
      </c>
      <c r="AC544" s="8">
        <f t="shared" si="106"/>
        <v>3.7322156625004248</v>
      </c>
      <c r="AD544" s="1" t="str">
        <f t="shared" si="107"/>
        <v>CUST544</v>
      </c>
      <c r="AE544" s="1"/>
      <c r="AF544" s="1"/>
    </row>
    <row r="545" spans="1:32" x14ac:dyDescent="0.3">
      <c r="A545" s="1" t="s">
        <v>20</v>
      </c>
      <c r="B545" s="1" t="s">
        <v>24</v>
      </c>
      <c r="C545" s="1" t="s">
        <v>31</v>
      </c>
      <c r="D545" s="1">
        <v>2657</v>
      </c>
      <c r="E545" s="1">
        <v>334154</v>
      </c>
      <c r="F545" s="1">
        <v>48361</v>
      </c>
      <c r="G545" s="1">
        <v>8.6199999999999992</v>
      </c>
      <c r="H545" s="1">
        <v>17.59</v>
      </c>
      <c r="I545" s="1">
        <v>25</v>
      </c>
      <c r="J545" s="1">
        <v>35.840000000000003</v>
      </c>
      <c r="K545" s="1">
        <v>16.350000000000001</v>
      </c>
      <c r="L545" s="1">
        <v>62182</v>
      </c>
      <c r="M545" s="1">
        <v>5</v>
      </c>
      <c r="N545" s="1">
        <v>890.29</v>
      </c>
      <c r="O545" s="1">
        <v>18.13</v>
      </c>
      <c r="P545" s="1">
        <v>44</v>
      </c>
      <c r="Q545" s="1">
        <v>9108</v>
      </c>
      <c r="R545" s="1">
        <v>39</v>
      </c>
      <c r="S545" s="1">
        <f t="shared" si="96"/>
        <v>46736.63</v>
      </c>
      <c r="T545" s="1">
        <f t="shared" si="97"/>
        <v>54634.179000000004</v>
      </c>
      <c r="U545" s="1">
        <f t="shared" si="98"/>
        <v>481.71409999999997</v>
      </c>
      <c r="V545" s="1">
        <f t="shared" si="99"/>
        <v>229.0334</v>
      </c>
      <c r="W545" s="1">
        <f t="shared" si="100"/>
        <v>160782.44349999999</v>
      </c>
      <c r="X545" s="1">
        <f t="shared" si="101"/>
        <v>60.512775122318402</v>
      </c>
      <c r="Y545" s="10">
        <f t="shared" si="102"/>
        <v>6.9095758979342863</v>
      </c>
      <c r="Z545" s="1">
        <f t="shared" si="103"/>
        <v>375.33163351267564</v>
      </c>
      <c r="AA545" s="1">
        <f t="shared" si="104"/>
        <v>6.6607761690717457E-2</v>
      </c>
      <c r="AB545" s="1">
        <f t="shared" si="105"/>
        <v>112421.44349999999</v>
      </c>
      <c r="AC545" s="8">
        <f t="shared" si="106"/>
        <v>6.6607761690717457E-2</v>
      </c>
      <c r="AD545" s="1" t="str">
        <f t="shared" si="107"/>
        <v>CUST545</v>
      </c>
      <c r="AE545" s="1"/>
      <c r="AF545" s="1"/>
    </row>
    <row r="546" spans="1:32" x14ac:dyDescent="0.3">
      <c r="A546" s="1" t="s">
        <v>20</v>
      </c>
      <c r="B546" s="1" t="s">
        <v>25</v>
      </c>
      <c r="C546" s="1" t="s">
        <v>29</v>
      </c>
      <c r="D546" s="1">
        <v>693</v>
      </c>
      <c r="E546" s="1">
        <v>296183</v>
      </c>
      <c r="F546" s="1">
        <v>132626</v>
      </c>
      <c r="G546" s="1">
        <v>6.24</v>
      </c>
      <c r="H546" s="1">
        <v>10.61</v>
      </c>
      <c r="I546" s="1">
        <v>177</v>
      </c>
      <c r="J546" s="1">
        <v>42</v>
      </c>
      <c r="K546" s="1">
        <v>15.8</v>
      </c>
      <c r="L546" s="1">
        <v>75603</v>
      </c>
      <c r="M546" s="1">
        <v>2</v>
      </c>
      <c r="N546" s="1">
        <v>966.84</v>
      </c>
      <c r="O546" s="1">
        <v>7.95</v>
      </c>
      <c r="P546" s="1">
        <v>4</v>
      </c>
      <c r="Q546" s="1">
        <v>33210</v>
      </c>
      <c r="R546" s="1">
        <v>31</v>
      </c>
      <c r="S546" s="1">
        <f t="shared" si="96"/>
        <v>7352.73</v>
      </c>
      <c r="T546" s="1">
        <f t="shared" si="97"/>
        <v>46796.913999999997</v>
      </c>
      <c r="U546" s="1">
        <f t="shared" si="98"/>
        <v>55.093499999999999</v>
      </c>
      <c r="V546" s="1">
        <f t="shared" si="99"/>
        <v>43.243200000000002</v>
      </c>
      <c r="W546" s="1">
        <f t="shared" si="100"/>
        <v>133122.01929999999</v>
      </c>
      <c r="X546" s="1">
        <f t="shared" si="101"/>
        <v>192.09526594516592</v>
      </c>
      <c r="Y546" s="10">
        <f t="shared" si="102"/>
        <v>2.2332197306712107</v>
      </c>
      <c r="Z546" s="1">
        <f t="shared" si="103"/>
        <v>306.34127673658514</v>
      </c>
      <c r="AA546" s="1">
        <f t="shared" si="104"/>
        <v>0.57778697629506082</v>
      </c>
      <c r="AB546" s="1">
        <f t="shared" si="105"/>
        <v>496.01929999998538</v>
      </c>
      <c r="AC546" s="8">
        <f t="shared" si="106"/>
        <v>0.57778697629506082</v>
      </c>
      <c r="AD546" s="1" t="str">
        <f t="shared" si="107"/>
        <v>CUST546</v>
      </c>
      <c r="AE546" s="1"/>
      <c r="AF546" s="1"/>
    </row>
    <row r="547" spans="1:32" x14ac:dyDescent="0.3">
      <c r="A547" s="1" t="s">
        <v>20</v>
      </c>
      <c r="B547" s="1" t="s">
        <v>27</v>
      </c>
      <c r="C547" s="1" t="s">
        <v>31</v>
      </c>
      <c r="D547" s="1">
        <v>524</v>
      </c>
      <c r="E547" s="1">
        <v>289017</v>
      </c>
      <c r="F547" s="1">
        <v>79601</v>
      </c>
      <c r="G547" s="1">
        <v>9.89</v>
      </c>
      <c r="H547" s="1">
        <v>15.36</v>
      </c>
      <c r="I547" s="1">
        <v>32</v>
      </c>
      <c r="J547" s="1">
        <v>13.66</v>
      </c>
      <c r="K547" s="1">
        <v>6.81</v>
      </c>
      <c r="L547" s="1">
        <v>94049</v>
      </c>
      <c r="M547" s="1">
        <v>1</v>
      </c>
      <c r="N547" s="1">
        <v>1985.37</v>
      </c>
      <c r="O547" s="1">
        <v>13.47</v>
      </c>
      <c r="P547" s="1">
        <v>7</v>
      </c>
      <c r="Q547" s="1">
        <v>25346</v>
      </c>
      <c r="R547" s="1">
        <v>7</v>
      </c>
      <c r="S547" s="1">
        <f t="shared" si="96"/>
        <v>8048.6399999999994</v>
      </c>
      <c r="T547" s="1">
        <f t="shared" si="97"/>
        <v>19682.057699999998</v>
      </c>
      <c r="U547" s="1">
        <f t="shared" si="98"/>
        <v>70.582800000000006</v>
      </c>
      <c r="V547" s="1">
        <f t="shared" si="99"/>
        <v>51.823599999999999</v>
      </c>
      <c r="W547" s="1">
        <f t="shared" si="100"/>
        <v>141768.8959</v>
      </c>
      <c r="X547" s="1">
        <f t="shared" si="101"/>
        <v>270.5513280534351</v>
      </c>
      <c r="Y547" s="10">
        <f t="shared" si="102"/>
        <v>3.6308212208389343</v>
      </c>
      <c r="Z547" s="1">
        <f t="shared" si="103"/>
        <v>145.57336919566632</v>
      </c>
      <c r="AA547" s="1">
        <f t="shared" si="104"/>
        <v>0.2198204257881024</v>
      </c>
      <c r="AB547" s="1">
        <f t="shared" si="105"/>
        <v>62167.895900000003</v>
      </c>
      <c r="AC547" s="8">
        <f t="shared" si="106"/>
        <v>0.2198204257881024</v>
      </c>
      <c r="AD547" s="1" t="str">
        <f t="shared" si="107"/>
        <v>CUST547</v>
      </c>
      <c r="AE547" s="1"/>
      <c r="AF547" s="1"/>
    </row>
    <row r="548" spans="1:32" x14ac:dyDescent="0.3">
      <c r="A548" s="1" t="s">
        <v>20</v>
      </c>
      <c r="B548" s="1" t="s">
        <v>24</v>
      </c>
      <c r="C548" s="1" t="s">
        <v>30</v>
      </c>
      <c r="D548" s="1">
        <v>1220</v>
      </c>
      <c r="E548" s="1">
        <v>502891</v>
      </c>
      <c r="F548" s="1">
        <v>130555</v>
      </c>
      <c r="G548" s="1">
        <v>5.44</v>
      </c>
      <c r="H548" s="1">
        <v>8.93</v>
      </c>
      <c r="I548" s="1">
        <v>190</v>
      </c>
      <c r="J548" s="1">
        <v>51</v>
      </c>
      <c r="K548" s="1">
        <v>19.62</v>
      </c>
      <c r="L548" s="1">
        <v>36490</v>
      </c>
      <c r="M548" s="1">
        <v>12</v>
      </c>
      <c r="N548" s="1">
        <v>880.33</v>
      </c>
      <c r="O548" s="1">
        <v>4.67</v>
      </c>
      <c r="P548" s="1">
        <v>2</v>
      </c>
      <c r="Q548" s="1">
        <v>6681</v>
      </c>
      <c r="R548" s="1">
        <v>-5</v>
      </c>
      <c r="S548" s="1">
        <f t="shared" si="96"/>
        <v>10894.6</v>
      </c>
      <c r="T548" s="1">
        <f t="shared" si="97"/>
        <v>98667.214200000002</v>
      </c>
      <c r="U548" s="1">
        <f t="shared" si="98"/>
        <v>56.973999999999997</v>
      </c>
      <c r="V548" s="1">
        <f t="shared" si="99"/>
        <v>66.368000000000009</v>
      </c>
      <c r="W548" s="1">
        <f t="shared" si="100"/>
        <v>350034.84379999997</v>
      </c>
      <c r="X548" s="1">
        <f t="shared" si="101"/>
        <v>286.9138063934426</v>
      </c>
      <c r="Y548" s="10">
        <f t="shared" si="102"/>
        <v>3.8519474550955537</v>
      </c>
      <c r="Z548" s="1">
        <f t="shared" si="103"/>
        <v>571.25282564492863</v>
      </c>
      <c r="AA548" s="1">
        <f t="shared" si="104"/>
        <v>0.33260229353875886</v>
      </c>
      <c r="AB548" s="1">
        <f t="shared" si="105"/>
        <v>219479.84379999997</v>
      </c>
      <c r="AC548" s="8">
        <f t="shared" si="106"/>
        <v>0.33260229353875886</v>
      </c>
      <c r="AD548" s="1" t="str">
        <f t="shared" si="107"/>
        <v>CUST548</v>
      </c>
      <c r="AE548" s="1"/>
      <c r="AF548" s="1"/>
    </row>
    <row r="549" spans="1:32" x14ac:dyDescent="0.3">
      <c r="A549" s="1" t="s">
        <v>20</v>
      </c>
      <c r="B549" s="1" t="s">
        <v>27</v>
      </c>
      <c r="C549" s="1" t="s">
        <v>28</v>
      </c>
      <c r="D549" s="1">
        <v>2248</v>
      </c>
      <c r="E549" s="1">
        <v>185565</v>
      </c>
      <c r="F549" s="1">
        <v>127808</v>
      </c>
      <c r="G549" s="1">
        <v>9.4700000000000006</v>
      </c>
      <c r="H549" s="1">
        <v>18.52</v>
      </c>
      <c r="I549" s="1">
        <v>443</v>
      </c>
      <c r="J549" s="1">
        <v>33.28</v>
      </c>
      <c r="K549" s="1">
        <v>17.66</v>
      </c>
      <c r="L549" s="1">
        <v>94154</v>
      </c>
      <c r="M549" s="1">
        <v>8</v>
      </c>
      <c r="N549" s="1">
        <v>297.24</v>
      </c>
      <c r="O549" s="1">
        <v>6.43</v>
      </c>
      <c r="P549" s="1">
        <v>46</v>
      </c>
      <c r="Q549" s="1">
        <v>19672</v>
      </c>
      <c r="R549" s="1">
        <v>-20</v>
      </c>
      <c r="S549" s="1">
        <f t="shared" si="96"/>
        <v>41632.959999999999</v>
      </c>
      <c r="T549" s="1">
        <f t="shared" si="97"/>
        <v>32770.779000000002</v>
      </c>
      <c r="U549" s="1">
        <f t="shared" si="98"/>
        <v>144.54639999999998</v>
      </c>
      <c r="V549" s="1">
        <f t="shared" si="99"/>
        <v>212.88560000000001</v>
      </c>
      <c r="W549" s="1">
        <f t="shared" si="100"/>
        <v>-3022.1710000000021</v>
      </c>
      <c r="X549" s="1">
        <f t="shared" si="101"/>
        <v>-1.3443821174377233</v>
      </c>
      <c r="Y549" s="10">
        <f t="shared" si="102"/>
        <v>1.4519044191286929</v>
      </c>
      <c r="Z549" s="1">
        <f t="shared" si="103"/>
        <v>624.29350020185711</v>
      </c>
      <c r="AA549" s="1">
        <f t="shared" si="104"/>
        <v>0.70960213402311856</v>
      </c>
      <c r="AB549" s="1">
        <f t="shared" si="105"/>
        <v>-130830.171</v>
      </c>
      <c r="AC549" s="8">
        <f t="shared" si="106"/>
        <v>0.70960213402311856</v>
      </c>
      <c r="AD549" s="1" t="str">
        <f t="shared" si="107"/>
        <v>CUST549</v>
      </c>
      <c r="AE549" s="1"/>
      <c r="AF549" s="1"/>
    </row>
    <row r="550" spans="1:32" x14ac:dyDescent="0.3">
      <c r="A550" s="1" t="s">
        <v>20</v>
      </c>
      <c r="B550" s="1" t="s">
        <v>27</v>
      </c>
      <c r="C550" s="1" t="s">
        <v>30</v>
      </c>
      <c r="D550" s="1">
        <v>507</v>
      </c>
      <c r="E550" s="1">
        <v>885869</v>
      </c>
      <c r="F550" s="1">
        <v>117230</v>
      </c>
      <c r="G550" s="1">
        <v>7.17</v>
      </c>
      <c r="H550" s="1">
        <v>12.61</v>
      </c>
      <c r="I550" s="1">
        <v>297</v>
      </c>
      <c r="J550" s="1">
        <v>11.78</v>
      </c>
      <c r="K550" s="1">
        <v>13.53</v>
      </c>
      <c r="L550" s="1">
        <v>39267</v>
      </c>
      <c r="M550" s="1">
        <v>9</v>
      </c>
      <c r="N550" s="1">
        <v>1670.33</v>
      </c>
      <c r="O550" s="1">
        <v>0.28000000000000003</v>
      </c>
      <c r="P550" s="1">
        <v>11</v>
      </c>
      <c r="Q550" s="1">
        <v>5098</v>
      </c>
      <c r="R550" s="1">
        <v>52</v>
      </c>
      <c r="S550" s="1">
        <f t="shared" si="96"/>
        <v>6393.2699999999995</v>
      </c>
      <c r="T550" s="1">
        <f t="shared" si="97"/>
        <v>119858.0757</v>
      </c>
      <c r="U550" s="1">
        <f t="shared" si="98"/>
        <v>1.4196000000000002</v>
      </c>
      <c r="V550" s="1">
        <f t="shared" si="99"/>
        <v>36.351900000000001</v>
      </c>
      <c r="W550" s="1">
        <f t="shared" si="100"/>
        <v>715214.88280000002</v>
      </c>
      <c r="X550" s="1">
        <f t="shared" si="101"/>
        <v>1410.680242209073</v>
      </c>
      <c r="Y550" s="10">
        <f t="shared" si="102"/>
        <v>7.5566749125650432</v>
      </c>
      <c r="Z550" s="1">
        <f t="shared" si="103"/>
        <v>530.35567821927407</v>
      </c>
      <c r="AA550" s="1">
        <f t="shared" si="104"/>
        <v>0.5600015465040542</v>
      </c>
      <c r="AB550" s="1">
        <f t="shared" si="105"/>
        <v>597984.88280000002</v>
      </c>
      <c r="AC550" s="8">
        <f t="shared" si="106"/>
        <v>0.5600015465040542</v>
      </c>
      <c r="AD550" s="1" t="str">
        <f t="shared" si="107"/>
        <v>CUST550</v>
      </c>
      <c r="AE550" s="1"/>
      <c r="AF550" s="1"/>
    </row>
    <row r="551" spans="1:32" x14ac:dyDescent="0.3">
      <c r="A551" s="1" t="s">
        <v>20</v>
      </c>
      <c r="B551" s="1" t="s">
        <v>25</v>
      </c>
      <c r="C551" s="1" t="s">
        <v>28</v>
      </c>
      <c r="D551" s="1">
        <v>2646</v>
      </c>
      <c r="E551" s="1">
        <v>175149</v>
      </c>
      <c r="F551" s="1">
        <v>62649</v>
      </c>
      <c r="G551" s="1">
        <v>6.64</v>
      </c>
      <c r="H551" s="1">
        <v>2.85</v>
      </c>
      <c r="I551" s="1">
        <v>106</v>
      </c>
      <c r="J551" s="1">
        <v>8.2100000000000009</v>
      </c>
      <c r="K551" s="1">
        <v>6.25</v>
      </c>
      <c r="L551" s="1">
        <v>9969</v>
      </c>
      <c r="M551" s="1">
        <v>10</v>
      </c>
      <c r="N551" s="1">
        <v>1817.33</v>
      </c>
      <c r="O551" s="1">
        <v>7.91</v>
      </c>
      <c r="P551" s="1">
        <v>13</v>
      </c>
      <c r="Q551" s="1">
        <v>32740</v>
      </c>
      <c r="R551" s="1">
        <v>17</v>
      </c>
      <c r="S551" s="1">
        <f t="shared" si="96"/>
        <v>7541.1</v>
      </c>
      <c r="T551" s="1">
        <f t="shared" si="97"/>
        <v>10946.8125</v>
      </c>
      <c r="U551" s="1">
        <f t="shared" si="98"/>
        <v>209.29860000000002</v>
      </c>
      <c r="V551" s="1">
        <f t="shared" si="99"/>
        <v>175.6944</v>
      </c>
      <c r="W551" s="1">
        <f t="shared" si="100"/>
        <v>113567.09450000001</v>
      </c>
      <c r="X551" s="1">
        <f t="shared" si="101"/>
        <v>42.920292705971278</v>
      </c>
      <c r="Y551" s="10">
        <f t="shared" si="102"/>
        <v>2.7957190058899584</v>
      </c>
      <c r="Z551" s="1">
        <f t="shared" si="103"/>
        <v>96.37710267260212</v>
      </c>
      <c r="AA551" s="1">
        <f t="shared" si="104"/>
        <v>1.099846302291192</v>
      </c>
      <c r="AB551" s="1">
        <f t="shared" si="105"/>
        <v>50918.094500000007</v>
      </c>
      <c r="AC551" s="8">
        <f t="shared" si="106"/>
        <v>1.099846302291192</v>
      </c>
      <c r="AD551" s="1" t="str">
        <f t="shared" si="107"/>
        <v>CUST551</v>
      </c>
      <c r="AE551" s="1"/>
      <c r="AF551" s="1"/>
    </row>
    <row r="552" spans="1:32" x14ac:dyDescent="0.3">
      <c r="A552" s="1" t="s">
        <v>20</v>
      </c>
      <c r="B552" s="1" t="s">
        <v>27</v>
      </c>
      <c r="C552" s="1" t="s">
        <v>30</v>
      </c>
      <c r="D552" s="1">
        <v>872</v>
      </c>
      <c r="E552" s="1">
        <v>320403</v>
      </c>
      <c r="F552" s="1">
        <v>70458</v>
      </c>
      <c r="G552" s="1">
        <v>7.85</v>
      </c>
      <c r="H552" s="1">
        <v>14.1</v>
      </c>
      <c r="I552" s="1">
        <v>470</v>
      </c>
      <c r="J552" s="1">
        <v>30.03</v>
      </c>
      <c r="K552" s="1">
        <v>11.64</v>
      </c>
      <c r="L552" s="1">
        <v>91679</v>
      </c>
      <c r="M552" s="1">
        <v>11</v>
      </c>
      <c r="N552" s="1">
        <v>1306.1500000000001</v>
      </c>
      <c r="O552" s="1">
        <v>28.89</v>
      </c>
      <c r="P552" s="1">
        <v>49</v>
      </c>
      <c r="Q552" s="1">
        <v>33813</v>
      </c>
      <c r="R552" s="1">
        <v>53</v>
      </c>
      <c r="S552" s="1">
        <f t="shared" si="96"/>
        <v>12295.199999999999</v>
      </c>
      <c r="T552" s="1">
        <f t="shared" si="97"/>
        <v>37294.909200000002</v>
      </c>
      <c r="U552" s="1">
        <f t="shared" si="98"/>
        <v>251.92079999999999</v>
      </c>
      <c r="V552" s="1">
        <f t="shared" si="99"/>
        <v>68.451999999999998</v>
      </c>
      <c r="W552" s="1">
        <f t="shared" si="100"/>
        <v>145000.51800000001</v>
      </c>
      <c r="X552" s="1">
        <f t="shared" si="101"/>
        <v>166.28499770642202</v>
      </c>
      <c r="Y552" s="10">
        <f t="shared" si="102"/>
        <v>4.5474325129864601</v>
      </c>
      <c r="Z552" s="1">
        <f t="shared" si="103"/>
        <v>245.30337250698616</v>
      </c>
      <c r="AA552" s="1">
        <f t="shared" si="104"/>
        <v>1.9159948564776237</v>
      </c>
      <c r="AB552" s="1">
        <f t="shared" si="105"/>
        <v>74542.518000000011</v>
      </c>
      <c r="AC552" s="8">
        <f t="shared" si="106"/>
        <v>1.9159948564776237</v>
      </c>
      <c r="AD552" s="1" t="str">
        <f t="shared" si="107"/>
        <v>CUST552</v>
      </c>
      <c r="AE552" s="1"/>
      <c r="AF552" s="1"/>
    </row>
    <row r="553" spans="1:32" x14ac:dyDescent="0.3">
      <c r="A553" s="1" t="s">
        <v>20</v>
      </c>
      <c r="B553" s="1" t="s">
        <v>26</v>
      </c>
      <c r="C553" s="1" t="s">
        <v>30</v>
      </c>
      <c r="D553" s="1">
        <v>2667</v>
      </c>
      <c r="E553" s="1">
        <v>326993</v>
      </c>
      <c r="F553" s="1">
        <v>143286</v>
      </c>
      <c r="G553" s="1">
        <v>3.15</v>
      </c>
      <c r="H553" s="1">
        <v>7.96</v>
      </c>
      <c r="I553" s="1">
        <v>53</v>
      </c>
      <c r="J553" s="1">
        <v>59.27</v>
      </c>
      <c r="K553" s="1">
        <v>10.74</v>
      </c>
      <c r="L553" s="1">
        <v>28363</v>
      </c>
      <c r="M553" s="1">
        <v>10</v>
      </c>
      <c r="N553" s="1">
        <v>665.91</v>
      </c>
      <c r="O553" s="1">
        <v>17.2</v>
      </c>
      <c r="P553" s="1">
        <v>18</v>
      </c>
      <c r="Q553" s="1">
        <v>3057</v>
      </c>
      <c r="R553" s="1">
        <v>18</v>
      </c>
      <c r="S553" s="1">
        <f t="shared" si="96"/>
        <v>21229.32</v>
      </c>
      <c r="T553" s="1">
        <f t="shared" si="97"/>
        <v>35119.048199999997</v>
      </c>
      <c r="U553" s="1">
        <f t="shared" si="98"/>
        <v>458.72399999999999</v>
      </c>
      <c r="V553" s="1">
        <f t="shared" si="99"/>
        <v>84.010500000000008</v>
      </c>
      <c r="W553" s="1">
        <f t="shared" si="100"/>
        <v>238681.89730000001</v>
      </c>
      <c r="X553" s="1">
        <f t="shared" si="101"/>
        <v>89.494524671916011</v>
      </c>
      <c r="Y553" s="10">
        <f t="shared" si="102"/>
        <v>2.2821001353935486</v>
      </c>
      <c r="Z553" s="1">
        <f t="shared" si="103"/>
        <v>491.04683816131313</v>
      </c>
      <c r="AA553" s="1">
        <f t="shared" si="104"/>
        <v>0.10793267745792723</v>
      </c>
      <c r="AB553" s="1">
        <f t="shared" si="105"/>
        <v>95395.897300000011</v>
      </c>
      <c r="AC553" s="8">
        <f t="shared" si="106"/>
        <v>0.10793267745792723</v>
      </c>
      <c r="AD553" s="1" t="str">
        <f t="shared" si="107"/>
        <v>CUST553</v>
      </c>
      <c r="AE553" s="1"/>
      <c r="AF553" s="1"/>
    </row>
    <row r="554" spans="1:32" x14ac:dyDescent="0.3">
      <c r="A554" s="1" t="s">
        <v>20</v>
      </c>
      <c r="B554" s="1" t="s">
        <v>26</v>
      </c>
      <c r="C554" s="1" t="s">
        <v>29</v>
      </c>
      <c r="D554" s="1">
        <v>3794</v>
      </c>
      <c r="E554" s="1">
        <v>418252</v>
      </c>
      <c r="F554" s="1">
        <v>141213</v>
      </c>
      <c r="G554" s="1">
        <v>9.32</v>
      </c>
      <c r="H554" s="1">
        <v>9.4499999999999993</v>
      </c>
      <c r="I554" s="1">
        <v>291</v>
      </c>
      <c r="J554" s="1">
        <v>12.31</v>
      </c>
      <c r="K554" s="1">
        <v>10.64</v>
      </c>
      <c r="L554" s="1">
        <v>9972</v>
      </c>
      <c r="M554" s="1">
        <v>11</v>
      </c>
      <c r="N554" s="1">
        <v>267.04000000000002</v>
      </c>
      <c r="O554" s="1">
        <v>24.85</v>
      </c>
      <c r="P554" s="1">
        <v>11</v>
      </c>
      <c r="Q554" s="1">
        <v>38436</v>
      </c>
      <c r="R554" s="1">
        <v>14</v>
      </c>
      <c r="S554" s="1">
        <f t="shared" si="96"/>
        <v>35853.299999999996</v>
      </c>
      <c r="T554" s="1">
        <f t="shared" si="97"/>
        <v>44502.012800000004</v>
      </c>
      <c r="U554" s="1">
        <f t="shared" si="98"/>
        <v>942.80900000000008</v>
      </c>
      <c r="V554" s="1">
        <f t="shared" si="99"/>
        <v>353.60079999999999</v>
      </c>
      <c r="W554" s="1">
        <f t="shared" si="100"/>
        <v>288192.27740000002</v>
      </c>
      <c r="X554" s="1">
        <f t="shared" si="101"/>
        <v>75.960009857670016</v>
      </c>
      <c r="Y554" s="10">
        <f t="shared" si="102"/>
        <v>2.9618519541401995</v>
      </c>
      <c r="Z554" s="1">
        <f t="shared" si="103"/>
        <v>1566.2522468544037</v>
      </c>
      <c r="AA554" s="1">
        <f t="shared" si="104"/>
        <v>0.18579382764457794</v>
      </c>
      <c r="AB554" s="1">
        <f t="shared" si="105"/>
        <v>146979.27740000002</v>
      </c>
      <c r="AC554" s="8">
        <f t="shared" si="106"/>
        <v>0.18579382764457794</v>
      </c>
      <c r="AD554" s="1" t="str">
        <f t="shared" si="107"/>
        <v>CUST554</v>
      </c>
      <c r="AE554" s="1"/>
      <c r="AF554" s="1"/>
    </row>
    <row r="555" spans="1:32" x14ac:dyDescent="0.3">
      <c r="A555" s="1" t="s">
        <v>20</v>
      </c>
      <c r="B555" s="1" t="s">
        <v>27</v>
      </c>
      <c r="C555" s="1" t="s">
        <v>29</v>
      </c>
      <c r="D555" s="1">
        <v>1713</v>
      </c>
      <c r="E555" s="1">
        <v>625919</v>
      </c>
      <c r="F555" s="1">
        <v>57874</v>
      </c>
      <c r="G555" s="1">
        <v>6.3</v>
      </c>
      <c r="H555" s="1">
        <v>2.92</v>
      </c>
      <c r="I555" s="1">
        <v>64</v>
      </c>
      <c r="J555" s="1">
        <v>59.36</v>
      </c>
      <c r="K555" s="1">
        <v>14.72</v>
      </c>
      <c r="L555" s="1">
        <v>48506</v>
      </c>
      <c r="M555" s="1">
        <v>13</v>
      </c>
      <c r="N555" s="1">
        <v>1016.65</v>
      </c>
      <c r="O555" s="1">
        <v>12.8</v>
      </c>
      <c r="P555" s="1">
        <v>34</v>
      </c>
      <c r="Q555" s="1">
        <v>22509</v>
      </c>
      <c r="R555" s="1">
        <v>-13</v>
      </c>
      <c r="S555" s="1">
        <f t="shared" si="96"/>
        <v>5001.96</v>
      </c>
      <c r="T555" s="1">
        <f t="shared" si="97"/>
        <v>92135.276799999992</v>
      </c>
      <c r="U555" s="1">
        <f t="shared" si="98"/>
        <v>219.26400000000001</v>
      </c>
      <c r="V555" s="1">
        <f t="shared" si="99"/>
        <v>107.919</v>
      </c>
      <c r="W555" s="1">
        <f t="shared" si="100"/>
        <v>457439.58020000003</v>
      </c>
      <c r="X555" s="1">
        <f t="shared" si="101"/>
        <v>267.04003514302394</v>
      </c>
      <c r="Y555" s="10">
        <f t="shared" si="102"/>
        <v>10.815201990531154</v>
      </c>
      <c r="Z555" s="1">
        <f t="shared" si="103"/>
        <v>615.6681257069788</v>
      </c>
      <c r="AA555" s="1">
        <f t="shared" si="104"/>
        <v>0.10395210881919226</v>
      </c>
      <c r="AB555" s="1">
        <f t="shared" si="105"/>
        <v>399565.58020000003</v>
      </c>
      <c r="AC555" s="8">
        <f t="shared" si="106"/>
        <v>0.10395210881919226</v>
      </c>
      <c r="AD555" s="1" t="str">
        <f t="shared" si="107"/>
        <v>CUST555</v>
      </c>
      <c r="AE555" s="1"/>
      <c r="AF555" s="1"/>
    </row>
    <row r="556" spans="1:32" x14ac:dyDescent="0.3">
      <c r="A556" s="1" t="s">
        <v>20</v>
      </c>
      <c r="B556" s="1" t="s">
        <v>24</v>
      </c>
      <c r="C556" s="1" t="s">
        <v>31</v>
      </c>
      <c r="D556" s="1">
        <v>4978</v>
      </c>
      <c r="E556" s="1">
        <v>801496</v>
      </c>
      <c r="F556" s="1">
        <v>96118</v>
      </c>
      <c r="G556" s="1">
        <v>0.89</v>
      </c>
      <c r="H556" s="1">
        <v>5.51</v>
      </c>
      <c r="I556" s="1">
        <v>160</v>
      </c>
      <c r="J556" s="1">
        <v>65.36</v>
      </c>
      <c r="K556" s="1">
        <v>11.91</v>
      </c>
      <c r="L556" s="1">
        <v>32069</v>
      </c>
      <c r="M556" s="1">
        <v>10</v>
      </c>
      <c r="N556" s="1">
        <v>556.49</v>
      </c>
      <c r="O556" s="1">
        <v>13.63</v>
      </c>
      <c r="P556" s="1">
        <v>40</v>
      </c>
      <c r="Q556" s="1">
        <v>16203</v>
      </c>
      <c r="R556" s="1">
        <v>64</v>
      </c>
      <c r="S556" s="1">
        <f t="shared" si="96"/>
        <v>27428.78</v>
      </c>
      <c r="T556" s="1">
        <f t="shared" si="97"/>
        <v>95458.173599999995</v>
      </c>
      <c r="U556" s="1">
        <f t="shared" si="98"/>
        <v>678.50139999999999</v>
      </c>
      <c r="V556" s="1">
        <f t="shared" si="99"/>
        <v>44.304200000000002</v>
      </c>
      <c r="W556" s="1">
        <f t="shared" si="100"/>
        <v>629614.24080000003</v>
      </c>
      <c r="X556" s="1">
        <f t="shared" si="101"/>
        <v>126.47935733226196</v>
      </c>
      <c r="Y556" s="10">
        <f t="shared" si="102"/>
        <v>8.3386670550781332</v>
      </c>
      <c r="Z556" s="1">
        <f t="shared" si="103"/>
        <v>1440.2702654135744</v>
      </c>
      <c r="AA556" s="1">
        <f t="shared" si="104"/>
        <v>0.11109026121153442</v>
      </c>
      <c r="AB556" s="1">
        <f t="shared" si="105"/>
        <v>533496.24080000003</v>
      </c>
      <c r="AC556" s="8">
        <f t="shared" si="106"/>
        <v>0.11109026121153442</v>
      </c>
      <c r="AD556" s="1" t="str">
        <f t="shared" si="107"/>
        <v>CUST556</v>
      </c>
      <c r="AE556" s="1"/>
      <c r="AF556" s="1"/>
    </row>
    <row r="557" spans="1:32" x14ac:dyDescent="0.3">
      <c r="A557" s="1" t="s">
        <v>20</v>
      </c>
      <c r="B557" s="1" t="s">
        <v>27</v>
      </c>
      <c r="C557" s="1" t="s">
        <v>28</v>
      </c>
      <c r="D557" s="1">
        <v>4140</v>
      </c>
      <c r="E557" s="1">
        <v>362023</v>
      </c>
      <c r="F557" s="1">
        <v>106968</v>
      </c>
      <c r="G557" s="1">
        <v>2.33</v>
      </c>
      <c r="H557" s="1">
        <v>8.6999999999999993</v>
      </c>
      <c r="I557" s="1">
        <v>41</v>
      </c>
      <c r="J557" s="1">
        <v>9.2899999999999991</v>
      </c>
      <c r="K557" s="1">
        <v>14.76</v>
      </c>
      <c r="L557" s="1">
        <v>13934</v>
      </c>
      <c r="M557" s="1">
        <v>10</v>
      </c>
      <c r="N557" s="1">
        <v>988.53</v>
      </c>
      <c r="O557" s="1">
        <v>2.4</v>
      </c>
      <c r="P557" s="1">
        <v>2</v>
      </c>
      <c r="Q557" s="1">
        <v>31143</v>
      </c>
      <c r="R557" s="1">
        <v>17</v>
      </c>
      <c r="S557" s="1">
        <f t="shared" si="96"/>
        <v>36018</v>
      </c>
      <c r="T557" s="1">
        <f t="shared" si="97"/>
        <v>53434.594800000006</v>
      </c>
      <c r="U557" s="1">
        <f t="shared" si="98"/>
        <v>99.36</v>
      </c>
      <c r="V557" s="1">
        <f t="shared" si="99"/>
        <v>96.462000000000003</v>
      </c>
      <c r="W557" s="1">
        <f t="shared" si="100"/>
        <v>227297.58319999999</v>
      </c>
      <c r="X557" s="1">
        <f t="shared" si="101"/>
        <v>54.902797874396136</v>
      </c>
      <c r="Y557" s="10">
        <f t="shared" si="102"/>
        <v>3.3844046817739883</v>
      </c>
      <c r="Z557" s="1">
        <f t="shared" si="103"/>
        <v>366.22358451437992</v>
      </c>
      <c r="AA557" s="1">
        <f t="shared" si="104"/>
        <v>0.11195346704491152</v>
      </c>
      <c r="AB557" s="1">
        <f t="shared" si="105"/>
        <v>120329.58319999999</v>
      </c>
      <c r="AC557" s="8">
        <f t="shared" si="106"/>
        <v>0.11195346704491152</v>
      </c>
      <c r="AD557" s="1" t="str">
        <f t="shared" si="107"/>
        <v>CUST557</v>
      </c>
      <c r="AE557" s="1"/>
      <c r="AF557" s="1"/>
    </row>
    <row r="558" spans="1:32" x14ac:dyDescent="0.3">
      <c r="A558" s="1" t="s">
        <v>20</v>
      </c>
      <c r="B558" s="1" t="s">
        <v>26</v>
      </c>
      <c r="C558" s="1" t="s">
        <v>28</v>
      </c>
      <c r="D558" s="1">
        <v>4683</v>
      </c>
      <c r="E558" s="1">
        <v>109871</v>
      </c>
      <c r="F558" s="1">
        <v>18050</v>
      </c>
      <c r="G558" s="1">
        <v>3.31</v>
      </c>
      <c r="H558" s="1">
        <v>11.39</v>
      </c>
      <c r="I558" s="1">
        <v>296</v>
      </c>
      <c r="J558" s="1">
        <v>68.22</v>
      </c>
      <c r="K558" s="1">
        <v>17.37</v>
      </c>
      <c r="L558" s="1">
        <v>10095</v>
      </c>
      <c r="M558" s="1">
        <v>9</v>
      </c>
      <c r="N558" s="1">
        <v>1615.55</v>
      </c>
      <c r="O558" s="1">
        <v>2.69</v>
      </c>
      <c r="P558" s="1">
        <v>19</v>
      </c>
      <c r="Q558" s="1">
        <v>25509</v>
      </c>
      <c r="R558" s="1">
        <v>26</v>
      </c>
      <c r="S558" s="1">
        <f t="shared" si="96"/>
        <v>53339.37</v>
      </c>
      <c r="T558" s="1">
        <f t="shared" si="97"/>
        <v>19084.592700000001</v>
      </c>
      <c r="U558" s="1">
        <f t="shared" si="98"/>
        <v>125.9727</v>
      </c>
      <c r="V558" s="1">
        <f t="shared" si="99"/>
        <v>155.00729999999999</v>
      </c>
      <c r="W558" s="1">
        <f t="shared" si="100"/>
        <v>1562.0573000000004</v>
      </c>
      <c r="X558" s="1">
        <f t="shared" si="101"/>
        <v>0.33355910740978012</v>
      </c>
      <c r="Y558" s="10">
        <f t="shared" si="102"/>
        <v>6.0870360110803325</v>
      </c>
      <c r="Z558" s="1">
        <f t="shared" si="103"/>
        <v>68.008418185757179</v>
      </c>
      <c r="AA558" s="1">
        <f t="shared" si="104"/>
        <v>4.352402362770885</v>
      </c>
      <c r="AB558" s="1">
        <f t="shared" si="105"/>
        <v>-16487.9427</v>
      </c>
      <c r="AC558" s="8">
        <f t="shared" si="106"/>
        <v>4.352402362770885</v>
      </c>
      <c r="AD558" s="1" t="str">
        <f t="shared" si="107"/>
        <v>CUST558</v>
      </c>
      <c r="AE558" s="1"/>
      <c r="AF558" s="1"/>
    </row>
    <row r="559" spans="1:32" x14ac:dyDescent="0.3">
      <c r="A559" s="1" t="s">
        <v>20</v>
      </c>
      <c r="B559" s="1" t="s">
        <v>26</v>
      </c>
      <c r="C559" s="1" t="s">
        <v>28</v>
      </c>
      <c r="D559" s="1">
        <v>1667</v>
      </c>
      <c r="E559" s="1">
        <v>551608</v>
      </c>
      <c r="F559" s="1">
        <v>39998</v>
      </c>
      <c r="G559" s="1">
        <v>4.6399999999999997</v>
      </c>
      <c r="H559" s="1">
        <v>13.39</v>
      </c>
      <c r="I559" s="1">
        <v>112</v>
      </c>
      <c r="J559" s="1">
        <v>7.59</v>
      </c>
      <c r="K559" s="1">
        <v>18.809999999999999</v>
      </c>
      <c r="L559" s="1">
        <v>44135</v>
      </c>
      <c r="M559" s="1">
        <v>10</v>
      </c>
      <c r="N559" s="1">
        <v>343.29</v>
      </c>
      <c r="O559" s="1">
        <v>3.03</v>
      </c>
      <c r="P559" s="1">
        <v>10</v>
      </c>
      <c r="Q559" s="1">
        <v>29231</v>
      </c>
      <c r="R559" s="1">
        <v>12</v>
      </c>
      <c r="S559" s="1">
        <f t="shared" si="96"/>
        <v>22321.13</v>
      </c>
      <c r="T559" s="1">
        <f t="shared" si="97"/>
        <v>103757.46479999999</v>
      </c>
      <c r="U559" s="1">
        <f t="shared" si="98"/>
        <v>50.510099999999994</v>
      </c>
      <c r="V559" s="1">
        <f t="shared" si="99"/>
        <v>77.348799999999997</v>
      </c>
      <c r="W559" s="1">
        <f t="shared" si="100"/>
        <v>352035.54629999999</v>
      </c>
      <c r="X559" s="1">
        <f t="shared" si="101"/>
        <v>211.17909196160767</v>
      </c>
      <c r="Y559" s="10">
        <f t="shared" si="102"/>
        <v>13.790889544477224</v>
      </c>
      <c r="Z559" s="1">
        <f t="shared" si="103"/>
        <v>1606.8280462582654</v>
      </c>
      <c r="AA559" s="1">
        <f t="shared" si="104"/>
        <v>6.9702542385172081E-2</v>
      </c>
      <c r="AB559" s="1">
        <f t="shared" si="105"/>
        <v>312037.54629999999</v>
      </c>
      <c r="AC559" s="8">
        <f t="shared" si="106"/>
        <v>6.9702542385172081E-2</v>
      </c>
      <c r="AD559" s="1" t="str">
        <f t="shared" si="107"/>
        <v>CUST559</v>
      </c>
      <c r="AE559" s="1"/>
      <c r="AF559" s="1"/>
    </row>
    <row r="560" spans="1:32" x14ac:dyDescent="0.3">
      <c r="A560" s="1" t="s">
        <v>20</v>
      </c>
      <c r="B560" s="1" t="s">
        <v>27</v>
      </c>
      <c r="C560" s="1" t="s">
        <v>28</v>
      </c>
      <c r="D560" s="1">
        <v>2644</v>
      </c>
      <c r="E560" s="1">
        <v>177795</v>
      </c>
      <c r="F560" s="1">
        <v>110410</v>
      </c>
      <c r="G560" s="1">
        <v>3.14</v>
      </c>
      <c r="H560" s="1">
        <v>19.89</v>
      </c>
      <c r="I560" s="1">
        <v>80</v>
      </c>
      <c r="J560" s="1">
        <v>61.53</v>
      </c>
      <c r="K560" s="1">
        <v>13.11</v>
      </c>
      <c r="L560" s="1">
        <v>31385</v>
      </c>
      <c r="M560" s="1">
        <v>5</v>
      </c>
      <c r="N560" s="1">
        <v>1421.47</v>
      </c>
      <c r="O560" s="1">
        <v>5.89</v>
      </c>
      <c r="P560" s="1">
        <v>26</v>
      </c>
      <c r="Q560" s="1">
        <v>12587</v>
      </c>
      <c r="R560" s="1">
        <v>58</v>
      </c>
      <c r="S560" s="1">
        <f t="shared" si="96"/>
        <v>52589.16</v>
      </c>
      <c r="T560" s="1">
        <f t="shared" si="97"/>
        <v>23308.924499999997</v>
      </c>
      <c r="U560" s="1">
        <f t="shared" si="98"/>
        <v>155.73159999999999</v>
      </c>
      <c r="V560" s="1">
        <f t="shared" si="99"/>
        <v>83.021600000000007</v>
      </c>
      <c r="W560" s="1">
        <f t="shared" si="100"/>
        <v>57686.162300000011</v>
      </c>
      <c r="X560" s="1">
        <f t="shared" si="101"/>
        <v>21.81776183812406</v>
      </c>
      <c r="Y560" s="10">
        <f t="shared" si="102"/>
        <v>1.6103160945566524</v>
      </c>
      <c r="Z560" s="1">
        <f t="shared" si="103"/>
        <v>125.07826405059551</v>
      </c>
      <c r="AA560" s="1">
        <f t="shared" si="104"/>
        <v>0.63959953879467923</v>
      </c>
      <c r="AB560" s="1">
        <f t="shared" si="105"/>
        <v>-52723.837699999989</v>
      </c>
      <c r="AC560" s="8">
        <f t="shared" si="106"/>
        <v>0.63959953879467923</v>
      </c>
      <c r="AD560" s="1" t="str">
        <f t="shared" si="107"/>
        <v>CUST560</v>
      </c>
      <c r="AE560" s="1"/>
      <c r="AF560" s="1"/>
    </row>
    <row r="561" spans="1:32" x14ac:dyDescent="0.3">
      <c r="A561" s="1" t="s">
        <v>20</v>
      </c>
      <c r="B561" s="1" t="s">
        <v>25</v>
      </c>
      <c r="C561" s="1" t="s">
        <v>31</v>
      </c>
      <c r="D561" s="1">
        <v>4965</v>
      </c>
      <c r="E561" s="1">
        <v>443409</v>
      </c>
      <c r="F561" s="1">
        <v>108591</v>
      </c>
      <c r="G561" s="1">
        <v>0.55000000000000004</v>
      </c>
      <c r="H561" s="1">
        <v>3.24</v>
      </c>
      <c r="I561" s="1">
        <v>50</v>
      </c>
      <c r="J561" s="1">
        <v>59.84</v>
      </c>
      <c r="K561" s="1">
        <v>5.59</v>
      </c>
      <c r="L561" s="1">
        <v>84766</v>
      </c>
      <c r="M561" s="1">
        <v>3</v>
      </c>
      <c r="N561" s="1">
        <v>1071.06</v>
      </c>
      <c r="O561" s="1">
        <v>7.64</v>
      </c>
      <c r="P561" s="1">
        <v>24</v>
      </c>
      <c r="Q561" s="1">
        <v>6361</v>
      </c>
      <c r="R561" s="1">
        <v>-15</v>
      </c>
      <c r="S561" s="1">
        <f t="shared" si="96"/>
        <v>16086.6</v>
      </c>
      <c r="T561" s="1">
        <f t="shared" si="97"/>
        <v>24786.563099999999</v>
      </c>
      <c r="U561" s="1">
        <f t="shared" si="98"/>
        <v>379.32599999999996</v>
      </c>
      <c r="V561" s="1">
        <f t="shared" si="99"/>
        <v>27.307500000000001</v>
      </c>
      <c r="W561" s="1">
        <f t="shared" si="100"/>
        <v>311002.2034</v>
      </c>
      <c r="X561" s="1">
        <f t="shared" si="101"/>
        <v>62.638913071500504</v>
      </c>
      <c r="Y561" s="10">
        <f t="shared" si="102"/>
        <v>4.0832941956515736</v>
      </c>
      <c r="Z561" s="1">
        <f t="shared" si="103"/>
        <v>413.99081283961686</v>
      </c>
      <c r="AA561" s="1">
        <f t="shared" si="104"/>
        <v>0.12077562701704295</v>
      </c>
      <c r="AB561" s="1">
        <f t="shared" si="105"/>
        <v>202411.2034</v>
      </c>
      <c r="AC561" s="8">
        <f t="shared" si="106"/>
        <v>0.12077562701704295</v>
      </c>
      <c r="AD561" s="1" t="str">
        <f t="shared" si="107"/>
        <v>CUST561</v>
      </c>
      <c r="AE561" s="1"/>
      <c r="AF561" s="1"/>
    </row>
    <row r="562" spans="1:32" x14ac:dyDescent="0.3">
      <c r="A562" s="1" t="s">
        <v>19</v>
      </c>
      <c r="B562" s="1" t="s">
        <v>24</v>
      </c>
      <c r="C562" s="1" t="s">
        <v>29</v>
      </c>
      <c r="D562" s="1">
        <v>3444</v>
      </c>
      <c r="E562" s="1">
        <v>618926</v>
      </c>
      <c r="F562" s="1">
        <v>47070</v>
      </c>
      <c r="G562" s="1">
        <v>1.63</v>
      </c>
      <c r="H562" s="1">
        <v>5.19</v>
      </c>
      <c r="I562" s="1">
        <v>349</v>
      </c>
      <c r="J562" s="1">
        <v>18.27</v>
      </c>
      <c r="K562" s="1">
        <v>16.350000000000001</v>
      </c>
      <c r="L562" s="1">
        <v>60213</v>
      </c>
      <c r="M562" s="1">
        <v>7</v>
      </c>
      <c r="N562" s="1">
        <v>1768.77</v>
      </c>
      <c r="O562" s="1">
        <v>12.18</v>
      </c>
      <c r="P562" s="1">
        <v>15</v>
      </c>
      <c r="Q562" s="1">
        <v>25686</v>
      </c>
      <c r="R562" s="1">
        <v>46</v>
      </c>
      <c r="S562" s="1">
        <f t="shared" si="96"/>
        <v>17874.36</v>
      </c>
      <c r="T562" s="1">
        <f t="shared" si="97"/>
        <v>101194.401</v>
      </c>
      <c r="U562" s="1">
        <f t="shared" si="98"/>
        <v>419.47919999999999</v>
      </c>
      <c r="V562" s="1">
        <f t="shared" si="99"/>
        <v>56.137199999999993</v>
      </c>
      <c r="W562" s="1">
        <f t="shared" si="100"/>
        <v>413482.6226</v>
      </c>
      <c r="X562" s="1">
        <f t="shared" si="101"/>
        <v>120.05883350754937</v>
      </c>
      <c r="Y562" s="10">
        <f t="shared" si="102"/>
        <v>13.149054599532612</v>
      </c>
      <c r="Z562" s="1">
        <f t="shared" si="103"/>
        <v>349.91887017531957</v>
      </c>
      <c r="AA562" s="1">
        <f t="shared" si="104"/>
        <v>0.99737404794757367</v>
      </c>
      <c r="AB562" s="1">
        <f t="shared" si="105"/>
        <v>366412.6226</v>
      </c>
      <c r="AC562" s="8">
        <f t="shared" si="106"/>
        <v>0.99737404794757367</v>
      </c>
      <c r="AD562" s="1" t="str">
        <f t="shared" si="107"/>
        <v>CUST562</v>
      </c>
      <c r="AE562" s="1"/>
      <c r="AF562" s="1"/>
    </row>
    <row r="563" spans="1:32" x14ac:dyDescent="0.3">
      <c r="A563" s="1" t="s">
        <v>19</v>
      </c>
      <c r="B563" s="1" t="s">
        <v>24</v>
      </c>
      <c r="C563" s="1" t="s">
        <v>28</v>
      </c>
      <c r="D563" s="1">
        <v>1975</v>
      </c>
      <c r="E563" s="1">
        <v>227558</v>
      </c>
      <c r="F563" s="1">
        <v>7261</v>
      </c>
      <c r="G563" s="1">
        <v>7.29</v>
      </c>
      <c r="H563" s="1">
        <v>4.07</v>
      </c>
      <c r="I563" s="1">
        <v>143</v>
      </c>
      <c r="J563" s="1">
        <v>57.06</v>
      </c>
      <c r="K563" s="1">
        <v>7.8</v>
      </c>
      <c r="L563" s="1">
        <v>98971</v>
      </c>
      <c r="M563" s="1">
        <v>8</v>
      </c>
      <c r="N563" s="1">
        <v>324.93</v>
      </c>
      <c r="O563" s="1">
        <v>6.83</v>
      </c>
      <c r="P563" s="1">
        <v>4</v>
      </c>
      <c r="Q563" s="1">
        <v>33668</v>
      </c>
      <c r="R563" s="1">
        <v>55</v>
      </c>
      <c r="S563" s="1">
        <f t="shared" si="96"/>
        <v>8038.2500000000009</v>
      </c>
      <c r="T563" s="1">
        <f t="shared" si="97"/>
        <v>17749.524000000001</v>
      </c>
      <c r="U563" s="1">
        <f t="shared" si="98"/>
        <v>134.89250000000001</v>
      </c>
      <c r="V563" s="1">
        <f t="shared" si="99"/>
        <v>143.97750000000002</v>
      </c>
      <c r="W563" s="1">
        <f t="shared" si="100"/>
        <v>68852.356</v>
      </c>
      <c r="X563" s="1">
        <f t="shared" si="101"/>
        <v>34.861952405063292</v>
      </c>
      <c r="Y563" s="10">
        <f t="shared" si="102"/>
        <v>31.339760363586283</v>
      </c>
      <c r="Z563" s="1">
        <f t="shared" si="103"/>
        <v>700.32930169574979</v>
      </c>
      <c r="AA563" s="1">
        <f t="shared" si="104"/>
        <v>0.20418965714235493</v>
      </c>
      <c r="AB563" s="1">
        <f t="shared" si="105"/>
        <v>61591.356</v>
      </c>
      <c r="AC563" s="8">
        <f t="shared" si="106"/>
        <v>0.20418965714235493</v>
      </c>
      <c r="AD563" s="1" t="str">
        <f t="shared" si="107"/>
        <v>CUST563</v>
      </c>
      <c r="AE563" s="1"/>
      <c r="AF563" s="1"/>
    </row>
    <row r="564" spans="1:32" x14ac:dyDescent="0.3">
      <c r="A564" s="1" t="s">
        <v>19</v>
      </c>
      <c r="B564" s="1" t="s">
        <v>25</v>
      </c>
      <c r="C564" s="1" t="s">
        <v>30</v>
      </c>
      <c r="D564" s="1">
        <v>1863</v>
      </c>
      <c r="E564" s="1">
        <v>594855</v>
      </c>
      <c r="F564" s="1">
        <v>142788</v>
      </c>
      <c r="G564" s="1">
        <v>9.5500000000000007</v>
      </c>
      <c r="H564" s="1">
        <v>18.95</v>
      </c>
      <c r="I564" s="1">
        <v>356</v>
      </c>
      <c r="J564" s="1">
        <v>16.71</v>
      </c>
      <c r="K564" s="1">
        <v>7.82</v>
      </c>
      <c r="L564" s="1">
        <v>68906</v>
      </c>
      <c r="M564" s="1">
        <v>1</v>
      </c>
      <c r="N564" s="1">
        <v>1553.01</v>
      </c>
      <c r="O564" s="1">
        <v>15.73</v>
      </c>
      <c r="P564" s="1">
        <v>8</v>
      </c>
      <c r="Q564" s="1">
        <v>7574</v>
      </c>
      <c r="R564" s="1">
        <v>62</v>
      </c>
      <c r="S564" s="1">
        <f t="shared" si="96"/>
        <v>35303.85</v>
      </c>
      <c r="T564" s="1">
        <f t="shared" si="97"/>
        <v>46517.661</v>
      </c>
      <c r="U564" s="1">
        <f t="shared" si="98"/>
        <v>293.04989999999998</v>
      </c>
      <c r="V564" s="1">
        <f t="shared" si="99"/>
        <v>177.91650000000001</v>
      </c>
      <c r="W564" s="1">
        <f t="shared" si="100"/>
        <v>436082.52260000003</v>
      </c>
      <c r="X564" s="1">
        <f t="shared" si="101"/>
        <v>234.07542812667742</v>
      </c>
      <c r="Y564" s="10">
        <f t="shared" si="102"/>
        <v>4.1660013446508106</v>
      </c>
      <c r="Z564" s="1">
        <f t="shared" si="103"/>
        <v>383.03359282940869</v>
      </c>
      <c r="AA564" s="1">
        <f t="shared" si="104"/>
        <v>0.9294223970547445</v>
      </c>
      <c r="AB564" s="1">
        <f t="shared" si="105"/>
        <v>293294.52260000003</v>
      </c>
      <c r="AC564" s="8">
        <f t="shared" si="106"/>
        <v>0.9294223970547445</v>
      </c>
      <c r="AD564" s="1" t="str">
        <f t="shared" si="107"/>
        <v>CUST564</v>
      </c>
      <c r="AE564" s="1"/>
      <c r="AF564" s="1"/>
    </row>
    <row r="565" spans="1:32" x14ac:dyDescent="0.3">
      <c r="A565" s="1" t="s">
        <v>19</v>
      </c>
      <c r="B565" s="1" t="s">
        <v>27</v>
      </c>
      <c r="C565" s="1" t="s">
        <v>30</v>
      </c>
      <c r="D565" s="1">
        <v>683</v>
      </c>
      <c r="E565" s="1">
        <v>601332</v>
      </c>
      <c r="F565" s="1">
        <v>117082</v>
      </c>
      <c r="G565" s="1">
        <v>6.44</v>
      </c>
      <c r="H565" s="1">
        <v>14.91</v>
      </c>
      <c r="I565" s="1">
        <v>296</v>
      </c>
      <c r="J565" s="1">
        <v>6.65</v>
      </c>
      <c r="K565" s="1">
        <v>5.26</v>
      </c>
      <c r="L565" s="1">
        <v>45117</v>
      </c>
      <c r="M565" s="1">
        <v>11</v>
      </c>
      <c r="N565" s="1">
        <v>1301.72</v>
      </c>
      <c r="O565" s="1">
        <v>3.28</v>
      </c>
      <c r="P565" s="1">
        <v>41</v>
      </c>
      <c r="Q565" s="1">
        <v>25146</v>
      </c>
      <c r="R565" s="1">
        <v>-5</v>
      </c>
      <c r="S565" s="1">
        <f t="shared" si="96"/>
        <v>10183.530000000001</v>
      </c>
      <c r="T565" s="1">
        <f t="shared" si="97"/>
        <v>31630.063200000001</v>
      </c>
      <c r="U565" s="1">
        <f t="shared" si="98"/>
        <v>22.402399999999997</v>
      </c>
      <c r="V565" s="1">
        <f t="shared" si="99"/>
        <v>43.985199999999999</v>
      </c>
      <c r="W565" s="1">
        <f t="shared" si="100"/>
        <v>489189.01919999998</v>
      </c>
      <c r="X565" s="1">
        <f t="shared" si="101"/>
        <v>716.23575285505126</v>
      </c>
      <c r="Y565" s="10">
        <f t="shared" si="102"/>
        <v>5.1359901607420442</v>
      </c>
      <c r="Z565" s="1">
        <f t="shared" si="103"/>
        <v>461.95187905233075</v>
      </c>
      <c r="AA565" s="1">
        <f t="shared" si="104"/>
        <v>0.64075938084119921</v>
      </c>
      <c r="AB565" s="1">
        <f t="shared" si="105"/>
        <v>372107.01919999998</v>
      </c>
      <c r="AC565" s="8">
        <f t="shared" si="106"/>
        <v>0.64075938084119921</v>
      </c>
      <c r="AD565" s="1" t="str">
        <f t="shared" si="107"/>
        <v>CUST565</v>
      </c>
      <c r="AE565" s="1"/>
      <c r="AF565" s="1"/>
    </row>
    <row r="566" spans="1:32" x14ac:dyDescent="0.3">
      <c r="A566" s="1" t="s">
        <v>19</v>
      </c>
      <c r="B566" s="1" t="s">
        <v>27</v>
      </c>
      <c r="C566" s="1" t="s">
        <v>28</v>
      </c>
      <c r="D566" s="1">
        <v>4267</v>
      </c>
      <c r="E566" s="1">
        <v>582994</v>
      </c>
      <c r="F566" s="1">
        <v>100074</v>
      </c>
      <c r="G566" s="1">
        <v>1.17</v>
      </c>
      <c r="H566" s="1">
        <v>7.31</v>
      </c>
      <c r="I566" s="1">
        <v>121</v>
      </c>
      <c r="J566" s="1">
        <v>44.64</v>
      </c>
      <c r="K566" s="1">
        <v>9.9</v>
      </c>
      <c r="L566" s="1">
        <v>48113</v>
      </c>
      <c r="M566" s="1">
        <v>8</v>
      </c>
      <c r="N566" s="1">
        <v>674.49</v>
      </c>
      <c r="O566" s="1">
        <v>25.65</v>
      </c>
      <c r="P566" s="1">
        <v>28</v>
      </c>
      <c r="Q566" s="1">
        <v>14526</v>
      </c>
      <c r="R566" s="1">
        <v>38</v>
      </c>
      <c r="S566" s="1">
        <f t="shared" si="96"/>
        <v>31191.769999999997</v>
      </c>
      <c r="T566" s="1">
        <f t="shared" si="97"/>
        <v>57716.406000000003</v>
      </c>
      <c r="U566" s="1">
        <f t="shared" si="98"/>
        <v>1094.4855</v>
      </c>
      <c r="V566" s="1">
        <f t="shared" si="99"/>
        <v>49.923899999999996</v>
      </c>
      <c r="W566" s="1">
        <f t="shared" si="100"/>
        <v>430302.41460000002</v>
      </c>
      <c r="X566" s="1">
        <f t="shared" si="101"/>
        <v>100.8442499648465</v>
      </c>
      <c r="Y566" s="10">
        <f t="shared" si="102"/>
        <v>5.825629034514459</v>
      </c>
      <c r="Z566" s="1">
        <f t="shared" si="103"/>
        <v>864.34787765571025</v>
      </c>
      <c r="AA566" s="1">
        <f t="shared" si="104"/>
        <v>0.13998993128574222</v>
      </c>
      <c r="AB566" s="1">
        <f t="shared" si="105"/>
        <v>330228.41460000002</v>
      </c>
      <c r="AC566" s="8">
        <f t="shared" si="106"/>
        <v>0.13998993128574222</v>
      </c>
      <c r="AD566" s="1" t="str">
        <f t="shared" si="107"/>
        <v>CUST566</v>
      </c>
      <c r="AE566" s="1"/>
      <c r="AF566" s="1"/>
    </row>
    <row r="567" spans="1:32" x14ac:dyDescent="0.3">
      <c r="A567" s="1" t="s">
        <v>19</v>
      </c>
      <c r="B567" s="1" t="s">
        <v>25</v>
      </c>
      <c r="C567" s="1" t="s">
        <v>30</v>
      </c>
      <c r="D567" s="1">
        <v>4802</v>
      </c>
      <c r="E567" s="1">
        <v>186998</v>
      </c>
      <c r="F567" s="1">
        <v>59245</v>
      </c>
      <c r="G567" s="1">
        <v>2.0499999999999998</v>
      </c>
      <c r="H567" s="1">
        <v>17.54</v>
      </c>
      <c r="I567" s="1">
        <v>255</v>
      </c>
      <c r="J567" s="1">
        <v>64.2</v>
      </c>
      <c r="K567" s="1">
        <v>13.71</v>
      </c>
      <c r="L567" s="1">
        <v>18768</v>
      </c>
      <c r="M567" s="1">
        <v>14</v>
      </c>
      <c r="N567" s="1">
        <v>447.32</v>
      </c>
      <c r="O567" s="1">
        <v>13.53</v>
      </c>
      <c r="P567" s="1">
        <v>30</v>
      </c>
      <c r="Q567" s="1">
        <v>34092</v>
      </c>
      <c r="R567" s="1">
        <v>-10</v>
      </c>
      <c r="S567" s="1">
        <f t="shared" si="96"/>
        <v>84227.08</v>
      </c>
      <c r="T567" s="1">
        <f t="shared" si="97"/>
        <v>25637.425800000001</v>
      </c>
      <c r="U567" s="1">
        <f t="shared" si="98"/>
        <v>649.7106</v>
      </c>
      <c r="V567" s="1">
        <f t="shared" si="99"/>
        <v>98.440999999999988</v>
      </c>
      <c r="W567" s="1">
        <f t="shared" si="100"/>
        <v>23525.342599999974</v>
      </c>
      <c r="X567" s="1">
        <f t="shared" si="101"/>
        <v>4.8990717617659252</v>
      </c>
      <c r="Y567" s="10">
        <f t="shared" si="102"/>
        <v>3.1563507468984726</v>
      </c>
      <c r="Z567" s="1">
        <f t="shared" si="103"/>
        <v>418.04077617812754</v>
      </c>
      <c r="AA567" s="1">
        <f t="shared" si="104"/>
        <v>0.60998834212130604</v>
      </c>
      <c r="AB567" s="1">
        <f t="shared" si="105"/>
        <v>-35719.657400000026</v>
      </c>
      <c r="AC567" s="8">
        <f t="shared" si="106"/>
        <v>0.60998834212130604</v>
      </c>
      <c r="AD567" s="1" t="str">
        <f t="shared" si="107"/>
        <v>CUST567</v>
      </c>
      <c r="AE567" s="1"/>
      <c r="AF567" s="1"/>
    </row>
    <row r="568" spans="1:32" x14ac:dyDescent="0.3">
      <c r="A568" s="1" t="s">
        <v>19</v>
      </c>
      <c r="B568" s="1" t="s">
        <v>27</v>
      </c>
      <c r="C568" s="1" t="s">
        <v>30</v>
      </c>
      <c r="D568" s="1">
        <v>2049</v>
      </c>
      <c r="E568" s="1">
        <v>434865</v>
      </c>
      <c r="F568" s="1">
        <v>75028</v>
      </c>
      <c r="G568" s="1">
        <v>7.92</v>
      </c>
      <c r="H568" s="1">
        <v>12.09</v>
      </c>
      <c r="I568" s="1">
        <v>364</v>
      </c>
      <c r="J568" s="1">
        <v>52.97</v>
      </c>
      <c r="K568" s="1">
        <v>9.2899999999999991</v>
      </c>
      <c r="L568" s="1">
        <v>8071</v>
      </c>
      <c r="M568" s="1">
        <v>9</v>
      </c>
      <c r="N568" s="1">
        <v>222.69</v>
      </c>
      <c r="O568" s="1">
        <v>14.43</v>
      </c>
      <c r="P568" s="1">
        <v>43</v>
      </c>
      <c r="Q568" s="1">
        <v>41253</v>
      </c>
      <c r="R568" s="1">
        <v>-12</v>
      </c>
      <c r="S568" s="1">
        <f t="shared" si="96"/>
        <v>24772.41</v>
      </c>
      <c r="T568" s="1">
        <f t="shared" si="97"/>
        <v>40398.958500000001</v>
      </c>
      <c r="U568" s="1">
        <f t="shared" si="98"/>
        <v>295.67069999999995</v>
      </c>
      <c r="V568" s="1">
        <f t="shared" si="99"/>
        <v>162.28079999999997</v>
      </c>
      <c r="W568" s="1">
        <f t="shared" si="100"/>
        <v>319911.67999999999</v>
      </c>
      <c r="X568" s="1">
        <f t="shared" si="101"/>
        <v>156.13063933626159</v>
      </c>
      <c r="Y568" s="10">
        <f t="shared" si="102"/>
        <v>5.7960361465053047</v>
      </c>
      <c r="Z568" s="1">
        <f t="shared" si="103"/>
        <v>1952.7818941128924</v>
      </c>
      <c r="AA568" s="1">
        <f t="shared" si="104"/>
        <v>0.18640074505881135</v>
      </c>
      <c r="AB568" s="1">
        <f t="shared" si="105"/>
        <v>244883.68</v>
      </c>
      <c r="AC568" s="8">
        <f t="shared" si="106"/>
        <v>0.18640074505881135</v>
      </c>
      <c r="AD568" s="1" t="str">
        <f t="shared" si="107"/>
        <v>CUST568</v>
      </c>
      <c r="AE568" s="1"/>
      <c r="AF568" s="1"/>
    </row>
    <row r="569" spans="1:32" x14ac:dyDescent="0.3">
      <c r="A569" s="1" t="s">
        <v>19</v>
      </c>
      <c r="B569" s="1" t="s">
        <v>24</v>
      </c>
      <c r="C569" s="1" t="s">
        <v>30</v>
      </c>
      <c r="D569" s="1">
        <v>3274</v>
      </c>
      <c r="E569" s="1">
        <v>642344</v>
      </c>
      <c r="F569" s="1">
        <v>86554</v>
      </c>
      <c r="G569" s="1">
        <v>6.21</v>
      </c>
      <c r="H569" s="1">
        <v>3.49</v>
      </c>
      <c r="I569" s="1">
        <v>161</v>
      </c>
      <c r="J569" s="1">
        <v>62.26</v>
      </c>
      <c r="K569" s="1">
        <v>9.7100000000000009</v>
      </c>
      <c r="L569" s="1">
        <v>26149</v>
      </c>
      <c r="M569" s="1">
        <v>9</v>
      </c>
      <c r="N569" s="1">
        <v>969.06</v>
      </c>
      <c r="O569" s="1">
        <v>13.47</v>
      </c>
      <c r="P569" s="1">
        <v>49</v>
      </c>
      <c r="Q569" s="1">
        <v>20465</v>
      </c>
      <c r="R569" s="1">
        <v>-1</v>
      </c>
      <c r="S569" s="1">
        <f t="shared" si="96"/>
        <v>11426.26</v>
      </c>
      <c r="T569" s="1">
        <f t="shared" si="97"/>
        <v>62371.602400000003</v>
      </c>
      <c r="U569" s="1">
        <f t="shared" si="98"/>
        <v>441.00780000000003</v>
      </c>
      <c r="V569" s="1">
        <f t="shared" si="99"/>
        <v>203.31540000000001</v>
      </c>
      <c r="W569" s="1">
        <f t="shared" si="100"/>
        <v>521287.81439999997</v>
      </c>
      <c r="X569" s="1">
        <f t="shared" si="101"/>
        <v>159.22046866218693</v>
      </c>
      <c r="Y569" s="10">
        <f t="shared" si="102"/>
        <v>7.4213092404741552</v>
      </c>
      <c r="Z569" s="1">
        <f t="shared" si="103"/>
        <v>662.85266134191897</v>
      </c>
      <c r="AA569" s="1">
        <f t="shared" si="104"/>
        <v>0.24288957318819823</v>
      </c>
      <c r="AB569" s="1">
        <f t="shared" si="105"/>
        <v>434733.81439999997</v>
      </c>
      <c r="AC569" s="8">
        <f t="shared" si="106"/>
        <v>0.24288957318819823</v>
      </c>
      <c r="AD569" s="1" t="str">
        <f t="shared" si="107"/>
        <v>CUST569</v>
      </c>
      <c r="AE569" s="1"/>
      <c r="AF569" s="1"/>
    </row>
    <row r="570" spans="1:32" x14ac:dyDescent="0.3">
      <c r="A570" s="1" t="s">
        <v>19</v>
      </c>
      <c r="B570" s="1" t="s">
        <v>25</v>
      </c>
      <c r="C570" s="1" t="s">
        <v>31</v>
      </c>
      <c r="D570" s="1">
        <v>416</v>
      </c>
      <c r="E570" s="1">
        <v>571608</v>
      </c>
      <c r="F570" s="1">
        <v>71262</v>
      </c>
      <c r="G570" s="1">
        <v>5.78</v>
      </c>
      <c r="H570" s="1">
        <v>14.59</v>
      </c>
      <c r="I570" s="1">
        <v>10</v>
      </c>
      <c r="J570" s="1">
        <v>36.79</v>
      </c>
      <c r="K570" s="1">
        <v>7.16</v>
      </c>
      <c r="L570" s="1">
        <v>93286</v>
      </c>
      <c r="M570" s="1">
        <v>14</v>
      </c>
      <c r="N570" s="1">
        <v>1210.96</v>
      </c>
      <c r="O570" s="1">
        <v>14.58</v>
      </c>
      <c r="P570" s="1">
        <v>44</v>
      </c>
      <c r="Q570" s="1">
        <v>45308</v>
      </c>
      <c r="R570" s="1">
        <v>63</v>
      </c>
      <c r="S570" s="1">
        <f t="shared" si="96"/>
        <v>6069.44</v>
      </c>
      <c r="T570" s="1">
        <f t="shared" si="97"/>
        <v>40927.132799999999</v>
      </c>
      <c r="U570" s="1">
        <f t="shared" si="98"/>
        <v>60.652800000000006</v>
      </c>
      <c r="V570" s="1">
        <f t="shared" si="99"/>
        <v>24.044800000000002</v>
      </c>
      <c r="W570" s="1">
        <f t="shared" si="100"/>
        <v>385932.72959999996</v>
      </c>
      <c r="X570" s="1">
        <f t="shared" si="101"/>
        <v>927.72290769230756</v>
      </c>
      <c r="Y570" s="10">
        <f t="shared" si="102"/>
        <v>8.0212174791614039</v>
      </c>
      <c r="Z570" s="1">
        <f t="shared" si="103"/>
        <v>472.02880359384289</v>
      </c>
      <c r="AA570" s="1">
        <f t="shared" si="104"/>
        <v>2.1185147863570838E-2</v>
      </c>
      <c r="AB570" s="1">
        <f t="shared" si="105"/>
        <v>314670.72959999996</v>
      </c>
      <c r="AC570" s="8">
        <f t="shared" si="106"/>
        <v>2.1185147863570838E-2</v>
      </c>
      <c r="AD570" s="1" t="str">
        <f t="shared" si="107"/>
        <v>CUST570</v>
      </c>
      <c r="AE570" s="1"/>
      <c r="AF570" s="1"/>
    </row>
    <row r="571" spans="1:32" x14ac:dyDescent="0.3">
      <c r="A571" s="1" t="s">
        <v>19</v>
      </c>
      <c r="B571" s="1" t="s">
        <v>27</v>
      </c>
      <c r="C571" s="1" t="s">
        <v>30</v>
      </c>
      <c r="D571" s="1">
        <v>1539</v>
      </c>
      <c r="E571" s="1">
        <v>716165</v>
      </c>
      <c r="F571" s="1">
        <v>29995</v>
      </c>
      <c r="G571" s="1">
        <v>6.25</v>
      </c>
      <c r="H571" s="1">
        <v>15.47</v>
      </c>
      <c r="I571" s="1">
        <v>491</v>
      </c>
      <c r="J571" s="1">
        <v>27.22</v>
      </c>
      <c r="K571" s="1">
        <v>8.49</v>
      </c>
      <c r="L571" s="1">
        <v>28074</v>
      </c>
      <c r="M571" s="1">
        <v>0</v>
      </c>
      <c r="N571" s="1">
        <v>583.01</v>
      </c>
      <c r="O571" s="1">
        <v>19.82</v>
      </c>
      <c r="P571" s="1">
        <v>13</v>
      </c>
      <c r="Q571" s="1">
        <v>37930</v>
      </c>
      <c r="R571" s="1">
        <v>-12</v>
      </c>
      <c r="S571" s="1">
        <f t="shared" si="96"/>
        <v>23808.33</v>
      </c>
      <c r="T571" s="1">
        <f t="shared" si="97"/>
        <v>60802.408500000005</v>
      </c>
      <c r="U571" s="1">
        <f t="shared" si="98"/>
        <v>305.02980000000002</v>
      </c>
      <c r="V571" s="1">
        <f t="shared" si="99"/>
        <v>96.1875</v>
      </c>
      <c r="W571" s="1">
        <f t="shared" si="100"/>
        <v>565149.0442</v>
      </c>
      <c r="X571" s="1">
        <f t="shared" si="101"/>
        <v>367.21835230669268</v>
      </c>
      <c r="Y571" s="10">
        <f t="shared" si="102"/>
        <v>23.876146024337391</v>
      </c>
      <c r="Z571" s="1">
        <f t="shared" si="103"/>
        <v>1228.3923088797792</v>
      </c>
      <c r="AA571" s="1">
        <f t="shared" si="104"/>
        <v>0.39970943846739226</v>
      </c>
      <c r="AB571" s="1">
        <f t="shared" si="105"/>
        <v>535154.0442</v>
      </c>
      <c r="AC571" s="8">
        <f t="shared" si="106"/>
        <v>0.39970943846739226</v>
      </c>
      <c r="AD571" s="1" t="str">
        <f t="shared" si="107"/>
        <v>CUST571</v>
      </c>
      <c r="AE571" s="1"/>
      <c r="AF571" s="1"/>
    </row>
    <row r="572" spans="1:32" x14ac:dyDescent="0.3">
      <c r="A572" s="1" t="s">
        <v>19</v>
      </c>
      <c r="B572" s="1" t="s">
        <v>24</v>
      </c>
      <c r="C572" s="1" t="s">
        <v>28</v>
      </c>
      <c r="D572" s="1">
        <v>3561</v>
      </c>
      <c r="E572" s="1">
        <v>841542</v>
      </c>
      <c r="F572" s="1">
        <v>81917</v>
      </c>
      <c r="G572" s="1">
        <v>1.37</v>
      </c>
      <c r="H572" s="1">
        <v>12.34</v>
      </c>
      <c r="I572" s="1">
        <v>412</v>
      </c>
      <c r="J572" s="1">
        <v>34.270000000000003</v>
      </c>
      <c r="K572" s="1">
        <v>18.73</v>
      </c>
      <c r="L572" s="1">
        <v>58453</v>
      </c>
      <c r="M572" s="1">
        <v>4</v>
      </c>
      <c r="N572" s="1">
        <v>1890.18</v>
      </c>
      <c r="O572" s="1">
        <v>17.54</v>
      </c>
      <c r="P572" s="1">
        <v>23</v>
      </c>
      <c r="Q572" s="1">
        <v>33021</v>
      </c>
      <c r="R572" s="1">
        <v>3</v>
      </c>
      <c r="S572" s="1">
        <f t="shared" si="96"/>
        <v>43942.74</v>
      </c>
      <c r="T572" s="1">
        <f t="shared" si="97"/>
        <v>157620.81659999999</v>
      </c>
      <c r="U572" s="1">
        <f t="shared" si="98"/>
        <v>624.59939999999995</v>
      </c>
      <c r="V572" s="1">
        <f t="shared" si="99"/>
        <v>48.785699999999999</v>
      </c>
      <c r="W572" s="1">
        <f t="shared" si="100"/>
        <v>547831.05830000003</v>
      </c>
      <c r="X572" s="1">
        <f t="shared" si="101"/>
        <v>153.84191471496771</v>
      </c>
      <c r="Y572" s="10">
        <f t="shared" si="102"/>
        <v>10.273105704554609</v>
      </c>
      <c r="Z572" s="1">
        <f t="shared" si="103"/>
        <v>445.21791575405513</v>
      </c>
      <c r="AA572" s="1">
        <f t="shared" si="104"/>
        <v>0.92538953492517317</v>
      </c>
      <c r="AB572" s="1">
        <f t="shared" si="105"/>
        <v>465914.05830000003</v>
      </c>
      <c r="AC572" s="8">
        <f t="shared" si="106"/>
        <v>0.92538953492517317</v>
      </c>
      <c r="AD572" s="1" t="str">
        <f t="shared" si="107"/>
        <v>CUST572</v>
      </c>
      <c r="AE572" s="1"/>
      <c r="AF572" s="1"/>
    </row>
    <row r="573" spans="1:32" x14ac:dyDescent="0.3">
      <c r="A573" s="1" t="s">
        <v>19</v>
      </c>
      <c r="B573" s="1" t="s">
        <v>25</v>
      </c>
      <c r="C573" s="1" t="s">
        <v>29</v>
      </c>
      <c r="D573" s="1">
        <v>3738</v>
      </c>
      <c r="E573" s="1">
        <v>164914</v>
      </c>
      <c r="F573" s="1">
        <v>124006</v>
      </c>
      <c r="G573" s="1">
        <v>1.61</v>
      </c>
      <c r="H573" s="1">
        <v>8.4499999999999993</v>
      </c>
      <c r="I573" s="1">
        <v>30</v>
      </c>
      <c r="J573" s="1">
        <v>51.48</v>
      </c>
      <c r="K573" s="1">
        <v>9.56</v>
      </c>
      <c r="L573" s="1">
        <v>44223</v>
      </c>
      <c r="M573" s="1">
        <v>11</v>
      </c>
      <c r="N573" s="1">
        <v>1150.1300000000001</v>
      </c>
      <c r="O573" s="1">
        <v>29.21</v>
      </c>
      <c r="P573" s="1">
        <v>5</v>
      </c>
      <c r="Q573" s="1">
        <v>49023</v>
      </c>
      <c r="R573" s="1">
        <v>15</v>
      </c>
      <c r="S573" s="1">
        <f t="shared" si="96"/>
        <v>31586.1</v>
      </c>
      <c r="T573" s="1">
        <f t="shared" si="97"/>
        <v>15765.778400000001</v>
      </c>
      <c r="U573" s="1">
        <f t="shared" si="98"/>
        <v>1091.8698000000002</v>
      </c>
      <c r="V573" s="1">
        <f t="shared" si="99"/>
        <v>60.181799999999996</v>
      </c>
      <c r="W573" s="1">
        <f t="shared" si="100"/>
        <v>23164.070000000007</v>
      </c>
      <c r="X573" s="1">
        <f t="shared" si="101"/>
        <v>6.1969154628143412</v>
      </c>
      <c r="Y573" s="10">
        <f t="shared" si="102"/>
        <v>1.3298872635195071</v>
      </c>
      <c r="Z573" s="1">
        <f t="shared" si="103"/>
        <v>143.38726926521349</v>
      </c>
      <c r="AA573" s="1">
        <f t="shared" si="104"/>
        <v>0.20922359532847423</v>
      </c>
      <c r="AB573" s="1">
        <f t="shared" si="105"/>
        <v>-100841.93</v>
      </c>
      <c r="AC573" s="8">
        <f t="shared" si="106"/>
        <v>0.20922359532847423</v>
      </c>
      <c r="AD573" s="1" t="str">
        <f t="shared" si="107"/>
        <v>CUST573</v>
      </c>
      <c r="AE573" s="1"/>
      <c r="AF573" s="1"/>
    </row>
    <row r="574" spans="1:32" x14ac:dyDescent="0.3">
      <c r="A574" s="1" t="s">
        <v>19</v>
      </c>
      <c r="B574" s="1" t="s">
        <v>27</v>
      </c>
      <c r="C574" s="1" t="s">
        <v>30</v>
      </c>
      <c r="D574" s="1">
        <v>849</v>
      </c>
      <c r="E574" s="1">
        <v>597993</v>
      </c>
      <c r="F574" s="1">
        <v>55583</v>
      </c>
      <c r="G574" s="1">
        <v>4.7699999999999996</v>
      </c>
      <c r="H574" s="1">
        <v>18.43</v>
      </c>
      <c r="I574" s="1">
        <v>131</v>
      </c>
      <c r="J574" s="1">
        <v>67.209999999999994</v>
      </c>
      <c r="K574" s="1">
        <v>6.4</v>
      </c>
      <c r="L574" s="1">
        <v>91655</v>
      </c>
      <c r="M574" s="1">
        <v>10</v>
      </c>
      <c r="N574" s="1">
        <v>1721.76</v>
      </c>
      <c r="O574" s="1">
        <v>19.899999999999999</v>
      </c>
      <c r="P574" s="1">
        <v>23</v>
      </c>
      <c r="Q574" s="1">
        <v>9884</v>
      </c>
      <c r="R574" s="1">
        <v>-7</v>
      </c>
      <c r="S574" s="1">
        <f t="shared" si="96"/>
        <v>15647.07</v>
      </c>
      <c r="T574" s="1">
        <f t="shared" si="97"/>
        <v>38271.552000000003</v>
      </c>
      <c r="U574" s="1">
        <f t="shared" si="98"/>
        <v>168.95099999999999</v>
      </c>
      <c r="V574" s="1">
        <f t="shared" si="99"/>
        <v>40.497299999999996</v>
      </c>
      <c r="W574" s="1">
        <f t="shared" si="100"/>
        <v>442325.92969999998</v>
      </c>
      <c r="X574" s="1">
        <f t="shared" si="101"/>
        <v>520.9963836277974</v>
      </c>
      <c r="Y574" s="10">
        <f t="shared" si="102"/>
        <v>10.75855927171977</v>
      </c>
      <c r="Z574" s="1">
        <f t="shared" si="103"/>
        <v>347.31495678840258</v>
      </c>
      <c r="AA574" s="1">
        <f t="shared" si="104"/>
        <v>0.3771792646402215</v>
      </c>
      <c r="AB574" s="1">
        <f t="shared" si="105"/>
        <v>386742.92969999998</v>
      </c>
      <c r="AC574" s="8">
        <f t="shared" si="106"/>
        <v>0.3771792646402215</v>
      </c>
      <c r="AD574" s="1" t="str">
        <f t="shared" si="107"/>
        <v>CUST574</v>
      </c>
      <c r="AE574" s="1"/>
      <c r="AF574" s="1"/>
    </row>
    <row r="575" spans="1:32" x14ac:dyDescent="0.3">
      <c r="A575" s="1" t="s">
        <v>19</v>
      </c>
      <c r="B575" s="1" t="s">
        <v>26</v>
      </c>
      <c r="C575" s="1" t="s">
        <v>28</v>
      </c>
      <c r="D575" s="1">
        <v>2435</v>
      </c>
      <c r="E575" s="1">
        <v>130073</v>
      </c>
      <c r="F575" s="1">
        <v>98547</v>
      </c>
      <c r="G575" s="1">
        <v>0.98</v>
      </c>
      <c r="H575" s="1">
        <v>5.68</v>
      </c>
      <c r="I575" s="1">
        <v>19</v>
      </c>
      <c r="J575" s="1">
        <v>13.02</v>
      </c>
      <c r="K575" s="1">
        <v>7.96</v>
      </c>
      <c r="L575" s="1">
        <v>1909</v>
      </c>
      <c r="M575" s="1">
        <v>12</v>
      </c>
      <c r="N575" s="1">
        <v>1321.55</v>
      </c>
      <c r="O575" s="1">
        <v>18.87</v>
      </c>
      <c r="P575" s="1">
        <v>12</v>
      </c>
      <c r="Q575" s="1">
        <v>9730</v>
      </c>
      <c r="R575" s="1">
        <v>55</v>
      </c>
      <c r="S575" s="1">
        <f t="shared" si="96"/>
        <v>13830.8</v>
      </c>
      <c r="T575" s="1">
        <f t="shared" si="97"/>
        <v>10353.810800000001</v>
      </c>
      <c r="U575" s="1">
        <f t="shared" si="98"/>
        <v>459.48450000000003</v>
      </c>
      <c r="V575" s="1">
        <f t="shared" si="99"/>
        <v>23.863</v>
      </c>
      <c r="W575" s="1">
        <f t="shared" si="100"/>
        <v>93766.041700000002</v>
      </c>
      <c r="X575" s="1">
        <f t="shared" si="101"/>
        <v>38.507614661190964</v>
      </c>
      <c r="Y575" s="10">
        <f t="shared" si="102"/>
        <v>1.3199082671212721</v>
      </c>
      <c r="Z575" s="1">
        <f t="shared" si="103"/>
        <v>98.42457720101396</v>
      </c>
      <c r="AA575" s="1">
        <f t="shared" si="104"/>
        <v>0.19304121531755244</v>
      </c>
      <c r="AB575" s="1">
        <f t="shared" si="105"/>
        <v>-4780.9582999999984</v>
      </c>
      <c r="AC575" s="8">
        <f t="shared" si="106"/>
        <v>0.19304121531755244</v>
      </c>
      <c r="AD575" s="1" t="str">
        <f t="shared" si="107"/>
        <v>CUST575</v>
      </c>
      <c r="AE575" s="1"/>
      <c r="AF575" s="1"/>
    </row>
    <row r="576" spans="1:32" x14ac:dyDescent="0.3">
      <c r="A576" s="1" t="s">
        <v>19</v>
      </c>
      <c r="B576" s="1" t="s">
        <v>24</v>
      </c>
      <c r="C576" s="1" t="s">
        <v>28</v>
      </c>
      <c r="D576" s="1">
        <v>3765</v>
      </c>
      <c r="E576" s="1">
        <v>638717</v>
      </c>
      <c r="F576" s="1">
        <v>84003</v>
      </c>
      <c r="G576" s="1">
        <v>4.16</v>
      </c>
      <c r="H576" s="1">
        <v>14.23</v>
      </c>
      <c r="I576" s="1">
        <v>253</v>
      </c>
      <c r="J576" s="1">
        <v>5.0599999999999996</v>
      </c>
      <c r="K576" s="1">
        <v>7.5</v>
      </c>
      <c r="L576" s="1">
        <v>80032</v>
      </c>
      <c r="M576" s="1">
        <v>3</v>
      </c>
      <c r="N576" s="1">
        <v>1267.72</v>
      </c>
      <c r="O576" s="1">
        <v>19.649999999999999</v>
      </c>
      <c r="P576" s="1">
        <v>29</v>
      </c>
      <c r="Q576" s="1">
        <v>28738</v>
      </c>
      <c r="R576" s="1">
        <v>46</v>
      </c>
      <c r="S576" s="1">
        <f t="shared" si="96"/>
        <v>53575.950000000004</v>
      </c>
      <c r="T576" s="1">
        <f t="shared" si="97"/>
        <v>47903.775000000001</v>
      </c>
      <c r="U576" s="1">
        <f t="shared" si="98"/>
        <v>739.82249999999988</v>
      </c>
      <c r="V576" s="1">
        <f t="shared" si="99"/>
        <v>156.624</v>
      </c>
      <c r="W576" s="1">
        <f t="shared" si="100"/>
        <v>427570.8285</v>
      </c>
      <c r="X576" s="1">
        <f t="shared" si="101"/>
        <v>113.56462908366534</v>
      </c>
      <c r="Y576" s="10">
        <f t="shared" si="102"/>
        <v>7.6035022558718142</v>
      </c>
      <c r="Z576" s="1">
        <f t="shared" si="103"/>
        <v>503.83128766604614</v>
      </c>
      <c r="AA576" s="1">
        <f t="shared" si="104"/>
        <v>0.50215222078009514</v>
      </c>
      <c r="AB576" s="1">
        <f t="shared" si="105"/>
        <v>343567.8285</v>
      </c>
      <c r="AC576" s="8">
        <f t="shared" si="106"/>
        <v>0.50215222078009514</v>
      </c>
      <c r="AD576" s="1" t="str">
        <f t="shared" si="107"/>
        <v>CUST576</v>
      </c>
      <c r="AE576" s="1"/>
      <c r="AF576" s="1"/>
    </row>
    <row r="577" spans="1:32" x14ac:dyDescent="0.3">
      <c r="A577" s="1" t="s">
        <v>19</v>
      </c>
      <c r="B577" s="1" t="s">
        <v>26</v>
      </c>
      <c r="C577" s="1" t="s">
        <v>29</v>
      </c>
      <c r="D577" s="1">
        <v>2089</v>
      </c>
      <c r="E577" s="1">
        <v>154195</v>
      </c>
      <c r="F577" s="1">
        <v>44758</v>
      </c>
      <c r="G577" s="1">
        <v>9.39</v>
      </c>
      <c r="H577" s="1">
        <v>3.38</v>
      </c>
      <c r="I577" s="1">
        <v>283</v>
      </c>
      <c r="J577" s="1">
        <v>7.55</v>
      </c>
      <c r="K577" s="1">
        <v>18.86</v>
      </c>
      <c r="L577" s="1">
        <v>12062</v>
      </c>
      <c r="M577" s="1">
        <v>11</v>
      </c>
      <c r="N577" s="1">
        <v>373.78</v>
      </c>
      <c r="O577" s="1">
        <v>8.5</v>
      </c>
      <c r="P577" s="1">
        <v>48</v>
      </c>
      <c r="Q577" s="1">
        <v>4925</v>
      </c>
      <c r="R577" s="1">
        <v>69</v>
      </c>
      <c r="S577" s="1">
        <f t="shared" si="96"/>
        <v>7060.82</v>
      </c>
      <c r="T577" s="1">
        <f t="shared" si="97"/>
        <v>29081.177</v>
      </c>
      <c r="U577" s="1">
        <f t="shared" si="98"/>
        <v>177.56500000000003</v>
      </c>
      <c r="V577" s="1">
        <f t="shared" si="99"/>
        <v>196.15710000000001</v>
      </c>
      <c r="W577" s="1">
        <f t="shared" si="100"/>
        <v>100692.2809</v>
      </c>
      <c r="X577" s="1">
        <f t="shared" si="101"/>
        <v>48.201187601723312</v>
      </c>
      <c r="Y577" s="10">
        <f t="shared" si="102"/>
        <v>3.4450824433620806</v>
      </c>
      <c r="Z577" s="1">
        <f t="shared" si="103"/>
        <v>412.52876023329236</v>
      </c>
      <c r="AA577" s="1">
        <f t="shared" si="104"/>
        <v>0.68601277603035105</v>
      </c>
      <c r="AB577" s="1">
        <f t="shared" si="105"/>
        <v>55934.280899999998</v>
      </c>
      <c r="AC577" s="8">
        <f t="shared" si="106"/>
        <v>0.68601277603035105</v>
      </c>
      <c r="AD577" s="1" t="str">
        <f t="shared" si="107"/>
        <v>CUST577</v>
      </c>
      <c r="AE577" s="1"/>
      <c r="AF577" s="1"/>
    </row>
    <row r="578" spans="1:32" x14ac:dyDescent="0.3">
      <c r="A578" s="1" t="s">
        <v>19</v>
      </c>
      <c r="B578" s="1" t="s">
        <v>24</v>
      </c>
      <c r="C578" s="1" t="s">
        <v>28</v>
      </c>
      <c r="D578" s="1">
        <v>258</v>
      </c>
      <c r="E578" s="1">
        <v>318787</v>
      </c>
      <c r="F578" s="1">
        <v>122961</v>
      </c>
      <c r="G578" s="1">
        <v>1.3</v>
      </c>
      <c r="H578" s="1">
        <v>11.22</v>
      </c>
      <c r="I578" s="1">
        <v>146</v>
      </c>
      <c r="J578" s="1">
        <v>27.21</v>
      </c>
      <c r="K578" s="1">
        <v>17.489999999999998</v>
      </c>
      <c r="L578" s="1">
        <v>81542</v>
      </c>
      <c r="M578" s="1">
        <v>0</v>
      </c>
      <c r="N578" s="1">
        <v>1955.36</v>
      </c>
      <c r="O578" s="1">
        <v>28.91</v>
      </c>
      <c r="P578" s="1">
        <v>17</v>
      </c>
      <c r="Q578" s="1">
        <v>29783</v>
      </c>
      <c r="R578" s="1">
        <v>37</v>
      </c>
      <c r="S578" s="1">
        <f t="shared" ref="S578:S641" si="108">H578*D578</f>
        <v>2894.76</v>
      </c>
      <c r="T578" s="1">
        <f t="shared" ref="T578:T641" si="109">K578/100*E578</f>
        <v>55755.84629999999</v>
      </c>
      <c r="U578" s="1">
        <f t="shared" ref="U578:U641" si="110">O578/100*D578</f>
        <v>74.587800000000001</v>
      </c>
      <c r="V578" s="1">
        <f t="shared" ref="V578:V641" si="111">G578/100*D578</f>
        <v>3.3540000000000001</v>
      </c>
      <c r="W578" s="1">
        <f t="shared" ref="W578:W641" si="112">E578 - (S578+T578+U578+V578+L578+Q578)</f>
        <v>148733.45190000001</v>
      </c>
      <c r="X578" s="1">
        <f t="shared" ref="X578:X641" si="113">IF(D578=0,NA(),W578/D578)</f>
        <v>576.48624767441868</v>
      </c>
      <c r="Y578" s="10">
        <f t="shared" ref="Y578:Y641" si="114">IF(F578=0,NA(),E578/F578)</f>
        <v>2.5925862671904101</v>
      </c>
      <c r="Z578" s="1">
        <f t="shared" ref="Z578:Z641" si="115">IF(N578=0,NA(),E578/N578)</f>
        <v>163.03238278373291</v>
      </c>
      <c r="AA578" s="1">
        <f t="shared" ref="AA578:AA641" si="116">IF(Z578=0,NA(),I578/Z578)</f>
        <v>0.89552760934417031</v>
      </c>
      <c r="AB578" s="1">
        <f t="shared" ref="AB578:AB641" si="117">W578-F578</f>
        <v>25772.451900000015</v>
      </c>
      <c r="AC578" s="8">
        <f t="shared" ref="AC578:AC641" si="118">IF(Z578=0,NA(),I578/Z578)</f>
        <v>0.89552760934417031</v>
      </c>
      <c r="AD578" s="1" t="str">
        <f t="shared" ref="AD578:AD641" si="119" xml:space="preserve"> "CUST" &amp; ROW()</f>
        <v>CUST578</v>
      </c>
      <c r="AE578" s="1"/>
      <c r="AF578" s="1"/>
    </row>
    <row r="579" spans="1:32" x14ac:dyDescent="0.3">
      <c r="A579" s="1" t="s">
        <v>19</v>
      </c>
      <c r="B579" s="1" t="s">
        <v>26</v>
      </c>
      <c r="C579" s="1" t="s">
        <v>31</v>
      </c>
      <c r="D579" s="1">
        <v>1812</v>
      </c>
      <c r="E579" s="1">
        <v>471947</v>
      </c>
      <c r="F579" s="1">
        <v>27852</v>
      </c>
      <c r="G579" s="1">
        <v>7.16</v>
      </c>
      <c r="H579" s="1">
        <v>9.89</v>
      </c>
      <c r="I579" s="1">
        <v>256</v>
      </c>
      <c r="J579" s="1">
        <v>60.55</v>
      </c>
      <c r="K579" s="1">
        <v>6.61</v>
      </c>
      <c r="L579" s="1">
        <v>61597</v>
      </c>
      <c r="M579" s="1">
        <v>12</v>
      </c>
      <c r="N579" s="1">
        <v>1805.81</v>
      </c>
      <c r="O579" s="1">
        <v>27.63</v>
      </c>
      <c r="P579" s="1">
        <v>23</v>
      </c>
      <c r="Q579" s="1">
        <v>22947</v>
      </c>
      <c r="R579" s="1">
        <v>1</v>
      </c>
      <c r="S579" s="1">
        <f t="shared" si="108"/>
        <v>17920.68</v>
      </c>
      <c r="T579" s="1">
        <f t="shared" si="109"/>
        <v>31195.696700000004</v>
      </c>
      <c r="U579" s="1">
        <f t="shared" si="110"/>
        <v>500.65559999999999</v>
      </c>
      <c r="V579" s="1">
        <f t="shared" si="111"/>
        <v>129.73919999999998</v>
      </c>
      <c r="W579" s="1">
        <f t="shared" si="112"/>
        <v>337656.22849999997</v>
      </c>
      <c r="X579" s="1">
        <f t="shared" si="113"/>
        <v>186.34449696467991</v>
      </c>
      <c r="Y579" s="10">
        <f t="shared" si="114"/>
        <v>16.944815453109292</v>
      </c>
      <c r="Z579" s="1">
        <f t="shared" si="115"/>
        <v>261.34920063572582</v>
      </c>
      <c r="AA579" s="1">
        <f t="shared" si="116"/>
        <v>0.97953236274412159</v>
      </c>
      <c r="AB579" s="1">
        <f t="shared" si="117"/>
        <v>309804.22849999997</v>
      </c>
      <c r="AC579" s="8">
        <f t="shared" si="118"/>
        <v>0.97953236274412159</v>
      </c>
      <c r="AD579" s="1" t="str">
        <f t="shared" si="119"/>
        <v>CUST579</v>
      </c>
      <c r="AE579" s="1"/>
      <c r="AF579" s="1"/>
    </row>
    <row r="580" spans="1:32" x14ac:dyDescent="0.3">
      <c r="A580" s="1" t="s">
        <v>19</v>
      </c>
      <c r="B580" s="1" t="s">
        <v>27</v>
      </c>
      <c r="C580" s="1" t="s">
        <v>31</v>
      </c>
      <c r="D580" s="1">
        <v>1897</v>
      </c>
      <c r="E580" s="1">
        <v>92092</v>
      </c>
      <c r="F580" s="1">
        <v>103746</v>
      </c>
      <c r="G580" s="1">
        <v>0.65</v>
      </c>
      <c r="H580" s="1">
        <v>5.91</v>
      </c>
      <c r="I580" s="1">
        <v>22</v>
      </c>
      <c r="J580" s="1">
        <v>15.76</v>
      </c>
      <c r="K580" s="1">
        <v>16.43</v>
      </c>
      <c r="L580" s="1">
        <v>61245</v>
      </c>
      <c r="M580" s="1">
        <v>0</v>
      </c>
      <c r="N580" s="1">
        <v>551.11</v>
      </c>
      <c r="O580" s="1">
        <v>5.44</v>
      </c>
      <c r="P580" s="1">
        <v>45</v>
      </c>
      <c r="Q580" s="1">
        <v>11204</v>
      </c>
      <c r="R580" s="1">
        <v>59</v>
      </c>
      <c r="S580" s="1">
        <f t="shared" si="108"/>
        <v>11211.27</v>
      </c>
      <c r="T580" s="1">
        <f t="shared" si="109"/>
        <v>15130.7156</v>
      </c>
      <c r="U580" s="1">
        <f t="shared" si="110"/>
        <v>103.19680000000001</v>
      </c>
      <c r="V580" s="1">
        <f t="shared" si="111"/>
        <v>12.330500000000001</v>
      </c>
      <c r="W580" s="1">
        <f t="shared" si="112"/>
        <v>-6814.5129000000015</v>
      </c>
      <c r="X580" s="1">
        <f t="shared" si="113"/>
        <v>-3.5922577227200851</v>
      </c>
      <c r="Y580" s="10">
        <f t="shared" si="114"/>
        <v>0.88766795828272893</v>
      </c>
      <c r="Z580" s="1">
        <f t="shared" si="115"/>
        <v>167.10275625555695</v>
      </c>
      <c r="AA580" s="1">
        <f t="shared" si="116"/>
        <v>0.13165551839464884</v>
      </c>
      <c r="AB580" s="1">
        <f t="shared" si="117"/>
        <v>-110560.5129</v>
      </c>
      <c r="AC580" s="8">
        <f t="shared" si="118"/>
        <v>0.13165551839464884</v>
      </c>
      <c r="AD580" s="1" t="str">
        <f t="shared" si="119"/>
        <v>CUST580</v>
      </c>
      <c r="AE580" s="1"/>
      <c r="AF580" s="1"/>
    </row>
    <row r="581" spans="1:32" x14ac:dyDescent="0.3">
      <c r="A581" s="1" t="s">
        <v>19</v>
      </c>
      <c r="B581" s="1" t="s">
        <v>24</v>
      </c>
      <c r="C581" s="1" t="s">
        <v>28</v>
      </c>
      <c r="D581" s="1">
        <v>1494</v>
      </c>
      <c r="E581" s="1">
        <v>587716</v>
      </c>
      <c r="F581" s="1">
        <v>119650</v>
      </c>
      <c r="G581" s="1">
        <v>4.54</v>
      </c>
      <c r="H581" s="1">
        <v>18.329999999999998</v>
      </c>
      <c r="I581" s="1">
        <v>339</v>
      </c>
      <c r="J581" s="1">
        <v>17.77</v>
      </c>
      <c r="K581" s="1">
        <v>18.12</v>
      </c>
      <c r="L581" s="1">
        <v>92118</v>
      </c>
      <c r="M581" s="1">
        <v>13</v>
      </c>
      <c r="N581" s="1">
        <v>1254.67</v>
      </c>
      <c r="O581" s="1">
        <v>23.5</v>
      </c>
      <c r="P581" s="1">
        <v>25</v>
      </c>
      <c r="Q581" s="1">
        <v>23658</v>
      </c>
      <c r="R581" s="1">
        <v>25</v>
      </c>
      <c r="S581" s="1">
        <f t="shared" si="108"/>
        <v>27385.019999999997</v>
      </c>
      <c r="T581" s="1">
        <f t="shared" si="109"/>
        <v>106494.13920000001</v>
      </c>
      <c r="U581" s="1">
        <f t="shared" si="110"/>
        <v>351.09</v>
      </c>
      <c r="V581" s="1">
        <f t="shared" si="111"/>
        <v>67.827600000000004</v>
      </c>
      <c r="W581" s="1">
        <f t="shared" si="112"/>
        <v>337641.92320000002</v>
      </c>
      <c r="X581" s="1">
        <f t="shared" si="113"/>
        <v>225.99860990629185</v>
      </c>
      <c r="Y581" s="10">
        <f t="shared" si="114"/>
        <v>4.9119598829920603</v>
      </c>
      <c r="Z581" s="1">
        <f t="shared" si="115"/>
        <v>468.42277252185829</v>
      </c>
      <c r="AA581" s="1">
        <f t="shared" si="116"/>
        <v>0.72370520795758497</v>
      </c>
      <c r="AB581" s="1">
        <f t="shared" si="117"/>
        <v>217991.92320000002</v>
      </c>
      <c r="AC581" s="8">
        <f t="shared" si="118"/>
        <v>0.72370520795758497</v>
      </c>
      <c r="AD581" s="1" t="str">
        <f t="shared" si="119"/>
        <v>CUST581</v>
      </c>
      <c r="AE581" s="1"/>
      <c r="AF581" s="1"/>
    </row>
    <row r="582" spans="1:32" x14ac:dyDescent="0.3">
      <c r="A582" s="1" t="s">
        <v>19</v>
      </c>
      <c r="B582" s="1" t="s">
        <v>26</v>
      </c>
      <c r="C582" s="1" t="s">
        <v>30</v>
      </c>
      <c r="D582" s="1">
        <v>3014</v>
      </c>
      <c r="E582" s="1">
        <v>340998</v>
      </c>
      <c r="F582" s="1">
        <v>30372</v>
      </c>
      <c r="G582" s="1">
        <v>5.19</v>
      </c>
      <c r="H582" s="1">
        <v>6.72</v>
      </c>
      <c r="I582" s="1">
        <v>265</v>
      </c>
      <c r="J582" s="1">
        <v>66.95</v>
      </c>
      <c r="K582" s="1">
        <v>8.86</v>
      </c>
      <c r="L582" s="1">
        <v>27937</v>
      </c>
      <c r="M582" s="1">
        <v>7</v>
      </c>
      <c r="N582" s="1">
        <v>486.35</v>
      </c>
      <c r="O582" s="1">
        <v>20.57</v>
      </c>
      <c r="P582" s="1">
        <v>2</v>
      </c>
      <c r="Q582" s="1">
        <v>40986</v>
      </c>
      <c r="R582" s="1">
        <v>36</v>
      </c>
      <c r="S582" s="1">
        <f t="shared" si="108"/>
        <v>20254.079999999998</v>
      </c>
      <c r="T582" s="1">
        <f t="shared" si="109"/>
        <v>30212.4228</v>
      </c>
      <c r="U582" s="1">
        <f t="shared" si="110"/>
        <v>619.97979999999995</v>
      </c>
      <c r="V582" s="1">
        <f t="shared" si="111"/>
        <v>156.42660000000001</v>
      </c>
      <c r="W582" s="1">
        <f t="shared" si="112"/>
        <v>220832.09080000001</v>
      </c>
      <c r="X582" s="1">
        <f t="shared" si="113"/>
        <v>73.26877597876576</v>
      </c>
      <c r="Y582" s="10">
        <f t="shared" si="114"/>
        <v>11.227380482022916</v>
      </c>
      <c r="Z582" s="1">
        <f t="shared" si="115"/>
        <v>701.13704122545494</v>
      </c>
      <c r="AA582" s="1">
        <f t="shared" si="116"/>
        <v>0.37795749535187889</v>
      </c>
      <c r="AB582" s="1">
        <f t="shared" si="117"/>
        <v>190460.09080000001</v>
      </c>
      <c r="AC582" s="8">
        <f t="shared" si="118"/>
        <v>0.37795749535187889</v>
      </c>
      <c r="AD582" s="1" t="str">
        <f t="shared" si="119"/>
        <v>CUST582</v>
      </c>
      <c r="AE582" s="1"/>
      <c r="AF582" s="1"/>
    </row>
    <row r="583" spans="1:32" x14ac:dyDescent="0.3">
      <c r="A583" s="1" t="s">
        <v>19</v>
      </c>
      <c r="B583" s="1" t="s">
        <v>24</v>
      </c>
      <c r="C583" s="1" t="s">
        <v>28</v>
      </c>
      <c r="D583" s="1">
        <v>4673</v>
      </c>
      <c r="E583" s="1">
        <v>411278</v>
      </c>
      <c r="F583" s="1">
        <v>76155</v>
      </c>
      <c r="G583" s="1">
        <v>5.38</v>
      </c>
      <c r="H583" s="1">
        <v>10.36</v>
      </c>
      <c r="I583" s="1">
        <v>276</v>
      </c>
      <c r="J583" s="1">
        <v>21.83</v>
      </c>
      <c r="K583" s="1">
        <v>14.4</v>
      </c>
      <c r="L583" s="1">
        <v>42933</v>
      </c>
      <c r="M583" s="1">
        <v>11</v>
      </c>
      <c r="N583" s="1">
        <v>1426.64</v>
      </c>
      <c r="O583" s="1">
        <v>24.08</v>
      </c>
      <c r="P583" s="1">
        <v>17</v>
      </c>
      <c r="Q583" s="1">
        <v>1615</v>
      </c>
      <c r="R583" s="1">
        <v>65</v>
      </c>
      <c r="S583" s="1">
        <f t="shared" si="108"/>
        <v>48412.28</v>
      </c>
      <c r="T583" s="1">
        <f t="shared" si="109"/>
        <v>59224.032000000007</v>
      </c>
      <c r="U583" s="1">
        <f t="shared" si="110"/>
        <v>1125.2583999999999</v>
      </c>
      <c r="V583" s="1">
        <f t="shared" si="111"/>
        <v>251.4074</v>
      </c>
      <c r="W583" s="1">
        <f t="shared" si="112"/>
        <v>257717.02220000001</v>
      </c>
      <c r="X583" s="1">
        <f t="shared" si="113"/>
        <v>55.150229445752196</v>
      </c>
      <c r="Y583" s="10">
        <f t="shared" si="114"/>
        <v>5.4005383756811769</v>
      </c>
      <c r="Z583" s="1">
        <f t="shared" si="115"/>
        <v>288.28436045533562</v>
      </c>
      <c r="AA583" s="1">
        <f t="shared" si="116"/>
        <v>0.95738804409669376</v>
      </c>
      <c r="AB583" s="1">
        <f t="shared" si="117"/>
        <v>181562.02220000001</v>
      </c>
      <c r="AC583" s="8">
        <f t="shared" si="118"/>
        <v>0.95738804409669376</v>
      </c>
      <c r="AD583" s="1" t="str">
        <f t="shared" si="119"/>
        <v>CUST583</v>
      </c>
      <c r="AE583" s="1"/>
      <c r="AF583" s="1"/>
    </row>
    <row r="584" spans="1:32" x14ac:dyDescent="0.3">
      <c r="A584" s="1" t="s">
        <v>19</v>
      </c>
      <c r="B584" s="1" t="s">
        <v>25</v>
      </c>
      <c r="C584" s="1" t="s">
        <v>30</v>
      </c>
      <c r="D584" s="1">
        <v>625</v>
      </c>
      <c r="E584" s="1">
        <v>396874</v>
      </c>
      <c r="F584" s="1">
        <v>32716</v>
      </c>
      <c r="G584" s="1">
        <v>3.27</v>
      </c>
      <c r="H584" s="1">
        <v>7.14</v>
      </c>
      <c r="I584" s="1">
        <v>307</v>
      </c>
      <c r="J584" s="1">
        <v>12.88</v>
      </c>
      <c r="K584" s="1">
        <v>8.5299999999999994</v>
      </c>
      <c r="L584" s="1">
        <v>86338</v>
      </c>
      <c r="M584" s="1">
        <v>10</v>
      </c>
      <c r="N584" s="1">
        <v>1017.98</v>
      </c>
      <c r="O584" s="1">
        <v>19.14</v>
      </c>
      <c r="P584" s="1">
        <v>11</v>
      </c>
      <c r="Q584" s="1">
        <v>45288</v>
      </c>
      <c r="R584" s="1">
        <v>50</v>
      </c>
      <c r="S584" s="1">
        <f t="shared" si="108"/>
        <v>4462.5</v>
      </c>
      <c r="T584" s="1">
        <f t="shared" si="109"/>
        <v>33853.352199999994</v>
      </c>
      <c r="U584" s="1">
        <f t="shared" si="110"/>
        <v>119.62500000000001</v>
      </c>
      <c r="V584" s="1">
        <f t="shared" si="111"/>
        <v>20.4375</v>
      </c>
      <c r="W584" s="1">
        <f t="shared" si="112"/>
        <v>226792.08530000001</v>
      </c>
      <c r="X584" s="1">
        <f t="shared" si="113"/>
        <v>362.86733648000001</v>
      </c>
      <c r="Y584" s="10">
        <f t="shared" si="114"/>
        <v>12.130883971145616</v>
      </c>
      <c r="Z584" s="1">
        <f t="shared" si="115"/>
        <v>389.8642409477593</v>
      </c>
      <c r="AA584" s="1">
        <f t="shared" si="116"/>
        <v>0.78745359988308627</v>
      </c>
      <c r="AB584" s="1">
        <f t="shared" si="117"/>
        <v>194076.08530000001</v>
      </c>
      <c r="AC584" s="8">
        <f t="shared" si="118"/>
        <v>0.78745359988308627</v>
      </c>
      <c r="AD584" s="1" t="str">
        <f t="shared" si="119"/>
        <v>CUST584</v>
      </c>
      <c r="AE584" s="1"/>
      <c r="AF584" s="1"/>
    </row>
    <row r="585" spans="1:32" x14ac:dyDescent="0.3">
      <c r="A585" s="1" t="s">
        <v>19</v>
      </c>
      <c r="B585" s="1" t="s">
        <v>24</v>
      </c>
      <c r="C585" s="1" t="s">
        <v>31</v>
      </c>
      <c r="D585" s="1">
        <v>101</v>
      </c>
      <c r="E585" s="1">
        <v>468267</v>
      </c>
      <c r="F585" s="1">
        <v>139308</v>
      </c>
      <c r="G585" s="1">
        <v>7.82</v>
      </c>
      <c r="H585" s="1">
        <v>3.64</v>
      </c>
      <c r="I585" s="1">
        <v>406</v>
      </c>
      <c r="J585" s="1">
        <v>24.68</v>
      </c>
      <c r="K585" s="1">
        <v>14.78</v>
      </c>
      <c r="L585" s="1">
        <v>43601</v>
      </c>
      <c r="M585" s="1">
        <v>4</v>
      </c>
      <c r="N585" s="1">
        <v>830.26</v>
      </c>
      <c r="O585" s="1">
        <v>8.64</v>
      </c>
      <c r="P585" s="1">
        <v>46</v>
      </c>
      <c r="Q585" s="1">
        <v>39745</v>
      </c>
      <c r="R585" s="1">
        <v>25</v>
      </c>
      <c r="S585" s="1">
        <f t="shared" si="108"/>
        <v>367.64</v>
      </c>
      <c r="T585" s="1">
        <f t="shared" si="109"/>
        <v>69209.862599999993</v>
      </c>
      <c r="U585" s="1">
        <f t="shared" si="110"/>
        <v>8.7263999999999999</v>
      </c>
      <c r="V585" s="1">
        <f t="shared" si="111"/>
        <v>7.898200000000001</v>
      </c>
      <c r="W585" s="1">
        <f t="shared" si="112"/>
        <v>315326.87280000001</v>
      </c>
      <c r="X585" s="1">
        <f t="shared" si="113"/>
        <v>3122.0482455445544</v>
      </c>
      <c r="Y585" s="10">
        <f t="shared" si="114"/>
        <v>3.3613791024205359</v>
      </c>
      <c r="Z585" s="1">
        <f t="shared" si="115"/>
        <v>564.00043359911353</v>
      </c>
      <c r="AA585" s="1">
        <f t="shared" si="116"/>
        <v>0.71985760260705967</v>
      </c>
      <c r="AB585" s="1">
        <f t="shared" si="117"/>
        <v>176018.87280000001</v>
      </c>
      <c r="AC585" s="8">
        <f t="shared" si="118"/>
        <v>0.71985760260705967</v>
      </c>
      <c r="AD585" s="1" t="str">
        <f t="shared" si="119"/>
        <v>CUST585</v>
      </c>
      <c r="AE585" s="1"/>
      <c r="AF585" s="1"/>
    </row>
    <row r="586" spans="1:32" x14ac:dyDescent="0.3">
      <c r="A586" s="1" t="s">
        <v>19</v>
      </c>
      <c r="B586" s="1" t="s">
        <v>24</v>
      </c>
      <c r="C586" s="1" t="s">
        <v>28</v>
      </c>
      <c r="D586" s="1">
        <v>2440</v>
      </c>
      <c r="E586" s="1">
        <v>292634</v>
      </c>
      <c r="F586" s="1">
        <v>138004</v>
      </c>
      <c r="G586" s="1">
        <v>2.46</v>
      </c>
      <c r="H586" s="1">
        <v>2.77</v>
      </c>
      <c r="I586" s="1">
        <v>385</v>
      </c>
      <c r="J586" s="1">
        <v>41.69</v>
      </c>
      <c r="K586" s="1">
        <v>13.94</v>
      </c>
      <c r="L586" s="1">
        <v>72178</v>
      </c>
      <c r="M586" s="1">
        <v>14</v>
      </c>
      <c r="N586" s="1">
        <v>722.82</v>
      </c>
      <c r="O586" s="1">
        <v>21.92</v>
      </c>
      <c r="P586" s="1">
        <v>4</v>
      </c>
      <c r="Q586" s="1">
        <v>43548</v>
      </c>
      <c r="R586" s="1">
        <v>58</v>
      </c>
      <c r="S586" s="1">
        <f t="shared" si="108"/>
        <v>6758.8</v>
      </c>
      <c r="T586" s="1">
        <f t="shared" si="109"/>
        <v>40793.179599999996</v>
      </c>
      <c r="U586" s="1">
        <f t="shared" si="110"/>
        <v>534.84800000000007</v>
      </c>
      <c r="V586" s="1">
        <f t="shared" si="111"/>
        <v>60.024000000000001</v>
      </c>
      <c r="W586" s="1">
        <f t="shared" si="112"/>
        <v>128761.14840000001</v>
      </c>
      <c r="X586" s="1">
        <f t="shared" si="113"/>
        <v>52.770962459016395</v>
      </c>
      <c r="Y586" s="10">
        <f t="shared" si="114"/>
        <v>2.1204747688472798</v>
      </c>
      <c r="Z586" s="1">
        <f t="shared" si="115"/>
        <v>404.85044686090589</v>
      </c>
      <c r="AA586" s="1">
        <f t="shared" si="116"/>
        <v>0.95096844522509349</v>
      </c>
      <c r="AB586" s="1">
        <f t="shared" si="117"/>
        <v>-9242.8515999999945</v>
      </c>
      <c r="AC586" s="8">
        <f t="shared" si="118"/>
        <v>0.95096844522509349</v>
      </c>
      <c r="AD586" s="1" t="str">
        <f t="shared" si="119"/>
        <v>CUST586</v>
      </c>
      <c r="AE586" s="1"/>
      <c r="AF586" s="1"/>
    </row>
    <row r="587" spans="1:32" x14ac:dyDescent="0.3">
      <c r="A587" s="1" t="s">
        <v>19</v>
      </c>
      <c r="B587" s="1" t="s">
        <v>25</v>
      </c>
      <c r="C587" s="1" t="s">
        <v>28</v>
      </c>
      <c r="D587" s="1">
        <v>3152</v>
      </c>
      <c r="E587" s="1">
        <v>83787</v>
      </c>
      <c r="F587" s="1">
        <v>13556</v>
      </c>
      <c r="G587" s="1">
        <v>3.67</v>
      </c>
      <c r="H587" s="1">
        <v>9.17</v>
      </c>
      <c r="I587" s="1">
        <v>277</v>
      </c>
      <c r="J587" s="1">
        <v>15.81</v>
      </c>
      <c r="K587" s="1">
        <v>5.25</v>
      </c>
      <c r="L587" s="1">
        <v>28754</v>
      </c>
      <c r="M587" s="1">
        <v>10</v>
      </c>
      <c r="N587" s="1">
        <v>1381.7</v>
      </c>
      <c r="O587" s="1">
        <v>2.84</v>
      </c>
      <c r="P587" s="1">
        <v>10</v>
      </c>
      <c r="Q587" s="1">
        <v>7984</v>
      </c>
      <c r="R587" s="1">
        <v>0</v>
      </c>
      <c r="S587" s="1">
        <f t="shared" si="108"/>
        <v>28903.84</v>
      </c>
      <c r="T587" s="1">
        <f t="shared" si="109"/>
        <v>4398.8175000000001</v>
      </c>
      <c r="U587" s="1">
        <f t="shared" si="110"/>
        <v>89.516799999999989</v>
      </c>
      <c r="V587" s="1">
        <f t="shared" si="111"/>
        <v>115.67839999999998</v>
      </c>
      <c r="W587" s="1">
        <f t="shared" si="112"/>
        <v>13541.147300000011</v>
      </c>
      <c r="X587" s="1">
        <f t="shared" si="113"/>
        <v>4.2960492703045725</v>
      </c>
      <c r="Y587" s="10">
        <f t="shared" si="114"/>
        <v>6.1808055473591033</v>
      </c>
      <c r="Z587" s="1">
        <f t="shared" si="115"/>
        <v>60.640515307230224</v>
      </c>
      <c r="AA587" s="1">
        <f t="shared" si="116"/>
        <v>4.5679031353312567</v>
      </c>
      <c r="AB587" s="1">
        <f t="shared" si="117"/>
        <v>-14.852699999988545</v>
      </c>
      <c r="AC587" s="8">
        <f t="shared" si="118"/>
        <v>4.5679031353312567</v>
      </c>
      <c r="AD587" s="1" t="str">
        <f t="shared" si="119"/>
        <v>CUST587</v>
      </c>
      <c r="AE587" s="1"/>
      <c r="AF587" s="1"/>
    </row>
    <row r="588" spans="1:32" x14ac:dyDescent="0.3">
      <c r="A588" s="1" t="s">
        <v>19</v>
      </c>
      <c r="B588" s="1" t="s">
        <v>24</v>
      </c>
      <c r="C588" s="1" t="s">
        <v>29</v>
      </c>
      <c r="D588" s="1">
        <v>4699</v>
      </c>
      <c r="E588" s="1">
        <v>80447</v>
      </c>
      <c r="F588" s="1">
        <v>135544</v>
      </c>
      <c r="G588" s="1">
        <v>8.8000000000000007</v>
      </c>
      <c r="H588" s="1">
        <v>3.94</v>
      </c>
      <c r="I588" s="1">
        <v>255</v>
      </c>
      <c r="J588" s="1">
        <v>43.46</v>
      </c>
      <c r="K588" s="1">
        <v>14.94</v>
      </c>
      <c r="L588" s="1">
        <v>13231</v>
      </c>
      <c r="M588" s="1">
        <v>11</v>
      </c>
      <c r="N588" s="1">
        <v>539.80999999999995</v>
      </c>
      <c r="O588" s="1">
        <v>7.23</v>
      </c>
      <c r="P588" s="1">
        <v>12</v>
      </c>
      <c r="Q588" s="1">
        <v>29457</v>
      </c>
      <c r="R588" s="1">
        <v>69</v>
      </c>
      <c r="S588" s="1">
        <f t="shared" si="108"/>
        <v>18514.060000000001</v>
      </c>
      <c r="T588" s="1">
        <f t="shared" si="109"/>
        <v>12018.781800000001</v>
      </c>
      <c r="U588" s="1">
        <f t="shared" si="110"/>
        <v>339.73770000000002</v>
      </c>
      <c r="V588" s="1">
        <f t="shared" si="111"/>
        <v>413.51200000000006</v>
      </c>
      <c r="W588" s="1">
        <f t="shared" si="112"/>
        <v>6472.9084999999905</v>
      </c>
      <c r="X588" s="1">
        <f t="shared" si="113"/>
        <v>1.3775076612045096</v>
      </c>
      <c r="Y588" s="10">
        <f t="shared" si="114"/>
        <v>0.59351206988136695</v>
      </c>
      <c r="Z588" s="1">
        <f t="shared" si="115"/>
        <v>149.02836183101462</v>
      </c>
      <c r="AA588" s="1">
        <f t="shared" si="116"/>
        <v>1.7110836948549977</v>
      </c>
      <c r="AB588" s="1">
        <f t="shared" si="117"/>
        <v>-129071.09150000001</v>
      </c>
      <c r="AC588" s="8">
        <f t="shared" si="118"/>
        <v>1.7110836948549977</v>
      </c>
      <c r="AD588" s="1" t="str">
        <f t="shared" si="119"/>
        <v>CUST588</v>
      </c>
      <c r="AE588" s="1"/>
      <c r="AF588" s="1"/>
    </row>
    <row r="589" spans="1:32" x14ac:dyDescent="0.3">
      <c r="A589" s="1" t="s">
        <v>19</v>
      </c>
      <c r="B589" s="1" t="s">
        <v>27</v>
      </c>
      <c r="C589" s="1" t="s">
        <v>28</v>
      </c>
      <c r="D589" s="1">
        <v>229</v>
      </c>
      <c r="E589" s="1">
        <v>566494</v>
      </c>
      <c r="F589" s="1">
        <v>5138</v>
      </c>
      <c r="G589" s="1">
        <v>5.24</v>
      </c>
      <c r="H589" s="1">
        <v>9.81</v>
      </c>
      <c r="I589" s="1">
        <v>288</v>
      </c>
      <c r="J589" s="1">
        <v>45.52</v>
      </c>
      <c r="K589" s="1">
        <v>12.54</v>
      </c>
      <c r="L589" s="1">
        <v>32624</v>
      </c>
      <c r="M589" s="1">
        <v>14</v>
      </c>
      <c r="N589" s="1">
        <v>385.7</v>
      </c>
      <c r="O589" s="1">
        <v>10.94</v>
      </c>
      <c r="P589" s="1">
        <v>44</v>
      </c>
      <c r="Q589" s="1">
        <v>19130</v>
      </c>
      <c r="R589" s="1">
        <v>16</v>
      </c>
      <c r="S589" s="1">
        <f t="shared" si="108"/>
        <v>2246.4900000000002</v>
      </c>
      <c r="T589" s="1">
        <f t="shared" si="109"/>
        <v>71038.347599999994</v>
      </c>
      <c r="U589" s="1">
        <f t="shared" si="110"/>
        <v>25.052599999999998</v>
      </c>
      <c r="V589" s="1">
        <f t="shared" si="111"/>
        <v>11.999600000000001</v>
      </c>
      <c r="W589" s="1">
        <f t="shared" si="112"/>
        <v>441418.1102</v>
      </c>
      <c r="X589" s="1">
        <f t="shared" si="113"/>
        <v>1927.5900008733624</v>
      </c>
      <c r="Y589" s="10">
        <f t="shared" si="114"/>
        <v>110.25574153367069</v>
      </c>
      <c r="Z589" s="1">
        <f t="shared" si="115"/>
        <v>1468.742546020223</v>
      </c>
      <c r="AA589" s="1">
        <f t="shared" si="116"/>
        <v>0.19608610152976025</v>
      </c>
      <c r="AB589" s="1">
        <f t="shared" si="117"/>
        <v>436280.1102</v>
      </c>
      <c r="AC589" s="8">
        <f t="shared" si="118"/>
        <v>0.19608610152976025</v>
      </c>
      <c r="AD589" s="1" t="str">
        <f t="shared" si="119"/>
        <v>CUST589</v>
      </c>
      <c r="AE589" s="1"/>
      <c r="AF589" s="1"/>
    </row>
    <row r="590" spans="1:32" x14ac:dyDescent="0.3">
      <c r="A590" s="1" t="s">
        <v>19</v>
      </c>
      <c r="B590" s="1" t="s">
        <v>27</v>
      </c>
      <c r="C590" s="1" t="s">
        <v>30</v>
      </c>
      <c r="D590" s="1">
        <v>2093</v>
      </c>
      <c r="E590" s="1">
        <v>572220</v>
      </c>
      <c r="F590" s="1">
        <v>40428</v>
      </c>
      <c r="G590" s="1">
        <v>7.97</v>
      </c>
      <c r="H590" s="1">
        <v>16.04</v>
      </c>
      <c r="I590" s="1">
        <v>162</v>
      </c>
      <c r="J590" s="1">
        <v>7.39</v>
      </c>
      <c r="K590" s="1">
        <v>5.85</v>
      </c>
      <c r="L590" s="1">
        <v>14429</v>
      </c>
      <c r="M590" s="1">
        <v>10</v>
      </c>
      <c r="N590" s="1">
        <v>1036.99</v>
      </c>
      <c r="O590" s="1">
        <v>5.22</v>
      </c>
      <c r="P590" s="1">
        <v>38</v>
      </c>
      <c r="Q590" s="1">
        <v>31540</v>
      </c>
      <c r="R590" s="1">
        <v>67</v>
      </c>
      <c r="S590" s="1">
        <f t="shared" si="108"/>
        <v>33571.72</v>
      </c>
      <c r="T590" s="1">
        <f t="shared" si="109"/>
        <v>33474.869999999995</v>
      </c>
      <c r="U590" s="1">
        <f t="shared" si="110"/>
        <v>109.2546</v>
      </c>
      <c r="V590" s="1">
        <f t="shared" si="111"/>
        <v>166.81209999999999</v>
      </c>
      <c r="W590" s="1">
        <f t="shared" si="112"/>
        <v>458928.34330000001</v>
      </c>
      <c r="X590" s="1">
        <f t="shared" si="113"/>
        <v>219.26820033444815</v>
      </c>
      <c r="Y590" s="10">
        <f t="shared" si="114"/>
        <v>14.154051647373107</v>
      </c>
      <c r="Z590" s="1">
        <f t="shared" si="115"/>
        <v>551.80859989006649</v>
      </c>
      <c r="AA590" s="1">
        <f t="shared" si="116"/>
        <v>0.2935800566215791</v>
      </c>
      <c r="AB590" s="1">
        <f t="shared" si="117"/>
        <v>418500.34330000001</v>
      </c>
      <c r="AC590" s="8">
        <f t="shared" si="118"/>
        <v>0.2935800566215791</v>
      </c>
      <c r="AD590" s="1" t="str">
        <f t="shared" si="119"/>
        <v>CUST590</v>
      </c>
      <c r="AE590" s="1"/>
      <c r="AF590" s="1"/>
    </row>
    <row r="591" spans="1:32" x14ac:dyDescent="0.3">
      <c r="A591" s="1" t="s">
        <v>19</v>
      </c>
      <c r="B591" s="1" t="s">
        <v>27</v>
      </c>
      <c r="C591" s="1" t="s">
        <v>31</v>
      </c>
      <c r="D591" s="1">
        <v>3292</v>
      </c>
      <c r="E591" s="1">
        <v>133369</v>
      </c>
      <c r="F591" s="1">
        <v>81021</v>
      </c>
      <c r="G591" s="1">
        <v>0.57999999999999996</v>
      </c>
      <c r="H591" s="1">
        <v>3.18</v>
      </c>
      <c r="I591" s="1">
        <v>79</v>
      </c>
      <c r="J591" s="1">
        <v>36.53</v>
      </c>
      <c r="K591" s="1">
        <v>15.63</v>
      </c>
      <c r="L591" s="1">
        <v>80907</v>
      </c>
      <c r="M591" s="1">
        <v>7</v>
      </c>
      <c r="N591" s="1">
        <v>1353.96</v>
      </c>
      <c r="O591" s="1">
        <v>9.4</v>
      </c>
      <c r="P591" s="1">
        <v>20</v>
      </c>
      <c r="Q591" s="1">
        <v>3010</v>
      </c>
      <c r="R591" s="1">
        <v>27</v>
      </c>
      <c r="S591" s="1">
        <f t="shared" si="108"/>
        <v>10468.560000000001</v>
      </c>
      <c r="T591" s="1">
        <f t="shared" si="109"/>
        <v>20845.574700000001</v>
      </c>
      <c r="U591" s="1">
        <f t="shared" si="110"/>
        <v>309.44799999999998</v>
      </c>
      <c r="V591" s="1">
        <f t="shared" si="111"/>
        <v>19.093599999999999</v>
      </c>
      <c r="W591" s="1">
        <f t="shared" si="112"/>
        <v>17809.323699999994</v>
      </c>
      <c r="X591" s="1">
        <f t="shared" si="113"/>
        <v>5.4098796172539467</v>
      </c>
      <c r="Y591" s="10">
        <f t="shared" si="114"/>
        <v>1.6461040964688167</v>
      </c>
      <c r="Z591" s="1">
        <f t="shared" si="115"/>
        <v>98.502909982569648</v>
      </c>
      <c r="AA591" s="1">
        <f t="shared" si="116"/>
        <v>0.80200676319084641</v>
      </c>
      <c r="AB591" s="1">
        <f t="shared" si="117"/>
        <v>-63211.676300000006</v>
      </c>
      <c r="AC591" s="8">
        <f t="shared" si="118"/>
        <v>0.80200676319084641</v>
      </c>
      <c r="AD591" s="1" t="str">
        <f t="shared" si="119"/>
        <v>CUST591</v>
      </c>
      <c r="AE591" s="1"/>
      <c r="AF591" s="1"/>
    </row>
    <row r="592" spans="1:32" x14ac:dyDescent="0.3">
      <c r="A592" s="1" t="s">
        <v>19</v>
      </c>
      <c r="B592" s="1" t="s">
        <v>26</v>
      </c>
      <c r="C592" s="1" t="s">
        <v>28</v>
      </c>
      <c r="D592" s="1">
        <v>1416</v>
      </c>
      <c r="E592" s="1">
        <v>210381</v>
      </c>
      <c r="F592" s="1">
        <v>108651</v>
      </c>
      <c r="G592" s="1">
        <v>8.3699999999999992</v>
      </c>
      <c r="H592" s="1">
        <v>16.940000000000001</v>
      </c>
      <c r="I592" s="1">
        <v>393</v>
      </c>
      <c r="J592" s="1">
        <v>8.43</v>
      </c>
      <c r="K592" s="1">
        <v>7.16</v>
      </c>
      <c r="L592" s="1">
        <v>25958</v>
      </c>
      <c r="M592" s="1">
        <v>5</v>
      </c>
      <c r="N592" s="1">
        <v>928.66</v>
      </c>
      <c r="O592" s="1">
        <v>21.08</v>
      </c>
      <c r="P592" s="1">
        <v>13</v>
      </c>
      <c r="Q592" s="1">
        <v>27365</v>
      </c>
      <c r="R592" s="1">
        <v>61</v>
      </c>
      <c r="S592" s="1">
        <f t="shared" si="108"/>
        <v>23987.040000000001</v>
      </c>
      <c r="T592" s="1">
        <f t="shared" si="109"/>
        <v>15063.2796</v>
      </c>
      <c r="U592" s="1">
        <f t="shared" si="110"/>
        <v>298.49279999999999</v>
      </c>
      <c r="V592" s="1">
        <f t="shared" si="111"/>
        <v>118.5192</v>
      </c>
      <c r="W592" s="1">
        <f t="shared" si="112"/>
        <v>117590.6684</v>
      </c>
      <c r="X592" s="1">
        <f t="shared" si="113"/>
        <v>83.044257344632769</v>
      </c>
      <c r="Y592" s="10">
        <f t="shared" si="114"/>
        <v>1.9363006322997487</v>
      </c>
      <c r="Z592" s="1">
        <f t="shared" si="115"/>
        <v>226.54254517261433</v>
      </c>
      <c r="AA592" s="1">
        <f t="shared" si="116"/>
        <v>1.7347734823962238</v>
      </c>
      <c r="AB592" s="1">
        <f t="shared" si="117"/>
        <v>8939.668399999995</v>
      </c>
      <c r="AC592" s="8">
        <f t="shared" si="118"/>
        <v>1.7347734823962238</v>
      </c>
      <c r="AD592" s="1" t="str">
        <f t="shared" si="119"/>
        <v>CUST592</v>
      </c>
      <c r="AE592" s="1"/>
      <c r="AF592" s="1"/>
    </row>
    <row r="593" spans="1:32" x14ac:dyDescent="0.3">
      <c r="A593" s="1" t="s">
        <v>19</v>
      </c>
      <c r="B593" s="1" t="s">
        <v>26</v>
      </c>
      <c r="C593" s="1" t="s">
        <v>28</v>
      </c>
      <c r="D593" s="1">
        <v>1329</v>
      </c>
      <c r="E593" s="1">
        <v>617109</v>
      </c>
      <c r="F593" s="1">
        <v>41593</v>
      </c>
      <c r="G593" s="1">
        <v>3.31</v>
      </c>
      <c r="H593" s="1">
        <v>9.56</v>
      </c>
      <c r="I593" s="1">
        <v>279</v>
      </c>
      <c r="J593" s="1">
        <v>34.19</v>
      </c>
      <c r="K593" s="1">
        <v>7.44</v>
      </c>
      <c r="L593" s="1">
        <v>75791</v>
      </c>
      <c r="M593" s="1">
        <v>5</v>
      </c>
      <c r="N593" s="1">
        <v>294.93</v>
      </c>
      <c r="O593" s="1">
        <v>20.079999999999998</v>
      </c>
      <c r="P593" s="1">
        <v>48</v>
      </c>
      <c r="Q593" s="1">
        <v>34405</v>
      </c>
      <c r="R593" s="1">
        <v>7</v>
      </c>
      <c r="S593" s="1">
        <f t="shared" si="108"/>
        <v>12705.24</v>
      </c>
      <c r="T593" s="1">
        <f t="shared" si="109"/>
        <v>45912.909600000006</v>
      </c>
      <c r="U593" s="1">
        <f t="shared" si="110"/>
        <v>266.86319999999995</v>
      </c>
      <c r="V593" s="1">
        <f t="shared" si="111"/>
        <v>43.989899999999999</v>
      </c>
      <c r="W593" s="1">
        <f t="shared" si="112"/>
        <v>447983.99729999999</v>
      </c>
      <c r="X593" s="1">
        <f t="shared" si="113"/>
        <v>337.08351941309252</v>
      </c>
      <c r="Y593" s="10">
        <f t="shared" si="114"/>
        <v>14.836847546462145</v>
      </c>
      <c r="Z593" s="1">
        <f t="shared" si="115"/>
        <v>2092.3914149120128</v>
      </c>
      <c r="AA593" s="1">
        <f t="shared" si="116"/>
        <v>0.13334025269441865</v>
      </c>
      <c r="AB593" s="1">
        <f t="shared" si="117"/>
        <v>406390.99729999999</v>
      </c>
      <c r="AC593" s="8">
        <f t="shared" si="118"/>
        <v>0.13334025269441865</v>
      </c>
      <c r="AD593" s="1" t="str">
        <f t="shared" si="119"/>
        <v>CUST593</v>
      </c>
      <c r="AE593" s="1"/>
      <c r="AF593" s="1"/>
    </row>
    <row r="594" spans="1:32" x14ac:dyDescent="0.3">
      <c r="A594" s="1" t="s">
        <v>19</v>
      </c>
      <c r="B594" s="1" t="s">
        <v>25</v>
      </c>
      <c r="C594" s="1" t="s">
        <v>29</v>
      </c>
      <c r="D594" s="1">
        <v>1339</v>
      </c>
      <c r="E594" s="1">
        <v>480267</v>
      </c>
      <c r="F594" s="1">
        <v>46862</v>
      </c>
      <c r="G594" s="1">
        <v>4.58</v>
      </c>
      <c r="H594" s="1">
        <v>7.65</v>
      </c>
      <c r="I594" s="1">
        <v>39</v>
      </c>
      <c r="J594" s="1">
        <v>28.84</v>
      </c>
      <c r="K594" s="1">
        <v>7.16</v>
      </c>
      <c r="L594" s="1">
        <v>87675</v>
      </c>
      <c r="M594" s="1">
        <v>1</v>
      </c>
      <c r="N594" s="1">
        <v>1690.85</v>
      </c>
      <c r="O594" s="1">
        <v>29.36</v>
      </c>
      <c r="P594" s="1">
        <v>30</v>
      </c>
      <c r="Q594" s="1">
        <v>9367</v>
      </c>
      <c r="R594" s="1">
        <v>30</v>
      </c>
      <c r="S594" s="1">
        <f t="shared" si="108"/>
        <v>10243.35</v>
      </c>
      <c r="T594" s="1">
        <f t="shared" si="109"/>
        <v>34387.117200000001</v>
      </c>
      <c r="U594" s="1">
        <f t="shared" si="110"/>
        <v>393.13039999999995</v>
      </c>
      <c r="V594" s="1">
        <f t="shared" si="111"/>
        <v>61.3262</v>
      </c>
      <c r="W594" s="1">
        <f t="shared" si="112"/>
        <v>338140.07620000001</v>
      </c>
      <c r="X594" s="1">
        <f t="shared" si="113"/>
        <v>252.53179701269605</v>
      </c>
      <c r="Y594" s="10">
        <f t="shared" si="114"/>
        <v>10.248538261277794</v>
      </c>
      <c r="Z594" s="1">
        <f t="shared" si="115"/>
        <v>284.03879705473582</v>
      </c>
      <c r="AA594" s="1">
        <f t="shared" si="116"/>
        <v>0.13730518649001491</v>
      </c>
      <c r="AB594" s="1">
        <f t="shared" si="117"/>
        <v>291278.07620000001</v>
      </c>
      <c r="AC594" s="8">
        <f t="shared" si="118"/>
        <v>0.13730518649001491</v>
      </c>
      <c r="AD594" s="1" t="str">
        <f t="shared" si="119"/>
        <v>CUST594</v>
      </c>
      <c r="AE594" s="1"/>
      <c r="AF594" s="1"/>
    </row>
    <row r="595" spans="1:32" x14ac:dyDescent="0.3">
      <c r="A595" s="1" t="s">
        <v>19</v>
      </c>
      <c r="B595" s="1" t="s">
        <v>24</v>
      </c>
      <c r="C595" s="1" t="s">
        <v>29</v>
      </c>
      <c r="D595" s="1">
        <v>4503</v>
      </c>
      <c r="E595" s="1">
        <v>182503</v>
      </c>
      <c r="F595" s="1">
        <v>85018</v>
      </c>
      <c r="G595" s="1">
        <v>7.46</v>
      </c>
      <c r="H595" s="1">
        <v>15.53</v>
      </c>
      <c r="I595" s="1">
        <v>219</v>
      </c>
      <c r="J595" s="1">
        <v>46</v>
      </c>
      <c r="K595" s="1">
        <v>11.64</v>
      </c>
      <c r="L595" s="1">
        <v>40473</v>
      </c>
      <c r="M595" s="1">
        <v>10</v>
      </c>
      <c r="N595" s="1">
        <v>1698.32</v>
      </c>
      <c r="O595" s="1">
        <v>2.57</v>
      </c>
      <c r="P595" s="1">
        <v>5</v>
      </c>
      <c r="Q595" s="1">
        <v>36285</v>
      </c>
      <c r="R595" s="1">
        <v>63</v>
      </c>
      <c r="S595" s="1">
        <f t="shared" si="108"/>
        <v>69931.59</v>
      </c>
      <c r="T595" s="1">
        <f t="shared" si="109"/>
        <v>21243.349200000001</v>
      </c>
      <c r="U595" s="1">
        <f t="shared" si="110"/>
        <v>115.72709999999999</v>
      </c>
      <c r="V595" s="1">
        <f t="shared" si="111"/>
        <v>335.92379999999997</v>
      </c>
      <c r="W595" s="1">
        <f t="shared" si="112"/>
        <v>14118.409899999999</v>
      </c>
      <c r="X595" s="1">
        <f t="shared" si="113"/>
        <v>3.1353341994226067</v>
      </c>
      <c r="Y595" s="10">
        <f t="shared" si="114"/>
        <v>2.1466395351572607</v>
      </c>
      <c r="Z595" s="1">
        <f t="shared" si="115"/>
        <v>107.4609025389797</v>
      </c>
      <c r="AA595" s="1">
        <f t="shared" si="116"/>
        <v>2.0379504994438449</v>
      </c>
      <c r="AB595" s="1">
        <f t="shared" si="117"/>
        <v>-70899.590100000001</v>
      </c>
      <c r="AC595" s="8">
        <f t="shared" si="118"/>
        <v>2.0379504994438449</v>
      </c>
      <c r="AD595" s="1" t="str">
        <f t="shared" si="119"/>
        <v>CUST595</v>
      </c>
      <c r="AE595" s="1"/>
      <c r="AF595" s="1"/>
    </row>
    <row r="596" spans="1:32" x14ac:dyDescent="0.3">
      <c r="A596" s="1" t="s">
        <v>19</v>
      </c>
      <c r="B596" s="1" t="s">
        <v>26</v>
      </c>
      <c r="C596" s="1" t="s">
        <v>29</v>
      </c>
      <c r="D596" s="1">
        <v>1618</v>
      </c>
      <c r="E596" s="1">
        <v>569349</v>
      </c>
      <c r="F596" s="1">
        <v>24337</v>
      </c>
      <c r="G596" s="1">
        <v>3.69</v>
      </c>
      <c r="H596" s="1">
        <v>3.62</v>
      </c>
      <c r="I596" s="1">
        <v>19</v>
      </c>
      <c r="J596" s="1">
        <v>40.520000000000003</v>
      </c>
      <c r="K596" s="1">
        <v>18.010000000000002</v>
      </c>
      <c r="L596" s="1">
        <v>53412</v>
      </c>
      <c r="M596" s="1">
        <v>14</v>
      </c>
      <c r="N596" s="1">
        <v>1085.75</v>
      </c>
      <c r="O596" s="1">
        <v>3.24</v>
      </c>
      <c r="P596" s="1">
        <v>49</v>
      </c>
      <c r="Q596" s="1">
        <v>23796</v>
      </c>
      <c r="R596" s="1">
        <v>77</v>
      </c>
      <c r="S596" s="1">
        <f t="shared" si="108"/>
        <v>5857.16</v>
      </c>
      <c r="T596" s="1">
        <f t="shared" si="109"/>
        <v>102539.7549</v>
      </c>
      <c r="U596" s="1">
        <f t="shared" si="110"/>
        <v>52.423200000000008</v>
      </c>
      <c r="V596" s="1">
        <f t="shared" si="111"/>
        <v>59.7042</v>
      </c>
      <c r="W596" s="1">
        <f t="shared" si="112"/>
        <v>383631.95770000003</v>
      </c>
      <c r="X596" s="1">
        <f t="shared" si="113"/>
        <v>237.10256965389371</v>
      </c>
      <c r="Y596" s="10">
        <f t="shared" si="114"/>
        <v>23.39437892920245</v>
      </c>
      <c r="Z596" s="1">
        <f t="shared" si="115"/>
        <v>524.38314529127331</v>
      </c>
      <c r="AA596" s="1">
        <f t="shared" si="116"/>
        <v>3.6233048622198338E-2</v>
      </c>
      <c r="AB596" s="1">
        <f t="shared" si="117"/>
        <v>359294.95770000003</v>
      </c>
      <c r="AC596" s="8">
        <f t="shared" si="118"/>
        <v>3.6233048622198338E-2</v>
      </c>
      <c r="AD596" s="1" t="str">
        <f t="shared" si="119"/>
        <v>CUST596</v>
      </c>
      <c r="AE596" s="1"/>
      <c r="AF596" s="1"/>
    </row>
    <row r="597" spans="1:32" x14ac:dyDescent="0.3">
      <c r="A597" s="1" t="s">
        <v>19</v>
      </c>
      <c r="B597" s="1" t="s">
        <v>26</v>
      </c>
      <c r="C597" s="1" t="s">
        <v>31</v>
      </c>
      <c r="D597" s="1">
        <v>1737</v>
      </c>
      <c r="E597" s="1">
        <v>445755</v>
      </c>
      <c r="F597" s="1">
        <v>53511</v>
      </c>
      <c r="G597" s="1">
        <v>7.29</v>
      </c>
      <c r="H597" s="1">
        <v>4</v>
      </c>
      <c r="I597" s="1">
        <v>368</v>
      </c>
      <c r="J597" s="1">
        <v>45.08</v>
      </c>
      <c r="K597" s="1">
        <v>11.09</v>
      </c>
      <c r="L597" s="1">
        <v>5622</v>
      </c>
      <c r="M597" s="1">
        <v>6</v>
      </c>
      <c r="N597" s="1">
        <v>981.76</v>
      </c>
      <c r="O597" s="1">
        <v>6.03</v>
      </c>
      <c r="P597" s="1">
        <v>21</v>
      </c>
      <c r="Q597" s="1">
        <v>27549</v>
      </c>
      <c r="R597" s="1">
        <v>59</v>
      </c>
      <c r="S597" s="1">
        <f t="shared" si="108"/>
        <v>6948</v>
      </c>
      <c r="T597" s="1">
        <f t="shared" si="109"/>
        <v>49434.229500000001</v>
      </c>
      <c r="U597" s="1">
        <f t="shared" si="110"/>
        <v>104.7411</v>
      </c>
      <c r="V597" s="1">
        <f t="shared" si="111"/>
        <v>126.62730000000001</v>
      </c>
      <c r="W597" s="1">
        <f t="shared" si="112"/>
        <v>355970.40210000001</v>
      </c>
      <c r="X597" s="1">
        <f t="shared" si="113"/>
        <v>204.93402538860104</v>
      </c>
      <c r="Y597" s="10">
        <f t="shared" si="114"/>
        <v>8.3301564164377417</v>
      </c>
      <c r="Z597" s="1">
        <f t="shared" si="115"/>
        <v>454.03662809647977</v>
      </c>
      <c r="AA597" s="1">
        <f t="shared" si="116"/>
        <v>0.81050729660912391</v>
      </c>
      <c r="AB597" s="1">
        <f t="shared" si="117"/>
        <v>302459.40210000001</v>
      </c>
      <c r="AC597" s="8">
        <f t="shared" si="118"/>
        <v>0.81050729660912391</v>
      </c>
      <c r="AD597" s="1" t="str">
        <f t="shared" si="119"/>
        <v>CUST597</v>
      </c>
      <c r="AE597" s="1"/>
      <c r="AF597" s="1"/>
    </row>
    <row r="598" spans="1:32" x14ac:dyDescent="0.3">
      <c r="A598" s="1" t="s">
        <v>19</v>
      </c>
      <c r="B598" s="1" t="s">
        <v>26</v>
      </c>
      <c r="C598" s="1" t="s">
        <v>31</v>
      </c>
      <c r="D598" s="1">
        <v>4214</v>
      </c>
      <c r="E598" s="1">
        <v>545479</v>
      </c>
      <c r="F598" s="1">
        <v>127115</v>
      </c>
      <c r="G598" s="1">
        <v>8.8699999999999992</v>
      </c>
      <c r="H598" s="1">
        <v>13.67</v>
      </c>
      <c r="I598" s="1">
        <v>231</v>
      </c>
      <c r="J598" s="1">
        <v>7.62</v>
      </c>
      <c r="K598" s="1">
        <v>18.899999999999999</v>
      </c>
      <c r="L598" s="1">
        <v>83797</v>
      </c>
      <c r="M598" s="1">
        <v>12</v>
      </c>
      <c r="N598" s="1">
        <v>498.97</v>
      </c>
      <c r="O598" s="1">
        <v>5.36</v>
      </c>
      <c r="P598" s="1">
        <v>4</v>
      </c>
      <c r="Q598" s="1">
        <v>40023</v>
      </c>
      <c r="R598" s="1">
        <v>18</v>
      </c>
      <c r="S598" s="1">
        <f t="shared" si="108"/>
        <v>57605.38</v>
      </c>
      <c r="T598" s="1">
        <f t="shared" si="109"/>
        <v>103095.53099999999</v>
      </c>
      <c r="U598" s="1">
        <f t="shared" si="110"/>
        <v>225.87040000000002</v>
      </c>
      <c r="V598" s="1">
        <f t="shared" si="111"/>
        <v>373.78179999999992</v>
      </c>
      <c r="W598" s="1">
        <f t="shared" si="112"/>
        <v>260358.43680000002</v>
      </c>
      <c r="X598" s="1">
        <f t="shared" si="113"/>
        <v>61.784156810631238</v>
      </c>
      <c r="Y598" s="10">
        <f t="shared" si="114"/>
        <v>4.2912244817684773</v>
      </c>
      <c r="Z598" s="1">
        <f t="shared" si="115"/>
        <v>1093.2100126260095</v>
      </c>
      <c r="AA598" s="1">
        <f t="shared" si="116"/>
        <v>0.21130432152291839</v>
      </c>
      <c r="AB598" s="1">
        <f t="shared" si="117"/>
        <v>133243.43680000002</v>
      </c>
      <c r="AC598" s="8">
        <f t="shared" si="118"/>
        <v>0.21130432152291839</v>
      </c>
      <c r="AD598" s="1" t="str">
        <f t="shared" si="119"/>
        <v>CUST598</v>
      </c>
      <c r="AE598" s="1"/>
      <c r="AF598" s="1"/>
    </row>
    <row r="599" spans="1:32" x14ac:dyDescent="0.3">
      <c r="A599" s="1" t="s">
        <v>19</v>
      </c>
      <c r="B599" s="1" t="s">
        <v>24</v>
      </c>
      <c r="C599" s="1" t="s">
        <v>31</v>
      </c>
      <c r="D599" s="1">
        <v>3668</v>
      </c>
      <c r="E599" s="1">
        <v>711948</v>
      </c>
      <c r="F599" s="1">
        <v>106084</v>
      </c>
      <c r="G599" s="1">
        <v>2.23</v>
      </c>
      <c r="H599" s="1">
        <v>15.82</v>
      </c>
      <c r="I599" s="1">
        <v>246</v>
      </c>
      <c r="J599" s="1">
        <v>65.8</v>
      </c>
      <c r="K599" s="1">
        <v>19.82</v>
      </c>
      <c r="L599" s="1">
        <v>34523</v>
      </c>
      <c r="M599" s="1">
        <v>13</v>
      </c>
      <c r="N599" s="1">
        <v>1845.79</v>
      </c>
      <c r="O599" s="1">
        <v>25.93</v>
      </c>
      <c r="P599" s="1">
        <v>0</v>
      </c>
      <c r="Q599" s="1">
        <v>4664</v>
      </c>
      <c r="R599" s="1">
        <v>30</v>
      </c>
      <c r="S599" s="1">
        <f t="shared" si="108"/>
        <v>58027.76</v>
      </c>
      <c r="T599" s="1">
        <f t="shared" si="109"/>
        <v>141108.09360000002</v>
      </c>
      <c r="U599" s="1">
        <f t="shared" si="110"/>
        <v>951.11239999999987</v>
      </c>
      <c r="V599" s="1">
        <f t="shared" si="111"/>
        <v>81.796400000000006</v>
      </c>
      <c r="W599" s="1">
        <f t="shared" si="112"/>
        <v>472592.23759999999</v>
      </c>
      <c r="X599" s="1">
        <f t="shared" si="113"/>
        <v>128.84194045801527</v>
      </c>
      <c r="Y599" s="10">
        <f t="shared" si="114"/>
        <v>6.7111722785716976</v>
      </c>
      <c r="Z599" s="1">
        <f t="shared" si="115"/>
        <v>385.71451790290337</v>
      </c>
      <c r="AA599" s="1">
        <f t="shared" si="116"/>
        <v>0.6377773938546073</v>
      </c>
      <c r="AB599" s="1">
        <f t="shared" si="117"/>
        <v>366508.23759999999</v>
      </c>
      <c r="AC599" s="8">
        <f t="shared" si="118"/>
        <v>0.6377773938546073</v>
      </c>
      <c r="AD599" s="1" t="str">
        <f t="shared" si="119"/>
        <v>CUST599</v>
      </c>
      <c r="AE599" s="1"/>
      <c r="AF599" s="1"/>
    </row>
    <row r="600" spans="1:32" x14ac:dyDescent="0.3">
      <c r="A600" s="1" t="s">
        <v>19</v>
      </c>
      <c r="B600" s="1" t="s">
        <v>24</v>
      </c>
      <c r="C600" s="1" t="s">
        <v>29</v>
      </c>
      <c r="D600" s="1">
        <v>111</v>
      </c>
      <c r="E600" s="1">
        <v>147852</v>
      </c>
      <c r="F600" s="1">
        <v>137661</v>
      </c>
      <c r="G600" s="1">
        <v>6.28</v>
      </c>
      <c r="H600" s="1">
        <v>6.56</v>
      </c>
      <c r="I600" s="1">
        <v>307</v>
      </c>
      <c r="J600" s="1">
        <v>9.15</v>
      </c>
      <c r="K600" s="1">
        <v>5.1100000000000003</v>
      </c>
      <c r="L600" s="1">
        <v>41548</v>
      </c>
      <c r="M600" s="1">
        <v>14</v>
      </c>
      <c r="N600" s="1">
        <v>1491.09</v>
      </c>
      <c r="O600" s="1">
        <v>5.39</v>
      </c>
      <c r="P600" s="1">
        <v>42</v>
      </c>
      <c r="Q600" s="1">
        <v>16660</v>
      </c>
      <c r="R600" s="1">
        <v>61</v>
      </c>
      <c r="S600" s="1">
        <f t="shared" si="108"/>
        <v>728.16</v>
      </c>
      <c r="T600" s="1">
        <f t="shared" si="109"/>
        <v>7555.2372000000014</v>
      </c>
      <c r="U600" s="1">
        <f t="shared" si="110"/>
        <v>5.9828999999999999</v>
      </c>
      <c r="V600" s="1">
        <f t="shared" si="111"/>
        <v>6.9708000000000006</v>
      </c>
      <c r="W600" s="1">
        <f t="shared" si="112"/>
        <v>81347.649099999995</v>
      </c>
      <c r="X600" s="1">
        <f t="shared" si="113"/>
        <v>732.86170360360359</v>
      </c>
      <c r="Y600" s="10">
        <f t="shared" si="114"/>
        <v>1.0740296816091703</v>
      </c>
      <c r="Z600" s="1">
        <f t="shared" si="115"/>
        <v>99.156992535661843</v>
      </c>
      <c r="AA600" s="1">
        <f t="shared" si="116"/>
        <v>3.0961003571138703</v>
      </c>
      <c r="AB600" s="1">
        <f t="shared" si="117"/>
        <v>-56313.350900000005</v>
      </c>
      <c r="AC600" s="8">
        <f t="shared" si="118"/>
        <v>3.0961003571138703</v>
      </c>
      <c r="AD600" s="1" t="str">
        <f t="shared" si="119"/>
        <v>CUST600</v>
      </c>
      <c r="AE600" s="1"/>
      <c r="AF600" s="1"/>
    </row>
    <row r="601" spans="1:32" x14ac:dyDescent="0.3">
      <c r="A601" s="1" t="s">
        <v>19</v>
      </c>
      <c r="B601" s="1" t="s">
        <v>27</v>
      </c>
      <c r="C601" s="1" t="s">
        <v>31</v>
      </c>
      <c r="D601" s="1">
        <v>1114</v>
      </c>
      <c r="E601" s="1">
        <v>259093</v>
      </c>
      <c r="F601" s="1">
        <v>148309</v>
      </c>
      <c r="G601" s="1">
        <v>0.96</v>
      </c>
      <c r="H601" s="1">
        <v>4.7300000000000004</v>
      </c>
      <c r="I601" s="1">
        <v>57</v>
      </c>
      <c r="J601" s="1">
        <v>19.22</v>
      </c>
      <c r="K601" s="1">
        <v>19.21</v>
      </c>
      <c r="L601" s="1">
        <v>45532</v>
      </c>
      <c r="M601" s="1">
        <v>2</v>
      </c>
      <c r="N601" s="1">
        <v>497.62</v>
      </c>
      <c r="O601" s="1">
        <v>8.4600000000000009</v>
      </c>
      <c r="P601" s="1">
        <v>34</v>
      </c>
      <c r="Q601" s="1">
        <v>43703</v>
      </c>
      <c r="R601" s="1">
        <v>54</v>
      </c>
      <c r="S601" s="1">
        <f t="shared" si="108"/>
        <v>5269.22</v>
      </c>
      <c r="T601" s="1">
        <f t="shared" si="109"/>
        <v>49771.765300000006</v>
      </c>
      <c r="U601" s="1">
        <f t="shared" si="110"/>
        <v>94.244400000000013</v>
      </c>
      <c r="V601" s="1">
        <f t="shared" si="111"/>
        <v>10.6944</v>
      </c>
      <c r="W601" s="1">
        <f t="shared" si="112"/>
        <v>114712.0759</v>
      </c>
      <c r="X601" s="1">
        <f t="shared" si="113"/>
        <v>102.9731381508079</v>
      </c>
      <c r="Y601" s="10">
        <f t="shared" si="114"/>
        <v>1.7469809654167987</v>
      </c>
      <c r="Z601" s="1">
        <f t="shared" si="115"/>
        <v>520.66436236485674</v>
      </c>
      <c r="AA601" s="1">
        <f t="shared" si="116"/>
        <v>0.1094755165133755</v>
      </c>
      <c r="AB601" s="1">
        <f t="shared" si="117"/>
        <v>-33596.924100000004</v>
      </c>
      <c r="AC601" s="8">
        <f t="shared" si="118"/>
        <v>0.1094755165133755</v>
      </c>
      <c r="AD601" s="1" t="str">
        <f t="shared" si="119"/>
        <v>CUST601</v>
      </c>
      <c r="AE601" s="1"/>
      <c r="AF601" s="1"/>
    </row>
    <row r="602" spans="1:32" x14ac:dyDescent="0.3">
      <c r="A602" s="1" t="s">
        <v>19</v>
      </c>
      <c r="B602" s="1" t="s">
        <v>27</v>
      </c>
      <c r="C602" s="1" t="s">
        <v>31</v>
      </c>
      <c r="D602" s="1">
        <v>3954</v>
      </c>
      <c r="E602" s="1">
        <v>588645</v>
      </c>
      <c r="F602" s="1">
        <v>63608</v>
      </c>
      <c r="G602" s="1">
        <v>6.94</v>
      </c>
      <c r="H602" s="1">
        <v>8.81</v>
      </c>
      <c r="I602" s="1">
        <v>108</v>
      </c>
      <c r="J602" s="1">
        <v>53.25</v>
      </c>
      <c r="K602" s="1">
        <v>6.31</v>
      </c>
      <c r="L602" s="1">
        <v>24406</v>
      </c>
      <c r="M602" s="1">
        <v>1</v>
      </c>
      <c r="N602" s="1">
        <v>1818.54</v>
      </c>
      <c r="O602" s="1">
        <v>7</v>
      </c>
      <c r="P602" s="1">
        <v>15</v>
      </c>
      <c r="Q602" s="1">
        <v>35129</v>
      </c>
      <c r="R602" s="1">
        <v>16</v>
      </c>
      <c r="S602" s="1">
        <f t="shared" si="108"/>
        <v>34834.740000000005</v>
      </c>
      <c r="T602" s="1">
        <f t="shared" si="109"/>
        <v>37143.499499999991</v>
      </c>
      <c r="U602" s="1">
        <f t="shared" si="110"/>
        <v>276.78000000000003</v>
      </c>
      <c r="V602" s="1">
        <f t="shared" si="111"/>
        <v>274.4076</v>
      </c>
      <c r="W602" s="1">
        <f t="shared" si="112"/>
        <v>456580.57290000003</v>
      </c>
      <c r="X602" s="1">
        <f t="shared" si="113"/>
        <v>115.47308368740516</v>
      </c>
      <c r="Y602" s="10">
        <f t="shared" si="114"/>
        <v>9.2542604703810838</v>
      </c>
      <c r="Z602" s="1">
        <f t="shared" si="115"/>
        <v>323.69098287637337</v>
      </c>
      <c r="AA602" s="1">
        <f t="shared" si="116"/>
        <v>0.33365155569146088</v>
      </c>
      <c r="AB602" s="1">
        <f t="shared" si="117"/>
        <v>392972.57290000003</v>
      </c>
      <c r="AC602" s="8">
        <f t="shared" si="118"/>
        <v>0.33365155569146088</v>
      </c>
      <c r="AD602" s="1" t="str">
        <f t="shared" si="119"/>
        <v>CUST602</v>
      </c>
      <c r="AE602" s="1"/>
      <c r="AF602" s="1"/>
    </row>
    <row r="603" spans="1:32" x14ac:dyDescent="0.3">
      <c r="A603" s="1" t="s">
        <v>19</v>
      </c>
      <c r="B603" s="1" t="s">
        <v>27</v>
      </c>
      <c r="C603" s="1" t="s">
        <v>31</v>
      </c>
      <c r="D603" s="1">
        <v>4982</v>
      </c>
      <c r="E603" s="1">
        <v>639921</v>
      </c>
      <c r="F603" s="1">
        <v>67551</v>
      </c>
      <c r="G603" s="1">
        <v>4.17</v>
      </c>
      <c r="H603" s="1">
        <v>7.83</v>
      </c>
      <c r="I603" s="1">
        <v>262</v>
      </c>
      <c r="J603" s="1">
        <v>15.92</v>
      </c>
      <c r="K603" s="1">
        <v>17.079999999999998</v>
      </c>
      <c r="L603" s="1">
        <v>78025</v>
      </c>
      <c r="M603" s="1">
        <v>0</v>
      </c>
      <c r="N603" s="1">
        <v>1527.18</v>
      </c>
      <c r="O603" s="1">
        <v>23.7</v>
      </c>
      <c r="P603" s="1">
        <v>39</v>
      </c>
      <c r="Q603" s="1">
        <v>10481</v>
      </c>
      <c r="R603" s="1">
        <v>13</v>
      </c>
      <c r="S603" s="1">
        <f t="shared" si="108"/>
        <v>39009.06</v>
      </c>
      <c r="T603" s="1">
        <f t="shared" si="109"/>
        <v>109298.50679999999</v>
      </c>
      <c r="U603" s="1">
        <f t="shared" si="110"/>
        <v>1180.7339999999999</v>
      </c>
      <c r="V603" s="1">
        <f t="shared" si="111"/>
        <v>207.74940000000001</v>
      </c>
      <c r="W603" s="1">
        <f t="shared" si="112"/>
        <v>401718.94980000006</v>
      </c>
      <c r="X603" s="1">
        <f t="shared" si="113"/>
        <v>80.634072621437184</v>
      </c>
      <c r="Y603" s="10">
        <f t="shared" si="114"/>
        <v>9.4731536172669539</v>
      </c>
      <c r="Z603" s="1">
        <f t="shared" si="115"/>
        <v>419.02133343810158</v>
      </c>
      <c r="AA603" s="1">
        <f t="shared" si="116"/>
        <v>0.6252664938328325</v>
      </c>
      <c r="AB603" s="1">
        <f t="shared" si="117"/>
        <v>334167.94980000006</v>
      </c>
      <c r="AC603" s="8">
        <f t="shared" si="118"/>
        <v>0.6252664938328325</v>
      </c>
      <c r="AD603" s="1" t="str">
        <f t="shared" si="119"/>
        <v>CUST603</v>
      </c>
      <c r="AE603" s="1"/>
      <c r="AF603" s="1"/>
    </row>
    <row r="604" spans="1:32" x14ac:dyDescent="0.3">
      <c r="A604" s="1" t="s">
        <v>19</v>
      </c>
      <c r="B604" s="1" t="s">
        <v>24</v>
      </c>
      <c r="C604" s="1" t="s">
        <v>30</v>
      </c>
      <c r="D604" s="1">
        <v>472</v>
      </c>
      <c r="E604" s="1">
        <v>670399</v>
      </c>
      <c r="F604" s="1">
        <v>60103</v>
      </c>
      <c r="G604" s="1">
        <v>3.8</v>
      </c>
      <c r="H604" s="1">
        <v>13.74</v>
      </c>
      <c r="I604" s="1">
        <v>424</v>
      </c>
      <c r="J604" s="1">
        <v>31</v>
      </c>
      <c r="K604" s="1">
        <v>9.34</v>
      </c>
      <c r="L604" s="1">
        <v>26986</v>
      </c>
      <c r="M604" s="1">
        <v>9</v>
      </c>
      <c r="N604" s="1">
        <v>960.36</v>
      </c>
      <c r="O604" s="1">
        <v>3.39</v>
      </c>
      <c r="P604" s="1">
        <v>31</v>
      </c>
      <c r="Q604" s="1">
        <v>27415</v>
      </c>
      <c r="R604" s="1">
        <v>10</v>
      </c>
      <c r="S604" s="1">
        <f t="shared" si="108"/>
        <v>6485.28</v>
      </c>
      <c r="T604" s="1">
        <f t="shared" si="109"/>
        <v>62615.266599999995</v>
      </c>
      <c r="U604" s="1">
        <f t="shared" si="110"/>
        <v>16.000799999999998</v>
      </c>
      <c r="V604" s="1">
        <f t="shared" si="111"/>
        <v>17.936</v>
      </c>
      <c r="W604" s="1">
        <f t="shared" si="112"/>
        <v>546863.51659999997</v>
      </c>
      <c r="X604" s="1">
        <f t="shared" si="113"/>
        <v>1158.6091453389829</v>
      </c>
      <c r="Y604" s="10">
        <f t="shared" si="114"/>
        <v>11.154168677104304</v>
      </c>
      <c r="Z604" s="1">
        <f t="shared" si="115"/>
        <v>698.07051522345785</v>
      </c>
      <c r="AA604" s="1">
        <f t="shared" si="116"/>
        <v>0.60738849550789908</v>
      </c>
      <c r="AB604" s="1">
        <f t="shared" si="117"/>
        <v>486760.51659999997</v>
      </c>
      <c r="AC604" s="8">
        <f t="shared" si="118"/>
        <v>0.60738849550789908</v>
      </c>
      <c r="AD604" s="1" t="str">
        <f t="shared" si="119"/>
        <v>CUST604</v>
      </c>
      <c r="AE604" s="1"/>
      <c r="AF604" s="1"/>
    </row>
    <row r="605" spans="1:32" x14ac:dyDescent="0.3">
      <c r="A605" s="1" t="s">
        <v>19</v>
      </c>
      <c r="B605" s="1" t="s">
        <v>25</v>
      </c>
      <c r="C605" s="1" t="s">
        <v>30</v>
      </c>
      <c r="D605" s="1">
        <v>2736</v>
      </c>
      <c r="E605" s="1">
        <v>563317</v>
      </c>
      <c r="F605" s="1">
        <v>125779</v>
      </c>
      <c r="G605" s="1">
        <v>7.7</v>
      </c>
      <c r="H605" s="1">
        <v>12.69</v>
      </c>
      <c r="I605" s="1">
        <v>215</v>
      </c>
      <c r="J605" s="1">
        <v>31.7</v>
      </c>
      <c r="K605" s="1">
        <v>5.67</v>
      </c>
      <c r="L605" s="1">
        <v>26872</v>
      </c>
      <c r="M605" s="1">
        <v>14</v>
      </c>
      <c r="N605" s="1">
        <v>1817.18</v>
      </c>
      <c r="O605" s="1">
        <v>17.27</v>
      </c>
      <c r="P605" s="1">
        <v>16</v>
      </c>
      <c r="Q605" s="1">
        <v>26838</v>
      </c>
      <c r="R605" s="1">
        <v>18</v>
      </c>
      <c r="S605" s="1">
        <f t="shared" si="108"/>
        <v>34719.839999999997</v>
      </c>
      <c r="T605" s="1">
        <f t="shared" si="109"/>
        <v>31940.073899999999</v>
      </c>
      <c r="U605" s="1">
        <f t="shared" si="110"/>
        <v>472.50719999999995</v>
      </c>
      <c r="V605" s="1">
        <f t="shared" si="111"/>
        <v>210.672</v>
      </c>
      <c r="W605" s="1">
        <f t="shared" si="112"/>
        <v>442263.9069</v>
      </c>
      <c r="X605" s="1">
        <f t="shared" si="113"/>
        <v>161.64616480263157</v>
      </c>
      <c r="Y605" s="10">
        <f t="shared" si="114"/>
        <v>4.478625207705579</v>
      </c>
      <c r="Z605" s="1">
        <f t="shared" si="115"/>
        <v>309.99515733168977</v>
      </c>
      <c r="AA605" s="1">
        <f t="shared" si="116"/>
        <v>0.6935592215395594</v>
      </c>
      <c r="AB605" s="1">
        <f t="shared" si="117"/>
        <v>316484.9069</v>
      </c>
      <c r="AC605" s="8">
        <f t="shared" si="118"/>
        <v>0.6935592215395594</v>
      </c>
      <c r="AD605" s="1" t="str">
        <f t="shared" si="119"/>
        <v>CUST605</v>
      </c>
      <c r="AE605" s="1"/>
      <c r="AF605" s="1"/>
    </row>
    <row r="606" spans="1:32" x14ac:dyDescent="0.3">
      <c r="A606" s="1" t="s">
        <v>19</v>
      </c>
      <c r="B606" s="1" t="s">
        <v>26</v>
      </c>
      <c r="C606" s="1" t="s">
        <v>29</v>
      </c>
      <c r="D606" s="1">
        <v>3516</v>
      </c>
      <c r="E606" s="1">
        <v>120202</v>
      </c>
      <c r="F606" s="1">
        <v>37441</v>
      </c>
      <c r="G606" s="1">
        <v>4.4400000000000004</v>
      </c>
      <c r="H606" s="1">
        <v>4.2699999999999996</v>
      </c>
      <c r="I606" s="1">
        <v>88</v>
      </c>
      <c r="J606" s="1">
        <v>5.48</v>
      </c>
      <c r="K606" s="1">
        <v>5.21</v>
      </c>
      <c r="L606" s="1">
        <v>20800</v>
      </c>
      <c r="M606" s="1">
        <v>14</v>
      </c>
      <c r="N606" s="1">
        <v>1053.92</v>
      </c>
      <c r="O606" s="1">
        <v>15.45</v>
      </c>
      <c r="P606" s="1">
        <v>48</v>
      </c>
      <c r="Q606" s="1">
        <v>48109</v>
      </c>
      <c r="R606" s="1">
        <v>-2</v>
      </c>
      <c r="S606" s="1">
        <f t="shared" si="108"/>
        <v>15013.319999999998</v>
      </c>
      <c r="T606" s="1">
        <f t="shared" si="109"/>
        <v>6262.5241999999998</v>
      </c>
      <c r="U606" s="1">
        <f t="shared" si="110"/>
        <v>543.22199999999998</v>
      </c>
      <c r="V606" s="1">
        <f t="shared" si="111"/>
        <v>156.1104</v>
      </c>
      <c r="W606" s="1">
        <f t="shared" si="112"/>
        <v>29317.823399999994</v>
      </c>
      <c r="X606" s="1">
        <f t="shared" si="113"/>
        <v>8.3384025597269602</v>
      </c>
      <c r="Y606" s="10">
        <f t="shared" si="114"/>
        <v>3.2104377554018324</v>
      </c>
      <c r="Z606" s="1">
        <f t="shared" si="115"/>
        <v>114.05229998481857</v>
      </c>
      <c r="AA606" s="1">
        <f t="shared" si="116"/>
        <v>0.7715758473236719</v>
      </c>
      <c r="AB606" s="1">
        <f t="shared" si="117"/>
        <v>-8123.1766000000061</v>
      </c>
      <c r="AC606" s="8">
        <f t="shared" si="118"/>
        <v>0.7715758473236719</v>
      </c>
      <c r="AD606" s="1" t="str">
        <f t="shared" si="119"/>
        <v>CUST606</v>
      </c>
      <c r="AE606" s="1"/>
      <c r="AF606" s="1"/>
    </row>
    <row r="607" spans="1:32" x14ac:dyDescent="0.3">
      <c r="A607" s="1" t="s">
        <v>19</v>
      </c>
      <c r="B607" s="1" t="s">
        <v>26</v>
      </c>
      <c r="C607" s="1" t="s">
        <v>31</v>
      </c>
      <c r="D607" s="1">
        <v>3754</v>
      </c>
      <c r="E607" s="1">
        <v>674446</v>
      </c>
      <c r="F607" s="1">
        <v>132881</v>
      </c>
      <c r="G607" s="1">
        <v>6.2</v>
      </c>
      <c r="H607" s="1">
        <v>10.69</v>
      </c>
      <c r="I607" s="1">
        <v>301</v>
      </c>
      <c r="J607" s="1">
        <v>68.64</v>
      </c>
      <c r="K607" s="1">
        <v>5.2</v>
      </c>
      <c r="L607" s="1">
        <v>15438</v>
      </c>
      <c r="M607" s="1">
        <v>10</v>
      </c>
      <c r="N607" s="1">
        <v>231.12</v>
      </c>
      <c r="O607" s="1">
        <v>14.75</v>
      </c>
      <c r="P607" s="1">
        <v>32</v>
      </c>
      <c r="Q607" s="1">
        <v>9998</v>
      </c>
      <c r="R607" s="1">
        <v>26</v>
      </c>
      <c r="S607" s="1">
        <f t="shared" si="108"/>
        <v>40130.259999999995</v>
      </c>
      <c r="T607" s="1">
        <f t="shared" si="109"/>
        <v>35071.192000000003</v>
      </c>
      <c r="U607" s="1">
        <f t="shared" si="110"/>
        <v>553.71499999999992</v>
      </c>
      <c r="V607" s="1">
        <f t="shared" si="111"/>
        <v>232.74799999999999</v>
      </c>
      <c r="W607" s="1">
        <f t="shared" si="112"/>
        <v>573022.08499999996</v>
      </c>
      <c r="X607" s="1">
        <f t="shared" si="113"/>
        <v>152.64307005860414</v>
      </c>
      <c r="Y607" s="10">
        <f t="shared" si="114"/>
        <v>5.0755638503623546</v>
      </c>
      <c r="Z607" s="1">
        <f t="shared" si="115"/>
        <v>2918.1637244721355</v>
      </c>
      <c r="AA607" s="1">
        <f t="shared" si="116"/>
        <v>0.10314705699196082</v>
      </c>
      <c r="AB607" s="1">
        <f t="shared" si="117"/>
        <v>440141.08499999996</v>
      </c>
      <c r="AC607" s="8">
        <f t="shared" si="118"/>
        <v>0.10314705699196082</v>
      </c>
      <c r="AD607" s="1" t="str">
        <f t="shared" si="119"/>
        <v>CUST607</v>
      </c>
      <c r="AE607" s="1"/>
      <c r="AF607" s="1"/>
    </row>
    <row r="608" spans="1:32" x14ac:dyDescent="0.3">
      <c r="A608" s="1" t="s">
        <v>19</v>
      </c>
      <c r="B608" s="1" t="s">
        <v>27</v>
      </c>
      <c r="C608" s="1" t="s">
        <v>28</v>
      </c>
      <c r="D608" s="1">
        <v>2459</v>
      </c>
      <c r="E608" s="1">
        <v>847232</v>
      </c>
      <c r="F608" s="1">
        <v>76854</v>
      </c>
      <c r="G608" s="1">
        <v>8.68</v>
      </c>
      <c r="H608" s="1">
        <v>15.99</v>
      </c>
      <c r="I608" s="1">
        <v>256</v>
      </c>
      <c r="J608" s="1">
        <v>32.35</v>
      </c>
      <c r="K608" s="1">
        <v>13.13</v>
      </c>
      <c r="L608" s="1">
        <v>88921</v>
      </c>
      <c r="M608" s="1">
        <v>9</v>
      </c>
      <c r="N608" s="1">
        <v>754.25</v>
      </c>
      <c r="O608" s="1">
        <v>29.27</v>
      </c>
      <c r="P608" s="1">
        <v>37</v>
      </c>
      <c r="Q608" s="1">
        <v>14697</v>
      </c>
      <c r="R608" s="1">
        <v>43</v>
      </c>
      <c r="S608" s="1">
        <f t="shared" si="108"/>
        <v>39319.410000000003</v>
      </c>
      <c r="T608" s="1">
        <f t="shared" si="109"/>
        <v>111241.5616</v>
      </c>
      <c r="U608" s="1">
        <f t="shared" si="110"/>
        <v>719.74930000000006</v>
      </c>
      <c r="V608" s="1">
        <f t="shared" si="111"/>
        <v>213.44120000000001</v>
      </c>
      <c r="W608" s="1">
        <f t="shared" si="112"/>
        <v>592119.83790000004</v>
      </c>
      <c r="X608" s="1">
        <f t="shared" si="113"/>
        <v>240.79700605937376</v>
      </c>
      <c r="Y608" s="10">
        <f t="shared" si="114"/>
        <v>11.023915476097535</v>
      </c>
      <c r="Z608" s="1">
        <f t="shared" si="115"/>
        <v>1123.2774279085183</v>
      </c>
      <c r="AA608" s="1">
        <f t="shared" si="116"/>
        <v>0.2279045172986856</v>
      </c>
      <c r="AB608" s="1">
        <f t="shared" si="117"/>
        <v>515265.83790000004</v>
      </c>
      <c r="AC608" s="8">
        <f t="shared" si="118"/>
        <v>0.2279045172986856</v>
      </c>
      <c r="AD608" s="1" t="str">
        <f t="shared" si="119"/>
        <v>CUST608</v>
      </c>
      <c r="AE608" s="1"/>
      <c r="AF608" s="1"/>
    </row>
    <row r="609" spans="1:32" x14ac:dyDescent="0.3">
      <c r="A609" s="1" t="s">
        <v>19</v>
      </c>
      <c r="B609" s="1" t="s">
        <v>26</v>
      </c>
      <c r="C609" s="1" t="s">
        <v>29</v>
      </c>
      <c r="D609" s="1">
        <v>1575</v>
      </c>
      <c r="E609" s="1">
        <v>376022</v>
      </c>
      <c r="F609" s="1">
        <v>148252</v>
      </c>
      <c r="G609" s="1">
        <v>7.58</v>
      </c>
      <c r="H609" s="1">
        <v>10.87</v>
      </c>
      <c r="I609" s="1">
        <v>396</v>
      </c>
      <c r="J609" s="1">
        <v>51.62</v>
      </c>
      <c r="K609" s="1">
        <v>6.08</v>
      </c>
      <c r="L609" s="1">
        <v>32471</v>
      </c>
      <c r="M609" s="1">
        <v>0</v>
      </c>
      <c r="N609" s="1">
        <v>194.19</v>
      </c>
      <c r="O609" s="1">
        <v>2.71</v>
      </c>
      <c r="P609" s="1">
        <v>18</v>
      </c>
      <c r="Q609" s="1">
        <v>49807</v>
      </c>
      <c r="R609" s="1">
        <v>73</v>
      </c>
      <c r="S609" s="1">
        <f t="shared" si="108"/>
        <v>17120.25</v>
      </c>
      <c r="T609" s="1">
        <f t="shared" si="109"/>
        <v>22862.137599999998</v>
      </c>
      <c r="U609" s="1">
        <f t="shared" si="110"/>
        <v>42.682499999999997</v>
      </c>
      <c r="V609" s="1">
        <f t="shared" si="111"/>
        <v>119.38500000000001</v>
      </c>
      <c r="W609" s="1">
        <f t="shared" si="112"/>
        <v>253599.54489999998</v>
      </c>
      <c r="X609" s="1">
        <f t="shared" si="113"/>
        <v>161.01558406349204</v>
      </c>
      <c r="Y609" s="10">
        <f t="shared" si="114"/>
        <v>2.5363705042765021</v>
      </c>
      <c r="Z609" s="1">
        <f t="shared" si="115"/>
        <v>1936.3612956382924</v>
      </c>
      <c r="AA609" s="1">
        <f t="shared" si="116"/>
        <v>0.20450728946710564</v>
      </c>
      <c r="AB609" s="1">
        <f t="shared" si="117"/>
        <v>105347.54489999998</v>
      </c>
      <c r="AC609" s="8">
        <f t="shared" si="118"/>
        <v>0.20450728946710564</v>
      </c>
      <c r="AD609" s="1" t="str">
        <f t="shared" si="119"/>
        <v>CUST609</v>
      </c>
      <c r="AE609" s="1"/>
      <c r="AF609" s="1"/>
    </row>
    <row r="610" spans="1:32" x14ac:dyDescent="0.3">
      <c r="A610" s="1" t="s">
        <v>19</v>
      </c>
      <c r="B610" s="1" t="s">
        <v>27</v>
      </c>
      <c r="C610" s="1" t="s">
        <v>31</v>
      </c>
      <c r="D610" s="1">
        <v>1808</v>
      </c>
      <c r="E610" s="1">
        <v>583571</v>
      </c>
      <c r="F610" s="1">
        <v>125592</v>
      </c>
      <c r="G610" s="1">
        <v>4.78</v>
      </c>
      <c r="H610" s="1">
        <v>12.66</v>
      </c>
      <c r="I610" s="1">
        <v>363</v>
      </c>
      <c r="J610" s="1">
        <v>35.880000000000003</v>
      </c>
      <c r="K610" s="1">
        <v>7.24</v>
      </c>
      <c r="L610" s="1">
        <v>5435</v>
      </c>
      <c r="M610" s="1">
        <v>13</v>
      </c>
      <c r="N610" s="1">
        <v>454.73</v>
      </c>
      <c r="O610" s="1">
        <v>23.64</v>
      </c>
      <c r="P610" s="1">
        <v>26</v>
      </c>
      <c r="Q610" s="1">
        <v>29525</v>
      </c>
      <c r="R610" s="1">
        <v>-4</v>
      </c>
      <c r="S610" s="1">
        <f t="shared" si="108"/>
        <v>22889.279999999999</v>
      </c>
      <c r="T610" s="1">
        <f t="shared" si="109"/>
        <v>42250.540400000005</v>
      </c>
      <c r="U610" s="1">
        <f t="shared" si="110"/>
        <v>427.41120000000001</v>
      </c>
      <c r="V610" s="1">
        <f t="shared" si="111"/>
        <v>86.42240000000001</v>
      </c>
      <c r="W610" s="1">
        <f t="shared" si="112"/>
        <v>482957.34600000002</v>
      </c>
      <c r="X610" s="1">
        <f t="shared" si="113"/>
        <v>267.12242588495576</v>
      </c>
      <c r="Y610" s="10">
        <f t="shared" si="114"/>
        <v>4.6465618829224793</v>
      </c>
      <c r="Z610" s="1">
        <f t="shared" si="115"/>
        <v>1283.3351659226353</v>
      </c>
      <c r="AA610" s="1">
        <f t="shared" si="116"/>
        <v>0.28285673894007757</v>
      </c>
      <c r="AB610" s="1">
        <f t="shared" si="117"/>
        <v>357365.34600000002</v>
      </c>
      <c r="AC610" s="8">
        <f t="shared" si="118"/>
        <v>0.28285673894007757</v>
      </c>
      <c r="AD610" s="1" t="str">
        <f t="shared" si="119"/>
        <v>CUST610</v>
      </c>
      <c r="AE610" s="1"/>
      <c r="AF610" s="1"/>
    </row>
    <row r="611" spans="1:32" x14ac:dyDescent="0.3">
      <c r="A611" s="1" t="s">
        <v>19</v>
      </c>
      <c r="B611" s="1" t="s">
        <v>24</v>
      </c>
      <c r="C611" s="1" t="s">
        <v>31</v>
      </c>
      <c r="D611" s="1">
        <v>3038</v>
      </c>
      <c r="E611" s="1">
        <v>735933</v>
      </c>
      <c r="F611" s="1">
        <v>98635</v>
      </c>
      <c r="G611" s="1">
        <v>9.61</v>
      </c>
      <c r="H611" s="1">
        <v>4.99</v>
      </c>
      <c r="I611" s="1">
        <v>481</v>
      </c>
      <c r="J611" s="1">
        <v>30.09</v>
      </c>
      <c r="K611" s="1">
        <v>14.72</v>
      </c>
      <c r="L611" s="1">
        <v>8493</v>
      </c>
      <c r="M611" s="1">
        <v>14</v>
      </c>
      <c r="N611" s="1">
        <v>1424.92</v>
      </c>
      <c r="O611" s="1">
        <v>21.12</v>
      </c>
      <c r="P611" s="1">
        <v>5</v>
      </c>
      <c r="Q611" s="1">
        <v>21491</v>
      </c>
      <c r="R611" s="1">
        <v>60</v>
      </c>
      <c r="S611" s="1">
        <f t="shared" si="108"/>
        <v>15159.62</v>
      </c>
      <c r="T611" s="1">
        <f t="shared" si="109"/>
        <v>108329.3376</v>
      </c>
      <c r="U611" s="1">
        <f t="shared" si="110"/>
        <v>641.62559999999996</v>
      </c>
      <c r="V611" s="1">
        <f t="shared" si="111"/>
        <v>291.95179999999999</v>
      </c>
      <c r="W611" s="1">
        <f t="shared" si="112"/>
        <v>581526.46500000008</v>
      </c>
      <c r="X611" s="1">
        <f t="shared" si="113"/>
        <v>191.41753291639239</v>
      </c>
      <c r="Y611" s="10">
        <f t="shared" si="114"/>
        <v>7.4611750392862577</v>
      </c>
      <c r="Z611" s="1">
        <f t="shared" si="115"/>
        <v>516.47320551329199</v>
      </c>
      <c r="AA611" s="1">
        <f t="shared" si="116"/>
        <v>0.93131646494993425</v>
      </c>
      <c r="AB611" s="1">
        <f t="shared" si="117"/>
        <v>482891.46500000008</v>
      </c>
      <c r="AC611" s="8">
        <f t="shared" si="118"/>
        <v>0.93131646494993425</v>
      </c>
      <c r="AD611" s="1" t="str">
        <f t="shared" si="119"/>
        <v>CUST611</v>
      </c>
      <c r="AE611" s="1"/>
      <c r="AF611" s="1"/>
    </row>
    <row r="612" spans="1:32" x14ac:dyDescent="0.3">
      <c r="A612" s="1" t="s">
        <v>19</v>
      </c>
      <c r="B612" s="1" t="s">
        <v>27</v>
      </c>
      <c r="C612" s="1" t="s">
        <v>28</v>
      </c>
      <c r="D612" s="1">
        <v>582</v>
      </c>
      <c r="E612" s="1">
        <v>325709</v>
      </c>
      <c r="F612" s="1">
        <v>32364</v>
      </c>
      <c r="G612" s="1">
        <v>2.56</v>
      </c>
      <c r="H612" s="1">
        <v>18.64</v>
      </c>
      <c r="I612" s="1">
        <v>424</v>
      </c>
      <c r="J612" s="1">
        <v>24.36</v>
      </c>
      <c r="K612" s="1">
        <v>17.84</v>
      </c>
      <c r="L612" s="1">
        <v>61416</v>
      </c>
      <c r="M612" s="1">
        <v>7</v>
      </c>
      <c r="N612" s="1">
        <v>1431.68</v>
      </c>
      <c r="O612" s="1">
        <v>17.12</v>
      </c>
      <c r="P612" s="1">
        <v>49</v>
      </c>
      <c r="Q612" s="1">
        <v>29618</v>
      </c>
      <c r="R612" s="1">
        <v>36</v>
      </c>
      <c r="S612" s="1">
        <f t="shared" si="108"/>
        <v>10848.48</v>
      </c>
      <c r="T612" s="1">
        <f t="shared" si="109"/>
        <v>58106.4856</v>
      </c>
      <c r="U612" s="1">
        <f t="shared" si="110"/>
        <v>99.638400000000004</v>
      </c>
      <c r="V612" s="1">
        <f t="shared" si="111"/>
        <v>14.8992</v>
      </c>
      <c r="W612" s="1">
        <f t="shared" si="112"/>
        <v>165605.49680000002</v>
      </c>
      <c r="X612" s="1">
        <f t="shared" si="113"/>
        <v>284.54552714776634</v>
      </c>
      <c r="Y612" s="10">
        <f t="shared" si="114"/>
        <v>10.063929056976887</v>
      </c>
      <c r="Z612" s="1">
        <f t="shared" si="115"/>
        <v>227.5012572641931</v>
      </c>
      <c r="AA612" s="1">
        <f t="shared" si="116"/>
        <v>1.8637259639739769</v>
      </c>
      <c r="AB612" s="1">
        <f t="shared" si="117"/>
        <v>133241.49680000002</v>
      </c>
      <c r="AC612" s="8">
        <f t="shared" si="118"/>
        <v>1.8637259639739769</v>
      </c>
      <c r="AD612" s="1" t="str">
        <f t="shared" si="119"/>
        <v>CUST612</v>
      </c>
      <c r="AE612" s="1"/>
      <c r="AF612" s="1"/>
    </row>
    <row r="613" spans="1:32" x14ac:dyDescent="0.3">
      <c r="A613" s="1" t="s">
        <v>19</v>
      </c>
      <c r="B613" s="1" t="s">
        <v>26</v>
      </c>
      <c r="C613" s="1" t="s">
        <v>28</v>
      </c>
      <c r="D613" s="1">
        <v>3603</v>
      </c>
      <c r="E613" s="1">
        <v>91971</v>
      </c>
      <c r="F613" s="1">
        <v>57389</v>
      </c>
      <c r="G613" s="1">
        <v>6.49</v>
      </c>
      <c r="H613" s="1">
        <v>18.25</v>
      </c>
      <c r="I613" s="1">
        <v>401</v>
      </c>
      <c r="J613" s="1">
        <v>66.099999999999994</v>
      </c>
      <c r="K613" s="1">
        <v>15.8</v>
      </c>
      <c r="L613" s="1">
        <v>26370</v>
      </c>
      <c r="M613" s="1">
        <v>8</v>
      </c>
      <c r="N613" s="1">
        <v>1126.45</v>
      </c>
      <c r="O613" s="1">
        <v>0.35</v>
      </c>
      <c r="P613" s="1">
        <v>41</v>
      </c>
      <c r="Q613" s="1">
        <v>43485</v>
      </c>
      <c r="R613" s="1">
        <v>25</v>
      </c>
      <c r="S613" s="1">
        <f t="shared" si="108"/>
        <v>65754.75</v>
      </c>
      <c r="T613" s="1">
        <f t="shared" si="109"/>
        <v>14531.418</v>
      </c>
      <c r="U613" s="1">
        <f t="shared" si="110"/>
        <v>12.610499999999998</v>
      </c>
      <c r="V613" s="1">
        <f t="shared" si="111"/>
        <v>233.8347</v>
      </c>
      <c r="W613" s="1">
        <f t="shared" si="112"/>
        <v>-58416.613200000022</v>
      </c>
      <c r="X613" s="1">
        <f t="shared" si="113"/>
        <v>-16.213325895087433</v>
      </c>
      <c r="Y613" s="10">
        <f t="shared" si="114"/>
        <v>1.6025893463904233</v>
      </c>
      <c r="Z613" s="1">
        <f t="shared" si="115"/>
        <v>81.64676638998624</v>
      </c>
      <c r="AA613" s="1">
        <f t="shared" si="116"/>
        <v>4.9114008763632011</v>
      </c>
      <c r="AB613" s="1">
        <f t="shared" si="117"/>
        <v>-115805.61320000002</v>
      </c>
      <c r="AC613" s="8">
        <f t="shared" si="118"/>
        <v>4.9114008763632011</v>
      </c>
      <c r="AD613" s="1" t="str">
        <f t="shared" si="119"/>
        <v>CUST613</v>
      </c>
      <c r="AE613" s="1"/>
      <c r="AF613" s="1"/>
    </row>
    <row r="614" spans="1:32" x14ac:dyDescent="0.3">
      <c r="A614" s="1" t="s">
        <v>19</v>
      </c>
      <c r="B614" s="1" t="s">
        <v>27</v>
      </c>
      <c r="C614" s="1" t="s">
        <v>31</v>
      </c>
      <c r="D614" s="1">
        <v>749</v>
      </c>
      <c r="E614" s="1">
        <v>207462</v>
      </c>
      <c r="F614" s="1">
        <v>112692</v>
      </c>
      <c r="G614" s="1">
        <v>5.38</v>
      </c>
      <c r="H614" s="1">
        <v>18.64</v>
      </c>
      <c r="I614" s="1">
        <v>366</v>
      </c>
      <c r="J614" s="1">
        <v>62.92</v>
      </c>
      <c r="K614" s="1">
        <v>8.51</v>
      </c>
      <c r="L614" s="1">
        <v>65294</v>
      </c>
      <c r="M614" s="1">
        <v>11</v>
      </c>
      <c r="N614" s="1">
        <v>286.08999999999997</v>
      </c>
      <c r="O614" s="1">
        <v>9.26</v>
      </c>
      <c r="P614" s="1">
        <v>21</v>
      </c>
      <c r="Q614" s="1">
        <v>31810</v>
      </c>
      <c r="R614" s="1">
        <v>-10</v>
      </c>
      <c r="S614" s="1">
        <f t="shared" si="108"/>
        <v>13961.36</v>
      </c>
      <c r="T614" s="1">
        <f t="shared" si="109"/>
        <v>17655.016199999998</v>
      </c>
      <c r="U614" s="1">
        <f t="shared" si="110"/>
        <v>69.357399999999998</v>
      </c>
      <c r="V614" s="1">
        <f t="shared" si="111"/>
        <v>40.296199999999999</v>
      </c>
      <c r="W614" s="1">
        <f t="shared" si="112"/>
        <v>78631.970199999996</v>
      </c>
      <c r="X614" s="1">
        <f t="shared" si="113"/>
        <v>104.98260373831775</v>
      </c>
      <c r="Y614" s="10">
        <f t="shared" si="114"/>
        <v>1.8409647534873816</v>
      </c>
      <c r="Z614" s="1">
        <f t="shared" si="115"/>
        <v>725.16341011569796</v>
      </c>
      <c r="AA614" s="1">
        <f t="shared" si="116"/>
        <v>0.50471382711050694</v>
      </c>
      <c r="AB614" s="1">
        <f t="shared" si="117"/>
        <v>-34060.029800000004</v>
      </c>
      <c r="AC614" s="8">
        <f t="shared" si="118"/>
        <v>0.50471382711050694</v>
      </c>
      <c r="AD614" s="1" t="str">
        <f t="shared" si="119"/>
        <v>CUST614</v>
      </c>
      <c r="AE614" s="1"/>
      <c r="AF614" s="1"/>
    </row>
    <row r="615" spans="1:32" x14ac:dyDescent="0.3">
      <c r="A615" s="1" t="s">
        <v>19</v>
      </c>
      <c r="B615" s="1" t="s">
        <v>27</v>
      </c>
      <c r="C615" s="1" t="s">
        <v>31</v>
      </c>
      <c r="D615" s="1">
        <v>3702</v>
      </c>
      <c r="E615" s="1">
        <v>912371</v>
      </c>
      <c r="F615" s="1">
        <v>31672</v>
      </c>
      <c r="G615" s="1">
        <v>4.93</v>
      </c>
      <c r="H615" s="1">
        <v>18.100000000000001</v>
      </c>
      <c r="I615" s="1">
        <v>131</v>
      </c>
      <c r="J615" s="1">
        <v>32.840000000000003</v>
      </c>
      <c r="K615" s="1">
        <v>17.22</v>
      </c>
      <c r="L615" s="1">
        <v>87911</v>
      </c>
      <c r="M615" s="1">
        <v>5</v>
      </c>
      <c r="N615" s="1">
        <v>1247.02</v>
      </c>
      <c r="O615" s="1">
        <v>12.49</v>
      </c>
      <c r="P615" s="1">
        <v>2</v>
      </c>
      <c r="Q615" s="1">
        <v>17876</v>
      </c>
      <c r="R615" s="1">
        <v>66</v>
      </c>
      <c r="S615" s="1">
        <f t="shared" si="108"/>
        <v>67006.200000000012</v>
      </c>
      <c r="T615" s="1">
        <f t="shared" si="109"/>
        <v>157110.2862</v>
      </c>
      <c r="U615" s="1">
        <f t="shared" si="110"/>
        <v>462.37979999999999</v>
      </c>
      <c r="V615" s="1">
        <f t="shared" si="111"/>
        <v>182.5086</v>
      </c>
      <c r="W615" s="1">
        <f t="shared" si="112"/>
        <v>581822.62540000002</v>
      </c>
      <c r="X615" s="1">
        <f t="shared" si="113"/>
        <v>157.16440448406269</v>
      </c>
      <c r="Y615" s="10">
        <f t="shared" si="114"/>
        <v>28.806864107097752</v>
      </c>
      <c r="Z615" s="1">
        <f t="shared" si="115"/>
        <v>731.6410322208144</v>
      </c>
      <c r="AA615" s="1">
        <f t="shared" si="116"/>
        <v>0.17904955330671404</v>
      </c>
      <c r="AB615" s="1">
        <f t="shared" si="117"/>
        <v>550150.62540000002</v>
      </c>
      <c r="AC615" s="8">
        <f t="shared" si="118"/>
        <v>0.17904955330671404</v>
      </c>
      <c r="AD615" s="1" t="str">
        <f t="shared" si="119"/>
        <v>CUST615</v>
      </c>
      <c r="AE615" s="1"/>
      <c r="AF615" s="1"/>
    </row>
    <row r="616" spans="1:32" x14ac:dyDescent="0.3">
      <c r="A616" s="1" t="s">
        <v>19</v>
      </c>
      <c r="B616" s="1" t="s">
        <v>26</v>
      </c>
      <c r="C616" s="1" t="s">
        <v>30</v>
      </c>
      <c r="D616" s="1">
        <v>807</v>
      </c>
      <c r="E616" s="1">
        <v>472355</v>
      </c>
      <c r="F616" s="1">
        <v>29472</v>
      </c>
      <c r="G616" s="1">
        <v>0.66</v>
      </c>
      <c r="H616" s="1">
        <v>3.46</v>
      </c>
      <c r="I616" s="1">
        <v>359</v>
      </c>
      <c r="J616" s="1">
        <v>26.83</v>
      </c>
      <c r="K616" s="1">
        <v>11.05</v>
      </c>
      <c r="L616" s="1">
        <v>24124</v>
      </c>
      <c r="M616" s="1">
        <v>6</v>
      </c>
      <c r="N616" s="1">
        <v>207.46</v>
      </c>
      <c r="O616" s="1">
        <v>4.25</v>
      </c>
      <c r="P616" s="1">
        <v>49</v>
      </c>
      <c r="Q616" s="1">
        <v>49082</v>
      </c>
      <c r="R616" s="1">
        <v>48</v>
      </c>
      <c r="S616" s="1">
        <f t="shared" si="108"/>
        <v>2792.22</v>
      </c>
      <c r="T616" s="1">
        <f t="shared" si="109"/>
        <v>52195.227500000001</v>
      </c>
      <c r="U616" s="1">
        <f t="shared" si="110"/>
        <v>34.297499999999999</v>
      </c>
      <c r="V616" s="1">
        <f t="shared" si="111"/>
        <v>5.3262</v>
      </c>
      <c r="W616" s="1">
        <f t="shared" si="112"/>
        <v>344121.92879999999</v>
      </c>
      <c r="X616" s="1">
        <f t="shared" si="113"/>
        <v>426.42122527881043</v>
      </c>
      <c r="Y616" s="10">
        <f t="shared" si="114"/>
        <v>16.027246199782844</v>
      </c>
      <c r="Z616" s="1">
        <f t="shared" si="115"/>
        <v>2276.8485491179022</v>
      </c>
      <c r="AA616" s="1">
        <f t="shared" si="116"/>
        <v>0.15767407987636417</v>
      </c>
      <c r="AB616" s="1">
        <f t="shared" si="117"/>
        <v>314649.92879999999</v>
      </c>
      <c r="AC616" s="8">
        <f t="shared" si="118"/>
        <v>0.15767407987636417</v>
      </c>
      <c r="AD616" s="1" t="str">
        <f t="shared" si="119"/>
        <v>CUST616</v>
      </c>
      <c r="AE616" s="1"/>
      <c r="AF616" s="1"/>
    </row>
    <row r="617" spans="1:32" x14ac:dyDescent="0.3">
      <c r="A617" s="1" t="s">
        <v>19</v>
      </c>
      <c r="B617" s="1" t="s">
        <v>24</v>
      </c>
      <c r="C617" s="1" t="s">
        <v>31</v>
      </c>
      <c r="D617" s="1">
        <v>3813</v>
      </c>
      <c r="E617" s="1">
        <v>258139</v>
      </c>
      <c r="F617" s="1">
        <v>17828</v>
      </c>
      <c r="G617" s="1">
        <v>7.21</v>
      </c>
      <c r="H617" s="1">
        <v>19.579999999999998</v>
      </c>
      <c r="I617" s="1">
        <v>90</v>
      </c>
      <c r="J617" s="1">
        <v>65.25</v>
      </c>
      <c r="K617" s="1">
        <v>12.38</v>
      </c>
      <c r="L617" s="1">
        <v>2196</v>
      </c>
      <c r="M617" s="1">
        <v>8</v>
      </c>
      <c r="N617" s="1">
        <v>1559.76</v>
      </c>
      <c r="O617" s="1">
        <v>11.46</v>
      </c>
      <c r="P617" s="1">
        <v>39</v>
      </c>
      <c r="Q617" s="1">
        <v>49582</v>
      </c>
      <c r="R617" s="1">
        <v>63</v>
      </c>
      <c r="S617" s="1">
        <f t="shared" si="108"/>
        <v>74658.539999999994</v>
      </c>
      <c r="T617" s="1">
        <f t="shared" si="109"/>
        <v>31957.608200000002</v>
      </c>
      <c r="U617" s="1">
        <f t="shared" si="110"/>
        <v>436.96980000000002</v>
      </c>
      <c r="V617" s="1">
        <f t="shared" si="111"/>
        <v>274.91730000000001</v>
      </c>
      <c r="W617" s="1">
        <f t="shared" si="112"/>
        <v>99032.964700000011</v>
      </c>
      <c r="X617" s="1">
        <f t="shared" si="113"/>
        <v>25.972453370049834</v>
      </c>
      <c r="Y617" s="10">
        <f t="shared" si="114"/>
        <v>14.47941440430783</v>
      </c>
      <c r="Z617" s="1">
        <f t="shared" si="115"/>
        <v>165.49917936092731</v>
      </c>
      <c r="AA617" s="1">
        <f t="shared" si="116"/>
        <v>0.54380934302836847</v>
      </c>
      <c r="AB617" s="1">
        <f t="shared" si="117"/>
        <v>81204.964700000011</v>
      </c>
      <c r="AC617" s="8">
        <f t="shared" si="118"/>
        <v>0.54380934302836847</v>
      </c>
      <c r="AD617" s="1" t="str">
        <f t="shared" si="119"/>
        <v>CUST617</v>
      </c>
      <c r="AE617" s="1"/>
      <c r="AF617" s="1"/>
    </row>
    <row r="618" spans="1:32" x14ac:dyDescent="0.3">
      <c r="A618" s="1" t="s">
        <v>19</v>
      </c>
      <c r="B618" s="1" t="s">
        <v>26</v>
      </c>
      <c r="C618" s="1" t="s">
        <v>28</v>
      </c>
      <c r="D618" s="1">
        <v>4355</v>
      </c>
      <c r="E618" s="1">
        <v>56530</v>
      </c>
      <c r="F618" s="1">
        <v>107518</v>
      </c>
      <c r="G618" s="1">
        <v>0.55000000000000004</v>
      </c>
      <c r="H618" s="1">
        <v>18.04</v>
      </c>
      <c r="I618" s="1">
        <v>78</v>
      </c>
      <c r="J618" s="1">
        <v>23.12</v>
      </c>
      <c r="K618" s="1">
        <v>12.3</v>
      </c>
      <c r="L618" s="1">
        <v>11345</v>
      </c>
      <c r="M618" s="1">
        <v>6</v>
      </c>
      <c r="N618" s="1">
        <v>828.49</v>
      </c>
      <c r="O618" s="1">
        <v>27.04</v>
      </c>
      <c r="P618" s="1">
        <v>31</v>
      </c>
      <c r="Q618" s="1">
        <v>2214</v>
      </c>
      <c r="R618" s="1">
        <v>40</v>
      </c>
      <c r="S618" s="1">
        <f t="shared" si="108"/>
        <v>78564.2</v>
      </c>
      <c r="T618" s="1">
        <f t="shared" si="109"/>
        <v>6953.1900000000005</v>
      </c>
      <c r="U618" s="1">
        <f t="shared" si="110"/>
        <v>1177.5919999999999</v>
      </c>
      <c r="V618" s="1">
        <f t="shared" si="111"/>
        <v>23.952500000000004</v>
      </c>
      <c r="W618" s="1">
        <f t="shared" si="112"/>
        <v>-43747.934500000003</v>
      </c>
      <c r="X618" s="1">
        <f t="shared" si="113"/>
        <v>-10.04544994259472</v>
      </c>
      <c r="Y618" s="10">
        <f t="shared" si="114"/>
        <v>0.5257724288026191</v>
      </c>
      <c r="Z618" s="1">
        <f t="shared" si="115"/>
        <v>68.232567683375777</v>
      </c>
      <c r="AA618" s="1">
        <f t="shared" si="116"/>
        <v>1.1431491243587477</v>
      </c>
      <c r="AB618" s="1">
        <f t="shared" si="117"/>
        <v>-151265.9345</v>
      </c>
      <c r="AC618" s="8">
        <f t="shared" si="118"/>
        <v>1.1431491243587477</v>
      </c>
      <c r="AD618" s="1" t="str">
        <f t="shared" si="119"/>
        <v>CUST618</v>
      </c>
      <c r="AE618" s="1"/>
      <c r="AF618" s="1"/>
    </row>
    <row r="619" spans="1:32" x14ac:dyDescent="0.3">
      <c r="A619" s="1" t="s">
        <v>19</v>
      </c>
      <c r="B619" s="1" t="s">
        <v>25</v>
      </c>
      <c r="C619" s="1" t="s">
        <v>28</v>
      </c>
      <c r="D619" s="1">
        <v>441</v>
      </c>
      <c r="E619" s="1">
        <v>421616</v>
      </c>
      <c r="F619" s="1">
        <v>76354</v>
      </c>
      <c r="G619" s="1">
        <v>6.92</v>
      </c>
      <c r="H619" s="1">
        <v>14.5</v>
      </c>
      <c r="I619" s="1">
        <v>210</v>
      </c>
      <c r="J619" s="1">
        <v>8.57</v>
      </c>
      <c r="K619" s="1">
        <v>9.61</v>
      </c>
      <c r="L619" s="1">
        <v>35771</v>
      </c>
      <c r="M619" s="1">
        <v>14</v>
      </c>
      <c r="N619" s="1">
        <v>1973.22</v>
      </c>
      <c r="O619" s="1">
        <v>0.46</v>
      </c>
      <c r="P619" s="1">
        <v>23</v>
      </c>
      <c r="Q619" s="1">
        <v>26538</v>
      </c>
      <c r="R619" s="1">
        <v>22</v>
      </c>
      <c r="S619" s="1">
        <f t="shared" si="108"/>
        <v>6394.5</v>
      </c>
      <c r="T619" s="1">
        <f t="shared" si="109"/>
        <v>40517.297599999998</v>
      </c>
      <c r="U619" s="1">
        <f t="shared" si="110"/>
        <v>2.0286</v>
      </c>
      <c r="V619" s="1">
        <f t="shared" si="111"/>
        <v>30.517199999999999</v>
      </c>
      <c r="W619" s="1">
        <f t="shared" si="112"/>
        <v>312362.65659999999</v>
      </c>
      <c r="X619" s="1">
        <f t="shared" si="113"/>
        <v>708.30534376417233</v>
      </c>
      <c r="Y619" s="10">
        <f t="shared" si="114"/>
        <v>5.5218587107420696</v>
      </c>
      <c r="Z619" s="1">
        <f t="shared" si="115"/>
        <v>213.66902828878685</v>
      </c>
      <c r="AA619" s="1">
        <f t="shared" si="116"/>
        <v>0.98282845053318668</v>
      </c>
      <c r="AB619" s="1">
        <f t="shared" si="117"/>
        <v>236008.65659999999</v>
      </c>
      <c r="AC619" s="8">
        <f t="shared" si="118"/>
        <v>0.98282845053318668</v>
      </c>
      <c r="AD619" s="1" t="str">
        <f t="shared" si="119"/>
        <v>CUST619</v>
      </c>
      <c r="AE619" s="1"/>
      <c r="AF619" s="1"/>
    </row>
    <row r="620" spans="1:32" x14ac:dyDescent="0.3">
      <c r="A620" s="1" t="s">
        <v>19</v>
      </c>
      <c r="B620" s="1" t="s">
        <v>24</v>
      </c>
      <c r="C620" s="1" t="s">
        <v>28</v>
      </c>
      <c r="D620" s="1">
        <v>3719</v>
      </c>
      <c r="E620" s="1">
        <v>642131</v>
      </c>
      <c r="F620" s="1">
        <v>56955</v>
      </c>
      <c r="G620" s="1">
        <v>5.19</v>
      </c>
      <c r="H620" s="1">
        <v>16.05</v>
      </c>
      <c r="I620" s="1">
        <v>287</v>
      </c>
      <c r="J620" s="1">
        <v>66.41</v>
      </c>
      <c r="K620" s="1">
        <v>11.87</v>
      </c>
      <c r="L620" s="1">
        <v>50986</v>
      </c>
      <c r="M620" s="1">
        <v>12</v>
      </c>
      <c r="N620" s="1">
        <v>1125.79</v>
      </c>
      <c r="O620" s="1">
        <v>0.09</v>
      </c>
      <c r="P620" s="1">
        <v>8</v>
      </c>
      <c r="Q620" s="1">
        <v>33177</v>
      </c>
      <c r="R620" s="1">
        <v>63</v>
      </c>
      <c r="S620" s="1">
        <f t="shared" si="108"/>
        <v>59689.950000000004</v>
      </c>
      <c r="T620" s="1">
        <f t="shared" si="109"/>
        <v>76220.949699999997</v>
      </c>
      <c r="U620" s="1">
        <f t="shared" si="110"/>
        <v>3.3470999999999997</v>
      </c>
      <c r="V620" s="1">
        <f t="shared" si="111"/>
        <v>193.01609999999999</v>
      </c>
      <c r="W620" s="1">
        <f t="shared" si="112"/>
        <v>421860.73709999997</v>
      </c>
      <c r="X620" s="1">
        <f t="shared" si="113"/>
        <v>113.43391694003763</v>
      </c>
      <c r="Y620" s="10">
        <f t="shared" si="114"/>
        <v>11.274356948468089</v>
      </c>
      <c r="Z620" s="1">
        <f t="shared" si="115"/>
        <v>570.38257579122217</v>
      </c>
      <c r="AA620" s="1">
        <f t="shared" si="116"/>
        <v>0.50317105076689961</v>
      </c>
      <c r="AB620" s="1">
        <f t="shared" si="117"/>
        <v>364905.73709999997</v>
      </c>
      <c r="AC620" s="8">
        <f t="shared" si="118"/>
        <v>0.50317105076689961</v>
      </c>
      <c r="AD620" s="1" t="str">
        <f t="shared" si="119"/>
        <v>CUST620</v>
      </c>
      <c r="AE620" s="1"/>
      <c r="AF620" s="1"/>
    </row>
    <row r="621" spans="1:32" x14ac:dyDescent="0.3">
      <c r="A621" s="1" t="s">
        <v>19</v>
      </c>
      <c r="B621" s="1" t="s">
        <v>24</v>
      </c>
      <c r="C621" s="1" t="s">
        <v>31</v>
      </c>
      <c r="D621" s="1">
        <v>2434</v>
      </c>
      <c r="E621" s="1">
        <v>323349</v>
      </c>
      <c r="F621" s="1">
        <v>142227</v>
      </c>
      <c r="G621" s="1">
        <v>4.88</v>
      </c>
      <c r="H621" s="1">
        <v>15.81</v>
      </c>
      <c r="I621" s="1">
        <v>448</v>
      </c>
      <c r="J621" s="1">
        <v>42.11</v>
      </c>
      <c r="K621" s="1">
        <v>8.09</v>
      </c>
      <c r="L621" s="1">
        <v>40100</v>
      </c>
      <c r="M621" s="1">
        <v>6</v>
      </c>
      <c r="N621" s="1">
        <v>151.46</v>
      </c>
      <c r="O621" s="1">
        <v>27.83</v>
      </c>
      <c r="P621" s="1">
        <v>16</v>
      </c>
      <c r="Q621" s="1">
        <v>1590</v>
      </c>
      <c r="R621" s="1">
        <v>-16</v>
      </c>
      <c r="S621" s="1">
        <f t="shared" si="108"/>
        <v>38481.54</v>
      </c>
      <c r="T621" s="1">
        <f t="shared" si="109"/>
        <v>26158.934099999999</v>
      </c>
      <c r="U621" s="1">
        <f t="shared" si="110"/>
        <v>677.38220000000001</v>
      </c>
      <c r="V621" s="1">
        <f t="shared" si="111"/>
        <v>118.77919999999999</v>
      </c>
      <c r="W621" s="1">
        <f t="shared" si="112"/>
        <v>216222.3645</v>
      </c>
      <c r="X621" s="1">
        <f t="shared" si="113"/>
        <v>88.834167830731303</v>
      </c>
      <c r="Y621" s="10">
        <f t="shared" si="114"/>
        <v>2.2734712818241261</v>
      </c>
      <c r="Z621" s="1">
        <f t="shared" si="115"/>
        <v>2134.8804965007262</v>
      </c>
      <c r="AA621" s="1">
        <f t="shared" si="116"/>
        <v>0.20984781149779341</v>
      </c>
      <c r="AB621" s="1">
        <f t="shared" si="117"/>
        <v>73995.364499999996</v>
      </c>
      <c r="AC621" s="8">
        <f t="shared" si="118"/>
        <v>0.20984781149779341</v>
      </c>
      <c r="AD621" s="1" t="str">
        <f t="shared" si="119"/>
        <v>CUST621</v>
      </c>
      <c r="AE621" s="1"/>
      <c r="AF621" s="1"/>
    </row>
    <row r="622" spans="1:32" x14ac:dyDescent="0.3">
      <c r="A622" s="1" t="s">
        <v>19</v>
      </c>
      <c r="B622" s="1" t="s">
        <v>25</v>
      </c>
      <c r="C622" s="1" t="s">
        <v>28</v>
      </c>
      <c r="D622" s="1">
        <v>3819</v>
      </c>
      <c r="E622" s="1">
        <v>889188</v>
      </c>
      <c r="F622" s="1">
        <v>92265</v>
      </c>
      <c r="G622" s="1">
        <v>1.1599999999999999</v>
      </c>
      <c r="H622" s="1">
        <v>16.98</v>
      </c>
      <c r="I622" s="1">
        <v>141</v>
      </c>
      <c r="J622" s="1">
        <v>52.66</v>
      </c>
      <c r="K622" s="1">
        <v>10.29</v>
      </c>
      <c r="L622" s="1">
        <v>15775</v>
      </c>
      <c r="M622" s="1">
        <v>5</v>
      </c>
      <c r="N622" s="1">
        <v>1258.95</v>
      </c>
      <c r="O622" s="1">
        <v>29.34</v>
      </c>
      <c r="P622" s="1">
        <v>32</v>
      </c>
      <c r="Q622" s="1">
        <v>41128</v>
      </c>
      <c r="R622" s="1">
        <v>34</v>
      </c>
      <c r="S622" s="1">
        <f t="shared" si="108"/>
        <v>64846.62</v>
      </c>
      <c r="T622" s="1">
        <f t="shared" si="109"/>
        <v>91497.445199999987</v>
      </c>
      <c r="U622" s="1">
        <f t="shared" si="110"/>
        <v>1120.4946</v>
      </c>
      <c r="V622" s="1">
        <f t="shared" si="111"/>
        <v>44.300399999999996</v>
      </c>
      <c r="W622" s="1">
        <f t="shared" si="112"/>
        <v>674776.1398</v>
      </c>
      <c r="X622" s="1">
        <f t="shared" si="113"/>
        <v>176.68922225713538</v>
      </c>
      <c r="Y622" s="10">
        <f t="shared" si="114"/>
        <v>9.6373272638595342</v>
      </c>
      <c r="Z622" s="1">
        <f t="shared" si="115"/>
        <v>706.2933396878351</v>
      </c>
      <c r="AA622" s="1">
        <f t="shared" si="116"/>
        <v>0.19963376698740873</v>
      </c>
      <c r="AB622" s="1">
        <f t="shared" si="117"/>
        <v>582511.1398</v>
      </c>
      <c r="AC622" s="8">
        <f t="shared" si="118"/>
        <v>0.19963376698740873</v>
      </c>
      <c r="AD622" s="1" t="str">
        <f t="shared" si="119"/>
        <v>CUST622</v>
      </c>
      <c r="AE622" s="1"/>
      <c r="AF622" s="1"/>
    </row>
    <row r="623" spans="1:32" x14ac:dyDescent="0.3">
      <c r="A623" s="1" t="s">
        <v>19</v>
      </c>
      <c r="B623" s="1" t="s">
        <v>27</v>
      </c>
      <c r="C623" s="1" t="s">
        <v>30</v>
      </c>
      <c r="D623" s="1">
        <v>2662</v>
      </c>
      <c r="E623" s="1">
        <v>427501</v>
      </c>
      <c r="F623" s="1">
        <v>36131</v>
      </c>
      <c r="G623" s="1">
        <v>5.77</v>
      </c>
      <c r="H623" s="1">
        <v>19.559999999999999</v>
      </c>
      <c r="I623" s="1">
        <v>269</v>
      </c>
      <c r="J623" s="1">
        <v>69.7</v>
      </c>
      <c r="K623" s="1">
        <v>15.84</v>
      </c>
      <c r="L623" s="1">
        <v>76575</v>
      </c>
      <c r="M623" s="1">
        <v>0</v>
      </c>
      <c r="N623" s="1">
        <v>466.86</v>
      </c>
      <c r="O623" s="1">
        <v>29.83</v>
      </c>
      <c r="P623" s="1">
        <v>12</v>
      </c>
      <c r="Q623" s="1">
        <v>4770</v>
      </c>
      <c r="R623" s="1">
        <v>32</v>
      </c>
      <c r="S623" s="1">
        <f t="shared" si="108"/>
        <v>52068.719999999994</v>
      </c>
      <c r="T623" s="1">
        <f t="shared" si="109"/>
        <v>67716.1584</v>
      </c>
      <c r="U623" s="1">
        <f t="shared" si="110"/>
        <v>794.07460000000003</v>
      </c>
      <c r="V623" s="1">
        <f t="shared" si="111"/>
        <v>153.59739999999999</v>
      </c>
      <c r="W623" s="1">
        <f t="shared" si="112"/>
        <v>225423.44959999999</v>
      </c>
      <c r="X623" s="1">
        <f t="shared" si="113"/>
        <v>84.681987077385415</v>
      </c>
      <c r="Y623" s="10">
        <f t="shared" si="114"/>
        <v>11.831972544352496</v>
      </c>
      <c r="Z623" s="1">
        <f t="shared" si="115"/>
        <v>915.69421239772089</v>
      </c>
      <c r="AA623" s="1">
        <f t="shared" si="116"/>
        <v>0.29376619002060816</v>
      </c>
      <c r="AB623" s="1">
        <f t="shared" si="117"/>
        <v>189292.44959999999</v>
      </c>
      <c r="AC623" s="8">
        <f t="shared" si="118"/>
        <v>0.29376619002060816</v>
      </c>
      <c r="AD623" s="1" t="str">
        <f t="shared" si="119"/>
        <v>CUST623</v>
      </c>
      <c r="AE623" s="1"/>
      <c r="AF623" s="1"/>
    </row>
    <row r="624" spans="1:32" x14ac:dyDescent="0.3">
      <c r="A624" s="1" t="s">
        <v>19</v>
      </c>
      <c r="B624" s="1" t="s">
        <v>26</v>
      </c>
      <c r="C624" s="1" t="s">
        <v>28</v>
      </c>
      <c r="D624" s="1">
        <v>336</v>
      </c>
      <c r="E624" s="1">
        <v>106481</v>
      </c>
      <c r="F624" s="1">
        <v>38870</v>
      </c>
      <c r="G624" s="1">
        <v>8.1999999999999993</v>
      </c>
      <c r="H624" s="1">
        <v>3.2</v>
      </c>
      <c r="I624" s="1">
        <v>91</v>
      </c>
      <c r="J624" s="1">
        <v>39.979999999999997</v>
      </c>
      <c r="K624" s="1">
        <v>18.59</v>
      </c>
      <c r="L624" s="1">
        <v>34207</v>
      </c>
      <c r="M624" s="1">
        <v>13</v>
      </c>
      <c r="N624" s="1">
        <v>709.88</v>
      </c>
      <c r="O624" s="1">
        <v>5.0999999999999996</v>
      </c>
      <c r="P624" s="1">
        <v>37</v>
      </c>
      <c r="Q624" s="1">
        <v>48217</v>
      </c>
      <c r="R624" s="1">
        <v>51</v>
      </c>
      <c r="S624" s="1">
        <f t="shared" si="108"/>
        <v>1075.2</v>
      </c>
      <c r="T624" s="1">
        <f t="shared" si="109"/>
        <v>19794.817900000002</v>
      </c>
      <c r="U624" s="1">
        <f t="shared" si="110"/>
        <v>17.135999999999999</v>
      </c>
      <c r="V624" s="1">
        <f t="shared" si="111"/>
        <v>27.551999999999996</v>
      </c>
      <c r="W624" s="1">
        <f t="shared" si="112"/>
        <v>3142.2940999999992</v>
      </c>
      <c r="X624" s="1">
        <f t="shared" si="113"/>
        <v>9.352065773809521</v>
      </c>
      <c r="Y624" s="10">
        <f t="shared" si="114"/>
        <v>2.7394134293799848</v>
      </c>
      <c r="Z624" s="1">
        <f t="shared" si="115"/>
        <v>149.99859131120752</v>
      </c>
      <c r="AA624" s="1">
        <f t="shared" si="116"/>
        <v>0.60667236408373326</v>
      </c>
      <c r="AB624" s="1">
        <f t="shared" si="117"/>
        <v>-35727.705900000001</v>
      </c>
      <c r="AC624" s="8">
        <f t="shared" si="118"/>
        <v>0.60667236408373326</v>
      </c>
      <c r="AD624" s="1" t="str">
        <f t="shared" si="119"/>
        <v>CUST624</v>
      </c>
      <c r="AE624" s="1"/>
      <c r="AF624" s="1"/>
    </row>
    <row r="625" spans="1:32" x14ac:dyDescent="0.3">
      <c r="A625" s="1" t="s">
        <v>19</v>
      </c>
      <c r="B625" s="1" t="s">
        <v>24</v>
      </c>
      <c r="C625" s="1" t="s">
        <v>28</v>
      </c>
      <c r="D625" s="1">
        <v>1640</v>
      </c>
      <c r="E625" s="1">
        <v>444341</v>
      </c>
      <c r="F625" s="1">
        <v>117217</v>
      </c>
      <c r="G625" s="1">
        <v>0.9</v>
      </c>
      <c r="H625" s="1">
        <v>18.79</v>
      </c>
      <c r="I625" s="1">
        <v>68</v>
      </c>
      <c r="J625" s="1">
        <v>16</v>
      </c>
      <c r="K625" s="1">
        <v>12.4</v>
      </c>
      <c r="L625" s="1">
        <v>55</v>
      </c>
      <c r="M625" s="1">
        <v>1</v>
      </c>
      <c r="N625" s="1">
        <v>1423.02</v>
      </c>
      <c r="O625" s="1">
        <v>9.2799999999999994</v>
      </c>
      <c r="P625" s="1">
        <v>49</v>
      </c>
      <c r="Q625" s="1">
        <v>39976</v>
      </c>
      <c r="R625" s="1">
        <v>24</v>
      </c>
      <c r="S625" s="1">
        <f t="shared" si="108"/>
        <v>30815.599999999999</v>
      </c>
      <c r="T625" s="1">
        <f t="shared" si="109"/>
        <v>55098.284</v>
      </c>
      <c r="U625" s="1">
        <f t="shared" si="110"/>
        <v>152.19199999999998</v>
      </c>
      <c r="V625" s="1">
        <f t="shared" si="111"/>
        <v>14.760000000000002</v>
      </c>
      <c r="W625" s="1">
        <f t="shared" si="112"/>
        <v>318229.16399999999</v>
      </c>
      <c r="X625" s="1">
        <f t="shared" si="113"/>
        <v>194.0421731707317</v>
      </c>
      <c r="Y625" s="10">
        <f t="shared" si="114"/>
        <v>3.790755607121834</v>
      </c>
      <c r="Z625" s="1">
        <f t="shared" si="115"/>
        <v>312.25211170608986</v>
      </c>
      <c r="AA625" s="1">
        <f t="shared" si="116"/>
        <v>0.21777274660677273</v>
      </c>
      <c r="AB625" s="1">
        <f t="shared" si="117"/>
        <v>201012.16399999999</v>
      </c>
      <c r="AC625" s="8">
        <f t="shared" si="118"/>
        <v>0.21777274660677273</v>
      </c>
      <c r="AD625" s="1" t="str">
        <f t="shared" si="119"/>
        <v>CUST625</v>
      </c>
      <c r="AE625" s="1"/>
      <c r="AF625" s="1"/>
    </row>
    <row r="626" spans="1:32" x14ac:dyDescent="0.3">
      <c r="A626" s="1" t="s">
        <v>19</v>
      </c>
      <c r="B626" s="1" t="s">
        <v>27</v>
      </c>
      <c r="C626" s="1" t="s">
        <v>30</v>
      </c>
      <c r="D626" s="1">
        <v>248</v>
      </c>
      <c r="E626" s="1">
        <v>721514</v>
      </c>
      <c r="F626" s="1">
        <v>54429</v>
      </c>
      <c r="G626" s="1">
        <v>7.01</v>
      </c>
      <c r="H626" s="1">
        <v>13.75</v>
      </c>
      <c r="I626" s="1">
        <v>114</v>
      </c>
      <c r="J626" s="1">
        <v>19.77</v>
      </c>
      <c r="K626" s="1">
        <v>10.64</v>
      </c>
      <c r="L626" s="1">
        <v>78199</v>
      </c>
      <c r="M626" s="1">
        <v>5</v>
      </c>
      <c r="N626" s="1">
        <v>634.76</v>
      </c>
      <c r="O626" s="1">
        <v>0.01</v>
      </c>
      <c r="P626" s="1">
        <v>4</v>
      </c>
      <c r="Q626" s="1">
        <v>14973</v>
      </c>
      <c r="R626" s="1">
        <v>-8</v>
      </c>
      <c r="S626" s="1">
        <f t="shared" si="108"/>
        <v>3410</v>
      </c>
      <c r="T626" s="1">
        <f t="shared" si="109"/>
        <v>76769.089600000007</v>
      </c>
      <c r="U626" s="1">
        <f t="shared" si="110"/>
        <v>2.4800000000000003E-2</v>
      </c>
      <c r="V626" s="1">
        <f t="shared" si="111"/>
        <v>17.384799999999998</v>
      </c>
      <c r="W626" s="1">
        <f t="shared" si="112"/>
        <v>548145.50080000004</v>
      </c>
      <c r="X626" s="1">
        <f t="shared" si="113"/>
        <v>2210.2641161290326</v>
      </c>
      <c r="Y626" s="10">
        <f t="shared" si="114"/>
        <v>13.256058351246578</v>
      </c>
      <c r="Z626" s="1">
        <f t="shared" si="115"/>
        <v>1136.6721280483962</v>
      </c>
      <c r="AA626" s="1">
        <f t="shared" si="116"/>
        <v>0.10029277325180108</v>
      </c>
      <c r="AB626" s="1">
        <f t="shared" si="117"/>
        <v>493716.50080000004</v>
      </c>
      <c r="AC626" s="8">
        <f t="shared" si="118"/>
        <v>0.10029277325180108</v>
      </c>
      <c r="AD626" s="1" t="str">
        <f t="shared" si="119"/>
        <v>CUST626</v>
      </c>
      <c r="AE626" s="1"/>
      <c r="AF626" s="1"/>
    </row>
    <row r="627" spans="1:32" x14ac:dyDescent="0.3">
      <c r="A627" s="1" t="s">
        <v>19</v>
      </c>
      <c r="B627" s="1" t="s">
        <v>24</v>
      </c>
      <c r="C627" s="1" t="s">
        <v>28</v>
      </c>
      <c r="D627" s="1">
        <v>1866</v>
      </c>
      <c r="E627" s="1">
        <v>105426</v>
      </c>
      <c r="F627" s="1">
        <v>143731</v>
      </c>
      <c r="G627" s="1">
        <v>4.8099999999999996</v>
      </c>
      <c r="H627" s="1">
        <v>11.81</v>
      </c>
      <c r="I627" s="1">
        <v>197</v>
      </c>
      <c r="J627" s="1">
        <v>38.49</v>
      </c>
      <c r="K627" s="1">
        <v>9.0500000000000007</v>
      </c>
      <c r="L627" s="1">
        <v>82227</v>
      </c>
      <c r="M627" s="1">
        <v>6</v>
      </c>
      <c r="N627" s="1">
        <v>513.41999999999996</v>
      </c>
      <c r="O627" s="1">
        <v>8.64</v>
      </c>
      <c r="P627" s="1">
        <v>31</v>
      </c>
      <c r="Q627" s="1">
        <v>18326</v>
      </c>
      <c r="R627" s="1">
        <v>78</v>
      </c>
      <c r="S627" s="1">
        <f t="shared" si="108"/>
        <v>22037.46</v>
      </c>
      <c r="T627" s="1">
        <f t="shared" si="109"/>
        <v>9541.0530000000017</v>
      </c>
      <c r="U627" s="1">
        <f t="shared" si="110"/>
        <v>161.22240000000002</v>
      </c>
      <c r="V627" s="1">
        <f t="shared" si="111"/>
        <v>89.754599999999996</v>
      </c>
      <c r="W627" s="1">
        <f t="shared" si="112"/>
        <v>-26956.489999999991</v>
      </c>
      <c r="X627" s="1">
        <f t="shared" si="113"/>
        <v>-14.446136120042867</v>
      </c>
      <c r="Y627" s="10">
        <f t="shared" si="114"/>
        <v>0.7334952098016434</v>
      </c>
      <c r="Z627" s="1">
        <f t="shared" si="115"/>
        <v>205.34065677223327</v>
      </c>
      <c r="AA627" s="1">
        <f t="shared" si="116"/>
        <v>0.95938136702521193</v>
      </c>
      <c r="AB627" s="1">
        <f t="shared" si="117"/>
        <v>-170687.49</v>
      </c>
      <c r="AC627" s="8">
        <f t="shared" si="118"/>
        <v>0.95938136702521193</v>
      </c>
      <c r="AD627" s="1" t="str">
        <f t="shared" si="119"/>
        <v>CUST627</v>
      </c>
      <c r="AE627" s="1"/>
      <c r="AF627" s="1"/>
    </row>
    <row r="628" spans="1:32" x14ac:dyDescent="0.3">
      <c r="A628" s="1" t="s">
        <v>19</v>
      </c>
      <c r="B628" s="1" t="s">
        <v>27</v>
      </c>
      <c r="C628" s="1" t="s">
        <v>28</v>
      </c>
      <c r="D628" s="1">
        <v>2931</v>
      </c>
      <c r="E628" s="1">
        <v>545384</v>
      </c>
      <c r="F628" s="1">
        <v>51473</v>
      </c>
      <c r="G628" s="1">
        <v>9.15</v>
      </c>
      <c r="H628" s="1">
        <v>3.34</v>
      </c>
      <c r="I628" s="1">
        <v>473</v>
      </c>
      <c r="J628" s="1">
        <v>29.11</v>
      </c>
      <c r="K628" s="1">
        <v>19.84</v>
      </c>
      <c r="L628" s="1">
        <v>15893</v>
      </c>
      <c r="M628" s="1">
        <v>10</v>
      </c>
      <c r="N628" s="1">
        <v>874.34</v>
      </c>
      <c r="O628" s="1">
        <v>21.38</v>
      </c>
      <c r="P628" s="1">
        <v>17</v>
      </c>
      <c r="Q628" s="1">
        <v>3786</v>
      </c>
      <c r="R628" s="1">
        <v>24</v>
      </c>
      <c r="S628" s="1">
        <f t="shared" si="108"/>
        <v>9789.5399999999991</v>
      </c>
      <c r="T628" s="1">
        <f t="shared" si="109"/>
        <v>108204.1856</v>
      </c>
      <c r="U628" s="1">
        <f t="shared" si="110"/>
        <v>626.64779999999996</v>
      </c>
      <c r="V628" s="1">
        <f t="shared" si="111"/>
        <v>268.18649999999997</v>
      </c>
      <c r="W628" s="1">
        <f t="shared" si="112"/>
        <v>406816.44010000001</v>
      </c>
      <c r="X628" s="1">
        <f t="shared" si="113"/>
        <v>138.79783012623679</v>
      </c>
      <c r="Y628" s="10">
        <f t="shared" si="114"/>
        <v>10.595535523478329</v>
      </c>
      <c r="Z628" s="1">
        <f t="shared" si="115"/>
        <v>623.76649815861106</v>
      </c>
      <c r="AA628" s="1">
        <f t="shared" si="116"/>
        <v>0.75829657635720893</v>
      </c>
      <c r="AB628" s="1">
        <f t="shared" si="117"/>
        <v>355343.44010000001</v>
      </c>
      <c r="AC628" s="8">
        <f t="shared" si="118"/>
        <v>0.75829657635720893</v>
      </c>
      <c r="AD628" s="1" t="str">
        <f t="shared" si="119"/>
        <v>CUST628</v>
      </c>
      <c r="AE628" s="1"/>
      <c r="AF628" s="1"/>
    </row>
    <row r="629" spans="1:32" x14ac:dyDescent="0.3">
      <c r="A629" s="1" t="s">
        <v>19</v>
      </c>
      <c r="B629" s="1" t="s">
        <v>27</v>
      </c>
      <c r="C629" s="1" t="s">
        <v>29</v>
      </c>
      <c r="D629" s="1">
        <v>4676</v>
      </c>
      <c r="E629" s="1">
        <v>269780</v>
      </c>
      <c r="F629" s="1">
        <v>79218</v>
      </c>
      <c r="G629" s="1">
        <v>6.6</v>
      </c>
      <c r="H629" s="1">
        <v>18.95</v>
      </c>
      <c r="I629" s="1">
        <v>65</v>
      </c>
      <c r="J629" s="1">
        <v>55.82</v>
      </c>
      <c r="K629" s="1">
        <v>19.989999999999998</v>
      </c>
      <c r="L629" s="1">
        <v>38452</v>
      </c>
      <c r="M629" s="1">
        <v>8</v>
      </c>
      <c r="N629" s="1">
        <v>340.45</v>
      </c>
      <c r="O629" s="1">
        <v>13.72</v>
      </c>
      <c r="P629" s="1">
        <v>20</v>
      </c>
      <c r="Q629" s="1">
        <v>25524</v>
      </c>
      <c r="R629" s="1">
        <v>65</v>
      </c>
      <c r="S629" s="1">
        <f t="shared" si="108"/>
        <v>88610.2</v>
      </c>
      <c r="T629" s="1">
        <f t="shared" si="109"/>
        <v>53929.021999999997</v>
      </c>
      <c r="U629" s="1">
        <f t="shared" si="110"/>
        <v>641.54720000000009</v>
      </c>
      <c r="V629" s="1">
        <f t="shared" si="111"/>
        <v>308.61600000000004</v>
      </c>
      <c r="W629" s="1">
        <f t="shared" si="112"/>
        <v>62314.614799999981</v>
      </c>
      <c r="X629" s="1">
        <f t="shared" si="113"/>
        <v>13.326478785286566</v>
      </c>
      <c r="Y629" s="10">
        <f t="shared" si="114"/>
        <v>3.4055391451437806</v>
      </c>
      <c r="Z629" s="1">
        <f t="shared" si="115"/>
        <v>792.42179468350719</v>
      </c>
      <c r="AA629" s="1">
        <f t="shared" si="116"/>
        <v>8.2027022017940543E-2</v>
      </c>
      <c r="AB629" s="1">
        <f t="shared" si="117"/>
        <v>-16903.385200000019</v>
      </c>
      <c r="AC629" s="8">
        <f t="shared" si="118"/>
        <v>8.2027022017940543E-2</v>
      </c>
      <c r="AD629" s="1" t="str">
        <f t="shared" si="119"/>
        <v>CUST629</v>
      </c>
      <c r="AE629" s="1"/>
      <c r="AF629" s="1"/>
    </row>
    <row r="630" spans="1:32" x14ac:dyDescent="0.3">
      <c r="A630" s="1" t="s">
        <v>19</v>
      </c>
      <c r="B630" s="1" t="s">
        <v>26</v>
      </c>
      <c r="C630" s="1" t="s">
        <v>30</v>
      </c>
      <c r="D630" s="1">
        <v>2917</v>
      </c>
      <c r="E630" s="1">
        <v>147756</v>
      </c>
      <c r="F630" s="1">
        <v>80451</v>
      </c>
      <c r="G630" s="1">
        <v>6.14</v>
      </c>
      <c r="H630" s="1">
        <v>19.55</v>
      </c>
      <c r="I630" s="1">
        <v>27</v>
      </c>
      <c r="J630" s="1">
        <v>27.23</v>
      </c>
      <c r="K630" s="1">
        <v>9.5</v>
      </c>
      <c r="L630" s="1">
        <v>24003</v>
      </c>
      <c r="M630" s="1">
        <v>2</v>
      </c>
      <c r="N630" s="1">
        <v>610.54999999999995</v>
      </c>
      <c r="O630" s="1">
        <v>4.7</v>
      </c>
      <c r="P630" s="1">
        <v>3</v>
      </c>
      <c r="Q630" s="1">
        <v>27171</v>
      </c>
      <c r="R630" s="1">
        <v>6</v>
      </c>
      <c r="S630" s="1">
        <f t="shared" si="108"/>
        <v>57027.35</v>
      </c>
      <c r="T630" s="1">
        <f t="shared" si="109"/>
        <v>14036.82</v>
      </c>
      <c r="U630" s="1">
        <f t="shared" si="110"/>
        <v>137.09899999999999</v>
      </c>
      <c r="V630" s="1">
        <f t="shared" si="111"/>
        <v>179.10379999999998</v>
      </c>
      <c r="W630" s="1">
        <f t="shared" si="112"/>
        <v>25201.627200000003</v>
      </c>
      <c r="X630" s="1">
        <f t="shared" si="113"/>
        <v>8.6395705176551267</v>
      </c>
      <c r="Y630" s="10">
        <f t="shared" si="114"/>
        <v>1.8365961889845994</v>
      </c>
      <c r="Z630" s="1">
        <f t="shared" si="115"/>
        <v>242.00474981573993</v>
      </c>
      <c r="AA630" s="1">
        <f t="shared" si="116"/>
        <v>0.11156805814992284</v>
      </c>
      <c r="AB630" s="1">
        <f t="shared" si="117"/>
        <v>-55249.372799999997</v>
      </c>
      <c r="AC630" s="8">
        <f t="shared" si="118"/>
        <v>0.11156805814992284</v>
      </c>
      <c r="AD630" s="1" t="str">
        <f t="shared" si="119"/>
        <v>CUST630</v>
      </c>
      <c r="AE630" s="1"/>
      <c r="AF630" s="1"/>
    </row>
    <row r="631" spans="1:32" x14ac:dyDescent="0.3">
      <c r="A631" s="1" t="s">
        <v>19</v>
      </c>
      <c r="B631" s="1" t="s">
        <v>26</v>
      </c>
      <c r="C631" s="1" t="s">
        <v>31</v>
      </c>
      <c r="D631" s="1">
        <v>4506</v>
      </c>
      <c r="E631" s="1">
        <v>212002</v>
      </c>
      <c r="F631" s="1">
        <v>147105</v>
      </c>
      <c r="G631" s="1">
        <v>6.35</v>
      </c>
      <c r="H631" s="1">
        <v>18.75</v>
      </c>
      <c r="I631" s="1">
        <v>180</v>
      </c>
      <c r="J631" s="1">
        <v>21.96</v>
      </c>
      <c r="K631" s="1">
        <v>13.09</v>
      </c>
      <c r="L631" s="1">
        <v>60107</v>
      </c>
      <c r="M631" s="1">
        <v>1</v>
      </c>
      <c r="N631" s="1">
        <v>1636.11</v>
      </c>
      <c r="O631" s="1">
        <v>23.44</v>
      </c>
      <c r="P631" s="1">
        <v>34</v>
      </c>
      <c r="Q631" s="1">
        <v>21553</v>
      </c>
      <c r="R631" s="1">
        <v>-19</v>
      </c>
      <c r="S631" s="1">
        <f t="shared" si="108"/>
        <v>84487.5</v>
      </c>
      <c r="T631" s="1">
        <f t="shared" si="109"/>
        <v>27751.061799999996</v>
      </c>
      <c r="U631" s="1">
        <f t="shared" si="110"/>
        <v>1056.2064</v>
      </c>
      <c r="V631" s="1">
        <f t="shared" si="111"/>
        <v>286.13100000000003</v>
      </c>
      <c r="W631" s="1">
        <f t="shared" si="112"/>
        <v>16761.100800000015</v>
      </c>
      <c r="X631" s="1">
        <f t="shared" si="113"/>
        <v>3.7197294274300963</v>
      </c>
      <c r="Y631" s="10">
        <f t="shared" si="114"/>
        <v>1.4411610754223174</v>
      </c>
      <c r="Z631" s="1">
        <f t="shared" si="115"/>
        <v>129.57686219141746</v>
      </c>
      <c r="AA631" s="1">
        <f t="shared" si="116"/>
        <v>1.3891368949349532</v>
      </c>
      <c r="AB631" s="1">
        <f t="shared" si="117"/>
        <v>-130343.89919999999</v>
      </c>
      <c r="AC631" s="8">
        <f t="shared" si="118"/>
        <v>1.3891368949349532</v>
      </c>
      <c r="AD631" s="1" t="str">
        <f t="shared" si="119"/>
        <v>CUST631</v>
      </c>
      <c r="AE631" s="1"/>
      <c r="AF631" s="1"/>
    </row>
    <row r="632" spans="1:32" x14ac:dyDescent="0.3">
      <c r="A632" s="1" t="s">
        <v>19</v>
      </c>
      <c r="B632" s="1" t="s">
        <v>26</v>
      </c>
      <c r="C632" s="1" t="s">
        <v>28</v>
      </c>
      <c r="D632" s="1">
        <v>1926</v>
      </c>
      <c r="E632" s="1">
        <v>751397</v>
      </c>
      <c r="F632" s="1">
        <v>44121</v>
      </c>
      <c r="G632" s="1">
        <v>7.07</v>
      </c>
      <c r="H632" s="1">
        <v>3.1</v>
      </c>
      <c r="I632" s="1">
        <v>205</v>
      </c>
      <c r="J632" s="1">
        <v>29.18</v>
      </c>
      <c r="K632" s="1">
        <v>7.52</v>
      </c>
      <c r="L632" s="1">
        <v>86912</v>
      </c>
      <c r="M632" s="1">
        <v>11</v>
      </c>
      <c r="N632" s="1">
        <v>1165.53</v>
      </c>
      <c r="O632" s="1">
        <v>17.579999999999998</v>
      </c>
      <c r="P632" s="1">
        <v>44</v>
      </c>
      <c r="Q632" s="1">
        <v>13906</v>
      </c>
      <c r="R632" s="1">
        <v>60</v>
      </c>
      <c r="S632" s="1">
        <f t="shared" si="108"/>
        <v>5970.6</v>
      </c>
      <c r="T632" s="1">
        <f t="shared" si="109"/>
        <v>56505.054399999994</v>
      </c>
      <c r="U632" s="1">
        <f t="shared" si="110"/>
        <v>338.59079999999994</v>
      </c>
      <c r="V632" s="1">
        <f t="shared" si="111"/>
        <v>136.16819999999998</v>
      </c>
      <c r="W632" s="1">
        <f t="shared" si="112"/>
        <v>587628.58660000004</v>
      </c>
      <c r="X632" s="1">
        <f t="shared" si="113"/>
        <v>305.10310830737279</v>
      </c>
      <c r="Y632" s="10">
        <f t="shared" si="114"/>
        <v>17.030371025135423</v>
      </c>
      <c r="Z632" s="1">
        <f t="shared" si="115"/>
        <v>644.68267655058219</v>
      </c>
      <c r="AA632" s="1">
        <f t="shared" si="116"/>
        <v>0.31798589826682827</v>
      </c>
      <c r="AB632" s="1">
        <f t="shared" si="117"/>
        <v>543507.58660000004</v>
      </c>
      <c r="AC632" s="8">
        <f t="shared" si="118"/>
        <v>0.31798589826682827</v>
      </c>
      <c r="AD632" s="1" t="str">
        <f t="shared" si="119"/>
        <v>CUST632</v>
      </c>
      <c r="AE632" s="1"/>
      <c r="AF632" s="1"/>
    </row>
    <row r="633" spans="1:32" x14ac:dyDescent="0.3">
      <c r="A633" s="1" t="s">
        <v>19</v>
      </c>
      <c r="B633" s="1" t="s">
        <v>24</v>
      </c>
      <c r="C633" s="1" t="s">
        <v>28</v>
      </c>
      <c r="D633" s="1">
        <v>3329</v>
      </c>
      <c r="E633" s="1">
        <v>583634</v>
      </c>
      <c r="F633" s="1">
        <v>36433</v>
      </c>
      <c r="G633" s="1">
        <v>6.23</v>
      </c>
      <c r="H633" s="1">
        <v>10.99</v>
      </c>
      <c r="I633" s="1">
        <v>332</v>
      </c>
      <c r="J633" s="1">
        <v>11.01</v>
      </c>
      <c r="K633" s="1">
        <v>12.68</v>
      </c>
      <c r="L633" s="1">
        <v>370</v>
      </c>
      <c r="M633" s="1">
        <v>14</v>
      </c>
      <c r="N633" s="1">
        <v>555.74</v>
      </c>
      <c r="O633" s="1">
        <v>20.23</v>
      </c>
      <c r="P633" s="1">
        <v>49</v>
      </c>
      <c r="Q633" s="1">
        <v>15988</v>
      </c>
      <c r="R633" s="1">
        <v>-3</v>
      </c>
      <c r="S633" s="1">
        <f t="shared" si="108"/>
        <v>36585.71</v>
      </c>
      <c r="T633" s="1">
        <f t="shared" si="109"/>
        <v>74004.791199999992</v>
      </c>
      <c r="U633" s="1">
        <f t="shared" si="110"/>
        <v>673.45670000000007</v>
      </c>
      <c r="V633" s="1">
        <f t="shared" si="111"/>
        <v>207.39670000000001</v>
      </c>
      <c r="W633" s="1">
        <f t="shared" si="112"/>
        <v>455804.64540000004</v>
      </c>
      <c r="X633" s="1">
        <f t="shared" si="113"/>
        <v>136.91938882547313</v>
      </c>
      <c r="Y633" s="10">
        <f t="shared" si="114"/>
        <v>16.019378036395576</v>
      </c>
      <c r="Z633" s="1">
        <f t="shared" si="115"/>
        <v>1050.1925360780222</v>
      </c>
      <c r="AA633" s="1">
        <f t="shared" si="116"/>
        <v>0.31613250770174456</v>
      </c>
      <c r="AB633" s="1">
        <f t="shared" si="117"/>
        <v>419371.64540000004</v>
      </c>
      <c r="AC633" s="8">
        <f t="shared" si="118"/>
        <v>0.31613250770174456</v>
      </c>
      <c r="AD633" s="1" t="str">
        <f t="shared" si="119"/>
        <v>CUST633</v>
      </c>
      <c r="AE633" s="1"/>
      <c r="AF633" s="1"/>
    </row>
    <row r="634" spans="1:32" x14ac:dyDescent="0.3">
      <c r="A634" s="1" t="s">
        <v>19</v>
      </c>
      <c r="B634" s="1" t="s">
        <v>27</v>
      </c>
      <c r="C634" s="1" t="s">
        <v>31</v>
      </c>
      <c r="D634" s="1">
        <v>4359</v>
      </c>
      <c r="E634" s="1">
        <v>895474</v>
      </c>
      <c r="F634" s="1">
        <v>59110</v>
      </c>
      <c r="G634" s="1">
        <v>4.45</v>
      </c>
      <c r="H634" s="1">
        <v>9.4700000000000006</v>
      </c>
      <c r="I634" s="1">
        <v>379</v>
      </c>
      <c r="J634" s="1">
        <v>39.200000000000003</v>
      </c>
      <c r="K634" s="1">
        <v>17.54</v>
      </c>
      <c r="L634" s="1">
        <v>32275</v>
      </c>
      <c r="M634" s="1">
        <v>4</v>
      </c>
      <c r="N634" s="1">
        <v>363.31</v>
      </c>
      <c r="O634" s="1">
        <v>12.17</v>
      </c>
      <c r="P634" s="1">
        <v>7</v>
      </c>
      <c r="Q634" s="1">
        <v>41498</v>
      </c>
      <c r="R634" s="1">
        <v>42</v>
      </c>
      <c r="S634" s="1">
        <f t="shared" si="108"/>
        <v>41279.730000000003</v>
      </c>
      <c r="T634" s="1">
        <f t="shared" si="109"/>
        <v>157066.13959999999</v>
      </c>
      <c r="U634" s="1">
        <f t="shared" si="110"/>
        <v>530.49030000000005</v>
      </c>
      <c r="V634" s="1">
        <f t="shared" si="111"/>
        <v>193.97550000000001</v>
      </c>
      <c r="W634" s="1">
        <f t="shared" si="112"/>
        <v>622630.66460000002</v>
      </c>
      <c r="X634" s="1">
        <f t="shared" si="113"/>
        <v>142.83795930259234</v>
      </c>
      <c r="Y634" s="10">
        <f t="shared" si="114"/>
        <v>15.149281001522585</v>
      </c>
      <c r="Z634" s="1">
        <f t="shared" si="115"/>
        <v>2464.7656271503674</v>
      </c>
      <c r="AA634" s="1">
        <f t="shared" si="116"/>
        <v>0.15376715571864732</v>
      </c>
      <c r="AB634" s="1">
        <f t="shared" si="117"/>
        <v>563520.66460000002</v>
      </c>
      <c r="AC634" s="8">
        <f t="shared" si="118"/>
        <v>0.15376715571864732</v>
      </c>
      <c r="AD634" s="1" t="str">
        <f t="shared" si="119"/>
        <v>CUST634</v>
      </c>
      <c r="AE634" s="1"/>
      <c r="AF634" s="1"/>
    </row>
    <row r="635" spans="1:32" x14ac:dyDescent="0.3">
      <c r="A635" s="1" t="s">
        <v>19</v>
      </c>
      <c r="B635" s="1" t="s">
        <v>26</v>
      </c>
      <c r="C635" s="1" t="s">
        <v>28</v>
      </c>
      <c r="D635" s="1">
        <v>337</v>
      </c>
      <c r="E635" s="1">
        <v>226168</v>
      </c>
      <c r="F635" s="1">
        <v>17867</v>
      </c>
      <c r="G635" s="1">
        <v>1.02</v>
      </c>
      <c r="H635" s="1">
        <v>5.56</v>
      </c>
      <c r="I635" s="1">
        <v>414</v>
      </c>
      <c r="J635" s="1">
        <v>52.87</v>
      </c>
      <c r="K635" s="1">
        <v>8.73</v>
      </c>
      <c r="L635" s="1">
        <v>59896</v>
      </c>
      <c r="M635" s="1">
        <v>5</v>
      </c>
      <c r="N635" s="1">
        <v>1730.95</v>
      </c>
      <c r="O635" s="1">
        <v>17.809999999999999</v>
      </c>
      <c r="P635" s="1">
        <v>1</v>
      </c>
      <c r="Q635" s="1">
        <v>7822</v>
      </c>
      <c r="R635" s="1">
        <v>-4</v>
      </c>
      <c r="S635" s="1">
        <f t="shared" si="108"/>
        <v>1873.7199999999998</v>
      </c>
      <c r="T635" s="1">
        <f t="shared" si="109"/>
        <v>19744.466400000001</v>
      </c>
      <c r="U635" s="1">
        <f t="shared" si="110"/>
        <v>60.019699999999993</v>
      </c>
      <c r="V635" s="1">
        <f t="shared" si="111"/>
        <v>3.4374000000000002</v>
      </c>
      <c r="W635" s="1">
        <f t="shared" si="112"/>
        <v>136768.35649999999</v>
      </c>
      <c r="X635" s="1">
        <f t="shared" si="113"/>
        <v>405.84082047477744</v>
      </c>
      <c r="Y635" s="10">
        <f t="shared" si="114"/>
        <v>12.658420551855375</v>
      </c>
      <c r="Z635" s="1">
        <f t="shared" si="115"/>
        <v>130.66119760824981</v>
      </c>
      <c r="AA635" s="1">
        <f t="shared" si="116"/>
        <v>3.1684999646280638</v>
      </c>
      <c r="AB635" s="1">
        <f t="shared" si="117"/>
        <v>118901.35649999999</v>
      </c>
      <c r="AC635" s="8">
        <f t="shared" si="118"/>
        <v>3.1684999646280638</v>
      </c>
      <c r="AD635" s="1" t="str">
        <f t="shared" si="119"/>
        <v>CUST635</v>
      </c>
      <c r="AE635" s="1"/>
      <c r="AF635" s="1"/>
    </row>
    <row r="636" spans="1:32" x14ac:dyDescent="0.3">
      <c r="A636" s="1" t="s">
        <v>19</v>
      </c>
      <c r="B636" s="1" t="s">
        <v>25</v>
      </c>
      <c r="C636" s="1" t="s">
        <v>29</v>
      </c>
      <c r="D636" s="1">
        <v>636</v>
      </c>
      <c r="E636" s="1">
        <v>389119</v>
      </c>
      <c r="F636" s="1">
        <v>10451</v>
      </c>
      <c r="G636" s="1">
        <v>0.57999999999999996</v>
      </c>
      <c r="H636" s="1">
        <v>14.16</v>
      </c>
      <c r="I636" s="1">
        <v>444</v>
      </c>
      <c r="J636" s="1">
        <v>17.5</v>
      </c>
      <c r="K636" s="1">
        <v>5.79</v>
      </c>
      <c r="L636" s="1">
        <v>60156</v>
      </c>
      <c r="M636" s="1">
        <v>10</v>
      </c>
      <c r="N636" s="1">
        <v>1104.5</v>
      </c>
      <c r="O636" s="1">
        <v>16.260000000000002</v>
      </c>
      <c r="P636" s="1">
        <v>37</v>
      </c>
      <c r="Q636" s="1">
        <v>9097</v>
      </c>
      <c r="R636" s="1">
        <v>-8</v>
      </c>
      <c r="S636" s="1">
        <f t="shared" si="108"/>
        <v>9005.76</v>
      </c>
      <c r="T636" s="1">
        <f t="shared" si="109"/>
        <v>22529.990099999999</v>
      </c>
      <c r="U636" s="1">
        <f t="shared" si="110"/>
        <v>103.41360000000002</v>
      </c>
      <c r="V636" s="1">
        <f t="shared" si="111"/>
        <v>3.6887999999999996</v>
      </c>
      <c r="W636" s="1">
        <f t="shared" si="112"/>
        <v>288223.14750000002</v>
      </c>
      <c r="X636" s="1">
        <f t="shared" si="113"/>
        <v>453.18104952830191</v>
      </c>
      <c r="Y636" s="10">
        <f t="shared" si="114"/>
        <v>37.232705004305807</v>
      </c>
      <c r="Z636" s="1">
        <f t="shared" si="115"/>
        <v>352.3033046627433</v>
      </c>
      <c r="AA636" s="1">
        <f t="shared" si="116"/>
        <v>1.2602777042498567</v>
      </c>
      <c r="AB636" s="1">
        <f t="shared" si="117"/>
        <v>277772.14750000002</v>
      </c>
      <c r="AC636" s="8">
        <f t="shared" si="118"/>
        <v>1.2602777042498567</v>
      </c>
      <c r="AD636" s="1" t="str">
        <f t="shared" si="119"/>
        <v>CUST636</v>
      </c>
      <c r="AE636" s="1"/>
      <c r="AF636" s="1"/>
    </row>
    <row r="637" spans="1:32" x14ac:dyDescent="0.3">
      <c r="A637" s="1" t="s">
        <v>19</v>
      </c>
      <c r="B637" s="1" t="s">
        <v>25</v>
      </c>
      <c r="C637" s="1" t="s">
        <v>28</v>
      </c>
      <c r="D637" s="1">
        <v>4323</v>
      </c>
      <c r="E637" s="1">
        <v>485071</v>
      </c>
      <c r="F637" s="1">
        <v>92178</v>
      </c>
      <c r="G637" s="1">
        <v>1.98</v>
      </c>
      <c r="H637" s="1">
        <v>2.69</v>
      </c>
      <c r="I637" s="1">
        <v>193</v>
      </c>
      <c r="J637" s="1">
        <v>25.12</v>
      </c>
      <c r="K637" s="1">
        <v>14.39</v>
      </c>
      <c r="L637" s="1">
        <v>57175</v>
      </c>
      <c r="M637" s="1">
        <v>4</v>
      </c>
      <c r="N637" s="1">
        <v>618.96</v>
      </c>
      <c r="O637" s="1">
        <v>27.57</v>
      </c>
      <c r="P637" s="1">
        <v>12</v>
      </c>
      <c r="Q637" s="1">
        <v>14136</v>
      </c>
      <c r="R637" s="1">
        <v>2</v>
      </c>
      <c r="S637" s="1">
        <f t="shared" si="108"/>
        <v>11628.869999999999</v>
      </c>
      <c r="T637" s="1">
        <f t="shared" si="109"/>
        <v>69801.716899999999</v>
      </c>
      <c r="U637" s="1">
        <f t="shared" si="110"/>
        <v>1191.8511000000001</v>
      </c>
      <c r="V637" s="1">
        <f t="shared" si="111"/>
        <v>85.595399999999998</v>
      </c>
      <c r="W637" s="1">
        <f t="shared" si="112"/>
        <v>331051.96659999999</v>
      </c>
      <c r="X637" s="1">
        <f t="shared" si="113"/>
        <v>76.579219662271569</v>
      </c>
      <c r="Y637" s="10">
        <f t="shared" si="114"/>
        <v>5.2623294061489725</v>
      </c>
      <c r="Z637" s="1">
        <f t="shared" si="115"/>
        <v>783.68715264314324</v>
      </c>
      <c r="AA637" s="1">
        <f t="shared" si="116"/>
        <v>0.24627174166256077</v>
      </c>
      <c r="AB637" s="1">
        <f t="shared" si="117"/>
        <v>238873.96659999999</v>
      </c>
      <c r="AC637" s="8">
        <f t="shared" si="118"/>
        <v>0.24627174166256077</v>
      </c>
      <c r="AD637" s="1" t="str">
        <f t="shared" si="119"/>
        <v>CUST637</v>
      </c>
      <c r="AE637" s="1"/>
      <c r="AF637" s="1"/>
    </row>
    <row r="638" spans="1:32" x14ac:dyDescent="0.3">
      <c r="A638" s="1" t="s">
        <v>19</v>
      </c>
      <c r="B638" s="1" t="s">
        <v>24</v>
      </c>
      <c r="C638" s="1" t="s">
        <v>28</v>
      </c>
      <c r="D638" s="1">
        <v>642</v>
      </c>
      <c r="E638" s="1">
        <v>236987</v>
      </c>
      <c r="F638" s="1">
        <v>128749</v>
      </c>
      <c r="G638" s="1">
        <v>0.69</v>
      </c>
      <c r="H638" s="1">
        <v>2.76</v>
      </c>
      <c r="I638" s="1">
        <v>29</v>
      </c>
      <c r="J638" s="1">
        <v>42.48</v>
      </c>
      <c r="K638" s="1">
        <v>12.91</v>
      </c>
      <c r="L638" s="1">
        <v>56866</v>
      </c>
      <c r="M638" s="1">
        <v>13</v>
      </c>
      <c r="N638" s="1">
        <v>805.68</v>
      </c>
      <c r="O638" s="1">
        <v>11.8</v>
      </c>
      <c r="P638" s="1">
        <v>25</v>
      </c>
      <c r="Q638" s="1">
        <v>5887</v>
      </c>
      <c r="R638" s="1">
        <v>-1</v>
      </c>
      <c r="S638" s="1">
        <f t="shared" si="108"/>
        <v>1771.9199999999998</v>
      </c>
      <c r="T638" s="1">
        <f t="shared" si="109"/>
        <v>30595.021699999998</v>
      </c>
      <c r="U638" s="1">
        <f t="shared" si="110"/>
        <v>75.756</v>
      </c>
      <c r="V638" s="1">
        <f t="shared" si="111"/>
        <v>4.4298000000000002</v>
      </c>
      <c r="W638" s="1">
        <f t="shared" si="112"/>
        <v>141786.8725</v>
      </c>
      <c r="X638" s="1">
        <f t="shared" si="113"/>
        <v>220.85182632398752</v>
      </c>
      <c r="Y638" s="10">
        <f t="shared" si="114"/>
        <v>1.8406900247768914</v>
      </c>
      <c r="Z638" s="1">
        <f t="shared" si="115"/>
        <v>294.14531824049254</v>
      </c>
      <c r="AA638" s="1">
        <f t="shared" si="116"/>
        <v>9.8590724385725789E-2</v>
      </c>
      <c r="AB638" s="1">
        <f t="shared" si="117"/>
        <v>13037.872499999998</v>
      </c>
      <c r="AC638" s="8">
        <f t="shared" si="118"/>
        <v>9.8590724385725789E-2</v>
      </c>
      <c r="AD638" s="1" t="str">
        <f t="shared" si="119"/>
        <v>CUST638</v>
      </c>
      <c r="AE638" s="1"/>
      <c r="AF638" s="1"/>
    </row>
    <row r="639" spans="1:32" x14ac:dyDescent="0.3">
      <c r="A639" s="1" t="s">
        <v>19</v>
      </c>
      <c r="B639" s="1" t="s">
        <v>26</v>
      </c>
      <c r="C639" s="1" t="s">
        <v>31</v>
      </c>
      <c r="D639" s="1">
        <v>2819</v>
      </c>
      <c r="E639" s="1">
        <v>239139</v>
      </c>
      <c r="F639" s="1">
        <v>39064</v>
      </c>
      <c r="G639" s="1">
        <v>2.12</v>
      </c>
      <c r="H639" s="1">
        <v>11.54</v>
      </c>
      <c r="I639" s="1">
        <v>191</v>
      </c>
      <c r="J639" s="1">
        <v>10.76</v>
      </c>
      <c r="K639" s="1">
        <v>8.15</v>
      </c>
      <c r="L639" s="1">
        <v>37563</v>
      </c>
      <c r="M639" s="1">
        <v>10</v>
      </c>
      <c r="N639" s="1">
        <v>1896.58</v>
      </c>
      <c r="O639" s="1">
        <v>20.329999999999998</v>
      </c>
      <c r="P639" s="1">
        <v>22</v>
      </c>
      <c r="Q639" s="1">
        <v>39575</v>
      </c>
      <c r="R639" s="1">
        <v>13</v>
      </c>
      <c r="S639" s="1">
        <f t="shared" si="108"/>
        <v>32531.26</v>
      </c>
      <c r="T639" s="1">
        <f t="shared" si="109"/>
        <v>19489.8285</v>
      </c>
      <c r="U639" s="1">
        <f t="shared" si="110"/>
        <v>573.10269999999991</v>
      </c>
      <c r="V639" s="1">
        <f t="shared" si="111"/>
        <v>59.762799999999999</v>
      </c>
      <c r="W639" s="1">
        <f t="shared" si="112"/>
        <v>109347.046</v>
      </c>
      <c r="X639" s="1">
        <f t="shared" si="113"/>
        <v>38.789303299042217</v>
      </c>
      <c r="Y639" s="10">
        <f t="shared" si="114"/>
        <v>6.1217233258242887</v>
      </c>
      <c r="Z639" s="1">
        <f t="shared" si="115"/>
        <v>126.0895928460703</v>
      </c>
      <c r="AA639" s="1">
        <f t="shared" si="116"/>
        <v>1.5147959136736373</v>
      </c>
      <c r="AB639" s="1">
        <f t="shared" si="117"/>
        <v>70283.046000000002</v>
      </c>
      <c r="AC639" s="8">
        <f t="shared" si="118"/>
        <v>1.5147959136736373</v>
      </c>
      <c r="AD639" s="1" t="str">
        <f t="shared" si="119"/>
        <v>CUST639</v>
      </c>
      <c r="AE639" s="1"/>
      <c r="AF639" s="1"/>
    </row>
    <row r="640" spans="1:32" x14ac:dyDescent="0.3">
      <c r="A640" s="1" t="s">
        <v>19</v>
      </c>
      <c r="B640" s="1" t="s">
        <v>24</v>
      </c>
      <c r="C640" s="1" t="s">
        <v>31</v>
      </c>
      <c r="D640" s="1">
        <v>2050</v>
      </c>
      <c r="E640" s="1">
        <v>650517</v>
      </c>
      <c r="F640" s="1">
        <v>116086</v>
      </c>
      <c r="G640" s="1">
        <v>1.98</v>
      </c>
      <c r="H640" s="1">
        <v>11.43</v>
      </c>
      <c r="I640" s="1">
        <v>194</v>
      </c>
      <c r="J640" s="1">
        <v>19.14</v>
      </c>
      <c r="K640" s="1">
        <v>14.64</v>
      </c>
      <c r="L640" s="1">
        <v>5190</v>
      </c>
      <c r="M640" s="1">
        <v>12</v>
      </c>
      <c r="N640" s="1">
        <v>1270.54</v>
      </c>
      <c r="O640" s="1">
        <v>26.21</v>
      </c>
      <c r="P640" s="1">
        <v>28</v>
      </c>
      <c r="Q640" s="1">
        <v>16683</v>
      </c>
      <c r="R640" s="1">
        <v>45</v>
      </c>
      <c r="S640" s="1">
        <f t="shared" si="108"/>
        <v>23431.5</v>
      </c>
      <c r="T640" s="1">
        <f t="shared" si="109"/>
        <v>95235.688800000004</v>
      </c>
      <c r="U640" s="1">
        <f t="shared" si="110"/>
        <v>537.30499999999995</v>
      </c>
      <c r="V640" s="1">
        <f t="shared" si="111"/>
        <v>40.589999999999996</v>
      </c>
      <c r="W640" s="1">
        <f t="shared" si="112"/>
        <v>509398.91619999998</v>
      </c>
      <c r="X640" s="1">
        <f t="shared" si="113"/>
        <v>248.48727619512195</v>
      </c>
      <c r="Y640" s="10">
        <f t="shared" si="114"/>
        <v>5.6037506676084972</v>
      </c>
      <c r="Z640" s="1">
        <f t="shared" si="115"/>
        <v>512.00040927479654</v>
      </c>
      <c r="AA640" s="1">
        <f t="shared" si="116"/>
        <v>0.37890594711590936</v>
      </c>
      <c r="AB640" s="1">
        <f t="shared" si="117"/>
        <v>393312.91619999998</v>
      </c>
      <c r="AC640" s="8">
        <f t="shared" si="118"/>
        <v>0.37890594711590936</v>
      </c>
      <c r="AD640" s="1" t="str">
        <f t="shared" si="119"/>
        <v>CUST640</v>
      </c>
      <c r="AE640" s="1"/>
      <c r="AF640" s="1"/>
    </row>
    <row r="641" spans="1:32" x14ac:dyDescent="0.3">
      <c r="A641" s="1" t="s">
        <v>19</v>
      </c>
      <c r="B641" s="1" t="s">
        <v>27</v>
      </c>
      <c r="C641" s="1" t="s">
        <v>30</v>
      </c>
      <c r="D641" s="1">
        <v>2230</v>
      </c>
      <c r="E641" s="1">
        <v>88547</v>
      </c>
      <c r="F641" s="1">
        <v>98783</v>
      </c>
      <c r="G641" s="1">
        <v>7.92</v>
      </c>
      <c r="H641" s="1">
        <v>10.46</v>
      </c>
      <c r="I641" s="1">
        <v>325</v>
      </c>
      <c r="J641" s="1">
        <v>66.959999999999994</v>
      </c>
      <c r="K641" s="1">
        <v>19.059999999999999</v>
      </c>
      <c r="L641" s="1">
        <v>4331</v>
      </c>
      <c r="M641" s="1">
        <v>13</v>
      </c>
      <c r="N641" s="1">
        <v>858.68</v>
      </c>
      <c r="O641" s="1">
        <v>15.39</v>
      </c>
      <c r="P641" s="1">
        <v>17</v>
      </c>
      <c r="Q641" s="1">
        <v>31482</v>
      </c>
      <c r="R641" s="1">
        <v>-3</v>
      </c>
      <c r="S641" s="1">
        <f t="shared" si="108"/>
        <v>23325.800000000003</v>
      </c>
      <c r="T641" s="1">
        <f t="shared" si="109"/>
        <v>16877.058199999999</v>
      </c>
      <c r="U641" s="1">
        <f t="shared" si="110"/>
        <v>343.197</v>
      </c>
      <c r="V641" s="1">
        <f t="shared" si="111"/>
        <v>176.61599999999999</v>
      </c>
      <c r="W641" s="1">
        <f t="shared" si="112"/>
        <v>12011.328799999988</v>
      </c>
      <c r="X641" s="1">
        <f t="shared" si="113"/>
        <v>5.3862460986547029</v>
      </c>
      <c r="Y641" s="10">
        <f t="shared" si="114"/>
        <v>0.89637893159754212</v>
      </c>
      <c r="Z641" s="1">
        <f t="shared" si="115"/>
        <v>103.11990497041973</v>
      </c>
      <c r="AA641" s="1">
        <f t="shared" si="116"/>
        <v>3.1516708640608937</v>
      </c>
      <c r="AB641" s="1">
        <f t="shared" si="117"/>
        <v>-86771.671200000012</v>
      </c>
      <c r="AC641" s="8">
        <f t="shared" si="118"/>
        <v>3.1516708640608937</v>
      </c>
      <c r="AD641" s="1" t="str">
        <f t="shared" si="119"/>
        <v>CUST641</v>
      </c>
      <c r="AE641" s="1"/>
      <c r="AF641" s="1"/>
    </row>
    <row r="642" spans="1:32" x14ac:dyDescent="0.3">
      <c r="A642" s="1" t="s">
        <v>19</v>
      </c>
      <c r="B642" s="1" t="s">
        <v>26</v>
      </c>
      <c r="C642" s="1" t="s">
        <v>30</v>
      </c>
      <c r="D642" s="1">
        <v>4344</v>
      </c>
      <c r="E642" s="1">
        <v>236368</v>
      </c>
      <c r="F642" s="1">
        <v>92893</v>
      </c>
      <c r="G642" s="1">
        <v>3.46</v>
      </c>
      <c r="H642" s="1">
        <v>5.61</v>
      </c>
      <c r="I642" s="1">
        <v>71</v>
      </c>
      <c r="J642" s="1">
        <v>17.940000000000001</v>
      </c>
      <c r="K642" s="1">
        <v>7.34</v>
      </c>
      <c r="L642" s="1">
        <v>44648</v>
      </c>
      <c r="M642" s="1">
        <v>1</v>
      </c>
      <c r="N642" s="1">
        <v>1201.3900000000001</v>
      </c>
      <c r="O642" s="1">
        <v>25.42</v>
      </c>
      <c r="P642" s="1">
        <v>9</v>
      </c>
      <c r="Q642" s="1">
        <v>49228</v>
      </c>
      <c r="R642" s="1">
        <v>38</v>
      </c>
      <c r="S642" s="1">
        <f t="shared" ref="S642:S705" si="120">H642*D642</f>
        <v>24369.84</v>
      </c>
      <c r="T642" s="1">
        <f t="shared" ref="T642:T705" si="121">K642/100*E642</f>
        <v>17349.411199999999</v>
      </c>
      <c r="U642" s="1">
        <f t="shared" ref="U642:U705" si="122">O642/100*D642</f>
        <v>1104.2448000000002</v>
      </c>
      <c r="V642" s="1">
        <f t="shared" ref="V642:V705" si="123">G642/100*D642</f>
        <v>150.30240000000001</v>
      </c>
      <c r="W642" s="1">
        <f t="shared" ref="W642:W705" si="124">E642 - (S642+T642+U642+V642+L642+Q642)</f>
        <v>99518.2016</v>
      </c>
      <c r="X642" s="1">
        <f t="shared" ref="X642:X705" si="125">IF(D642=0,NA(),W642/D642)</f>
        <v>22.909346593001843</v>
      </c>
      <c r="Y642" s="10">
        <f t="shared" ref="Y642:Y705" si="126">IF(F642=0,NA(),E642/F642)</f>
        <v>2.5445189626774893</v>
      </c>
      <c r="Z642" s="1">
        <f t="shared" ref="Z642:Z705" si="127">IF(N642=0,NA(),E642/N642)</f>
        <v>196.74543653601245</v>
      </c>
      <c r="AA642" s="1">
        <f t="shared" ref="AA642:AA705" si="128">IF(Z642=0,NA(),I642/Z642)</f>
        <v>0.36087241081703109</v>
      </c>
      <c r="AB642" s="1">
        <f t="shared" ref="AB642:AB705" si="129">W642-F642</f>
        <v>6625.2016000000003</v>
      </c>
      <c r="AC642" s="8">
        <f t="shared" ref="AC642:AC705" si="130">IF(Z642=0,NA(),I642/Z642)</f>
        <v>0.36087241081703109</v>
      </c>
      <c r="AD642" s="1" t="str">
        <f t="shared" ref="AD642:AD705" si="131" xml:space="preserve"> "CUST" &amp; ROW()</f>
        <v>CUST642</v>
      </c>
      <c r="AE642" s="1"/>
      <c r="AF642" s="1"/>
    </row>
    <row r="643" spans="1:32" x14ac:dyDescent="0.3">
      <c r="A643" s="1" t="s">
        <v>19</v>
      </c>
      <c r="B643" s="1" t="s">
        <v>26</v>
      </c>
      <c r="C643" s="1" t="s">
        <v>29</v>
      </c>
      <c r="D643" s="1">
        <v>3665</v>
      </c>
      <c r="E643" s="1">
        <v>796111</v>
      </c>
      <c r="F643" s="1">
        <v>27601</v>
      </c>
      <c r="G643" s="1">
        <v>8.82</v>
      </c>
      <c r="H643" s="1">
        <v>18.48</v>
      </c>
      <c r="I643" s="1">
        <v>31</v>
      </c>
      <c r="J643" s="1">
        <v>40.409999999999997</v>
      </c>
      <c r="K643" s="1">
        <v>8.14</v>
      </c>
      <c r="L643" s="1">
        <v>25761</v>
      </c>
      <c r="M643" s="1">
        <v>9</v>
      </c>
      <c r="N643" s="1">
        <v>1009.68</v>
      </c>
      <c r="O643" s="1">
        <v>27.22</v>
      </c>
      <c r="P643" s="1">
        <v>9</v>
      </c>
      <c r="Q643" s="1">
        <v>29204</v>
      </c>
      <c r="R643" s="1">
        <v>19</v>
      </c>
      <c r="S643" s="1">
        <f t="shared" si="120"/>
        <v>67729.2</v>
      </c>
      <c r="T643" s="1">
        <f t="shared" si="121"/>
        <v>64803.435400000002</v>
      </c>
      <c r="U643" s="1">
        <f t="shared" si="122"/>
        <v>997.61299999999994</v>
      </c>
      <c r="V643" s="1">
        <f t="shared" si="123"/>
        <v>323.25299999999999</v>
      </c>
      <c r="W643" s="1">
        <f t="shared" si="124"/>
        <v>607292.49860000005</v>
      </c>
      <c r="X643" s="1">
        <f t="shared" si="125"/>
        <v>165.7005453206003</v>
      </c>
      <c r="Y643" s="10">
        <f t="shared" si="126"/>
        <v>28.843556392884317</v>
      </c>
      <c r="Z643" s="1">
        <f t="shared" si="127"/>
        <v>788.47852785040811</v>
      </c>
      <c r="AA643" s="1">
        <f t="shared" si="128"/>
        <v>3.931622600366029E-2</v>
      </c>
      <c r="AB643" s="1">
        <f t="shared" si="129"/>
        <v>579691.49860000005</v>
      </c>
      <c r="AC643" s="8">
        <f t="shared" si="130"/>
        <v>3.931622600366029E-2</v>
      </c>
      <c r="AD643" s="1" t="str">
        <f t="shared" si="131"/>
        <v>CUST643</v>
      </c>
      <c r="AE643" s="1"/>
      <c r="AF643" s="1"/>
    </row>
    <row r="644" spans="1:32" x14ac:dyDescent="0.3">
      <c r="A644" s="1" t="s">
        <v>19</v>
      </c>
      <c r="B644" s="1" t="s">
        <v>25</v>
      </c>
      <c r="C644" s="1" t="s">
        <v>30</v>
      </c>
      <c r="D644" s="1">
        <v>982</v>
      </c>
      <c r="E644" s="1">
        <v>306190</v>
      </c>
      <c r="F644" s="1">
        <v>144227</v>
      </c>
      <c r="G644" s="1">
        <v>4.7</v>
      </c>
      <c r="H644" s="1">
        <v>8.48</v>
      </c>
      <c r="I644" s="1">
        <v>468</v>
      </c>
      <c r="J644" s="1">
        <v>13.17</v>
      </c>
      <c r="K644" s="1">
        <v>6.09</v>
      </c>
      <c r="L644" s="1">
        <v>3262</v>
      </c>
      <c r="M644" s="1">
        <v>12</v>
      </c>
      <c r="N644" s="1">
        <v>1668.36</v>
      </c>
      <c r="O644" s="1">
        <v>22.21</v>
      </c>
      <c r="P644" s="1">
        <v>49</v>
      </c>
      <c r="Q644" s="1">
        <v>10814</v>
      </c>
      <c r="R644" s="1">
        <v>71</v>
      </c>
      <c r="S644" s="1">
        <f t="shared" si="120"/>
        <v>8327.36</v>
      </c>
      <c r="T644" s="1">
        <f t="shared" si="121"/>
        <v>18646.970999999998</v>
      </c>
      <c r="U644" s="1">
        <f t="shared" si="122"/>
        <v>218.10220000000001</v>
      </c>
      <c r="V644" s="1">
        <f t="shared" si="123"/>
        <v>46.154000000000003</v>
      </c>
      <c r="W644" s="1">
        <f t="shared" si="124"/>
        <v>264875.41279999999</v>
      </c>
      <c r="X644" s="1">
        <f t="shared" si="125"/>
        <v>269.73056293279024</v>
      </c>
      <c r="Y644" s="10">
        <f t="shared" si="126"/>
        <v>2.1229728136895312</v>
      </c>
      <c r="Z644" s="1">
        <f t="shared" si="127"/>
        <v>183.52753602340024</v>
      </c>
      <c r="AA644" s="1">
        <f t="shared" si="128"/>
        <v>2.5500260622489299</v>
      </c>
      <c r="AB644" s="1">
        <f t="shared" si="129"/>
        <v>120648.41279999999</v>
      </c>
      <c r="AC644" s="8">
        <f t="shared" si="130"/>
        <v>2.5500260622489299</v>
      </c>
      <c r="AD644" s="1" t="str">
        <f t="shared" si="131"/>
        <v>CUST644</v>
      </c>
      <c r="AE644" s="1"/>
      <c r="AF644" s="1"/>
    </row>
    <row r="645" spans="1:32" x14ac:dyDescent="0.3">
      <c r="A645" s="1" t="s">
        <v>19</v>
      </c>
      <c r="B645" s="1" t="s">
        <v>26</v>
      </c>
      <c r="C645" s="1" t="s">
        <v>30</v>
      </c>
      <c r="D645" s="1">
        <v>2248</v>
      </c>
      <c r="E645" s="1">
        <v>924392</v>
      </c>
      <c r="F645" s="1">
        <v>68227</v>
      </c>
      <c r="G645" s="1">
        <v>3.18</v>
      </c>
      <c r="H645" s="1">
        <v>7.82</v>
      </c>
      <c r="I645" s="1">
        <v>434</v>
      </c>
      <c r="J645" s="1">
        <v>31.72</v>
      </c>
      <c r="K645" s="1">
        <v>14.75</v>
      </c>
      <c r="L645" s="1">
        <v>87858</v>
      </c>
      <c r="M645" s="1">
        <v>12</v>
      </c>
      <c r="N645" s="1">
        <v>369.15</v>
      </c>
      <c r="O645" s="1">
        <v>15.62</v>
      </c>
      <c r="P645" s="1">
        <v>2</v>
      </c>
      <c r="Q645" s="1">
        <v>12218</v>
      </c>
      <c r="R645" s="1">
        <v>59</v>
      </c>
      <c r="S645" s="1">
        <f t="shared" si="120"/>
        <v>17579.36</v>
      </c>
      <c r="T645" s="1">
        <f t="shared" si="121"/>
        <v>136347.82</v>
      </c>
      <c r="U645" s="1">
        <f t="shared" si="122"/>
        <v>351.13760000000002</v>
      </c>
      <c r="V645" s="1">
        <f t="shared" si="123"/>
        <v>71.486400000000003</v>
      </c>
      <c r="W645" s="1">
        <f t="shared" si="124"/>
        <v>669966.196</v>
      </c>
      <c r="X645" s="1">
        <f t="shared" si="125"/>
        <v>298.02766725978648</v>
      </c>
      <c r="Y645" s="10">
        <f t="shared" si="126"/>
        <v>13.548771014407786</v>
      </c>
      <c r="Z645" s="1">
        <f t="shared" si="127"/>
        <v>2504.1094406067996</v>
      </c>
      <c r="AA645" s="1">
        <f t="shared" si="128"/>
        <v>0.17331510874174591</v>
      </c>
      <c r="AB645" s="1">
        <f t="shared" si="129"/>
        <v>601739.196</v>
      </c>
      <c r="AC645" s="8">
        <f t="shared" si="130"/>
        <v>0.17331510874174591</v>
      </c>
      <c r="AD645" s="1" t="str">
        <f t="shared" si="131"/>
        <v>CUST645</v>
      </c>
      <c r="AE645" s="1"/>
      <c r="AF645" s="1"/>
    </row>
    <row r="646" spans="1:32" x14ac:dyDescent="0.3">
      <c r="A646" s="1" t="s">
        <v>19</v>
      </c>
      <c r="B646" s="1" t="s">
        <v>24</v>
      </c>
      <c r="C646" s="1" t="s">
        <v>31</v>
      </c>
      <c r="D646" s="1">
        <v>3402</v>
      </c>
      <c r="E646" s="1">
        <v>360925</v>
      </c>
      <c r="F646" s="1">
        <v>28816</v>
      </c>
      <c r="G646" s="1">
        <v>1.7</v>
      </c>
      <c r="H646" s="1">
        <v>2.19</v>
      </c>
      <c r="I646" s="1">
        <v>131</v>
      </c>
      <c r="J646" s="1">
        <v>9.42</v>
      </c>
      <c r="K646" s="1">
        <v>11.01</v>
      </c>
      <c r="L646" s="1">
        <v>60148</v>
      </c>
      <c r="M646" s="1">
        <v>14</v>
      </c>
      <c r="N646" s="1">
        <v>578</v>
      </c>
      <c r="O646" s="1">
        <v>7.5</v>
      </c>
      <c r="P646" s="1">
        <v>41</v>
      </c>
      <c r="Q646" s="1">
        <v>31614</v>
      </c>
      <c r="R646" s="1">
        <v>7</v>
      </c>
      <c r="S646" s="1">
        <f t="shared" si="120"/>
        <v>7450.38</v>
      </c>
      <c r="T646" s="1">
        <f t="shared" si="121"/>
        <v>39737.842499999999</v>
      </c>
      <c r="U646" s="1">
        <f t="shared" si="122"/>
        <v>255.14999999999998</v>
      </c>
      <c r="V646" s="1">
        <f t="shared" si="123"/>
        <v>57.834000000000003</v>
      </c>
      <c r="W646" s="1">
        <f t="shared" si="124"/>
        <v>221661.7935</v>
      </c>
      <c r="X646" s="1">
        <f t="shared" si="125"/>
        <v>65.156317901234573</v>
      </c>
      <c r="Y646" s="10">
        <f t="shared" si="126"/>
        <v>12.525159633536925</v>
      </c>
      <c r="Z646" s="1">
        <f t="shared" si="127"/>
        <v>624.43771626297575</v>
      </c>
      <c r="AA646" s="1">
        <f t="shared" si="128"/>
        <v>0.2097887372722865</v>
      </c>
      <c r="AB646" s="1">
        <f t="shared" si="129"/>
        <v>192845.7935</v>
      </c>
      <c r="AC646" s="8">
        <f t="shared" si="130"/>
        <v>0.2097887372722865</v>
      </c>
      <c r="AD646" s="1" t="str">
        <f t="shared" si="131"/>
        <v>CUST646</v>
      </c>
      <c r="AE646" s="1"/>
      <c r="AF646" s="1"/>
    </row>
    <row r="647" spans="1:32" x14ac:dyDescent="0.3">
      <c r="A647" s="1" t="s">
        <v>19</v>
      </c>
      <c r="B647" s="1" t="s">
        <v>25</v>
      </c>
      <c r="C647" s="1" t="s">
        <v>31</v>
      </c>
      <c r="D647" s="1">
        <v>2144</v>
      </c>
      <c r="E647" s="1">
        <v>467168</v>
      </c>
      <c r="F647" s="1">
        <v>133498</v>
      </c>
      <c r="G647" s="1">
        <v>9.43</v>
      </c>
      <c r="H647" s="1">
        <v>16.149999999999999</v>
      </c>
      <c r="I647" s="1">
        <v>407</v>
      </c>
      <c r="J647" s="1">
        <v>37.89</v>
      </c>
      <c r="K647" s="1">
        <v>17.05</v>
      </c>
      <c r="L647" s="1">
        <v>34457</v>
      </c>
      <c r="M647" s="1">
        <v>8</v>
      </c>
      <c r="N647" s="1">
        <v>252.36</v>
      </c>
      <c r="O647" s="1">
        <v>12.54</v>
      </c>
      <c r="P647" s="1">
        <v>41</v>
      </c>
      <c r="Q647" s="1">
        <v>7007</v>
      </c>
      <c r="R647" s="1">
        <v>61</v>
      </c>
      <c r="S647" s="1">
        <f t="shared" si="120"/>
        <v>34625.599999999999</v>
      </c>
      <c r="T647" s="1">
        <f t="shared" si="121"/>
        <v>79652.144</v>
      </c>
      <c r="U647" s="1">
        <f t="shared" si="122"/>
        <v>268.85759999999999</v>
      </c>
      <c r="V647" s="1">
        <f t="shared" si="123"/>
        <v>202.17919999999998</v>
      </c>
      <c r="W647" s="1">
        <f t="shared" si="124"/>
        <v>310955.21919999999</v>
      </c>
      <c r="X647" s="1">
        <f t="shared" si="125"/>
        <v>145.03508358208956</v>
      </c>
      <c r="Y647" s="10">
        <f t="shared" si="126"/>
        <v>3.4994381938306192</v>
      </c>
      <c r="Z647" s="1">
        <f t="shared" si="127"/>
        <v>1851.1967031225233</v>
      </c>
      <c r="AA647" s="1">
        <f t="shared" si="128"/>
        <v>0.21985778135488732</v>
      </c>
      <c r="AB647" s="1">
        <f t="shared" si="129"/>
        <v>177457.21919999999</v>
      </c>
      <c r="AC647" s="8">
        <f t="shared" si="130"/>
        <v>0.21985778135488732</v>
      </c>
      <c r="AD647" s="1" t="str">
        <f t="shared" si="131"/>
        <v>CUST647</v>
      </c>
      <c r="AE647" s="1"/>
      <c r="AF647" s="1"/>
    </row>
    <row r="648" spans="1:32" x14ac:dyDescent="0.3">
      <c r="A648" s="1" t="s">
        <v>19</v>
      </c>
      <c r="B648" s="1" t="s">
        <v>27</v>
      </c>
      <c r="C648" s="1" t="s">
        <v>28</v>
      </c>
      <c r="D648" s="1">
        <v>2808</v>
      </c>
      <c r="E648" s="1">
        <v>385098</v>
      </c>
      <c r="F648" s="1">
        <v>131310</v>
      </c>
      <c r="G648" s="1">
        <v>7.14</v>
      </c>
      <c r="H648" s="1">
        <v>4.29</v>
      </c>
      <c r="I648" s="1">
        <v>66</v>
      </c>
      <c r="J648" s="1">
        <v>26.41</v>
      </c>
      <c r="K648" s="1">
        <v>6.82</v>
      </c>
      <c r="L648" s="1">
        <v>95057</v>
      </c>
      <c r="M648" s="1">
        <v>12</v>
      </c>
      <c r="N648" s="1">
        <v>209.19</v>
      </c>
      <c r="O648" s="1">
        <v>5.4</v>
      </c>
      <c r="P648" s="1">
        <v>48</v>
      </c>
      <c r="Q648" s="1">
        <v>12785</v>
      </c>
      <c r="R648" s="1">
        <v>63</v>
      </c>
      <c r="S648" s="1">
        <f t="shared" si="120"/>
        <v>12046.32</v>
      </c>
      <c r="T648" s="1">
        <f t="shared" si="121"/>
        <v>26263.6836</v>
      </c>
      <c r="U648" s="1">
        <f t="shared" si="122"/>
        <v>151.63200000000001</v>
      </c>
      <c r="V648" s="1">
        <f t="shared" si="123"/>
        <v>200.49119999999996</v>
      </c>
      <c r="W648" s="1">
        <f t="shared" si="124"/>
        <v>238593.8732</v>
      </c>
      <c r="X648" s="1">
        <f t="shared" si="125"/>
        <v>84.969328062678059</v>
      </c>
      <c r="Y648" s="10">
        <f t="shared" si="126"/>
        <v>2.9327393191683804</v>
      </c>
      <c r="Z648" s="1">
        <f t="shared" si="127"/>
        <v>1840.9006166642764</v>
      </c>
      <c r="AA648" s="1">
        <f t="shared" si="128"/>
        <v>3.5852016889207423E-2</v>
      </c>
      <c r="AB648" s="1">
        <f t="shared" si="129"/>
        <v>107283.8732</v>
      </c>
      <c r="AC648" s="8">
        <f t="shared" si="130"/>
        <v>3.5852016889207423E-2</v>
      </c>
      <c r="AD648" s="1" t="str">
        <f t="shared" si="131"/>
        <v>CUST648</v>
      </c>
      <c r="AE648" s="1"/>
      <c r="AF648" s="1"/>
    </row>
    <row r="649" spans="1:32" x14ac:dyDescent="0.3">
      <c r="A649" s="1" t="s">
        <v>19</v>
      </c>
      <c r="B649" s="1" t="s">
        <v>24</v>
      </c>
      <c r="C649" s="1" t="s">
        <v>30</v>
      </c>
      <c r="D649" s="1">
        <v>4368</v>
      </c>
      <c r="E649" s="1">
        <v>196295</v>
      </c>
      <c r="F649" s="1">
        <v>141028</v>
      </c>
      <c r="G649" s="1">
        <v>5.35</v>
      </c>
      <c r="H649" s="1">
        <v>5.54</v>
      </c>
      <c r="I649" s="1">
        <v>394</v>
      </c>
      <c r="J649" s="1">
        <v>34.01</v>
      </c>
      <c r="K649" s="1">
        <v>13.31</v>
      </c>
      <c r="L649" s="1">
        <v>89152</v>
      </c>
      <c r="M649" s="1">
        <v>4</v>
      </c>
      <c r="N649" s="1">
        <v>866.04</v>
      </c>
      <c r="O649" s="1">
        <v>25.87</v>
      </c>
      <c r="P649" s="1">
        <v>13</v>
      </c>
      <c r="Q649" s="1">
        <v>5841</v>
      </c>
      <c r="R649" s="1">
        <v>69</v>
      </c>
      <c r="S649" s="1">
        <f t="shared" si="120"/>
        <v>24198.720000000001</v>
      </c>
      <c r="T649" s="1">
        <f t="shared" si="121"/>
        <v>26126.8645</v>
      </c>
      <c r="U649" s="1">
        <f t="shared" si="122"/>
        <v>1130.0015999999998</v>
      </c>
      <c r="V649" s="1">
        <f t="shared" si="123"/>
        <v>233.68799999999999</v>
      </c>
      <c r="W649" s="1">
        <f t="shared" si="124"/>
        <v>49612.72589999999</v>
      </c>
      <c r="X649" s="1">
        <f t="shared" si="125"/>
        <v>11.358224793956042</v>
      </c>
      <c r="Y649" s="10">
        <f t="shared" si="126"/>
        <v>1.3918867175312704</v>
      </c>
      <c r="Z649" s="1">
        <f t="shared" si="127"/>
        <v>226.65812202669625</v>
      </c>
      <c r="AA649" s="1">
        <f t="shared" si="128"/>
        <v>1.7383008227412822</v>
      </c>
      <c r="AB649" s="1">
        <f t="shared" si="129"/>
        <v>-91415.27410000001</v>
      </c>
      <c r="AC649" s="8">
        <f t="shared" si="130"/>
        <v>1.7383008227412822</v>
      </c>
      <c r="AD649" s="1" t="str">
        <f t="shared" si="131"/>
        <v>CUST649</v>
      </c>
      <c r="AE649" s="1"/>
      <c r="AF649" s="1"/>
    </row>
    <row r="650" spans="1:32" x14ac:dyDescent="0.3">
      <c r="A650" s="1" t="s">
        <v>19</v>
      </c>
      <c r="B650" s="1" t="s">
        <v>24</v>
      </c>
      <c r="C650" s="1" t="s">
        <v>28</v>
      </c>
      <c r="D650" s="1">
        <v>4378</v>
      </c>
      <c r="E650" s="1">
        <v>514894</v>
      </c>
      <c r="F650" s="1">
        <v>39681</v>
      </c>
      <c r="G650" s="1">
        <v>8.6199999999999992</v>
      </c>
      <c r="H650" s="1">
        <v>2.2599999999999998</v>
      </c>
      <c r="I650" s="1">
        <v>286</v>
      </c>
      <c r="J650" s="1">
        <v>41.94</v>
      </c>
      <c r="K650" s="1">
        <v>13.16</v>
      </c>
      <c r="L650" s="1">
        <v>57888</v>
      </c>
      <c r="M650" s="1">
        <v>6</v>
      </c>
      <c r="N650" s="1">
        <v>879.05</v>
      </c>
      <c r="O650" s="1">
        <v>13.71</v>
      </c>
      <c r="P650" s="1">
        <v>7</v>
      </c>
      <c r="Q650" s="1">
        <v>23733</v>
      </c>
      <c r="R650" s="1">
        <v>57</v>
      </c>
      <c r="S650" s="1">
        <f t="shared" si="120"/>
        <v>9894.2799999999988</v>
      </c>
      <c r="T650" s="1">
        <f t="shared" si="121"/>
        <v>67760.050399999993</v>
      </c>
      <c r="U650" s="1">
        <f t="shared" si="122"/>
        <v>600.22379999999998</v>
      </c>
      <c r="V650" s="1">
        <f t="shared" si="123"/>
        <v>377.3836</v>
      </c>
      <c r="W650" s="1">
        <f t="shared" si="124"/>
        <v>354641.06219999999</v>
      </c>
      <c r="X650" s="1">
        <f t="shared" si="125"/>
        <v>81.005267747830061</v>
      </c>
      <c r="Y650" s="10">
        <f t="shared" si="126"/>
        <v>12.975832262291776</v>
      </c>
      <c r="Z650" s="1">
        <f t="shared" si="127"/>
        <v>585.73915021898642</v>
      </c>
      <c r="AA650" s="1">
        <f t="shared" si="128"/>
        <v>0.48827195500433096</v>
      </c>
      <c r="AB650" s="1">
        <f t="shared" si="129"/>
        <v>314960.06219999999</v>
      </c>
      <c r="AC650" s="8">
        <f t="shared" si="130"/>
        <v>0.48827195500433096</v>
      </c>
      <c r="AD650" s="1" t="str">
        <f t="shared" si="131"/>
        <v>CUST650</v>
      </c>
      <c r="AE650" s="1"/>
      <c r="AF650" s="1"/>
    </row>
    <row r="651" spans="1:32" x14ac:dyDescent="0.3">
      <c r="A651" s="1" t="s">
        <v>19</v>
      </c>
      <c r="B651" s="1" t="s">
        <v>26</v>
      </c>
      <c r="C651" s="1" t="s">
        <v>28</v>
      </c>
      <c r="D651" s="1">
        <v>4824</v>
      </c>
      <c r="E651" s="1">
        <v>586397</v>
      </c>
      <c r="F651" s="1">
        <v>96328</v>
      </c>
      <c r="G651" s="1">
        <v>2.0699999999999998</v>
      </c>
      <c r="H651" s="1">
        <v>6.45</v>
      </c>
      <c r="I651" s="1">
        <v>446</v>
      </c>
      <c r="J651" s="1">
        <v>22.85</v>
      </c>
      <c r="K651" s="1">
        <v>16.11</v>
      </c>
      <c r="L651" s="1">
        <v>35169</v>
      </c>
      <c r="M651" s="1">
        <v>9</v>
      </c>
      <c r="N651" s="1">
        <v>735.71</v>
      </c>
      <c r="O651" s="1">
        <v>18.2</v>
      </c>
      <c r="P651" s="1">
        <v>0</v>
      </c>
      <c r="Q651" s="1">
        <v>3473</v>
      </c>
      <c r="R651" s="1">
        <v>11</v>
      </c>
      <c r="S651" s="1">
        <f t="shared" si="120"/>
        <v>31114.799999999999</v>
      </c>
      <c r="T651" s="1">
        <f t="shared" si="121"/>
        <v>94468.556700000001</v>
      </c>
      <c r="U651" s="1">
        <f t="shared" si="122"/>
        <v>877.96799999999996</v>
      </c>
      <c r="V651" s="1">
        <f t="shared" si="123"/>
        <v>99.856799999999993</v>
      </c>
      <c r="W651" s="1">
        <f t="shared" si="124"/>
        <v>421193.81849999999</v>
      </c>
      <c r="X651" s="1">
        <f t="shared" si="125"/>
        <v>87.312151430348251</v>
      </c>
      <c r="Y651" s="10">
        <f t="shared" si="126"/>
        <v>6.0875031143592722</v>
      </c>
      <c r="Z651" s="1">
        <f t="shared" si="127"/>
        <v>797.04910902393601</v>
      </c>
      <c r="AA651" s="1">
        <f t="shared" si="128"/>
        <v>0.55956401550485424</v>
      </c>
      <c r="AB651" s="1">
        <f t="shared" si="129"/>
        <v>324865.81849999999</v>
      </c>
      <c r="AC651" s="8">
        <f t="shared" si="130"/>
        <v>0.55956401550485424</v>
      </c>
      <c r="AD651" s="1" t="str">
        <f t="shared" si="131"/>
        <v>CUST651</v>
      </c>
      <c r="AE651" s="1"/>
      <c r="AF651" s="1"/>
    </row>
    <row r="652" spans="1:32" x14ac:dyDescent="0.3">
      <c r="A652" s="1" t="s">
        <v>19</v>
      </c>
      <c r="B652" s="1" t="s">
        <v>26</v>
      </c>
      <c r="C652" s="1" t="s">
        <v>31</v>
      </c>
      <c r="D652" s="1">
        <v>4939</v>
      </c>
      <c r="E652" s="1">
        <v>728743</v>
      </c>
      <c r="F652" s="1">
        <v>138943</v>
      </c>
      <c r="G652" s="1">
        <v>5.98</v>
      </c>
      <c r="H652" s="1">
        <v>2.38</v>
      </c>
      <c r="I652" s="1">
        <v>35</v>
      </c>
      <c r="J652" s="1">
        <v>46.06</v>
      </c>
      <c r="K652" s="1">
        <v>6.29</v>
      </c>
      <c r="L652" s="1">
        <v>46144</v>
      </c>
      <c r="M652" s="1">
        <v>13</v>
      </c>
      <c r="N652" s="1">
        <v>1057.6400000000001</v>
      </c>
      <c r="O652" s="1">
        <v>16.09</v>
      </c>
      <c r="P652" s="1">
        <v>23</v>
      </c>
      <c r="Q652" s="1">
        <v>49978</v>
      </c>
      <c r="R652" s="1">
        <v>47</v>
      </c>
      <c r="S652" s="1">
        <f t="shared" si="120"/>
        <v>11754.82</v>
      </c>
      <c r="T652" s="1">
        <f t="shared" si="121"/>
        <v>45837.934699999998</v>
      </c>
      <c r="U652" s="1">
        <f t="shared" si="122"/>
        <v>794.68509999999992</v>
      </c>
      <c r="V652" s="1">
        <f t="shared" si="123"/>
        <v>295.35220000000004</v>
      </c>
      <c r="W652" s="1">
        <f t="shared" si="124"/>
        <v>573938.20799999998</v>
      </c>
      <c r="X652" s="1">
        <f t="shared" si="125"/>
        <v>116.20534683134237</v>
      </c>
      <c r="Y652" s="10">
        <f t="shared" si="126"/>
        <v>5.2449061845504987</v>
      </c>
      <c r="Z652" s="1">
        <f t="shared" si="127"/>
        <v>689.02745735789108</v>
      </c>
      <c r="AA652" s="1">
        <f t="shared" si="128"/>
        <v>5.0796234063311761E-2</v>
      </c>
      <c r="AB652" s="1">
        <f t="shared" si="129"/>
        <v>434995.20799999998</v>
      </c>
      <c r="AC652" s="8">
        <f t="shared" si="130"/>
        <v>5.0796234063311761E-2</v>
      </c>
      <c r="AD652" s="1" t="str">
        <f t="shared" si="131"/>
        <v>CUST652</v>
      </c>
      <c r="AE652" s="1"/>
      <c r="AF652" s="1"/>
    </row>
    <row r="653" spans="1:32" x14ac:dyDescent="0.3">
      <c r="A653" s="1" t="s">
        <v>19</v>
      </c>
      <c r="B653" s="1" t="s">
        <v>24</v>
      </c>
      <c r="C653" s="1" t="s">
        <v>30</v>
      </c>
      <c r="D653" s="1">
        <v>1559</v>
      </c>
      <c r="E653" s="1">
        <v>513001</v>
      </c>
      <c r="F653" s="1">
        <v>54812</v>
      </c>
      <c r="G653" s="1">
        <v>4.03</v>
      </c>
      <c r="H653" s="1">
        <v>16.850000000000001</v>
      </c>
      <c r="I653" s="1">
        <v>485</v>
      </c>
      <c r="J653" s="1">
        <v>8.33</v>
      </c>
      <c r="K653" s="1">
        <v>7.61</v>
      </c>
      <c r="L653" s="1">
        <v>79360</v>
      </c>
      <c r="M653" s="1">
        <v>6</v>
      </c>
      <c r="N653" s="1">
        <v>1456.21</v>
      </c>
      <c r="O653" s="1">
        <v>13.2</v>
      </c>
      <c r="P653" s="1">
        <v>42</v>
      </c>
      <c r="Q653" s="1">
        <v>34362</v>
      </c>
      <c r="R653" s="1">
        <v>-3</v>
      </c>
      <c r="S653" s="1">
        <f t="shared" si="120"/>
        <v>26269.15</v>
      </c>
      <c r="T653" s="1">
        <f t="shared" si="121"/>
        <v>39039.376100000001</v>
      </c>
      <c r="U653" s="1">
        <f t="shared" si="122"/>
        <v>205.78800000000001</v>
      </c>
      <c r="V653" s="1">
        <f t="shared" si="123"/>
        <v>62.827700000000007</v>
      </c>
      <c r="W653" s="1">
        <f t="shared" si="124"/>
        <v>333701.85820000002</v>
      </c>
      <c r="X653" s="1">
        <f t="shared" si="125"/>
        <v>214.04865824246312</v>
      </c>
      <c r="Y653" s="10">
        <f t="shared" si="126"/>
        <v>9.3592826388382111</v>
      </c>
      <c r="Z653" s="1">
        <f t="shared" si="127"/>
        <v>352.2850413058556</v>
      </c>
      <c r="AA653" s="1">
        <f t="shared" si="128"/>
        <v>1.3767260687601</v>
      </c>
      <c r="AB653" s="1">
        <f t="shared" si="129"/>
        <v>278889.85820000002</v>
      </c>
      <c r="AC653" s="8">
        <f t="shared" si="130"/>
        <v>1.3767260687601</v>
      </c>
      <c r="AD653" s="1" t="str">
        <f t="shared" si="131"/>
        <v>CUST653</v>
      </c>
      <c r="AE653" s="1"/>
      <c r="AF653" s="1"/>
    </row>
    <row r="654" spans="1:32" x14ac:dyDescent="0.3">
      <c r="A654" s="1" t="s">
        <v>19</v>
      </c>
      <c r="B654" s="1" t="s">
        <v>27</v>
      </c>
      <c r="C654" s="1" t="s">
        <v>28</v>
      </c>
      <c r="D654" s="1">
        <v>2701</v>
      </c>
      <c r="E654" s="1">
        <v>84518</v>
      </c>
      <c r="F654" s="1">
        <v>71668</v>
      </c>
      <c r="G654" s="1">
        <v>2.9</v>
      </c>
      <c r="H654" s="1">
        <v>7.1</v>
      </c>
      <c r="I654" s="1">
        <v>109</v>
      </c>
      <c r="J654" s="1">
        <v>36.979999999999997</v>
      </c>
      <c r="K654" s="1">
        <v>5.27</v>
      </c>
      <c r="L654" s="1">
        <v>45647</v>
      </c>
      <c r="M654" s="1">
        <v>6</v>
      </c>
      <c r="N654" s="1">
        <v>626.74</v>
      </c>
      <c r="O654" s="1">
        <v>21.56</v>
      </c>
      <c r="P654" s="1">
        <v>36</v>
      </c>
      <c r="Q654" s="1">
        <v>25021</v>
      </c>
      <c r="R654" s="1">
        <v>-6</v>
      </c>
      <c r="S654" s="1">
        <f t="shared" si="120"/>
        <v>19177.099999999999</v>
      </c>
      <c r="T654" s="1">
        <f t="shared" si="121"/>
        <v>4454.0985999999994</v>
      </c>
      <c r="U654" s="1">
        <f t="shared" si="122"/>
        <v>582.3356</v>
      </c>
      <c r="V654" s="1">
        <f t="shared" si="123"/>
        <v>78.328999999999994</v>
      </c>
      <c r="W654" s="1">
        <f t="shared" si="124"/>
        <v>-10441.863199999993</v>
      </c>
      <c r="X654" s="1">
        <f t="shared" si="125"/>
        <v>-3.8659249166975167</v>
      </c>
      <c r="Y654" s="10">
        <f t="shared" si="126"/>
        <v>1.1792989897862365</v>
      </c>
      <c r="Z654" s="1">
        <f t="shared" si="127"/>
        <v>134.85336822286754</v>
      </c>
      <c r="AA654" s="1">
        <f t="shared" si="128"/>
        <v>0.80828533566814165</v>
      </c>
      <c r="AB654" s="1">
        <f t="shared" si="129"/>
        <v>-82109.863199999993</v>
      </c>
      <c r="AC654" s="8">
        <f t="shared" si="130"/>
        <v>0.80828533566814165</v>
      </c>
      <c r="AD654" s="1" t="str">
        <f t="shared" si="131"/>
        <v>CUST654</v>
      </c>
      <c r="AE654" s="1"/>
      <c r="AF654" s="1"/>
    </row>
    <row r="655" spans="1:32" x14ac:dyDescent="0.3">
      <c r="A655" s="1" t="s">
        <v>19</v>
      </c>
      <c r="B655" s="1" t="s">
        <v>26</v>
      </c>
      <c r="C655" s="1" t="s">
        <v>29</v>
      </c>
      <c r="D655" s="1">
        <v>2544</v>
      </c>
      <c r="E655" s="1">
        <v>103909</v>
      </c>
      <c r="F655" s="1">
        <v>104003</v>
      </c>
      <c r="G655" s="1">
        <v>9.42</v>
      </c>
      <c r="H655" s="1">
        <v>17.07</v>
      </c>
      <c r="I655" s="1">
        <v>83</v>
      </c>
      <c r="J655" s="1">
        <v>25.17</v>
      </c>
      <c r="K655" s="1">
        <v>11</v>
      </c>
      <c r="L655" s="1">
        <v>98843</v>
      </c>
      <c r="M655" s="1">
        <v>2</v>
      </c>
      <c r="N655" s="1">
        <v>1787.11</v>
      </c>
      <c r="O655" s="1">
        <v>6.41</v>
      </c>
      <c r="P655" s="1">
        <v>19</v>
      </c>
      <c r="Q655" s="1">
        <v>9212</v>
      </c>
      <c r="R655" s="1">
        <v>32</v>
      </c>
      <c r="S655" s="1">
        <f t="shared" si="120"/>
        <v>43426.080000000002</v>
      </c>
      <c r="T655" s="1">
        <f t="shared" si="121"/>
        <v>11429.99</v>
      </c>
      <c r="U655" s="1">
        <f t="shared" si="122"/>
        <v>163.07040000000001</v>
      </c>
      <c r="V655" s="1">
        <f t="shared" si="123"/>
        <v>239.6448</v>
      </c>
      <c r="W655" s="1">
        <f t="shared" si="124"/>
        <v>-59404.785199999984</v>
      </c>
      <c r="X655" s="1">
        <f t="shared" si="125"/>
        <v>-23.350937578616346</v>
      </c>
      <c r="Y655" s="10">
        <f t="shared" si="126"/>
        <v>0.99909617991788702</v>
      </c>
      <c r="Z655" s="1">
        <f t="shared" si="127"/>
        <v>58.14359496617444</v>
      </c>
      <c r="AA655" s="1">
        <f t="shared" si="128"/>
        <v>1.4275003127736769</v>
      </c>
      <c r="AB655" s="1">
        <f t="shared" si="129"/>
        <v>-163407.78519999998</v>
      </c>
      <c r="AC655" s="8">
        <f t="shared" si="130"/>
        <v>1.4275003127736769</v>
      </c>
      <c r="AD655" s="1" t="str">
        <f t="shared" si="131"/>
        <v>CUST655</v>
      </c>
      <c r="AE655" s="1"/>
      <c r="AF655" s="1"/>
    </row>
    <row r="656" spans="1:32" x14ac:dyDescent="0.3">
      <c r="A656" s="1" t="s">
        <v>19</v>
      </c>
      <c r="B656" s="1" t="s">
        <v>24</v>
      </c>
      <c r="C656" s="1" t="s">
        <v>28</v>
      </c>
      <c r="D656" s="1">
        <v>492</v>
      </c>
      <c r="E656" s="1">
        <v>528082</v>
      </c>
      <c r="F656" s="1">
        <v>138251</v>
      </c>
      <c r="G656" s="1">
        <v>3.71</v>
      </c>
      <c r="H656" s="1">
        <v>4.57</v>
      </c>
      <c r="I656" s="1">
        <v>196</v>
      </c>
      <c r="J656" s="1">
        <v>35.159999999999997</v>
      </c>
      <c r="K656" s="1">
        <v>8.23</v>
      </c>
      <c r="L656" s="1">
        <v>97648</v>
      </c>
      <c r="M656" s="1">
        <v>7</v>
      </c>
      <c r="N656" s="1">
        <v>231.67</v>
      </c>
      <c r="O656" s="1">
        <v>11.14</v>
      </c>
      <c r="P656" s="1">
        <v>47</v>
      </c>
      <c r="Q656" s="1">
        <v>44421</v>
      </c>
      <c r="R656" s="1">
        <v>51</v>
      </c>
      <c r="S656" s="1">
        <f t="shared" si="120"/>
        <v>2248.44</v>
      </c>
      <c r="T656" s="1">
        <f t="shared" si="121"/>
        <v>43461.1486</v>
      </c>
      <c r="U656" s="1">
        <f t="shared" si="122"/>
        <v>54.808799999999998</v>
      </c>
      <c r="V656" s="1">
        <f t="shared" si="123"/>
        <v>18.2532</v>
      </c>
      <c r="W656" s="1">
        <f t="shared" si="124"/>
        <v>340230.34940000001</v>
      </c>
      <c r="X656" s="1">
        <f t="shared" si="125"/>
        <v>691.52510040650407</v>
      </c>
      <c r="Y656" s="10">
        <f t="shared" si="126"/>
        <v>3.8197336728124931</v>
      </c>
      <c r="Z656" s="1">
        <f t="shared" si="127"/>
        <v>2279.4578495273449</v>
      </c>
      <c r="AA656" s="1">
        <f t="shared" si="128"/>
        <v>8.5985358334501077E-2</v>
      </c>
      <c r="AB656" s="1">
        <f t="shared" si="129"/>
        <v>201979.34940000001</v>
      </c>
      <c r="AC656" s="8">
        <f t="shared" si="130"/>
        <v>8.5985358334501077E-2</v>
      </c>
      <c r="AD656" s="1" t="str">
        <f t="shared" si="131"/>
        <v>CUST656</v>
      </c>
      <c r="AE656" s="1"/>
      <c r="AF656" s="1"/>
    </row>
    <row r="657" spans="1:32" x14ac:dyDescent="0.3">
      <c r="A657" s="1" t="s">
        <v>19</v>
      </c>
      <c r="B657" s="1" t="s">
        <v>24</v>
      </c>
      <c r="C657" s="1" t="s">
        <v>31</v>
      </c>
      <c r="D657" s="1">
        <v>671</v>
      </c>
      <c r="E657" s="1">
        <v>464994</v>
      </c>
      <c r="F657" s="1">
        <v>144347</v>
      </c>
      <c r="G657" s="1">
        <v>0.74</v>
      </c>
      <c r="H657" s="1">
        <v>6.39</v>
      </c>
      <c r="I657" s="1">
        <v>400</v>
      </c>
      <c r="J657" s="1">
        <v>65.3</v>
      </c>
      <c r="K657" s="1">
        <v>17.77</v>
      </c>
      <c r="L657" s="1">
        <v>2956</v>
      </c>
      <c r="M657" s="1">
        <v>8</v>
      </c>
      <c r="N657" s="1">
        <v>391.15</v>
      </c>
      <c r="O657" s="1">
        <v>16.12</v>
      </c>
      <c r="P657" s="1">
        <v>12</v>
      </c>
      <c r="Q657" s="1">
        <v>38958</v>
      </c>
      <c r="R657" s="1">
        <v>64</v>
      </c>
      <c r="S657" s="1">
        <f t="shared" si="120"/>
        <v>4287.6899999999996</v>
      </c>
      <c r="T657" s="1">
        <f t="shared" si="121"/>
        <v>82629.433799999999</v>
      </c>
      <c r="U657" s="1">
        <f t="shared" si="122"/>
        <v>108.16520000000001</v>
      </c>
      <c r="V657" s="1">
        <f t="shared" si="123"/>
        <v>4.9653999999999998</v>
      </c>
      <c r="W657" s="1">
        <f t="shared" si="124"/>
        <v>336049.74560000002</v>
      </c>
      <c r="X657" s="1">
        <f t="shared" si="125"/>
        <v>500.81929299552911</v>
      </c>
      <c r="Y657" s="10">
        <f t="shared" si="126"/>
        <v>3.2213624114113908</v>
      </c>
      <c r="Z657" s="1">
        <f t="shared" si="127"/>
        <v>1188.7869103924327</v>
      </c>
      <c r="AA657" s="1">
        <f t="shared" si="128"/>
        <v>0.33647745992421407</v>
      </c>
      <c r="AB657" s="1">
        <f t="shared" si="129"/>
        <v>191702.74560000002</v>
      </c>
      <c r="AC657" s="8">
        <f t="shared" si="130"/>
        <v>0.33647745992421407</v>
      </c>
      <c r="AD657" s="1" t="str">
        <f t="shared" si="131"/>
        <v>CUST657</v>
      </c>
      <c r="AE657" s="1"/>
      <c r="AF657" s="1"/>
    </row>
    <row r="658" spans="1:32" x14ac:dyDescent="0.3">
      <c r="A658" s="1" t="s">
        <v>19</v>
      </c>
      <c r="B658" s="1" t="s">
        <v>27</v>
      </c>
      <c r="C658" s="1" t="s">
        <v>29</v>
      </c>
      <c r="D658" s="1">
        <v>2949</v>
      </c>
      <c r="E658" s="1">
        <v>326091</v>
      </c>
      <c r="F658" s="1">
        <v>114850</v>
      </c>
      <c r="G658" s="1">
        <v>2.7</v>
      </c>
      <c r="H658" s="1">
        <v>2.46</v>
      </c>
      <c r="I658" s="1">
        <v>87</v>
      </c>
      <c r="J658" s="1">
        <v>42.53</v>
      </c>
      <c r="K658" s="1">
        <v>18.93</v>
      </c>
      <c r="L658" s="1">
        <v>94924</v>
      </c>
      <c r="M658" s="1">
        <v>4</v>
      </c>
      <c r="N658" s="1">
        <v>1409.08</v>
      </c>
      <c r="O658" s="1">
        <v>21.21</v>
      </c>
      <c r="P658" s="1">
        <v>8</v>
      </c>
      <c r="Q658" s="1">
        <v>25537</v>
      </c>
      <c r="R658" s="1">
        <v>-9</v>
      </c>
      <c r="S658" s="1">
        <f t="shared" si="120"/>
        <v>7254.54</v>
      </c>
      <c r="T658" s="1">
        <f t="shared" si="121"/>
        <v>61729.026299999998</v>
      </c>
      <c r="U658" s="1">
        <f t="shared" si="122"/>
        <v>625.48290000000009</v>
      </c>
      <c r="V658" s="1">
        <f t="shared" si="123"/>
        <v>79.623000000000005</v>
      </c>
      <c r="W658" s="1">
        <f t="shared" si="124"/>
        <v>135941.3278</v>
      </c>
      <c r="X658" s="1">
        <f t="shared" si="125"/>
        <v>46.097432282129532</v>
      </c>
      <c r="Y658" s="10">
        <f t="shared" si="126"/>
        <v>2.8392773182411841</v>
      </c>
      <c r="Z658" s="1">
        <f t="shared" si="127"/>
        <v>231.42121100292391</v>
      </c>
      <c r="AA658" s="1">
        <f t="shared" si="128"/>
        <v>0.3759378823702586</v>
      </c>
      <c r="AB658" s="1">
        <f t="shared" si="129"/>
        <v>21091.327799999999</v>
      </c>
      <c r="AC658" s="8">
        <f t="shared" si="130"/>
        <v>0.3759378823702586</v>
      </c>
      <c r="AD658" s="1" t="str">
        <f t="shared" si="131"/>
        <v>CUST658</v>
      </c>
      <c r="AE658" s="1"/>
      <c r="AF658" s="1"/>
    </row>
    <row r="659" spans="1:32" x14ac:dyDescent="0.3">
      <c r="A659" s="1" t="s">
        <v>19</v>
      </c>
      <c r="B659" s="1" t="s">
        <v>26</v>
      </c>
      <c r="C659" s="1" t="s">
        <v>29</v>
      </c>
      <c r="D659" s="1">
        <v>2347</v>
      </c>
      <c r="E659" s="1">
        <v>166219</v>
      </c>
      <c r="F659" s="1">
        <v>67433</v>
      </c>
      <c r="G659" s="1">
        <v>2.4</v>
      </c>
      <c r="H659" s="1">
        <v>19.899999999999999</v>
      </c>
      <c r="I659" s="1">
        <v>105</v>
      </c>
      <c r="J659" s="1">
        <v>39.369999999999997</v>
      </c>
      <c r="K659" s="1">
        <v>13.86</v>
      </c>
      <c r="L659" s="1">
        <v>6853</v>
      </c>
      <c r="M659" s="1">
        <v>3</v>
      </c>
      <c r="N659" s="1">
        <v>910.28</v>
      </c>
      <c r="O659" s="1">
        <v>24.32</v>
      </c>
      <c r="P659" s="1">
        <v>40</v>
      </c>
      <c r="Q659" s="1">
        <v>34741</v>
      </c>
      <c r="R659" s="1">
        <v>1</v>
      </c>
      <c r="S659" s="1">
        <f t="shared" si="120"/>
        <v>46705.299999999996</v>
      </c>
      <c r="T659" s="1">
        <f t="shared" si="121"/>
        <v>23037.953399999999</v>
      </c>
      <c r="U659" s="1">
        <f t="shared" si="122"/>
        <v>570.79039999999998</v>
      </c>
      <c r="V659" s="1">
        <f t="shared" si="123"/>
        <v>56.328000000000003</v>
      </c>
      <c r="W659" s="1">
        <f t="shared" si="124"/>
        <v>54254.628200000021</v>
      </c>
      <c r="X659" s="1">
        <f t="shared" si="125"/>
        <v>23.116586365573081</v>
      </c>
      <c r="Y659" s="10">
        <f t="shared" si="126"/>
        <v>2.4649503952070946</v>
      </c>
      <c r="Z659" s="1">
        <f t="shared" si="127"/>
        <v>182.60205651008482</v>
      </c>
      <c r="AA659" s="1">
        <f t="shared" si="128"/>
        <v>0.57502090615392942</v>
      </c>
      <c r="AB659" s="1">
        <f t="shared" si="129"/>
        <v>-13178.371799999979</v>
      </c>
      <c r="AC659" s="8">
        <f t="shared" si="130"/>
        <v>0.57502090615392942</v>
      </c>
      <c r="AD659" s="1" t="str">
        <f t="shared" si="131"/>
        <v>CUST659</v>
      </c>
      <c r="AE659" s="1"/>
      <c r="AF659" s="1"/>
    </row>
    <row r="660" spans="1:32" x14ac:dyDescent="0.3">
      <c r="A660" s="1" t="s">
        <v>19</v>
      </c>
      <c r="B660" s="1" t="s">
        <v>26</v>
      </c>
      <c r="C660" s="1" t="s">
        <v>31</v>
      </c>
      <c r="D660" s="1">
        <v>3676</v>
      </c>
      <c r="E660" s="1">
        <v>608516</v>
      </c>
      <c r="F660" s="1">
        <v>42044</v>
      </c>
      <c r="G660" s="1">
        <v>7.97</v>
      </c>
      <c r="H660" s="1">
        <v>18.25</v>
      </c>
      <c r="I660" s="1">
        <v>494</v>
      </c>
      <c r="J660" s="1">
        <v>13.67</v>
      </c>
      <c r="K660" s="1">
        <v>13.44</v>
      </c>
      <c r="L660" s="1">
        <v>17352</v>
      </c>
      <c r="M660" s="1">
        <v>12</v>
      </c>
      <c r="N660" s="1">
        <v>1728.69</v>
      </c>
      <c r="O660" s="1">
        <v>4.3099999999999996</v>
      </c>
      <c r="P660" s="1">
        <v>9</v>
      </c>
      <c r="Q660" s="1">
        <v>2218</v>
      </c>
      <c r="R660" s="1">
        <v>-13</v>
      </c>
      <c r="S660" s="1">
        <f t="shared" si="120"/>
        <v>67087</v>
      </c>
      <c r="T660" s="1">
        <f t="shared" si="121"/>
        <v>81784.550399999993</v>
      </c>
      <c r="U660" s="1">
        <f t="shared" si="122"/>
        <v>158.43559999999999</v>
      </c>
      <c r="V660" s="1">
        <f t="shared" si="123"/>
        <v>292.97719999999998</v>
      </c>
      <c r="W660" s="1">
        <f t="shared" si="124"/>
        <v>439623.0368</v>
      </c>
      <c r="X660" s="1">
        <f t="shared" si="125"/>
        <v>119.59277388465723</v>
      </c>
      <c r="Y660" s="10">
        <f t="shared" si="126"/>
        <v>14.473313671391875</v>
      </c>
      <c r="Z660" s="1">
        <f t="shared" si="127"/>
        <v>352.00990345290364</v>
      </c>
      <c r="AA660" s="1">
        <f t="shared" si="128"/>
        <v>1.4033696073726902</v>
      </c>
      <c r="AB660" s="1">
        <f t="shared" si="129"/>
        <v>397579.0368</v>
      </c>
      <c r="AC660" s="8">
        <f t="shared" si="130"/>
        <v>1.4033696073726902</v>
      </c>
      <c r="AD660" s="1" t="str">
        <f t="shared" si="131"/>
        <v>CUST660</v>
      </c>
      <c r="AE660" s="1"/>
      <c r="AF660" s="1"/>
    </row>
    <row r="661" spans="1:32" x14ac:dyDescent="0.3">
      <c r="A661" s="1" t="s">
        <v>19</v>
      </c>
      <c r="B661" s="1" t="s">
        <v>27</v>
      </c>
      <c r="C661" s="1" t="s">
        <v>30</v>
      </c>
      <c r="D661" s="1">
        <v>4282</v>
      </c>
      <c r="E661" s="1">
        <v>785036</v>
      </c>
      <c r="F661" s="1">
        <v>54976</v>
      </c>
      <c r="G661" s="1">
        <v>6.1</v>
      </c>
      <c r="H661" s="1">
        <v>11.45</v>
      </c>
      <c r="I661" s="1">
        <v>149</v>
      </c>
      <c r="J661" s="1">
        <v>49.96</v>
      </c>
      <c r="K661" s="1">
        <v>16.43</v>
      </c>
      <c r="L661" s="1">
        <v>72833</v>
      </c>
      <c r="M661" s="1">
        <v>10</v>
      </c>
      <c r="N661" s="1">
        <v>1747.46</v>
      </c>
      <c r="O661" s="1">
        <v>21.3</v>
      </c>
      <c r="P661" s="1">
        <v>27</v>
      </c>
      <c r="Q661" s="1">
        <v>37145</v>
      </c>
      <c r="R661" s="1">
        <v>65</v>
      </c>
      <c r="S661" s="1">
        <f t="shared" si="120"/>
        <v>49028.899999999994</v>
      </c>
      <c r="T661" s="1">
        <f t="shared" si="121"/>
        <v>128981.4148</v>
      </c>
      <c r="U661" s="1">
        <f t="shared" si="122"/>
        <v>912.06600000000003</v>
      </c>
      <c r="V661" s="1">
        <f t="shared" si="123"/>
        <v>261.202</v>
      </c>
      <c r="W661" s="1">
        <f t="shared" si="124"/>
        <v>495874.41720000003</v>
      </c>
      <c r="X661" s="1">
        <f t="shared" si="125"/>
        <v>115.80439448855675</v>
      </c>
      <c r="Y661" s="10">
        <f t="shared" si="126"/>
        <v>14.279612922002329</v>
      </c>
      <c r="Z661" s="1">
        <f t="shared" si="127"/>
        <v>449.24404564339096</v>
      </c>
      <c r="AA661" s="1">
        <f t="shared" si="128"/>
        <v>0.33166828018078154</v>
      </c>
      <c r="AB661" s="1">
        <f t="shared" si="129"/>
        <v>440898.41720000003</v>
      </c>
      <c r="AC661" s="8">
        <f t="shared" si="130"/>
        <v>0.33166828018078154</v>
      </c>
      <c r="AD661" s="1" t="str">
        <f t="shared" si="131"/>
        <v>CUST661</v>
      </c>
      <c r="AE661" s="1"/>
      <c r="AF661" s="1"/>
    </row>
    <row r="662" spans="1:32" x14ac:dyDescent="0.3">
      <c r="A662" s="1" t="s">
        <v>19</v>
      </c>
      <c r="B662" s="1" t="s">
        <v>24</v>
      </c>
      <c r="C662" s="1" t="s">
        <v>30</v>
      </c>
      <c r="D662" s="1">
        <v>3556</v>
      </c>
      <c r="E662" s="1">
        <v>474871</v>
      </c>
      <c r="F662" s="1">
        <v>8832</v>
      </c>
      <c r="G662" s="1">
        <v>0.56000000000000005</v>
      </c>
      <c r="H662" s="1">
        <v>10.119999999999999</v>
      </c>
      <c r="I662" s="1">
        <v>335</v>
      </c>
      <c r="J662" s="1">
        <v>56.68</v>
      </c>
      <c r="K662" s="1">
        <v>15.7</v>
      </c>
      <c r="L662" s="1">
        <v>93476</v>
      </c>
      <c r="M662" s="1">
        <v>11</v>
      </c>
      <c r="N662" s="1">
        <v>1579.17</v>
      </c>
      <c r="O662" s="1">
        <v>16.010000000000002</v>
      </c>
      <c r="P662" s="1">
        <v>5</v>
      </c>
      <c r="Q662" s="1">
        <v>44732</v>
      </c>
      <c r="R662" s="1">
        <v>4</v>
      </c>
      <c r="S662" s="1">
        <f t="shared" si="120"/>
        <v>35986.719999999994</v>
      </c>
      <c r="T662" s="1">
        <f t="shared" si="121"/>
        <v>74554.747000000003</v>
      </c>
      <c r="U662" s="1">
        <f t="shared" si="122"/>
        <v>569.31560000000002</v>
      </c>
      <c r="V662" s="1">
        <f t="shared" si="123"/>
        <v>19.913600000000002</v>
      </c>
      <c r="W662" s="1">
        <f t="shared" si="124"/>
        <v>225532.30379999999</v>
      </c>
      <c r="X662" s="1">
        <f t="shared" si="125"/>
        <v>63.42303256467941</v>
      </c>
      <c r="Y662" s="10">
        <f t="shared" si="126"/>
        <v>53.767096920289852</v>
      </c>
      <c r="Z662" s="1">
        <f t="shared" si="127"/>
        <v>300.70923333143361</v>
      </c>
      <c r="AA662" s="1">
        <f t="shared" si="128"/>
        <v>1.1140329689536737</v>
      </c>
      <c r="AB662" s="1">
        <f t="shared" si="129"/>
        <v>216700.30379999999</v>
      </c>
      <c r="AC662" s="8">
        <f t="shared" si="130"/>
        <v>1.1140329689536737</v>
      </c>
      <c r="AD662" s="1" t="str">
        <f t="shared" si="131"/>
        <v>CUST662</v>
      </c>
      <c r="AE662" s="1"/>
      <c r="AF662" s="1"/>
    </row>
    <row r="663" spans="1:32" x14ac:dyDescent="0.3">
      <c r="A663" s="1" t="s">
        <v>19</v>
      </c>
      <c r="B663" s="1" t="s">
        <v>27</v>
      </c>
      <c r="C663" s="1" t="s">
        <v>30</v>
      </c>
      <c r="D663" s="1">
        <v>2811</v>
      </c>
      <c r="E663" s="1">
        <v>896143</v>
      </c>
      <c r="F663" s="1">
        <v>90076</v>
      </c>
      <c r="G663" s="1">
        <v>6.34</v>
      </c>
      <c r="H663" s="1">
        <v>10.18</v>
      </c>
      <c r="I663" s="1">
        <v>370</v>
      </c>
      <c r="J663" s="1">
        <v>14.46</v>
      </c>
      <c r="K663" s="1">
        <v>18.02</v>
      </c>
      <c r="L663" s="1">
        <v>37941</v>
      </c>
      <c r="M663" s="1">
        <v>5</v>
      </c>
      <c r="N663" s="1">
        <v>1573.11</v>
      </c>
      <c r="O663" s="1">
        <v>24.24</v>
      </c>
      <c r="P663" s="1">
        <v>47</v>
      </c>
      <c r="Q663" s="1">
        <v>8619</v>
      </c>
      <c r="R663" s="1">
        <v>52</v>
      </c>
      <c r="S663" s="1">
        <f t="shared" si="120"/>
        <v>28615.98</v>
      </c>
      <c r="T663" s="1">
        <f t="shared" si="121"/>
        <v>161484.96859999999</v>
      </c>
      <c r="U663" s="1">
        <f t="shared" si="122"/>
        <v>681.38639999999998</v>
      </c>
      <c r="V663" s="1">
        <f t="shared" si="123"/>
        <v>178.2174</v>
      </c>
      <c r="W663" s="1">
        <f t="shared" si="124"/>
        <v>658622.44760000007</v>
      </c>
      <c r="X663" s="1">
        <f t="shared" si="125"/>
        <v>234.30183123443618</v>
      </c>
      <c r="Y663" s="10">
        <f t="shared" si="126"/>
        <v>9.9487432834495308</v>
      </c>
      <c r="Z663" s="1">
        <f t="shared" si="127"/>
        <v>569.66327847385116</v>
      </c>
      <c r="AA663" s="1">
        <f t="shared" si="128"/>
        <v>0.64950649617304379</v>
      </c>
      <c r="AB663" s="1">
        <f t="shared" si="129"/>
        <v>568546.44760000007</v>
      </c>
      <c r="AC663" s="8">
        <f t="shared" si="130"/>
        <v>0.64950649617304379</v>
      </c>
      <c r="AD663" s="1" t="str">
        <f t="shared" si="131"/>
        <v>CUST663</v>
      </c>
      <c r="AE663" s="1"/>
      <c r="AF663" s="1"/>
    </row>
    <row r="664" spans="1:32" x14ac:dyDescent="0.3">
      <c r="A664" s="1" t="s">
        <v>19</v>
      </c>
      <c r="B664" s="1" t="s">
        <v>24</v>
      </c>
      <c r="C664" s="1" t="s">
        <v>31</v>
      </c>
      <c r="D664" s="1">
        <v>2050</v>
      </c>
      <c r="E664" s="1">
        <v>145028</v>
      </c>
      <c r="F664" s="1">
        <v>100742</v>
      </c>
      <c r="G664" s="1">
        <v>7.23</v>
      </c>
      <c r="H664" s="1">
        <v>14.25</v>
      </c>
      <c r="I664" s="1">
        <v>207</v>
      </c>
      <c r="J664" s="1">
        <v>61.42</v>
      </c>
      <c r="K664" s="1">
        <v>19.28</v>
      </c>
      <c r="L664" s="1">
        <v>72918</v>
      </c>
      <c r="M664" s="1">
        <v>3</v>
      </c>
      <c r="N664" s="1">
        <v>1232.73</v>
      </c>
      <c r="O664" s="1">
        <v>2.61</v>
      </c>
      <c r="P664" s="1">
        <v>14</v>
      </c>
      <c r="Q664" s="1">
        <v>39278</v>
      </c>
      <c r="R664" s="1">
        <v>32</v>
      </c>
      <c r="S664" s="1">
        <f t="shared" si="120"/>
        <v>29212.5</v>
      </c>
      <c r="T664" s="1">
        <f t="shared" si="121"/>
        <v>27961.398399999998</v>
      </c>
      <c r="U664" s="1">
        <f t="shared" si="122"/>
        <v>53.504999999999995</v>
      </c>
      <c r="V664" s="1">
        <f t="shared" si="123"/>
        <v>148.215</v>
      </c>
      <c r="W664" s="1">
        <f t="shared" si="124"/>
        <v>-24543.618399999978</v>
      </c>
      <c r="X664" s="1">
        <f t="shared" si="125"/>
        <v>-11.972496780487793</v>
      </c>
      <c r="Y664" s="10">
        <f t="shared" si="126"/>
        <v>1.4395981814933196</v>
      </c>
      <c r="Z664" s="1">
        <f t="shared" si="127"/>
        <v>117.64782231307748</v>
      </c>
      <c r="AA664" s="1">
        <f t="shared" si="128"/>
        <v>1.7594885815152934</v>
      </c>
      <c r="AB664" s="1">
        <f t="shared" si="129"/>
        <v>-125285.61839999998</v>
      </c>
      <c r="AC664" s="8">
        <f t="shared" si="130"/>
        <v>1.7594885815152934</v>
      </c>
      <c r="AD664" s="1" t="str">
        <f t="shared" si="131"/>
        <v>CUST664</v>
      </c>
      <c r="AE664" s="1"/>
      <c r="AF664" s="1"/>
    </row>
    <row r="665" spans="1:32" x14ac:dyDescent="0.3">
      <c r="A665" s="1" t="s">
        <v>19</v>
      </c>
      <c r="B665" s="1" t="s">
        <v>24</v>
      </c>
      <c r="C665" s="1" t="s">
        <v>28</v>
      </c>
      <c r="D665" s="1">
        <v>662</v>
      </c>
      <c r="E665" s="1">
        <v>803704</v>
      </c>
      <c r="F665" s="1">
        <v>149228</v>
      </c>
      <c r="G665" s="1">
        <v>2.65</v>
      </c>
      <c r="H665" s="1">
        <v>18.7</v>
      </c>
      <c r="I665" s="1">
        <v>288</v>
      </c>
      <c r="J665" s="1">
        <v>21.74</v>
      </c>
      <c r="K665" s="1">
        <v>15.87</v>
      </c>
      <c r="L665" s="1">
        <v>35969</v>
      </c>
      <c r="M665" s="1">
        <v>0</v>
      </c>
      <c r="N665" s="1">
        <v>453.25</v>
      </c>
      <c r="O665" s="1">
        <v>0.36</v>
      </c>
      <c r="P665" s="1">
        <v>2</v>
      </c>
      <c r="Q665" s="1">
        <v>46197</v>
      </c>
      <c r="R665" s="1">
        <v>19</v>
      </c>
      <c r="S665" s="1">
        <f t="shared" si="120"/>
        <v>12379.4</v>
      </c>
      <c r="T665" s="1">
        <f t="shared" si="121"/>
        <v>127547.82479999999</v>
      </c>
      <c r="U665" s="1">
        <f t="shared" si="122"/>
        <v>2.3832</v>
      </c>
      <c r="V665" s="1">
        <f t="shared" si="123"/>
        <v>17.542999999999999</v>
      </c>
      <c r="W665" s="1">
        <f t="shared" si="124"/>
        <v>581590.84899999993</v>
      </c>
      <c r="X665" s="1">
        <f t="shared" si="125"/>
        <v>878.53602567975815</v>
      </c>
      <c r="Y665" s="10">
        <f t="shared" si="126"/>
        <v>5.3857453024901494</v>
      </c>
      <c r="Z665" s="1">
        <f t="shared" si="127"/>
        <v>1773.2024269167127</v>
      </c>
      <c r="AA665" s="1">
        <f t="shared" si="128"/>
        <v>0.16241800463852363</v>
      </c>
      <c r="AB665" s="1">
        <f t="shared" si="129"/>
        <v>432362.84899999993</v>
      </c>
      <c r="AC665" s="8">
        <f t="shared" si="130"/>
        <v>0.16241800463852363</v>
      </c>
      <c r="AD665" s="1" t="str">
        <f t="shared" si="131"/>
        <v>CUST665</v>
      </c>
      <c r="AE665" s="1"/>
      <c r="AF665" s="1"/>
    </row>
    <row r="666" spans="1:32" x14ac:dyDescent="0.3">
      <c r="A666" s="1" t="s">
        <v>19</v>
      </c>
      <c r="B666" s="1" t="s">
        <v>24</v>
      </c>
      <c r="C666" s="1" t="s">
        <v>30</v>
      </c>
      <c r="D666" s="1">
        <v>1346</v>
      </c>
      <c r="E666" s="1">
        <v>367013</v>
      </c>
      <c r="F666" s="1">
        <v>7708</v>
      </c>
      <c r="G666" s="1">
        <v>8.06</v>
      </c>
      <c r="H666" s="1">
        <v>12.43</v>
      </c>
      <c r="I666" s="1">
        <v>472</v>
      </c>
      <c r="J666" s="1">
        <v>22.88</v>
      </c>
      <c r="K666" s="1">
        <v>12.89</v>
      </c>
      <c r="L666" s="1">
        <v>36145</v>
      </c>
      <c r="M666" s="1">
        <v>8</v>
      </c>
      <c r="N666" s="1">
        <v>255.7</v>
      </c>
      <c r="O666" s="1">
        <v>7.12</v>
      </c>
      <c r="P666" s="1">
        <v>9</v>
      </c>
      <c r="Q666" s="1">
        <v>31225</v>
      </c>
      <c r="R666" s="1">
        <v>26</v>
      </c>
      <c r="S666" s="1">
        <f t="shared" si="120"/>
        <v>16730.78</v>
      </c>
      <c r="T666" s="1">
        <f t="shared" si="121"/>
        <v>47307.975700000003</v>
      </c>
      <c r="U666" s="1">
        <f t="shared" si="122"/>
        <v>95.8352</v>
      </c>
      <c r="V666" s="1">
        <f t="shared" si="123"/>
        <v>108.4876</v>
      </c>
      <c r="W666" s="1">
        <f t="shared" si="124"/>
        <v>235399.9215</v>
      </c>
      <c r="X666" s="1">
        <f t="shared" si="125"/>
        <v>174.88850037147103</v>
      </c>
      <c r="Y666" s="10">
        <f t="shared" si="126"/>
        <v>47.614556305137519</v>
      </c>
      <c r="Z666" s="1">
        <f t="shared" si="127"/>
        <v>1435.3265545561205</v>
      </c>
      <c r="AA666" s="1">
        <f t="shared" si="128"/>
        <v>0.32884502728786175</v>
      </c>
      <c r="AB666" s="1">
        <f t="shared" si="129"/>
        <v>227691.9215</v>
      </c>
      <c r="AC666" s="8">
        <f t="shared" si="130"/>
        <v>0.32884502728786175</v>
      </c>
      <c r="AD666" s="1" t="str">
        <f t="shared" si="131"/>
        <v>CUST666</v>
      </c>
      <c r="AE666" s="1"/>
      <c r="AF666" s="1"/>
    </row>
    <row r="667" spans="1:32" x14ac:dyDescent="0.3">
      <c r="A667" s="1" t="s">
        <v>19</v>
      </c>
      <c r="B667" s="1" t="s">
        <v>26</v>
      </c>
      <c r="C667" s="1" t="s">
        <v>28</v>
      </c>
      <c r="D667" s="1">
        <v>1062</v>
      </c>
      <c r="E667" s="1">
        <v>85292</v>
      </c>
      <c r="F667" s="1">
        <v>107842</v>
      </c>
      <c r="G667" s="1">
        <v>2.2999999999999998</v>
      </c>
      <c r="H667" s="1">
        <v>4.07</v>
      </c>
      <c r="I667" s="1">
        <v>78</v>
      </c>
      <c r="J667" s="1">
        <v>6.6</v>
      </c>
      <c r="K667" s="1">
        <v>19</v>
      </c>
      <c r="L667" s="1">
        <v>46404</v>
      </c>
      <c r="M667" s="1">
        <v>14</v>
      </c>
      <c r="N667" s="1">
        <v>1775.93</v>
      </c>
      <c r="O667" s="1">
        <v>24.18</v>
      </c>
      <c r="P667" s="1">
        <v>47</v>
      </c>
      <c r="Q667" s="1">
        <v>6004</v>
      </c>
      <c r="R667" s="1">
        <v>0</v>
      </c>
      <c r="S667" s="1">
        <f t="shared" si="120"/>
        <v>4322.34</v>
      </c>
      <c r="T667" s="1">
        <f t="shared" si="121"/>
        <v>16205.48</v>
      </c>
      <c r="U667" s="1">
        <f t="shared" si="122"/>
        <v>256.79159999999996</v>
      </c>
      <c r="V667" s="1">
        <f t="shared" si="123"/>
        <v>24.425999999999998</v>
      </c>
      <c r="W667" s="1">
        <f t="shared" si="124"/>
        <v>12074.962400000004</v>
      </c>
      <c r="X667" s="1">
        <f t="shared" si="125"/>
        <v>11.370021092278723</v>
      </c>
      <c r="Y667" s="10">
        <f t="shared" si="126"/>
        <v>0.79089779492220103</v>
      </c>
      <c r="Z667" s="1">
        <f t="shared" si="127"/>
        <v>48.026667717759146</v>
      </c>
      <c r="AA667" s="1">
        <f t="shared" si="128"/>
        <v>1.6240976879425972</v>
      </c>
      <c r="AB667" s="1">
        <f t="shared" si="129"/>
        <v>-95767.037599999996</v>
      </c>
      <c r="AC667" s="8">
        <f t="shared" si="130"/>
        <v>1.6240976879425972</v>
      </c>
      <c r="AD667" s="1" t="str">
        <f t="shared" si="131"/>
        <v>CUST667</v>
      </c>
      <c r="AE667" s="1"/>
      <c r="AF667" s="1"/>
    </row>
    <row r="668" spans="1:32" x14ac:dyDescent="0.3">
      <c r="A668" s="1" t="s">
        <v>19</v>
      </c>
      <c r="B668" s="1" t="s">
        <v>24</v>
      </c>
      <c r="C668" s="1" t="s">
        <v>29</v>
      </c>
      <c r="D668" s="1">
        <v>1740</v>
      </c>
      <c r="E668" s="1">
        <v>59885</v>
      </c>
      <c r="F668" s="1">
        <v>74087</v>
      </c>
      <c r="G668" s="1">
        <v>2.4</v>
      </c>
      <c r="H668" s="1">
        <v>13.12</v>
      </c>
      <c r="I668" s="1">
        <v>387</v>
      </c>
      <c r="J668" s="1">
        <v>68.34</v>
      </c>
      <c r="K668" s="1">
        <v>5.44</v>
      </c>
      <c r="L668" s="1">
        <v>25738</v>
      </c>
      <c r="M668" s="1">
        <v>6</v>
      </c>
      <c r="N668" s="1">
        <v>1256.8699999999999</v>
      </c>
      <c r="O668" s="1">
        <v>26.67</v>
      </c>
      <c r="P668" s="1">
        <v>18</v>
      </c>
      <c r="Q668" s="1">
        <v>38170</v>
      </c>
      <c r="R668" s="1">
        <v>27</v>
      </c>
      <c r="S668" s="1">
        <f t="shared" si="120"/>
        <v>22828.799999999999</v>
      </c>
      <c r="T668" s="1">
        <f t="shared" si="121"/>
        <v>3257.7440000000001</v>
      </c>
      <c r="U668" s="1">
        <f t="shared" si="122"/>
        <v>464.05799999999999</v>
      </c>
      <c r="V668" s="1">
        <f t="shared" si="123"/>
        <v>41.76</v>
      </c>
      <c r="W668" s="1">
        <f t="shared" si="124"/>
        <v>-30615.361999999994</v>
      </c>
      <c r="X668" s="1">
        <f t="shared" si="125"/>
        <v>-17.595035632183905</v>
      </c>
      <c r="Y668" s="10">
        <f t="shared" si="126"/>
        <v>0.80830645052438355</v>
      </c>
      <c r="Z668" s="1">
        <f t="shared" si="127"/>
        <v>47.646136831971489</v>
      </c>
      <c r="AA668" s="1">
        <f t="shared" si="128"/>
        <v>8.1223793938381892</v>
      </c>
      <c r="AB668" s="1">
        <f t="shared" si="129"/>
        <v>-104702.36199999999</v>
      </c>
      <c r="AC668" s="8">
        <f t="shared" si="130"/>
        <v>8.1223793938381892</v>
      </c>
      <c r="AD668" s="1" t="str">
        <f t="shared" si="131"/>
        <v>CUST668</v>
      </c>
      <c r="AE668" s="1"/>
      <c r="AF668" s="1"/>
    </row>
    <row r="669" spans="1:32" x14ac:dyDescent="0.3">
      <c r="A669" s="1" t="s">
        <v>19</v>
      </c>
      <c r="B669" s="1" t="s">
        <v>27</v>
      </c>
      <c r="C669" s="1" t="s">
        <v>30</v>
      </c>
      <c r="D669" s="1">
        <v>751</v>
      </c>
      <c r="E669" s="1">
        <v>522367</v>
      </c>
      <c r="F669" s="1">
        <v>138682</v>
      </c>
      <c r="G669" s="1">
        <v>3.98</v>
      </c>
      <c r="H669" s="1">
        <v>17.190000000000001</v>
      </c>
      <c r="I669" s="1">
        <v>163</v>
      </c>
      <c r="J669" s="1">
        <v>64.27</v>
      </c>
      <c r="K669" s="1">
        <v>12</v>
      </c>
      <c r="L669" s="1">
        <v>2889</v>
      </c>
      <c r="M669" s="1">
        <v>6</v>
      </c>
      <c r="N669" s="1">
        <v>1825.82</v>
      </c>
      <c r="O669" s="1">
        <v>11.66</v>
      </c>
      <c r="P669" s="1">
        <v>12</v>
      </c>
      <c r="Q669" s="1">
        <v>27673</v>
      </c>
      <c r="R669" s="1">
        <v>30</v>
      </c>
      <c r="S669" s="1">
        <f t="shared" si="120"/>
        <v>12909.69</v>
      </c>
      <c r="T669" s="1">
        <f t="shared" si="121"/>
        <v>62684.04</v>
      </c>
      <c r="U669" s="1">
        <f t="shared" si="122"/>
        <v>87.566599999999994</v>
      </c>
      <c r="V669" s="1">
        <f t="shared" si="123"/>
        <v>29.889800000000001</v>
      </c>
      <c r="W669" s="1">
        <f t="shared" si="124"/>
        <v>416093.81359999999</v>
      </c>
      <c r="X669" s="1">
        <f t="shared" si="125"/>
        <v>554.05301411451399</v>
      </c>
      <c r="Y669" s="10">
        <f t="shared" si="126"/>
        <v>3.7666532066165761</v>
      </c>
      <c r="Z669" s="1">
        <f t="shared" si="127"/>
        <v>286.09994413469019</v>
      </c>
      <c r="AA669" s="1">
        <f t="shared" si="128"/>
        <v>0.56973097458300381</v>
      </c>
      <c r="AB669" s="1">
        <f t="shared" si="129"/>
        <v>277411.81359999999</v>
      </c>
      <c r="AC669" s="8">
        <f t="shared" si="130"/>
        <v>0.56973097458300381</v>
      </c>
      <c r="AD669" s="1" t="str">
        <f t="shared" si="131"/>
        <v>CUST669</v>
      </c>
      <c r="AE669" s="1"/>
      <c r="AF669" s="1"/>
    </row>
    <row r="670" spans="1:32" x14ac:dyDescent="0.3">
      <c r="A670" s="1" t="s">
        <v>19</v>
      </c>
      <c r="B670" s="1" t="s">
        <v>26</v>
      </c>
      <c r="C670" s="1" t="s">
        <v>30</v>
      </c>
      <c r="D670" s="1">
        <v>1816</v>
      </c>
      <c r="E670" s="1">
        <v>451067</v>
      </c>
      <c r="F670" s="1">
        <v>100102</v>
      </c>
      <c r="G670" s="1">
        <v>1.33</v>
      </c>
      <c r="H670" s="1">
        <v>15.14</v>
      </c>
      <c r="I670" s="1">
        <v>352</v>
      </c>
      <c r="J670" s="1">
        <v>58.72</v>
      </c>
      <c r="K670" s="1">
        <v>13.07</v>
      </c>
      <c r="L670" s="1">
        <v>85192</v>
      </c>
      <c r="M670" s="1">
        <v>0</v>
      </c>
      <c r="N670" s="1">
        <v>1551.32</v>
      </c>
      <c r="O670" s="1">
        <v>6.44</v>
      </c>
      <c r="P670" s="1">
        <v>42</v>
      </c>
      <c r="Q670" s="1">
        <v>10815</v>
      </c>
      <c r="R670" s="1">
        <v>48</v>
      </c>
      <c r="S670" s="1">
        <f t="shared" si="120"/>
        <v>27494.240000000002</v>
      </c>
      <c r="T670" s="1">
        <f t="shared" si="121"/>
        <v>58954.456900000005</v>
      </c>
      <c r="U670" s="1">
        <f t="shared" si="122"/>
        <v>116.9504</v>
      </c>
      <c r="V670" s="1">
        <f t="shared" si="123"/>
        <v>24.152800000000003</v>
      </c>
      <c r="W670" s="1">
        <f t="shared" si="124"/>
        <v>268470.19990000001</v>
      </c>
      <c r="X670" s="1">
        <f t="shared" si="125"/>
        <v>147.83601316079296</v>
      </c>
      <c r="Y670" s="10">
        <f t="shared" si="126"/>
        <v>4.5060738047191862</v>
      </c>
      <c r="Z670" s="1">
        <f t="shared" si="127"/>
        <v>290.7633499213573</v>
      </c>
      <c r="AA670" s="1">
        <f t="shared" si="128"/>
        <v>1.2106064952656701</v>
      </c>
      <c r="AB670" s="1">
        <f t="shared" si="129"/>
        <v>168368.19990000001</v>
      </c>
      <c r="AC670" s="8">
        <f t="shared" si="130"/>
        <v>1.2106064952656701</v>
      </c>
      <c r="AD670" s="1" t="str">
        <f t="shared" si="131"/>
        <v>CUST670</v>
      </c>
      <c r="AE670" s="1"/>
      <c r="AF670" s="1"/>
    </row>
    <row r="671" spans="1:32" x14ac:dyDescent="0.3">
      <c r="A671" s="1" t="s">
        <v>19</v>
      </c>
      <c r="B671" s="1" t="s">
        <v>25</v>
      </c>
      <c r="C671" s="1" t="s">
        <v>28</v>
      </c>
      <c r="D671" s="1">
        <v>4083</v>
      </c>
      <c r="E671" s="1">
        <v>852720</v>
      </c>
      <c r="F671" s="1">
        <v>127049</v>
      </c>
      <c r="G671" s="1">
        <v>3.19</v>
      </c>
      <c r="H671" s="1">
        <v>10.82</v>
      </c>
      <c r="I671" s="1">
        <v>422</v>
      </c>
      <c r="J671" s="1">
        <v>50.6</v>
      </c>
      <c r="K671" s="1">
        <v>12.63</v>
      </c>
      <c r="L671" s="1">
        <v>87154</v>
      </c>
      <c r="M671" s="1">
        <v>7</v>
      </c>
      <c r="N671" s="1">
        <v>1503.65</v>
      </c>
      <c r="O671" s="1">
        <v>10.68</v>
      </c>
      <c r="P671" s="1">
        <v>11</v>
      </c>
      <c r="Q671" s="1">
        <v>2848</v>
      </c>
      <c r="R671" s="1">
        <v>20</v>
      </c>
      <c r="S671" s="1">
        <f t="shared" si="120"/>
        <v>44178.06</v>
      </c>
      <c r="T671" s="1">
        <f t="shared" si="121"/>
        <v>107698.53599999999</v>
      </c>
      <c r="U671" s="1">
        <f t="shared" si="122"/>
        <v>436.06439999999998</v>
      </c>
      <c r="V671" s="1">
        <f t="shared" si="123"/>
        <v>130.24769999999998</v>
      </c>
      <c r="W671" s="1">
        <f t="shared" si="124"/>
        <v>610275.0919</v>
      </c>
      <c r="X671" s="1">
        <f t="shared" si="125"/>
        <v>149.46732596130298</v>
      </c>
      <c r="Y671" s="10">
        <f t="shared" si="126"/>
        <v>6.711741139245488</v>
      </c>
      <c r="Z671" s="1">
        <f t="shared" si="127"/>
        <v>567.10005652911241</v>
      </c>
      <c r="AA671" s="1">
        <f t="shared" si="128"/>
        <v>0.74413676236044668</v>
      </c>
      <c r="AB671" s="1">
        <f t="shared" si="129"/>
        <v>483226.0919</v>
      </c>
      <c r="AC671" s="8">
        <f t="shared" si="130"/>
        <v>0.74413676236044668</v>
      </c>
      <c r="AD671" s="1" t="str">
        <f t="shared" si="131"/>
        <v>CUST671</v>
      </c>
      <c r="AE671" s="1"/>
      <c r="AF671" s="1"/>
    </row>
    <row r="672" spans="1:32" x14ac:dyDescent="0.3">
      <c r="A672" s="1" t="s">
        <v>19</v>
      </c>
      <c r="B672" s="1" t="s">
        <v>26</v>
      </c>
      <c r="C672" s="1" t="s">
        <v>31</v>
      </c>
      <c r="D672" s="1">
        <v>1411</v>
      </c>
      <c r="E672" s="1">
        <v>122692</v>
      </c>
      <c r="F672" s="1">
        <v>25583</v>
      </c>
      <c r="G672" s="1">
        <v>4.4800000000000004</v>
      </c>
      <c r="H672" s="1">
        <v>13.35</v>
      </c>
      <c r="I672" s="1">
        <v>43</v>
      </c>
      <c r="J672" s="1">
        <v>34.86</v>
      </c>
      <c r="K672" s="1">
        <v>8.65</v>
      </c>
      <c r="L672" s="1">
        <v>77470</v>
      </c>
      <c r="M672" s="1">
        <v>3</v>
      </c>
      <c r="N672" s="1">
        <v>1461.98</v>
      </c>
      <c r="O672" s="1">
        <v>8.52</v>
      </c>
      <c r="P672" s="1">
        <v>10</v>
      </c>
      <c r="Q672" s="1">
        <v>35329</v>
      </c>
      <c r="R672" s="1">
        <v>51</v>
      </c>
      <c r="S672" s="1">
        <f t="shared" si="120"/>
        <v>18836.849999999999</v>
      </c>
      <c r="T672" s="1">
        <f t="shared" si="121"/>
        <v>10612.858</v>
      </c>
      <c r="U672" s="1">
        <f t="shared" si="122"/>
        <v>120.21719999999999</v>
      </c>
      <c r="V672" s="1">
        <f t="shared" si="123"/>
        <v>63.212800000000009</v>
      </c>
      <c r="W672" s="1">
        <f t="shared" si="124"/>
        <v>-19740.138000000006</v>
      </c>
      <c r="X672" s="1">
        <f t="shared" si="125"/>
        <v>-13.990175761871019</v>
      </c>
      <c r="Y672" s="10">
        <f t="shared" si="126"/>
        <v>4.7958409881561979</v>
      </c>
      <c r="Z672" s="1">
        <f t="shared" si="127"/>
        <v>83.921804675850552</v>
      </c>
      <c r="AA672" s="1">
        <f t="shared" si="128"/>
        <v>0.51238173638053019</v>
      </c>
      <c r="AB672" s="1">
        <f t="shared" si="129"/>
        <v>-45323.138000000006</v>
      </c>
      <c r="AC672" s="8">
        <f t="shared" si="130"/>
        <v>0.51238173638053019</v>
      </c>
      <c r="AD672" s="1" t="str">
        <f t="shared" si="131"/>
        <v>CUST672</v>
      </c>
      <c r="AE672" s="1"/>
      <c r="AF672" s="1"/>
    </row>
    <row r="673" spans="1:32" x14ac:dyDescent="0.3">
      <c r="A673" s="1" t="s">
        <v>19</v>
      </c>
      <c r="B673" s="1" t="s">
        <v>24</v>
      </c>
      <c r="C673" s="1" t="s">
        <v>29</v>
      </c>
      <c r="D673" s="1">
        <v>3459</v>
      </c>
      <c r="E673" s="1">
        <v>510796</v>
      </c>
      <c r="F673" s="1">
        <v>90774</v>
      </c>
      <c r="G673" s="1">
        <v>3.28</v>
      </c>
      <c r="H673" s="1">
        <v>15.31</v>
      </c>
      <c r="I673" s="1">
        <v>106</v>
      </c>
      <c r="J673" s="1">
        <v>8.58</v>
      </c>
      <c r="K673" s="1">
        <v>16.170000000000002</v>
      </c>
      <c r="L673" s="1">
        <v>88822</v>
      </c>
      <c r="M673" s="1">
        <v>12</v>
      </c>
      <c r="N673" s="1">
        <v>520.63</v>
      </c>
      <c r="O673" s="1">
        <v>5.28</v>
      </c>
      <c r="P673" s="1">
        <v>5</v>
      </c>
      <c r="Q673" s="1">
        <v>34541</v>
      </c>
      <c r="R673" s="1">
        <v>-10</v>
      </c>
      <c r="S673" s="1">
        <f t="shared" si="120"/>
        <v>52957.29</v>
      </c>
      <c r="T673" s="1">
        <f t="shared" si="121"/>
        <v>82595.713199999998</v>
      </c>
      <c r="U673" s="1">
        <f t="shared" si="122"/>
        <v>182.6352</v>
      </c>
      <c r="V673" s="1">
        <f t="shared" si="123"/>
        <v>113.45519999999999</v>
      </c>
      <c r="W673" s="1">
        <f t="shared" si="124"/>
        <v>251583.90640000001</v>
      </c>
      <c r="X673" s="1">
        <f t="shared" si="125"/>
        <v>72.733132812951723</v>
      </c>
      <c r="Y673" s="10">
        <f t="shared" si="126"/>
        <v>5.627117897195232</v>
      </c>
      <c r="Z673" s="1">
        <f t="shared" si="127"/>
        <v>981.1113458694274</v>
      </c>
      <c r="AA673" s="1">
        <f t="shared" si="128"/>
        <v>0.10804074425015074</v>
      </c>
      <c r="AB673" s="1">
        <f t="shared" si="129"/>
        <v>160809.90640000001</v>
      </c>
      <c r="AC673" s="8">
        <f t="shared" si="130"/>
        <v>0.10804074425015074</v>
      </c>
      <c r="AD673" s="1" t="str">
        <f t="shared" si="131"/>
        <v>CUST673</v>
      </c>
      <c r="AE673" s="1"/>
      <c r="AF673" s="1"/>
    </row>
    <row r="674" spans="1:32" x14ac:dyDescent="0.3">
      <c r="A674" s="1" t="s">
        <v>19</v>
      </c>
      <c r="B674" s="1" t="s">
        <v>25</v>
      </c>
      <c r="C674" s="1" t="s">
        <v>30</v>
      </c>
      <c r="D674" s="1">
        <v>1035</v>
      </c>
      <c r="E674" s="1">
        <v>665458</v>
      </c>
      <c r="F674" s="1">
        <v>18689</v>
      </c>
      <c r="G674" s="1">
        <v>6.17</v>
      </c>
      <c r="H674" s="1">
        <v>6.91</v>
      </c>
      <c r="I674" s="1">
        <v>12</v>
      </c>
      <c r="J674" s="1">
        <v>25.26</v>
      </c>
      <c r="K674" s="1">
        <v>8.7100000000000009</v>
      </c>
      <c r="L674" s="1">
        <v>27331</v>
      </c>
      <c r="M674" s="1">
        <v>13</v>
      </c>
      <c r="N674" s="1">
        <v>1596.7</v>
      </c>
      <c r="O674" s="1">
        <v>29.46</v>
      </c>
      <c r="P674" s="1">
        <v>41</v>
      </c>
      <c r="Q674" s="1">
        <v>35818</v>
      </c>
      <c r="R674" s="1">
        <v>2</v>
      </c>
      <c r="S674" s="1">
        <f t="shared" si="120"/>
        <v>7151.85</v>
      </c>
      <c r="T674" s="1">
        <f t="shared" si="121"/>
        <v>57961.391800000005</v>
      </c>
      <c r="U674" s="1">
        <f t="shared" si="122"/>
        <v>304.911</v>
      </c>
      <c r="V674" s="1">
        <f t="shared" si="123"/>
        <v>63.859499999999997</v>
      </c>
      <c r="W674" s="1">
        <f t="shared" si="124"/>
        <v>536826.98769999994</v>
      </c>
      <c r="X674" s="1">
        <f t="shared" si="125"/>
        <v>518.67341806763284</v>
      </c>
      <c r="Y674" s="10">
        <f t="shared" si="126"/>
        <v>35.606934560436621</v>
      </c>
      <c r="Z674" s="1">
        <f t="shared" si="127"/>
        <v>416.77083985720549</v>
      </c>
      <c r="AA674" s="1">
        <f t="shared" si="128"/>
        <v>2.8792801348845456E-2</v>
      </c>
      <c r="AB674" s="1">
        <f t="shared" si="129"/>
        <v>518137.98769999994</v>
      </c>
      <c r="AC674" s="8">
        <f t="shared" si="130"/>
        <v>2.8792801348845456E-2</v>
      </c>
      <c r="AD674" s="1" t="str">
        <f t="shared" si="131"/>
        <v>CUST674</v>
      </c>
      <c r="AE674" s="1"/>
      <c r="AF674" s="1"/>
    </row>
    <row r="675" spans="1:32" x14ac:dyDescent="0.3">
      <c r="A675" s="1" t="s">
        <v>19</v>
      </c>
      <c r="B675" s="1" t="s">
        <v>25</v>
      </c>
      <c r="C675" s="1" t="s">
        <v>29</v>
      </c>
      <c r="D675" s="1">
        <v>2260</v>
      </c>
      <c r="E675" s="1">
        <v>383997</v>
      </c>
      <c r="F675" s="1">
        <v>30675</v>
      </c>
      <c r="G675" s="1">
        <v>6.94</v>
      </c>
      <c r="H675" s="1">
        <v>13.13</v>
      </c>
      <c r="I675" s="1">
        <v>189</v>
      </c>
      <c r="J675" s="1">
        <v>25.52</v>
      </c>
      <c r="K675" s="1">
        <v>12.77</v>
      </c>
      <c r="L675" s="1">
        <v>20431</v>
      </c>
      <c r="M675" s="1">
        <v>4</v>
      </c>
      <c r="N675" s="1">
        <v>537.61</v>
      </c>
      <c r="O675" s="1">
        <v>4.49</v>
      </c>
      <c r="P675" s="1">
        <v>39</v>
      </c>
      <c r="Q675" s="1">
        <v>6506</v>
      </c>
      <c r="R675" s="1">
        <v>8</v>
      </c>
      <c r="S675" s="1">
        <f t="shared" si="120"/>
        <v>29673.800000000003</v>
      </c>
      <c r="T675" s="1">
        <f t="shared" si="121"/>
        <v>49036.416900000004</v>
      </c>
      <c r="U675" s="1">
        <f t="shared" si="122"/>
        <v>101.474</v>
      </c>
      <c r="V675" s="1">
        <f t="shared" si="123"/>
        <v>156.84399999999999</v>
      </c>
      <c r="W675" s="1">
        <f t="shared" si="124"/>
        <v>278091.46510000003</v>
      </c>
      <c r="X675" s="1">
        <f t="shared" si="125"/>
        <v>123.04932084070798</v>
      </c>
      <c r="Y675" s="10">
        <f t="shared" si="126"/>
        <v>12.518239608801956</v>
      </c>
      <c r="Z675" s="1">
        <f t="shared" si="127"/>
        <v>714.26684771488624</v>
      </c>
      <c r="AA675" s="1">
        <f t="shared" si="128"/>
        <v>0.26460698911710251</v>
      </c>
      <c r="AB675" s="1">
        <f t="shared" si="129"/>
        <v>247416.46510000003</v>
      </c>
      <c r="AC675" s="8">
        <f t="shared" si="130"/>
        <v>0.26460698911710251</v>
      </c>
      <c r="AD675" s="1" t="str">
        <f t="shared" si="131"/>
        <v>CUST675</v>
      </c>
      <c r="AE675" s="1"/>
      <c r="AF675" s="1"/>
    </row>
    <row r="676" spans="1:32" x14ac:dyDescent="0.3">
      <c r="A676" s="1" t="s">
        <v>19</v>
      </c>
      <c r="B676" s="1" t="s">
        <v>24</v>
      </c>
      <c r="C676" s="1" t="s">
        <v>31</v>
      </c>
      <c r="D676" s="1">
        <v>2681</v>
      </c>
      <c r="E676" s="1">
        <v>557820</v>
      </c>
      <c r="F676" s="1">
        <v>75305</v>
      </c>
      <c r="G676" s="1">
        <v>4.76</v>
      </c>
      <c r="H676" s="1">
        <v>5.58</v>
      </c>
      <c r="I676" s="1">
        <v>213</v>
      </c>
      <c r="J676" s="1">
        <v>58.33</v>
      </c>
      <c r="K676" s="1">
        <v>19.03</v>
      </c>
      <c r="L676" s="1">
        <v>8859</v>
      </c>
      <c r="M676" s="1">
        <v>9</v>
      </c>
      <c r="N676" s="1">
        <v>1292.79</v>
      </c>
      <c r="O676" s="1">
        <v>3.82</v>
      </c>
      <c r="P676" s="1">
        <v>36</v>
      </c>
      <c r="Q676" s="1">
        <v>41134</v>
      </c>
      <c r="R676" s="1">
        <v>6</v>
      </c>
      <c r="S676" s="1">
        <f t="shared" si="120"/>
        <v>14959.98</v>
      </c>
      <c r="T676" s="1">
        <f t="shared" si="121"/>
        <v>106153.14600000001</v>
      </c>
      <c r="U676" s="1">
        <f t="shared" si="122"/>
        <v>102.41419999999999</v>
      </c>
      <c r="V676" s="1">
        <f t="shared" si="123"/>
        <v>127.61559999999999</v>
      </c>
      <c r="W676" s="1">
        <f t="shared" si="124"/>
        <v>386483.84419999999</v>
      </c>
      <c r="X676" s="1">
        <f t="shared" si="125"/>
        <v>144.15659985080194</v>
      </c>
      <c r="Y676" s="10">
        <f t="shared" si="126"/>
        <v>7.4074762631963349</v>
      </c>
      <c r="Z676" s="1">
        <f t="shared" si="127"/>
        <v>431.48539205903512</v>
      </c>
      <c r="AA676" s="1">
        <f t="shared" si="128"/>
        <v>0.49364359470797031</v>
      </c>
      <c r="AB676" s="1">
        <f t="shared" si="129"/>
        <v>311178.84419999999</v>
      </c>
      <c r="AC676" s="8">
        <f t="shared" si="130"/>
        <v>0.49364359470797031</v>
      </c>
      <c r="AD676" s="1" t="str">
        <f t="shared" si="131"/>
        <v>CUST676</v>
      </c>
      <c r="AE676" s="1"/>
      <c r="AF676" s="1"/>
    </row>
    <row r="677" spans="1:32" x14ac:dyDescent="0.3">
      <c r="A677" s="1" t="s">
        <v>18</v>
      </c>
      <c r="B677" s="1" t="s">
        <v>24</v>
      </c>
      <c r="C677" s="1" t="s">
        <v>28</v>
      </c>
      <c r="D677" s="1">
        <v>373</v>
      </c>
      <c r="E677" s="1">
        <v>985541</v>
      </c>
      <c r="F677" s="1">
        <v>10410</v>
      </c>
      <c r="G677" s="1">
        <v>9.39</v>
      </c>
      <c r="H677" s="1">
        <v>3.93</v>
      </c>
      <c r="I677" s="1">
        <v>86</v>
      </c>
      <c r="J677" s="1">
        <v>30.14</v>
      </c>
      <c r="K677" s="1">
        <v>13.95</v>
      </c>
      <c r="L677" s="1">
        <v>32125</v>
      </c>
      <c r="M677" s="1">
        <v>6</v>
      </c>
      <c r="N677" s="1">
        <v>1708.56</v>
      </c>
      <c r="O677" s="1">
        <v>29.19</v>
      </c>
      <c r="P677" s="1">
        <v>46</v>
      </c>
      <c r="Q677" s="1">
        <v>47010</v>
      </c>
      <c r="R677" s="1">
        <v>-9</v>
      </c>
      <c r="S677" s="1">
        <f t="shared" si="120"/>
        <v>1465.89</v>
      </c>
      <c r="T677" s="1">
        <f t="shared" si="121"/>
        <v>137482.96949999998</v>
      </c>
      <c r="U677" s="1">
        <f t="shared" si="122"/>
        <v>108.87869999999999</v>
      </c>
      <c r="V677" s="1">
        <f t="shared" si="123"/>
        <v>35.024700000000003</v>
      </c>
      <c r="W677" s="1">
        <f t="shared" si="124"/>
        <v>767313.23710000003</v>
      </c>
      <c r="X677" s="1">
        <f t="shared" si="125"/>
        <v>2057.1400458445041</v>
      </c>
      <c r="Y677" s="10">
        <f t="shared" si="126"/>
        <v>94.67252641690682</v>
      </c>
      <c r="Z677" s="1">
        <f t="shared" si="127"/>
        <v>576.82551388303602</v>
      </c>
      <c r="AA677" s="1">
        <f t="shared" si="128"/>
        <v>0.14909187948548056</v>
      </c>
      <c r="AB677" s="1">
        <f t="shared" si="129"/>
        <v>756903.23710000003</v>
      </c>
      <c r="AC677" s="8">
        <f t="shared" si="130"/>
        <v>0.14909187948548056</v>
      </c>
      <c r="AD677" s="1" t="str">
        <f t="shared" si="131"/>
        <v>CUST677</v>
      </c>
      <c r="AE677" s="1"/>
      <c r="AF677" s="1"/>
    </row>
    <row r="678" spans="1:32" x14ac:dyDescent="0.3">
      <c r="A678" s="1" t="s">
        <v>18</v>
      </c>
      <c r="B678" s="1" t="s">
        <v>24</v>
      </c>
      <c r="C678" s="1" t="s">
        <v>29</v>
      </c>
      <c r="D678" s="1">
        <v>307</v>
      </c>
      <c r="E678" s="1">
        <v>936514</v>
      </c>
      <c r="F678" s="1">
        <v>79637</v>
      </c>
      <c r="G678" s="1">
        <v>7.11</v>
      </c>
      <c r="H678" s="1">
        <v>5.93</v>
      </c>
      <c r="I678" s="1">
        <v>138</v>
      </c>
      <c r="J678" s="1">
        <v>31.12</v>
      </c>
      <c r="K678" s="1">
        <v>13.47</v>
      </c>
      <c r="L678" s="1">
        <v>29565</v>
      </c>
      <c r="M678" s="1">
        <v>3</v>
      </c>
      <c r="N678" s="1">
        <v>1020.95</v>
      </c>
      <c r="O678" s="1">
        <v>5.73</v>
      </c>
      <c r="P678" s="1">
        <v>38</v>
      </c>
      <c r="Q678" s="1">
        <v>3369</v>
      </c>
      <c r="R678" s="1">
        <v>52</v>
      </c>
      <c r="S678" s="1">
        <f t="shared" si="120"/>
        <v>1820.51</v>
      </c>
      <c r="T678" s="1">
        <f t="shared" si="121"/>
        <v>126148.43580000001</v>
      </c>
      <c r="U678" s="1">
        <f t="shared" si="122"/>
        <v>17.591100000000001</v>
      </c>
      <c r="V678" s="1">
        <f t="shared" si="123"/>
        <v>21.8277</v>
      </c>
      <c r="W678" s="1">
        <f t="shared" si="124"/>
        <v>775571.63540000003</v>
      </c>
      <c r="X678" s="1">
        <f t="shared" si="125"/>
        <v>2526.2919719869706</v>
      </c>
      <c r="Y678" s="10">
        <f t="shared" si="126"/>
        <v>11.75978502454889</v>
      </c>
      <c r="Z678" s="1">
        <f t="shared" si="127"/>
        <v>917.29663548655662</v>
      </c>
      <c r="AA678" s="1">
        <f t="shared" si="128"/>
        <v>0.15044206493442705</v>
      </c>
      <c r="AB678" s="1">
        <f t="shared" si="129"/>
        <v>695934.63540000003</v>
      </c>
      <c r="AC678" s="8">
        <f t="shared" si="130"/>
        <v>0.15044206493442705</v>
      </c>
      <c r="AD678" s="1" t="str">
        <f t="shared" si="131"/>
        <v>CUST678</v>
      </c>
      <c r="AE678" s="1"/>
      <c r="AF678" s="1"/>
    </row>
    <row r="679" spans="1:32" x14ac:dyDescent="0.3">
      <c r="A679" s="1" t="s">
        <v>18</v>
      </c>
      <c r="B679" s="1" t="s">
        <v>25</v>
      </c>
      <c r="C679" s="1" t="s">
        <v>31</v>
      </c>
      <c r="D679" s="1">
        <v>4105</v>
      </c>
      <c r="E679" s="1">
        <v>983688</v>
      </c>
      <c r="F679" s="1">
        <v>81449</v>
      </c>
      <c r="G679" s="1">
        <v>8.1</v>
      </c>
      <c r="H679" s="1">
        <v>16.059999999999999</v>
      </c>
      <c r="I679" s="1">
        <v>150</v>
      </c>
      <c r="J679" s="1">
        <v>44.04</v>
      </c>
      <c r="K679" s="1">
        <v>6.61</v>
      </c>
      <c r="L679" s="1">
        <v>85311</v>
      </c>
      <c r="M679" s="1">
        <v>13</v>
      </c>
      <c r="N679" s="1">
        <v>1377.91</v>
      </c>
      <c r="O679" s="1">
        <v>1.21</v>
      </c>
      <c r="P679" s="1">
        <v>38</v>
      </c>
      <c r="Q679" s="1">
        <v>11681</v>
      </c>
      <c r="R679" s="1">
        <v>17</v>
      </c>
      <c r="S679" s="1">
        <f t="shared" si="120"/>
        <v>65926.299999999988</v>
      </c>
      <c r="T679" s="1">
        <f t="shared" si="121"/>
        <v>65021.776800000007</v>
      </c>
      <c r="U679" s="1">
        <f t="shared" si="122"/>
        <v>49.670499999999997</v>
      </c>
      <c r="V679" s="1">
        <f t="shared" si="123"/>
        <v>332.505</v>
      </c>
      <c r="W679" s="1">
        <f t="shared" si="124"/>
        <v>755365.74769999995</v>
      </c>
      <c r="X679" s="1">
        <f t="shared" si="125"/>
        <v>184.01114438489645</v>
      </c>
      <c r="Y679" s="10">
        <f t="shared" si="126"/>
        <v>12.077349015948631</v>
      </c>
      <c r="Z679" s="1">
        <f t="shared" si="127"/>
        <v>713.8985855389684</v>
      </c>
      <c r="AA679" s="1">
        <f t="shared" si="128"/>
        <v>0.21011387757093714</v>
      </c>
      <c r="AB679" s="1">
        <f t="shared" si="129"/>
        <v>673916.74769999995</v>
      </c>
      <c r="AC679" s="8">
        <f t="shared" si="130"/>
        <v>0.21011387757093714</v>
      </c>
      <c r="AD679" s="1" t="str">
        <f t="shared" si="131"/>
        <v>CUST679</v>
      </c>
      <c r="AE679" s="1"/>
      <c r="AF679" s="1"/>
    </row>
    <row r="680" spans="1:32" x14ac:dyDescent="0.3">
      <c r="A680" s="1" t="s">
        <v>18</v>
      </c>
      <c r="B680" s="1" t="s">
        <v>27</v>
      </c>
      <c r="C680" s="1" t="s">
        <v>28</v>
      </c>
      <c r="D680" s="1">
        <v>3316</v>
      </c>
      <c r="E680" s="1">
        <v>920477</v>
      </c>
      <c r="F680" s="1">
        <v>124619</v>
      </c>
      <c r="G680" s="1">
        <v>1.87</v>
      </c>
      <c r="H680" s="1">
        <v>11.85</v>
      </c>
      <c r="I680" s="1">
        <v>305</v>
      </c>
      <c r="J680" s="1">
        <v>36.840000000000003</v>
      </c>
      <c r="K680" s="1">
        <v>7.04</v>
      </c>
      <c r="L680" s="1">
        <v>9964</v>
      </c>
      <c r="M680" s="1">
        <v>13</v>
      </c>
      <c r="N680" s="1">
        <v>289.01</v>
      </c>
      <c r="O680" s="1">
        <v>11.85</v>
      </c>
      <c r="P680" s="1">
        <v>24</v>
      </c>
      <c r="Q680" s="1">
        <v>33596</v>
      </c>
      <c r="R680" s="1">
        <v>56</v>
      </c>
      <c r="S680" s="1">
        <f t="shared" si="120"/>
        <v>39294.6</v>
      </c>
      <c r="T680" s="1">
        <f t="shared" si="121"/>
        <v>64801.580800000003</v>
      </c>
      <c r="U680" s="1">
        <f t="shared" si="122"/>
        <v>392.94599999999997</v>
      </c>
      <c r="V680" s="1">
        <f t="shared" si="123"/>
        <v>62.009200000000007</v>
      </c>
      <c r="W680" s="1">
        <f t="shared" si="124"/>
        <v>772365.86400000006</v>
      </c>
      <c r="X680" s="1">
        <f t="shared" si="125"/>
        <v>232.92094813027745</v>
      </c>
      <c r="Y680" s="10">
        <f t="shared" si="126"/>
        <v>7.3863295324148002</v>
      </c>
      <c r="Z680" s="1">
        <f t="shared" si="127"/>
        <v>3184.9313172554585</v>
      </c>
      <c r="AA680" s="1">
        <f t="shared" si="128"/>
        <v>9.5763446560859208E-2</v>
      </c>
      <c r="AB680" s="1">
        <f t="shared" si="129"/>
        <v>647746.86400000006</v>
      </c>
      <c r="AC680" s="8">
        <f t="shared" si="130"/>
        <v>9.5763446560859208E-2</v>
      </c>
      <c r="AD680" s="1" t="str">
        <f t="shared" si="131"/>
        <v>CUST680</v>
      </c>
      <c r="AE680" s="1"/>
      <c r="AF680" s="1"/>
    </row>
    <row r="681" spans="1:32" x14ac:dyDescent="0.3">
      <c r="A681" s="1" t="s">
        <v>18</v>
      </c>
      <c r="B681" s="1" t="s">
        <v>25</v>
      </c>
      <c r="C681" s="1" t="s">
        <v>31</v>
      </c>
      <c r="D681" s="1">
        <v>3968</v>
      </c>
      <c r="E681" s="1">
        <v>981479</v>
      </c>
      <c r="F681" s="1">
        <v>87035</v>
      </c>
      <c r="G681" s="1">
        <v>8</v>
      </c>
      <c r="H681" s="1">
        <v>12.19</v>
      </c>
      <c r="I681" s="1">
        <v>153</v>
      </c>
      <c r="J681" s="1">
        <v>68.05</v>
      </c>
      <c r="K681" s="1">
        <v>11.83</v>
      </c>
      <c r="L681" s="1">
        <v>7244</v>
      </c>
      <c r="M681" s="1">
        <v>6</v>
      </c>
      <c r="N681" s="1">
        <v>1900.8</v>
      </c>
      <c r="O681" s="1">
        <v>25.8</v>
      </c>
      <c r="P681" s="1">
        <v>37</v>
      </c>
      <c r="Q681" s="1">
        <v>11139</v>
      </c>
      <c r="R681" s="1">
        <v>46</v>
      </c>
      <c r="S681" s="1">
        <f t="shared" si="120"/>
        <v>48369.919999999998</v>
      </c>
      <c r="T681" s="1">
        <f t="shared" si="121"/>
        <v>116108.9657</v>
      </c>
      <c r="U681" s="1">
        <f t="shared" si="122"/>
        <v>1023.744</v>
      </c>
      <c r="V681" s="1">
        <f t="shared" si="123"/>
        <v>317.44</v>
      </c>
      <c r="W681" s="1">
        <f t="shared" si="124"/>
        <v>797275.93030000001</v>
      </c>
      <c r="X681" s="1">
        <f t="shared" si="125"/>
        <v>200.9263937247984</v>
      </c>
      <c r="Y681" s="10">
        <f t="shared" si="126"/>
        <v>11.27683115987821</v>
      </c>
      <c r="Z681" s="1">
        <f t="shared" si="127"/>
        <v>516.35048400673406</v>
      </c>
      <c r="AA681" s="1">
        <f t="shared" si="128"/>
        <v>0.29631036425639262</v>
      </c>
      <c r="AB681" s="1">
        <f t="shared" si="129"/>
        <v>710240.93030000001</v>
      </c>
      <c r="AC681" s="8">
        <f t="shared" si="130"/>
        <v>0.29631036425639262</v>
      </c>
      <c r="AD681" s="1" t="str">
        <f t="shared" si="131"/>
        <v>CUST681</v>
      </c>
      <c r="AE681" s="1"/>
      <c r="AF681" s="1"/>
    </row>
    <row r="682" spans="1:32" x14ac:dyDescent="0.3">
      <c r="A682" s="1" t="s">
        <v>18</v>
      </c>
      <c r="B682" s="1" t="s">
        <v>26</v>
      </c>
      <c r="C682" s="1" t="s">
        <v>28</v>
      </c>
      <c r="D682" s="1">
        <v>1386</v>
      </c>
      <c r="E682" s="1">
        <v>903695</v>
      </c>
      <c r="F682" s="1">
        <v>49760</v>
      </c>
      <c r="G682" s="1">
        <v>6.09</v>
      </c>
      <c r="H682" s="1">
        <v>16.52</v>
      </c>
      <c r="I682" s="1">
        <v>280</v>
      </c>
      <c r="J682" s="1">
        <v>7.5</v>
      </c>
      <c r="K682" s="1">
        <v>14.99</v>
      </c>
      <c r="L682" s="1">
        <v>21352</v>
      </c>
      <c r="M682" s="1">
        <v>1</v>
      </c>
      <c r="N682" s="1">
        <v>1969.66</v>
      </c>
      <c r="O682" s="1">
        <v>25.58</v>
      </c>
      <c r="P682" s="1">
        <v>4</v>
      </c>
      <c r="Q682" s="1">
        <v>43749</v>
      </c>
      <c r="R682" s="1">
        <v>11</v>
      </c>
      <c r="S682" s="1">
        <f t="shared" si="120"/>
        <v>22896.720000000001</v>
      </c>
      <c r="T682" s="1">
        <f t="shared" si="121"/>
        <v>135463.8805</v>
      </c>
      <c r="U682" s="1">
        <f t="shared" si="122"/>
        <v>354.53879999999998</v>
      </c>
      <c r="V682" s="1">
        <f t="shared" si="123"/>
        <v>84.407399999999996</v>
      </c>
      <c r="W682" s="1">
        <f t="shared" si="124"/>
        <v>679794.45329999994</v>
      </c>
      <c r="X682" s="1">
        <f t="shared" si="125"/>
        <v>490.47218852813847</v>
      </c>
      <c r="Y682" s="10">
        <f t="shared" si="126"/>
        <v>18.1610731511254</v>
      </c>
      <c r="Z682" s="1">
        <f t="shared" si="127"/>
        <v>458.80761146593824</v>
      </c>
      <c r="AA682" s="1">
        <f t="shared" si="128"/>
        <v>0.61027758259147169</v>
      </c>
      <c r="AB682" s="1">
        <f t="shared" si="129"/>
        <v>630034.45329999994</v>
      </c>
      <c r="AC682" s="8">
        <f t="shared" si="130"/>
        <v>0.61027758259147169</v>
      </c>
      <c r="AD682" s="1" t="str">
        <f t="shared" si="131"/>
        <v>CUST682</v>
      </c>
      <c r="AE682" s="1"/>
      <c r="AF682" s="1"/>
    </row>
    <row r="683" spans="1:32" x14ac:dyDescent="0.3">
      <c r="A683" s="1" t="s">
        <v>18</v>
      </c>
      <c r="B683" s="1" t="s">
        <v>27</v>
      </c>
      <c r="C683" s="1" t="s">
        <v>29</v>
      </c>
      <c r="D683" s="1">
        <v>4939</v>
      </c>
      <c r="E683" s="1">
        <v>988542</v>
      </c>
      <c r="F683" s="1">
        <v>33172</v>
      </c>
      <c r="G683" s="1">
        <v>8.57</v>
      </c>
      <c r="H683" s="1">
        <v>13.99</v>
      </c>
      <c r="I683" s="1">
        <v>451</v>
      </c>
      <c r="J683" s="1">
        <v>33.130000000000003</v>
      </c>
      <c r="K683" s="1">
        <v>17.72</v>
      </c>
      <c r="L683" s="1">
        <v>78113</v>
      </c>
      <c r="M683" s="1">
        <v>6</v>
      </c>
      <c r="N683" s="1">
        <v>662.93</v>
      </c>
      <c r="O683" s="1">
        <v>23.57</v>
      </c>
      <c r="P683" s="1">
        <v>25</v>
      </c>
      <c r="Q683" s="1">
        <v>10982</v>
      </c>
      <c r="R683" s="1">
        <v>43</v>
      </c>
      <c r="S683" s="1">
        <f t="shared" si="120"/>
        <v>69096.61</v>
      </c>
      <c r="T683" s="1">
        <f t="shared" si="121"/>
        <v>175169.64239999998</v>
      </c>
      <c r="U683" s="1">
        <f t="shared" si="122"/>
        <v>1164.1223</v>
      </c>
      <c r="V683" s="1">
        <f t="shared" si="123"/>
        <v>423.27229999999997</v>
      </c>
      <c r="W683" s="1">
        <f t="shared" si="124"/>
        <v>653593.353</v>
      </c>
      <c r="X683" s="1">
        <f t="shared" si="125"/>
        <v>132.33313484511035</v>
      </c>
      <c r="Y683" s="10">
        <f t="shared" si="126"/>
        <v>29.800494392861449</v>
      </c>
      <c r="Z683" s="1">
        <f t="shared" si="127"/>
        <v>1491.1710135308406</v>
      </c>
      <c r="AA683" s="1">
        <f t="shared" si="128"/>
        <v>0.3024468661928375</v>
      </c>
      <c r="AB683" s="1">
        <f t="shared" si="129"/>
        <v>620421.353</v>
      </c>
      <c r="AC683" s="8">
        <f t="shared" si="130"/>
        <v>0.3024468661928375</v>
      </c>
      <c r="AD683" s="1" t="str">
        <f t="shared" si="131"/>
        <v>CUST683</v>
      </c>
      <c r="AE683" s="1"/>
      <c r="AF683" s="1"/>
    </row>
    <row r="684" spans="1:32" x14ac:dyDescent="0.3">
      <c r="A684" s="1" t="s">
        <v>18</v>
      </c>
      <c r="B684" s="1" t="s">
        <v>24</v>
      </c>
      <c r="C684" s="1" t="s">
        <v>28</v>
      </c>
      <c r="D684" s="1">
        <v>3387</v>
      </c>
      <c r="E684" s="1">
        <v>837019</v>
      </c>
      <c r="F684" s="1">
        <v>48309</v>
      </c>
      <c r="G684" s="1">
        <v>6.38</v>
      </c>
      <c r="H684" s="1">
        <v>3.91</v>
      </c>
      <c r="I684" s="1">
        <v>80</v>
      </c>
      <c r="J684" s="1">
        <v>34.76</v>
      </c>
      <c r="K684" s="1">
        <v>12.31</v>
      </c>
      <c r="L684" s="1">
        <v>486</v>
      </c>
      <c r="M684" s="1">
        <v>4</v>
      </c>
      <c r="N684" s="1">
        <v>943.44</v>
      </c>
      <c r="O684" s="1">
        <v>24.13</v>
      </c>
      <c r="P684" s="1">
        <v>28</v>
      </c>
      <c r="Q684" s="1">
        <v>28723</v>
      </c>
      <c r="R684" s="1">
        <v>-1</v>
      </c>
      <c r="S684" s="1">
        <f t="shared" si="120"/>
        <v>13243.17</v>
      </c>
      <c r="T684" s="1">
        <f t="shared" si="121"/>
        <v>103037.0389</v>
      </c>
      <c r="U684" s="1">
        <f t="shared" si="122"/>
        <v>817.28309999999999</v>
      </c>
      <c r="V684" s="1">
        <f t="shared" si="123"/>
        <v>216.09059999999999</v>
      </c>
      <c r="W684" s="1">
        <f t="shared" si="124"/>
        <v>690496.41740000003</v>
      </c>
      <c r="X684" s="1">
        <f t="shared" si="125"/>
        <v>203.86667180395631</v>
      </c>
      <c r="Y684" s="10">
        <f t="shared" si="126"/>
        <v>17.326357407522408</v>
      </c>
      <c r="Z684" s="1">
        <f t="shared" si="127"/>
        <v>887.1989739676078</v>
      </c>
      <c r="AA684" s="1">
        <f t="shared" si="128"/>
        <v>9.017142980027934E-2</v>
      </c>
      <c r="AB684" s="1">
        <f t="shared" si="129"/>
        <v>642187.41740000003</v>
      </c>
      <c r="AC684" s="8">
        <f t="shared" si="130"/>
        <v>9.017142980027934E-2</v>
      </c>
      <c r="AD684" s="1" t="str">
        <f t="shared" si="131"/>
        <v>CUST684</v>
      </c>
      <c r="AE684" s="1"/>
      <c r="AF684" s="1"/>
    </row>
    <row r="685" spans="1:32" x14ac:dyDescent="0.3">
      <c r="A685" s="1" t="s">
        <v>18</v>
      </c>
      <c r="B685" s="1" t="s">
        <v>25</v>
      </c>
      <c r="C685" s="1" t="s">
        <v>29</v>
      </c>
      <c r="D685" s="1">
        <v>1063</v>
      </c>
      <c r="E685" s="1">
        <v>920678</v>
      </c>
      <c r="F685" s="1">
        <v>94080</v>
      </c>
      <c r="G685" s="1">
        <v>1.59</v>
      </c>
      <c r="H685" s="1">
        <v>4.93</v>
      </c>
      <c r="I685" s="1">
        <v>307</v>
      </c>
      <c r="J685" s="1">
        <v>25.85</v>
      </c>
      <c r="K685" s="1">
        <v>7.13</v>
      </c>
      <c r="L685" s="1">
        <v>66961</v>
      </c>
      <c r="M685" s="1">
        <v>8</v>
      </c>
      <c r="N685" s="1">
        <v>575.35</v>
      </c>
      <c r="O685" s="1">
        <v>14.56</v>
      </c>
      <c r="P685" s="1">
        <v>0</v>
      </c>
      <c r="Q685" s="1">
        <v>30888</v>
      </c>
      <c r="R685" s="1">
        <v>51</v>
      </c>
      <c r="S685" s="1">
        <f t="shared" si="120"/>
        <v>5240.59</v>
      </c>
      <c r="T685" s="1">
        <f t="shared" si="121"/>
        <v>65644.341400000005</v>
      </c>
      <c r="U685" s="1">
        <f t="shared" si="122"/>
        <v>154.77280000000002</v>
      </c>
      <c r="V685" s="1">
        <f t="shared" si="123"/>
        <v>16.901700000000002</v>
      </c>
      <c r="W685" s="1">
        <f t="shared" si="124"/>
        <v>751772.39409999992</v>
      </c>
      <c r="X685" s="1">
        <f t="shared" si="125"/>
        <v>707.21768024459072</v>
      </c>
      <c r="Y685" s="10">
        <f t="shared" si="126"/>
        <v>9.7861181972789115</v>
      </c>
      <c r="Z685" s="1">
        <f t="shared" si="127"/>
        <v>1600.2050925523595</v>
      </c>
      <c r="AA685" s="1">
        <f t="shared" si="128"/>
        <v>0.19185040806883621</v>
      </c>
      <c r="AB685" s="1">
        <f t="shared" si="129"/>
        <v>657692.39409999992</v>
      </c>
      <c r="AC685" s="8">
        <f t="shared" si="130"/>
        <v>0.19185040806883621</v>
      </c>
      <c r="AD685" s="1" t="str">
        <f t="shared" si="131"/>
        <v>CUST685</v>
      </c>
      <c r="AE685" s="1"/>
      <c r="AF685" s="1"/>
    </row>
    <row r="686" spans="1:32" x14ac:dyDescent="0.3">
      <c r="A686" s="1" t="s">
        <v>18</v>
      </c>
      <c r="B686" s="1" t="s">
        <v>25</v>
      </c>
      <c r="C686" s="1" t="s">
        <v>28</v>
      </c>
      <c r="D686" s="1">
        <v>919</v>
      </c>
      <c r="E686" s="1">
        <v>977032</v>
      </c>
      <c r="F686" s="1">
        <v>88596</v>
      </c>
      <c r="G686" s="1">
        <v>9.92</v>
      </c>
      <c r="H686" s="1">
        <v>16.43</v>
      </c>
      <c r="I686" s="1">
        <v>167</v>
      </c>
      <c r="J686" s="1">
        <v>68.47</v>
      </c>
      <c r="K686" s="1">
        <v>11.03</v>
      </c>
      <c r="L686" s="1">
        <v>50617</v>
      </c>
      <c r="M686" s="1">
        <v>9</v>
      </c>
      <c r="N686" s="1">
        <v>697.14</v>
      </c>
      <c r="O686" s="1">
        <v>4.6399999999999997</v>
      </c>
      <c r="P686" s="1">
        <v>1</v>
      </c>
      <c r="Q686" s="1">
        <v>7439</v>
      </c>
      <c r="R686" s="1">
        <v>35</v>
      </c>
      <c r="S686" s="1">
        <f t="shared" si="120"/>
        <v>15099.17</v>
      </c>
      <c r="T686" s="1">
        <f t="shared" si="121"/>
        <v>107766.6296</v>
      </c>
      <c r="U686" s="1">
        <f t="shared" si="122"/>
        <v>42.641599999999997</v>
      </c>
      <c r="V686" s="1">
        <f t="shared" si="123"/>
        <v>91.1648</v>
      </c>
      <c r="W686" s="1">
        <f t="shared" si="124"/>
        <v>795976.39399999997</v>
      </c>
      <c r="X686" s="1">
        <f t="shared" si="125"/>
        <v>866.13318171926005</v>
      </c>
      <c r="Y686" s="10">
        <f t="shared" si="126"/>
        <v>11.027947085647208</v>
      </c>
      <c r="Z686" s="1">
        <f t="shared" si="127"/>
        <v>1401.4860716642281</v>
      </c>
      <c r="AA686" s="1">
        <f t="shared" si="128"/>
        <v>0.11915922917570765</v>
      </c>
      <c r="AB686" s="1">
        <f t="shared" si="129"/>
        <v>707380.39399999997</v>
      </c>
      <c r="AC686" s="8">
        <f t="shared" si="130"/>
        <v>0.11915922917570765</v>
      </c>
      <c r="AD686" s="1" t="str">
        <f t="shared" si="131"/>
        <v>CUST686</v>
      </c>
      <c r="AE686" s="1"/>
      <c r="AF686" s="1"/>
    </row>
    <row r="687" spans="1:32" x14ac:dyDescent="0.3">
      <c r="A687" s="1" t="s">
        <v>18</v>
      </c>
      <c r="B687" s="1" t="s">
        <v>27</v>
      </c>
      <c r="C687" s="1" t="s">
        <v>30</v>
      </c>
      <c r="D687" s="1">
        <v>746</v>
      </c>
      <c r="E687" s="1">
        <v>914434</v>
      </c>
      <c r="F687" s="1">
        <v>76569</v>
      </c>
      <c r="G687" s="1">
        <v>9.42</v>
      </c>
      <c r="H687" s="1">
        <v>7.45</v>
      </c>
      <c r="I687" s="1">
        <v>218</v>
      </c>
      <c r="J687" s="1">
        <v>32.380000000000003</v>
      </c>
      <c r="K687" s="1">
        <v>11.83</v>
      </c>
      <c r="L687" s="1">
        <v>40931</v>
      </c>
      <c r="M687" s="1">
        <v>5</v>
      </c>
      <c r="N687" s="1">
        <v>223.47</v>
      </c>
      <c r="O687" s="1">
        <v>14.76</v>
      </c>
      <c r="P687" s="1">
        <v>46</v>
      </c>
      <c r="Q687" s="1">
        <v>22801</v>
      </c>
      <c r="R687" s="1">
        <v>-19</v>
      </c>
      <c r="S687" s="1">
        <f t="shared" si="120"/>
        <v>5557.7</v>
      </c>
      <c r="T687" s="1">
        <f t="shared" si="121"/>
        <v>108177.5422</v>
      </c>
      <c r="U687" s="1">
        <f t="shared" si="122"/>
        <v>110.1096</v>
      </c>
      <c r="V687" s="1">
        <f t="shared" si="123"/>
        <v>70.273200000000003</v>
      </c>
      <c r="W687" s="1">
        <f t="shared" si="124"/>
        <v>736786.375</v>
      </c>
      <c r="X687" s="1">
        <f t="shared" si="125"/>
        <v>987.64929624664876</v>
      </c>
      <c r="Y687" s="10">
        <f t="shared" si="126"/>
        <v>11.942613851558725</v>
      </c>
      <c r="Z687" s="1">
        <f t="shared" si="127"/>
        <v>4091.9765516624157</v>
      </c>
      <c r="AA687" s="1">
        <f t="shared" si="128"/>
        <v>5.327498758795058E-2</v>
      </c>
      <c r="AB687" s="1">
        <f t="shared" si="129"/>
        <v>660217.375</v>
      </c>
      <c r="AC687" s="8">
        <f t="shared" si="130"/>
        <v>5.327498758795058E-2</v>
      </c>
      <c r="AD687" s="1" t="str">
        <f t="shared" si="131"/>
        <v>CUST687</v>
      </c>
      <c r="AE687" s="1"/>
      <c r="AF687" s="1"/>
    </row>
    <row r="688" spans="1:32" x14ac:dyDescent="0.3">
      <c r="A688" s="1" t="s">
        <v>21</v>
      </c>
      <c r="B688" s="1" t="s">
        <v>25</v>
      </c>
      <c r="C688" s="1" t="s">
        <v>30</v>
      </c>
      <c r="D688" s="1">
        <v>3960</v>
      </c>
      <c r="E688" s="1">
        <v>845326</v>
      </c>
      <c r="F688" s="1">
        <v>78869</v>
      </c>
      <c r="G688" s="1">
        <v>3.47</v>
      </c>
      <c r="H688" s="1">
        <v>7.38</v>
      </c>
      <c r="I688" s="1">
        <v>310</v>
      </c>
      <c r="J688" s="1">
        <v>20.65</v>
      </c>
      <c r="K688" s="1">
        <v>10.24</v>
      </c>
      <c r="L688" s="1">
        <v>8789</v>
      </c>
      <c r="M688" s="1">
        <v>9</v>
      </c>
      <c r="N688" s="1">
        <v>1904.59</v>
      </c>
      <c r="O688" s="1">
        <v>10.39</v>
      </c>
      <c r="P688" s="1">
        <v>18</v>
      </c>
      <c r="Q688" s="1">
        <v>12278</v>
      </c>
      <c r="R688" s="1">
        <v>-12</v>
      </c>
      <c r="S688" s="1">
        <f t="shared" si="120"/>
        <v>29224.799999999999</v>
      </c>
      <c r="T688" s="1">
        <f t="shared" si="121"/>
        <v>86561.382400000002</v>
      </c>
      <c r="U688" s="1">
        <f t="shared" si="122"/>
        <v>411.44400000000002</v>
      </c>
      <c r="V688" s="1">
        <f t="shared" si="123"/>
        <v>137.41200000000001</v>
      </c>
      <c r="W688" s="1">
        <f t="shared" si="124"/>
        <v>707923.96160000004</v>
      </c>
      <c r="X688" s="1">
        <f t="shared" si="125"/>
        <v>178.76867717171717</v>
      </c>
      <c r="Y688" s="10">
        <f t="shared" si="126"/>
        <v>10.718102169420177</v>
      </c>
      <c r="Z688" s="1">
        <f t="shared" si="127"/>
        <v>443.83620621761116</v>
      </c>
      <c r="AA688" s="1">
        <f t="shared" si="128"/>
        <v>0.69845586199880283</v>
      </c>
      <c r="AB688" s="1">
        <f t="shared" si="129"/>
        <v>629054.96160000004</v>
      </c>
      <c r="AC688" s="8">
        <f t="shared" si="130"/>
        <v>0.69845586199880283</v>
      </c>
      <c r="AD688" s="1" t="str">
        <f t="shared" si="131"/>
        <v>CUST688</v>
      </c>
      <c r="AE688" s="1"/>
      <c r="AF688" s="1"/>
    </row>
    <row r="689" spans="1:32" x14ac:dyDescent="0.3">
      <c r="A689" s="1" t="s">
        <v>21</v>
      </c>
      <c r="B689" s="1" t="s">
        <v>27</v>
      </c>
      <c r="C689" s="1" t="s">
        <v>30</v>
      </c>
      <c r="D689" s="1">
        <v>828</v>
      </c>
      <c r="E689" s="1">
        <v>845928</v>
      </c>
      <c r="F689" s="1">
        <v>22543</v>
      </c>
      <c r="G689" s="1">
        <v>4.21</v>
      </c>
      <c r="H689" s="1">
        <v>10.74</v>
      </c>
      <c r="I689" s="1">
        <v>410</v>
      </c>
      <c r="J689" s="1">
        <v>13.01</v>
      </c>
      <c r="K689" s="1">
        <v>8.09</v>
      </c>
      <c r="L689" s="1">
        <v>27885</v>
      </c>
      <c r="M689" s="1">
        <v>5</v>
      </c>
      <c r="N689" s="1">
        <v>1051.82</v>
      </c>
      <c r="O689" s="1">
        <v>0.94</v>
      </c>
      <c r="P689" s="1">
        <v>4</v>
      </c>
      <c r="Q689" s="1">
        <v>39413</v>
      </c>
      <c r="R689" s="1">
        <v>75</v>
      </c>
      <c r="S689" s="1">
        <f t="shared" si="120"/>
        <v>8892.7199999999993</v>
      </c>
      <c r="T689" s="1">
        <f t="shared" si="121"/>
        <v>68435.575200000007</v>
      </c>
      <c r="U689" s="1">
        <f t="shared" si="122"/>
        <v>7.783199999999999</v>
      </c>
      <c r="V689" s="1">
        <f t="shared" si="123"/>
        <v>34.858800000000002</v>
      </c>
      <c r="W689" s="1">
        <f t="shared" si="124"/>
        <v>701259.06279999996</v>
      </c>
      <c r="X689" s="1">
        <f t="shared" si="125"/>
        <v>846.93123526570048</v>
      </c>
      <c r="Y689" s="10">
        <f t="shared" si="126"/>
        <v>37.525085392361262</v>
      </c>
      <c r="Z689" s="1">
        <f t="shared" si="127"/>
        <v>804.25167804377179</v>
      </c>
      <c r="AA689" s="1">
        <f t="shared" si="128"/>
        <v>0.50979066776368676</v>
      </c>
      <c r="AB689" s="1">
        <f t="shared" si="129"/>
        <v>678716.06279999996</v>
      </c>
      <c r="AC689" s="8">
        <f t="shared" si="130"/>
        <v>0.50979066776368676</v>
      </c>
      <c r="AD689" s="1" t="str">
        <f t="shared" si="131"/>
        <v>CUST689</v>
      </c>
      <c r="AE689" s="1"/>
      <c r="AF689" s="1"/>
    </row>
    <row r="690" spans="1:32" x14ac:dyDescent="0.3">
      <c r="A690" s="1" t="s">
        <v>21</v>
      </c>
      <c r="B690" s="1" t="s">
        <v>25</v>
      </c>
      <c r="C690" s="1" t="s">
        <v>30</v>
      </c>
      <c r="D690" s="1">
        <v>994</v>
      </c>
      <c r="E690" s="1">
        <v>919049</v>
      </c>
      <c r="F690" s="1">
        <v>65058</v>
      </c>
      <c r="G690" s="1">
        <v>4.05</v>
      </c>
      <c r="H690" s="1">
        <v>15.41</v>
      </c>
      <c r="I690" s="1">
        <v>245</v>
      </c>
      <c r="J690" s="1">
        <v>17.12</v>
      </c>
      <c r="K690" s="1">
        <v>14.85</v>
      </c>
      <c r="L690" s="1">
        <v>9716</v>
      </c>
      <c r="M690" s="1">
        <v>3</v>
      </c>
      <c r="N690" s="1">
        <v>1157.25</v>
      </c>
      <c r="O690" s="1">
        <v>1.42</v>
      </c>
      <c r="P690" s="1">
        <v>23</v>
      </c>
      <c r="Q690" s="1">
        <v>38443</v>
      </c>
      <c r="R690" s="1">
        <v>47</v>
      </c>
      <c r="S690" s="1">
        <f t="shared" si="120"/>
        <v>15317.54</v>
      </c>
      <c r="T690" s="1">
        <f t="shared" si="121"/>
        <v>136478.77650000001</v>
      </c>
      <c r="U690" s="1">
        <f t="shared" si="122"/>
        <v>14.114799999999999</v>
      </c>
      <c r="V690" s="1">
        <f t="shared" si="123"/>
        <v>40.256999999999998</v>
      </c>
      <c r="W690" s="1">
        <f t="shared" si="124"/>
        <v>719039.31169999996</v>
      </c>
      <c r="X690" s="1">
        <f t="shared" si="125"/>
        <v>723.37958923541248</v>
      </c>
      <c r="Y690" s="10">
        <f t="shared" si="126"/>
        <v>14.126610101755357</v>
      </c>
      <c r="Z690" s="1">
        <f t="shared" si="127"/>
        <v>794.16634262259663</v>
      </c>
      <c r="AA690" s="1">
        <f t="shared" si="128"/>
        <v>0.30849960121821579</v>
      </c>
      <c r="AB690" s="1">
        <f t="shared" si="129"/>
        <v>653981.31169999996</v>
      </c>
      <c r="AC690" s="8">
        <f t="shared" si="130"/>
        <v>0.30849960121821579</v>
      </c>
      <c r="AD690" s="1" t="str">
        <f t="shared" si="131"/>
        <v>CUST690</v>
      </c>
      <c r="AE690" s="1"/>
      <c r="AF690" s="1"/>
    </row>
    <row r="691" spans="1:32" x14ac:dyDescent="0.3">
      <c r="A691" s="1" t="s">
        <v>21</v>
      </c>
      <c r="B691" s="1" t="s">
        <v>24</v>
      </c>
      <c r="C691" s="1" t="s">
        <v>29</v>
      </c>
      <c r="D691" s="1">
        <v>2312</v>
      </c>
      <c r="E691" s="1">
        <v>906985</v>
      </c>
      <c r="F691" s="1">
        <v>21859</v>
      </c>
      <c r="G691" s="1">
        <v>5.76</v>
      </c>
      <c r="H691" s="1">
        <v>10.94</v>
      </c>
      <c r="I691" s="1">
        <v>108</v>
      </c>
      <c r="J691" s="1">
        <v>38.67</v>
      </c>
      <c r="K691" s="1">
        <v>10.42</v>
      </c>
      <c r="L691" s="1">
        <v>83683</v>
      </c>
      <c r="M691" s="1">
        <v>1</v>
      </c>
      <c r="N691" s="1">
        <v>1663.12</v>
      </c>
      <c r="O691" s="1">
        <v>26.14</v>
      </c>
      <c r="P691" s="1">
        <v>12</v>
      </c>
      <c r="Q691" s="1">
        <v>27467</v>
      </c>
      <c r="R691" s="1">
        <v>59</v>
      </c>
      <c r="S691" s="1">
        <f t="shared" si="120"/>
        <v>25293.279999999999</v>
      </c>
      <c r="T691" s="1">
        <f t="shared" si="121"/>
        <v>94507.837</v>
      </c>
      <c r="U691" s="1">
        <f t="shared" si="122"/>
        <v>604.35680000000002</v>
      </c>
      <c r="V691" s="1">
        <f t="shared" si="123"/>
        <v>133.1712</v>
      </c>
      <c r="W691" s="1">
        <f t="shared" si="124"/>
        <v>675296.35499999998</v>
      </c>
      <c r="X691" s="1">
        <f t="shared" si="125"/>
        <v>292.08319852941173</v>
      </c>
      <c r="Y691" s="10">
        <f t="shared" si="126"/>
        <v>41.492520243378017</v>
      </c>
      <c r="Z691" s="1">
        <f t="shared" si="127"/>
        <v>545.3515080090433</v>
      </c>
      <c r="AA691" s="1">
        <f t="shared" si="128"/>
        <v>0.19803740965947617</v>
      </c>
      <c r="AB691" s="1">
        <f t="shared" si="129"/>
        <v>653437.35499999998</v>
      </c>
      <c r="AC691" s="8">
        <f t="shared" si="130"/>
        <v>0.19803740965947617</v>
      </c>
      <c r="AD691" s="1" t="str">
        <f t="shared" si="131"/>
        <v>CUST691</v>
      </c>
      <c r="AE691" s="1"/>
      <c r="AF691" s="1"/>
    </row>
    <row r="692" spans="1:32" x14ac:dyDescent="0.3">
      <c r="A692" s="1" t="s">
        <v>21</v>
      </c>
      <c r="B692" s="1" t="s">
        <v>27</v>
      </c>
      <c r="C692" s="1" t="s">
        <v>31</v>
      </c>
      <c r="D692" s="1">
        <v>2525</v>
      </c>
      <c r="E692" s="1">
        <v>932766</v>
      </c>
      <c r="F692" s="1">
        <v>10842</v>
      </c>
      <c r="G692" s="1">
        <v>5.52</v>
      </c>
      <c r="H692" s="1">
        <v>17.53</v>
      </c>
      <c r="I692" s="1">
        <v>381</v>
      </c>
      <c r="J692" s="1">
        <v>40.729999999999997</v>
      </c>
      <c r="K692" s="1">
        <v>6.09</v>
      </c>
      <c r="L692" s="1">
        <v>35825</v>
      </c>
      <c r="M692" s="1">
        <v>0</v>
      </c>
      <c r="N692" s="1">
        <v>285.5</v>
      </c>
      <c r="O692" s="1">
        <v>17.5</v>
      </c>
      <c r="P692" s="1">
        <v>9</v>
      </c>
      <c r="Q692" s="1">
        <v>24985</v>
      </c>
      <c r="R692" s="1">
        <v>18</v>
      </c>
      <c r="S692" s="1">
        <f t="shared" si="120"/>
        <v>44263.25</v>
      </c>
      <c r="T692" s="1">
        <f t="shared" si="121"/>
        <v>56805.449399999998</v>
      </c>
      <c r="U692" s="1">
        <f t="shared" si="122"/>
        <v>441.875</v>
      </c>
      <c r="V692" s="1">
        <f t="shared" si="123"/>
        <v>139.38</v>
      </c>
      <c r="W692" s="1">
        <f t="shared" si="124"/>
        <v>770306.04560000007</v>
      </c>
      <c r="X692" s="1">
        <f t="shared" si="125"/>
        <v>305.07170122772283</v>
      </c>
      <c r="Y692" s="10">
        <f t="shared" si="126"/>
        <v>86.032650802434972</v>
      </c>
      <c r="Z692" s="1">
        <f t="shared" si="127"/>
        <v>3267.1313485113837</v>
      </c>
      <c r="AA692" s="1">
        <f t="shared" si="128"/>
        <v>0.11661606447919413</v>
      </c>
      <c r="AB692" s="1">
        <f t="shared" si="129"/>
        <v>759464.04560000007</v>
      </c>
      <c r="AC692" s="8">
        <f t="shared" si="130"/>
        <v>0.11661606447919413</v>
      </c>
      <c r="AD692" s="1" t="str">
        <f t="shared" si="131"/>
        <v>CUST692</v>
      </c>
      <c r="AE692" s="1"/>
      <c r="AF692" s="1"/>
    </row>
    <row r="693" spans="1:32" x14ac:dyDescent="0.3">
      <c r="A693" s="1" t="s">
        <v>21</v>
      </c>
      <c r="B693" s="1" t="s">
        <v>27</v>
      </c>
      <c r="C693" s="1" t="s">
        <v>30</v>
      </c>
      <c r="D693" s="1">
        <v>4006</v>
      </c>
      <c r="E693" s="1">
        <v>908379</v>
      </c>
      <c r="F693" s="1">
        <v>21923</v>
      </c>
      <c r="G693" s="1">
        <v>8.35</v>
      </c>
      <c r="H693" s="1">
        <v>2.25</v>
      </c>
      <c r="I693" s="1">
        <v>254</v>
      </c>
      <c r="J693" s="1">
        <v>7.56</v>
      </c>
      <c r="K693" s="1">
        <v>11.41</v>
      </c>
      <c r="L693" s="1">
        <v>21390</v>
      </c>
      <c r="M693" s="1">
        <v>12</v>
      </c>
      <c r="N693" s="1">
        <v>726.65</v>
      </c>
      <c r="O693" s="1">
        <v>0.66</v>
      </c>
      <c r="P693" s="1">
        <v>21</v>
      </c>
      <c r="Q693" s="1">
        <v>1824</v>
      </c>
      <c r="R693" s="1">
        <v>-13</v>
      </c>
      <c r="S693" s="1">
        <f t="shared" si="120"/>
        <v>9013.5</v>
      </c>
      <c r="T693" s="1">
        <f t="shared" si="121"/>
        <v>103646.0439</v>
      </c>
      <c r="U693" s="1">
        <f t="shared" si="122"/>
        <v>26.439599999999999</v>
      </c>
      <c r="V693" s="1">
        <f t="shared" si="123"/>
        <v>334.50099999999998</v>
      </c>
      <c r="W693" s="1">
        <f t="shared" si="124"/>
        <v>772144.51549999998</v>
      </c>
      <c r="X693" s="1">
        <f t="shared" si="125"/>
        <v>192.74700836245631</v>
      </c>
      <c r="Y693" s="10">
        <f t="shared" si="126"/>
        <v>41.434976964831456</v>
      </c>
      <c r="Z693" s="1">
        <f t="shared" si="127"/>
        <v>1250.0915158604555</v>
      </c>
      <c r="AA693" s="1">
        <f t="shared" si="128"/>
        <v>0.20318512427081648</v>
      </c>
      <c r="AB693" s="1">
        <f t="shared" si="129"/>
        <v>750221.51549999998</v>
      </c>
      <c r="AC693" s="8">
        <f t="shared" si="130"/>
        <v>0.20318512427081648</v>
      </c>
      <c r="AD693" s="1" t="str">
        <f t="shared" si="131"/>
        <v>CUST693</v>
      </c>
      <c r="AE693" s="1"/>
      <c r="AF693" s="1"/>
    </row>
    <row r="694" spans="1:32" x14ac:dyDescent="0.3">
      <c r="A694" s="1" t="s">
        <v>21</v>
      </c>
      <c r="B694" s="1" t="s">
        <v>25</v>
      </c>
      <c r="C694" s="1" t="s">
        <v>28</v>
      </c>
      <c r="D694" s="1">
        <v>2874</v>
      </c>
      <c r="E694" s="1">
        <v>961579</v>
      </c>
      <c r="F694" s="1">
        <v>56374</v>
      </c>
      <c r="G694" s="1">
        <v>1.82</v>
      </c>
      <c r="H694" s="1">
        <v>8.56</v>
      </c>
      <c r="I694" s="1">
        <v>206</v>
      </c>
      <c r="J694" s="1">
        <v>42.61</v>
      </c>
      <c r="K694" s="1">
        <v>5.53</v>
      </c>
      <c r="L694" s="1">
        <v>57654</v>
      </c>
      <c r="M694" s="1">
        <v>4</v>
      </c>
      <c r="N694" s="1">
        <v>1175.01</v>
      </c>
      <c r="O694" s="1">
        <v>6.6</v>
      </c>
      <c r="P694" s="1">
        <v>27</v>
      </c>
      <c r="Q694" s="1">
        <v>40386</v>
      </c>
      <c r="R694" s="1">
        <v>38</v>
      </c>
      <c r="S694" s="1">
        <f t="shared" si="120"/>
        <v>24601.440000000002</v>
      </c>
      <c r="T694" s="1">
        <f t="shared" si="121"/>
        <v>53175.318700000003</v>
      </c>
      <c r="U694" s="1">
        <f t="shared" si="122"/>
        <v>189.684</v>
      </c>
      <c r="V694" s="1">
        <f t="shared" si="123"/>
        <v>52.306800000000003</v>
      </c>
      <c r="W694" s="1">
        <f t="shared" si="124"/>
        <v>785520.25049999997</v>
      </c>
      <c r="X694" s="1">
        <f t="shared" si="125"/>
        <v>273.31950260960332</v>
      </c>
      <c r="Y694" s="10">
        <f t="shared" si="126"/>
        <v>17.057136268492567</v>
      </c>
      <c r="Z694" s="1">
        <f t="shared" si="127"/>
        <v>818.35814163283715</v>
      </c>
      <c r="AA694" s="1">
        <f t="shared" si="128"/>
        <v>0.25172352973598633</v>
      </c>
      <c r="AB694" s="1">
        <f t="shared" si="129"/>
        <v>729146.25049999997</v>
      </c>
      <c r="AC694" s="8">
        <f t="shared" si="130"/>
        <v>0.25172352973598633</v>
      </c>
      <c r="AD694" s="1" t="str">
        <f t="shared" si="131"/>
        <v>CUST694</v>
      </c>
      <c r="AE694" s="1"/>
      <c r="AF694" s="1"/>
    </row>
    <row r="695" spans="1:32" x14ac:dyDescent="0.3">
      <c r="A695" s="1" t="s">
        <v>21</v>
      </c>
      <c r="B695" s="1" t="s">
        <v>26</v>
      </c>
      <c r="C695" s="1" t="s">
        <v>30</v>
      </c>
      <c r="D695" s="1">
        <v>440</v>
      </c>
      <c r="E695" s="1">
        <v>782635</v>
      </c>
      <c r="F695" s="1">
        <v>28989</v>
      </c>
      <c r="G695" s="1">
        <v>1.4</v>
      </c>
      <c r="H695" s="1">
        <v>18.63</v>
      </c>
      <c r="I695" s="1">
        <v>449</v>
      </c>
      <c r="J695" s="1">
        <v>42.47</v>
      </c>
      <c r="K695" s="1">
        <v>12.65</v>
      </c>
      <c r="L695" s="1">
        <v>16940</v>
      </c>
      <c r="M695" s="1">
        <v>2</v>
      </c>
      <c r="N695" s="1">
        <v>1461.22</v>
      </c>
      <c r="O695" s="1">
        <v>12.73</v>
      </c>
      <c r="P695" s="1">
        <v>21</v>
      </c>
      <c r="Q695" s="1">
        <v>16861</v>
      </c>
      <c r="R695" s="1">
        <v>13</v>
      </c>
      <c r="S695" s="1">
        <f t="shared" si="120"/>
        <v>8197.1999999999989</v>
      </c>
      <c r="T695" s="1">
        <f t="shared" si="121"/>
        <v>99003.327499999999</v>
      </c>
      <c r="U695" s="1">
        <f t="shared" si="122"/>
        <v>56.012</v>
      </c>
      <c r="V695" s="1">
        <f t="shared" si="123"/>
        <v>6.1599999999999993</v>
      </c>
      <c r="W695" s="1">
        <f t="shared" si="124"/>
        <v>641571.30050000001</v>
      </c>
      <c r="X695" s="1">
        <f t="shared" si="125"/>
        <v>1458.1165920454546</v>
      </c>
      <c r="Y695" s="10">
        <f t="shared" si="126"/>
        <v>26.997654282658939</v>
      </c>
      <c r="Z695" s="1">
        <f t="shared" si="127"/>
        <v>535.60381051450156</v>
      </c>
      <c r="AA695" s="1">
        <f t="shared" si="128"/>
        <v>0.83830620915241461</v>
      </c>
      <c r="AB695" s="1">
        <f t="shared" si="129"/>
        <v>612582.30050000001</v>
      </c>
      <c r="AC695" s="8">
        <f t="shared" si="130"/>
        <v>0.83830620915241461</v>
      </c>
      <c r="AD695" s="1" t="str">
        <f t="shared" si="131"/>
        <v>CUST695</v>
      </c>
      <c r="AE695" s="1"/>
      <c r="AF695" s="1"/>
    </row>
    <row r="696" spans="1:32" x14ac:dyDescent="0.3">
      <c r="A696" s="1" t="s">
        <v>21</v>
      </c>
      <c r="B696" s="1" t="s">
        <v>27</v>
      </c>
      <c r="C696" s="1" t="s">
        <v>31</v>
      </c>
      <c r="D696" s="1">
        <v>2455</v>
      </c>
      <c r="E696" s="1">
        <v>752098</v>
      </c>
      <c r="F696" s="1">
        <v>14256</v>
      </c>
      <c r="G696" s="1">
        <v>1.75</v>
      </c>
      <c r="H696" s="1">
        <v>10.02</v>
      </c>
      <c r="I696" s="1">
        <v>228</v>
      </c>
      <c r="J696" s="1">
        <v>53.87</v>
      </c>
      <c r="K696" s="1">
        <v>6.42</v>
      </c>
      <c r="L696" s="1">
        <v>12397</v>
      </c>
      <c r="M696" s="1">
        <v>9</v>
      </c>
      <c r="N696" s="1">
        <v>538.59</v>
      </c>
      <c r="O696" s="1">
        <v>24.01</v>
      </c>
      <c r="P696" s="1">
        <v>42</v>
      </c>
      <c r="Q696" s="1">
        <v>39869</v>
      </c>
      <c r="R696" s="1">
        <v>-1</v>
      </c>
      <c r="S696" s="1">
        <f t="shared" si="120"/>
        <v>24599.1</v>
      </c>
      <c r="T696" s="1">
        <f t="shared" si="121"/>
        <v>48284.691599999998</v>
      </c>
      <c r="U696" s="1">
        <f t="shared" si="122"/>
        <v>589.44550000000004</v>
      </c>
      <c r="V696" s="1">
        <f t="shared" si="123"/>
        <v>42.962500000000006</v>
      </c>
      <c r="W696" s="1">
        <f t="shared" si="124"/>
        <v>626315.80040000007</v>
      </c>
      <c r="X696" s="1">
        <f t="shared" si="125"/>
        <v>255.11845230142569</v>
      </c>
      <c r="Y696" s="10">
        <f t="shared" si="126"/>
        <v>52.75659371492705</v>
      </c>
      <c r="Z696" s="1">
        <f t="shared" si="127"/>
        <v>1396.420282589725</v>
      </c>
      <c r="AA696" s="1">
        <f t="shared" si="128"/>
        <v>0.16327462644495797</v>
      </c>
      <c r="AB696" s="1">
        <f t="shared" si="129"/>
        <v>612059.80040000007</v>
      </c>
      <c r="AC696" s="8">
        <f t="shared" si="130"/>
        <v>0.16327462644495797</v>
      </c>
      <c r="AD696" s="1" t="str">
        <f t="shared" si="131"/>
        <v>CUST696</v>
      </c>
      <c r="AE696" s="1"/>
      <c r="AF696" s="1"/>
    </row>
    <row r="697" spans="1:32" x14ac:dyDescent="0.3">
      <c r="A697" s="1" t="s">
        <v>21</v>
      </c>
      <c r="B697" s="1" t="s">
        <v>27</v>
      </c>
      <c r="C697" s="1" t="s">
        <v>31</v>
      </c>
      <c r="D697" s="1">
        <v>2772</v>
      </c>
      <c r="E697" s="1">
        <v>854783</v>
      </c>
      <c r="F697" s="1">
        <v>47998</v>
      </c>
      <c r="G697" s="1">
        <v>8.99</v>
      </c>
      <c r="H697" s="1">
        <v>11.77</v>
      </c>
      <c r="I697" s="1">
        <v>201</v>
      </c>
      <c r="J697" s="1">
        <v>16.809999999999999</v>
      </c>
      <c r="K697" s="1">
        <v>13.25</v>
      </c>
      <c r="L697" s="1">
        <v>10974</v>
      </c>
      <c r="M697" s="1">
        <v>14</v>
      </c>
      <c r="N697" s="1">
        <v>1217.49</v>
      </c>
      <c r="O697" s="1">
        <v>5.91</v>
      </c>
      <c r="P697" s="1">
        <v>2</v>
      </c>
      <c r="Q697" s="1">
        <v>32971</v>
      </c>
      <c r="R697" s="1">
        <v>17</v>
      </c>
      <c r="S697" s="1">
        <f t="shared" si="120"/>
        <v>32626.44</v>
      </c>
      <c r="T697" s="1">
        <f t="shared" si="121"/>
        <v>113258.74750000001</v>
      </c>
      <c r="U697" s="1">
        <f t="shared" si="122"/>
        <v>163.8252</v>
      </c>
      <c r="V697" s="1">
        <f t="shared" si="123"/>
        <v>249.20280000000002</v>
      </c>
      <c r="W697" s="1">
        <f t="shared" si="124"/>
        <v>664539.78450000007</v>
      </c>
      <c r="X697" s="1">
        <f t="shared" si="125"/>
        <v>239.73296699134201</v>
      </c>
      <c r="Y697" s="10">
        <f t="shared" si="126"/>
        <v>17.80872119671653</v>
      </c>
      <c r="Z697" s="1">
        <f t="shared" si="127"/>
        <v>702.08625943539573</v>
      </c>
      <c r="AA697" s="1">
        <f t="shared" si="128"/>
        <v>0.28628960800577458</v>
      </c>
      <c r="AB697" s="1">
        <f t="shared" si="129"/>
        <v>616541.78450000007</v>
      </c>
      <c r="AC697" s="8">
        <f t="shared" si="130"/>
        <v>0.28628960800577458</v>
      </c>
      <c r="AD697" s="1" t="str">
        <f t="shared" si="131"/>
        <v>CUST697</v>
      </c>
      <c r="AE697" s="1"/>
      <c r="AF697" s="1"/>
    </row>
    <row r="698" spans="1:32" x14ac:dyDescent="0.3">
      <c r="A698" s="1" t="s">
        <v>21</v>
      </c>
      <c r="B698" s="1" t="s">
        <v>27</v>
      </c>
      <c r="C698" s="1" t="s">
        <v>31</v>
      </c>
      <c r="D698" s="1">
        <v>3819</v>
      </c>
      <c r="E698" s="1">
        <v>963320</v>
      </c>
      <c r="F698" s="1">
        <v>23375</v>
      </c>
      <c r="G698" s="1">
        <v>7.66</v>
      </c>
      <c r="H698" s="1">
        <v>2.4</v>
      </c>
      <c r="I698" s="1">
        <v>45</v>
      </c>
      <c r="J698" s="1">
        <v>46.54</v>
      </c>
      <c r="K698" s="1">
        <v>17.13</v>
      </c>
      <c r="L698" s="1">
        <v>87948</v>
      </c>
      <c r="M698" s="1">
        <v>2</v>
      </c>
      <c r="N698" s="1">
        <v>1803.48</v>
      </c>
      <c r="O698" s="1">
        <v>7.88</v>
      </c>
      <c r="P698" s="1">
        <v>40</v>
      </c>
      <c r="Q698" s="1">
        <v>39485</v>
      </c>
      <c r="R698" s="1">
        <v>15</v>
      </c>
      <c r="S698" s="1">
        <f t="shared" si="120"/>
        <v>9165.6</v>
      </c>
      <c r="T698" s="1">
        <f t="shared" si="121"/>
        <v>165016.71599999999</v>
      </c>
      <c r="U698" s="1">
        <f t="shared" si="122"/>
        <v>300.93719999999996</v>
      </c>
      <c r="V698" s="1">
        <f t="shared" si="123"/>
        <v>292.53539999999998</v>
      </c>
      <c r="W698" s="1">
        <f t="shared" si="124"/>
        <v>661111.21140000003</v>
      </c>
      <c r="X698" s="1">
        <f t="shared" si="125"/>
        <v>173.11107918303222</v>
      </c>
      <c r="Y698" s="10">
        <f t="shared" si="126"/>
        <v>41.211550802139037</v>
      </c>
      <c r="Z698" s="1">
        <f t="shared" si="127"/>
        <v>534.1450972564154</v>
      </c>
      <c r="AA698" s="1">
        <f t="shared" si="128"/>
        <v>8.4246771581613589E-2</v>
      </c>
      <c r="AB698" s="1">
        <f t="shared" si="129"/>
        <v>637736.21140000003</v>
      </c>
      <c r="AC698" s="8">
        <f t="shared" si="130"/>
        <v>8.4246771581613589E-2</v>
      </c>
      <c r="AD698" s="1" t="str">
        <f t="shared" si="131"/>
        <v>CUST698</v>
      </c>
      <c r="AE698" s="1"/>
      <c r="AF698" s="1"/>
    </row>
    <row r="699" spans="1:32" x14ac:dyDescent="0.3">
      <c r="A699" s="1" t="s">
        <v>21</v>
      </c>
      <c r="B699" s="1" t="s">
        <v>26</v>
      </c>
      <c r="C699" s="1" t="s">
        <v>28</v>
      </c>
      <c r="D699" s="1">
        <v>761</v>
      </c>
      <c r="E699" s="1">
        <v>998763</v>
      </c>
      <c r="F699" s="1">
        <v>9173</v>
      </c>
      <c r="G699" s="1">
        <v>7.25</v>
      </c>
      <c r="H699" s="1">
        <v>8.3000000000000007</v>
      </c>
      <c r="I699" s="1">
        <v>179</v>
      </c>
      <c r="J699" s="1">
        <v>17.510000000000002</v>
      </c>
      <c r="K699" s="1">
        <v>17.45</v>
      </c>
      <c r="L699" s="1">
        <v>9921</v>
      </c>
      <c r="M699" s="1">
        <v>3</v>
      </c>
      <c r="N699" s="1">
        <v>1402.59</v>
      </c>
      <c r="O699" s="1">
        <v>4.93</v>
      </c>
      <c r="P699" s="1">
        <v>17</v>
      </c>
      <c r="Q699" s="1">
        <v>5478</v>
      </c>
      <c r="R699" s="1">
        <v>64</v>
      </c>
      <c r="S699" s="1">
        <f t="shared" si="120"/>
        <v>6316.3</v>
      </c>
      <c r="T699" s="1">
        <f t="shared" si="121"/>
        <v>174284.14349999998</v>
      </c>
      <c r="U699" s="1">
        <f t="shared" si="122"/>
        <v>37.517299999999999</v>
      </c>
      <c r="V699" s="1">
        <f t="shared" si="123"/>
        <v>55.172499999999999</v>
      </c>
      <c r="W699" s="1">
        <f t="shared" si="124"/>
        <v>802670.86670000001</v>
      </c>
      <c r="X699" s="1">
        <f t="shared" si="125"/>
        <v>1054.7580377135348</v>
      </c>
      <c r="Y699" s="10">
        <f t="shared" si="126"/>
        <v>108.88073694538319</v>
      </c>
      <c r="Z699" s="1">
        <f t="shared" si="127"/>
        <v>712.08478600303727</v>
      </c>
      <c r="AA699" s="1">
        <f t="shared" si="128"/>
        <v>0.25137456033112959</v>
      </c>
      <c r="AB699" s="1">
        <f t="shared" si="129"/>
        <v>793497.86670000001</v>
      </c>
      <c r="AC699" s="8">
        <f t="shared" si="130"/>
        <v>0.25137456033112959</v>
      </c>
      <c r="AD699" s="1" t="str">
        <f t="shared" si="131"/>
        <v>CUST699</v>
      </c>
      <c r="AE699" s="1"/>
      <c r="AF699" s="1"/>
    </row>
    <row r="700" spans="1:32" x14ac:dyDescent="0.3">
      <c r="A700" s="1" t="s">
        <v>23</v>
      </c>
      <c r="B700" s="1" t="s">
        <v>25</v>
      </c>
      <c r="C700" s="1" t="s">
        <v>29</v>
      </c>
      <c r="D700" s="1">
        <v>878</v>
      </c>
      <c r="E700" s="1">
        <v>924631</v>
      </c>
      <c r="F700" s="1">
        <v>22087</v>
      </c>
      <c r="G700" s="1">
        <v>4.59</v>
      </c>
      <c r="H700" s="1">
        <v>4.47</v>
      </c>
      <c r="I700" s="1">
        <v>34</v>
      </c>
      <c r="J700" s="1">
        <v>67.78</v>
      </c>
      <c r="K700" s="1">
        <v>15.14</v>
      </c>
      <c r="L700" s="1">
        <v>50311</v>
      </c>
      <c r="M700" s="1">
        <v>2</v>
      </c>
      <c r="N700" s="1">
        <v>946.09</v>
      </c>
      <c r="O700" s="1">
        <v>5.27</v>
      </c>
      <c r="P700" s="1">
        <v>37</v>
      </c>
      <c r="Q700" s="1">
        <v>36198</v>
      </c>
      <c r="R700" s="1">
        <v>18</v>
      </c>
      <c r="S700" s="1">
        <f t="shared" si="120"/>
        <v>3924.66</v>
      </c>
      <c r="T700" s="1">
        <f t="shared" si="121"/>
        <v>139989.13340000002</v>
      </c>
      <c r="U700" s="1">
        <f t="shared" si="122"/>
        <v>46.270599999999995</v>
      </c>
      <c r="V700" s="1">
        <f t="shared" si="123"/>
        <v>40.300199999999997</v>
      </c>
      <c r="W700" s="1">
        <f t="shared" si="124"/>
        <v>694121.63580000005</v>
      </c>
      <c r="X700" s="1">
        <f t="shared" si="125"/>
        <v>790.57133917995452</v>
      </c>
      <c r="Y700" s="10">
        <f t="shared" si="126"/>
        <v>41.863132159188666</v>
      </c>
      <c r="Z700" s="1">
        <f t="shared" si="127"/>
        <v>977.31822553879647</v>
      </c>
      <c r="AA700" s="1">
        <f t="shared" si="128"/>
        <v>3.4789078021394484E-2</v>
      </c>
      <c r="AB700" s="1">
        <f t="shared" si="129"/>
        <v>672034.63580000005</v>
      </c>
      <c r="AC700" s="8">
        <f t="shared" si="130"/>
        <v>3.4789078021394484E-2</v>
      </c>
      <c r="AD700" s="1" t="str">
        <f t="shared" si="131"/>
        <v>CUST700</v>
      </c>
      <c r="AE700" s="1"/>
      <c r="AF700" s="1"/>
    </row>
    <row r="701" spans="1:32" x14ac:dyDescent="0.3">
      <c r="A701" s="1" t="s">
        <v>23</v>
      </c>
      <c r="B701" s="1" t="s">
        <v>25</v>
      </c>
      <c r="C701" s="1" t="s">
        <v>31</v>
      </c>
      <c r="D701" s="1">
        <v>1366</v>
      </c>
      <c r="E701" s="1">
        <v>949607</v>
      </c>
      <c r="F701" s="1">
        <v>72534</v>
      </c>
      <c r="G701" s="1">
        <v>0.52</v>
      </c>
      <c r="H701" s="1">
        <v>4.8099999999999996</v>
      </c>
      <c r="I701" s="1">
        <v>54</v>
      </c>
      <c r="J701" s="1">
        <v>19.04</v>
      </c>
      <c r="K701" s="1">
        <v>9.52</v>
      </c>
      <c r="L701" s="1">
        <v>99279</v>
      </c>
      <c r="M701" s="1">
        <v>14</v>
      </c>
      <c r="N701" s="1">
        <v>1453.31</v>
      </c>
      <c r="O701" s="1">
        <v>14.99</v>
      </c>
      <c r="P701" s="1">
        <v>31</v>
      </c>
      <c r="Q701" s="1">
        <v>5905</v>
      </c>
      <c r="R701" s="1">
        <v>22</v>
      </c>
      <c r="S701" s="1">
        <f t="shared" si="120"/>
        <v>6570.4599999999991</v>
      </c>
      <c r="T701" s="1">
        <f t="shared" si="121"/>
        <v>90402.5864</v>
      </c>
      <c r="U701" s="1">
        <f t="shared" si="122"/>
        <v>204.76340000000002</v>
      </c>
      <c r="V701" s="1">
        <f t="shared" si="123"/>
        <v>7.1031999999999993</v>
      </c>
      <c r="W701" s="1">
        <f t="shared" si="124"/>
        <v>747238.08700000006</v>
      </c>
      <c r="X701" s="1">
        <f t="shared" si="125"/>
        <v>547.02641800878484</v>
      </c>
      <c r="Y701" s="10">
        <f t="shared" si="126"/>
        <v>13.091887942206414</v>
      </c>
      <c r="Z701" s="1">
        <f t="shared" si="127"/>
        <v>653.40980245095682</v>
      </c>
      <c r="AA701" s="1">
        <f t="shared" si="128"/>
        <v>8.2643388264829545E-2</v>
      </c>
      <c r="AB701" s="1">
        <f t="shared" si="129"/>
        <v>674704.08700000006</v>
      </c>
      <c r="AC701" s="8">
        <f t="shared" si="130"/>
        <v>8.2643388264829545E-2</v>
      </c>
      <c r="AD701" s="1" t="str">
        <f t="shared" si="131"/>
        <v>CUST701</v>
      </c>
      <c r="AE701" s="1"/>
      <c r="AF701" s="1"/>
    </row>
    <row r="702" spans="1:32" x14ac:dyDescent="0.3">
      <c r="A702" s="1" t="s">
        <v>23</v>
      </c>
      <c r="B702" s="1" t="s">
        <v>25</v>
      </c>
      <c r="C702" s="1" t="s">
        <v>31</v>
      </c>
      <c r="D702" s="1">
        <v>406</v>
      </c>
      <c r="E702" s="1">
        <v>928629</v>
      </c>
      <c r="F702" s="1">
        <v>105127</v>
      </c>
      <c r="G702" s="1">
        <v>6.46</v>
      </c>
      <c r="H702" s="1">
        <v>2.2999999999999998</v>
      </c>
      <c r="I702" s="1">
        <v>39</v>
      </c>
      <c r="J702" s="1">
        <v>18.39</v>
      </c>
      <c r="K702" s="1">
        <v>6.46</v>
      </c>
      <c r="L702" s="1">
        <v>91239</v>
      </c>
      <c r="M702" s="1">
        <v>8</v>
      </c>
      <c r="N702" s="1">
        <v>334.07</v>
      </c>
      <c r="O702" s="1">
        <v>3.54</v>
      </c>
      <c r="P702" s="1">
        <v>39</v>
      </c>
      <c r="Q702" s="1">
        <v>23161</v>
      </c>
      <c r="R702" s="1">
        <v>4</v>
      </c>
      <c r="S702" s="1">
        <f t="shared" si="120"/>
        <v>933.8</v>
      </c>
      <c r="T702" s="1">
        <f t="shared" si="121"/>
        <v>59989.433400000002</v>
      </c>
      <c r="U702" s="1">
        <f t="shared" si="122"/>
        <v>14.372400000000001</v>
      </c>
      <c r="V702" s="1">
        <f t="shared" si="123"/>
        <v>26.227600000000002</v>
      </c>
      <c r="W702" s="1">
        <f t="shared" si="124"/>
        <v>753265.1666</v>
      </c>
      <c r="X702" s="1">
        <f t="shared" si="125"/>
        <v>1855.3329226600986</v>
      </c>
      <c r="Y702" s="10">
        <f t="shared" si="126"/>
        <v>8.8334015048465186</v>
      </c>
      <c r="Z702" s="1">
        <f t="shared" si="127"/>
        <v>2779.7437662765287</v>
      </c>
      <c r="AA702" s="1">
        <f t="shared" si="128"/>
        <v>1.4030070135651591E-2</v>
      </c>
      <c r="AB702" s="1">
        <f t="shared" si="129"/>
        <v>648138.1666</v>
      </c>
      <c r="AC702" s="8">
        <f t="shared" si="130"/>
        <v>1.4030070135651591E-2</v>
      </c>
      <c r="AD702" s="1" t="str">
        <f t="shared" si="131"/>
        <v>CUST702</v>
      </c>
      <c r="AE702" s="1"/>
      <c r="AF702" s="1"/>
    </row>
    <row r="703" spans="1:32" x14ac:dyDescent="0.3">
      <c r="A703" s="1" t="s">
        <v>23</v>
      </c>
      <c r="B703" s="1" t="s">
        <v>26</v>
      </c>
      <c r="C703" s="1" t="s">
        <v>28</v>
      </c>
      <c r="D703" s="1">
        <v>411</v>
      </c>
      <c r="E703" s="1">
        <v>982883</v>
      </c>
      <c r="F703" s="1">
        <v>87279</v>
      </c>
      <c r="G703" s="1">
        <v>2.59</v>
      </c>
      <c r="H703" s="1">
        <v>18.87</v>
      </c>
      <c r="I703" s="1">
        <v>253</v>
      </c>
      <c r="J703" s="1">
        <v>48.12</v>
      </c>
      <c r="K703" s="1">
        <v>14.84</v>
      </c>
      <c r="L703" s="1">
        <v>34731</v>
      </c>
      <c r="M703" s="1">
        <v>9</v>
      </c>
      <c r="N703" s="1">
        <v>895.15</v>
      </c>
      <c r="O703" s="1">
        <v>28.01</v>
      </c>
      <c r="P703" s="1">
        <v>33</v>
      </c>
      <c r="Q703" s="1">
        <v>23402</v>
      </c>
      <c r="R703" s="1">
        <v>58</v>
      </c>
      <c r="S703" s="1">
        <f t="shared" si="120"/>
        <v>7755.5700000000006</v>
      </c>
      <c r="T703" s="1">
        <f t="shared" si="121"/>
        <v>145859.83720000001</v>
      </c>
      <c r="U703" s="1">
        <f t="shared" si="122"/>
        <v>115.12110000000001</v>
      </c>
      <c r="V703" s="1">
        <f t="shared" si="123"/>
        <v>10.6449</v>
      </c>
      <c r="W703" s="1">
        <f t="shared" si="124"/>
        <v>771008.82679999992</v>
      </c>
      <c r="X703" s="1">
        <f t="shared" si="125"/>
        <v>1875.9338851581506</v>
      </c>
      <c r="Y703" s="10">
        <f t="shared" si="126"/>
        <v>11.261391629143322</v>
      </c>
      <c r="Z703" s="1">
        <f t="shared" si="127"/>
        <v>1098.0092721890187</v>
      </c>
      <c r="AA703" s="1">
        <f t="shared" si="128"/>
        <v>0.23041699775049521</v>
      </c>
      <c r="AB703" s="1">
        <f t="shared" si="129"/>
        <v>683729.82679999992</v>
      </c>
      <c r="AC703" s="8">
        <f t="shared" si="130"/>
        <v>0.23041699775049521</v>
      </c>
      <c r="AD703" s="1" t="str">
        <f t="shared" si="131"/>
        <v>CUST703</v>
      </c>
      <c r="AE703" s="1"/>
      <c r="AF703" s="1"/>
    </row>
    <row r="704" spans="1:32" x14ac:dyDescent="0.3">
      <c r="A704" s="1" t="s">
        <v>23</v>
      </c>
      <c r="B704" s="1" t="s">
        <v>26</v>
      </c>
      <c r="C704" s="1" t="s">
        <v>30</v>
      </c>
      <c r="D704" s="1">
        <v>2171</v>
      </c>
      <c r="E704" s="1">
        <v>978509</v>
      </c>
      <c r="F704" s="1">
        <v>7011</v>
      </c>
      <c r="G704" s="1">
        <v>8.26</v>
      </c>
      <c r="H704" s="1">
        <v>14.48</v>
      </c>
      <c r="I704" s="1">
        <v>218</v>
      </c>
      <c r="J704" s="1">
        <v>63.33</v>
      </c>
      <c r="K704" s="1">
        <v>15.38</v>
      </c>
      <c r="L704" s="1">
        <v>10940</v>
      </c>
      <c r="M704" s="1">
        <v>9</v>
      </c>
      <c r="N704" s="1">
        <v>1352.25</v>
      </c>
      <c r="O704" s="1">
        <v>3.61</v>
      </c>
      <c r="P704" s="1">
        <v>9</v>
      </c>
      <c r="Q704" s="1">
        <v>43842</v>
      </c>
      <c r="R704" s="1">
        <v>44</v>
      </c>
      <c r="S704" s="1">
        <f t="shared" si="120"/>
        <v>31436.080000000002</v>
      </c>
      <c r="T704" s="1">
        <f t="shared" si="121"/>
        <v>150494.68420000002</v>
      </c>
      <c r="U704" s="1">
        <f t="shared" si="122"/>
        <v>78.373099999999994</v>
      </c>
      <c r="V704" s="1">
        <f t="shared" si="123"/>
        <v>179.32459999999998</v>
      </c>
      <c r="W704" s="1">
        <f t="shared" si="124"/>
        <v>741538.53810000001</v>
      </c>
      <c r="X704" s="1">
        <f t="shared" si="125"/>
        <v>341.56542519576232</v>
      </c>
      <c r="Y704" s="10">
        <f t="shared" si="126"/>
        <v>139.56767936100414</v>
      </c>
      <c r="Z704" s="1">
        <f t="shared" si="127"/>
        <v>723.61545572194495</v>
      </c>
      <c r="AA704" s="1">
        <f t="shared" si="128"/>
        <v>0.30126498581004363</v>
      </c>
      <c r="AB704" s="1">
        <f t="shared" si="129"/>
        <v>734527.53810000001</v>
      </c>
      <c r="AC704" s="8">
        <f t="shared" si="130"/>
        <v>0.30126498581004363</v>
      </c>
      <c r="AD704" s="1" t="str">
        <f t="shared" si="131"/>
        <v>CUST704</v>
      </c>
      <c r="AE704" s="1"/>
      <c r="AF704" s="1"/>
    </row>
    <row r="705" spans="1:32" x14ac:dyDescent="0.3">
      <c r="A705" s="1" t="s">
        <v>23</v>
      </c>
      <c r="B705" s="1" t="s">
        <v>24</v>
      </c>
      <c r="C705" s="1" t="s">
        <v>31</v>
      </c>
      <c r="D705" s="1">
        <v>3691</v>
      </c>
      <c r="E705" s="1">
        <v>829446</v>
      </c>
      <c r="F705" s="1">
        <v>25538</v>
      </c>
      <c r="G705" s="1">
        <v>7.97</v>
      </c>
      <c r="H705" s="1">
        <v>17.059999999999999</v>
      </c>
      <c r="I705" s="1">
        <v>487</v>
      </c>
      <c r="J705" s="1">
        <v>65.459999999999994</v>
      </c>
      <c r="K705" s="1">
        <v>5.42</v>
      </c>
      <c r="L705" s="1">
        <v>49508</v>
      </c>
      <c r="M705" s="1">
        <v>2</v>
      </c>
      <c r="N705" s="1">
        <v>1471.12</v>
      </c>
      <c r="O705" s="1">
        <v>5.84</v>
      </c>
      <c r="P705" s="1">
        <v>28</v>
      </c>
      <c r="Q705" s="1">
        <v>27058</v>
      </c>
      <c r="R705" s="1">
        <v>50</v>
      </c>
      <c r="S705" s="1">
        <f t="shared" si="120"/>
        <v>62968.459999999992</v>
      </c>
      <c r="T705" s="1">
        <f t="shared" si="121"/>
        <v>44955.9732</v>
      </c>
      <c r="U705" s="1">
        <f t="shared" si="122"/>
        <v>215.55440000000002</v>
      </c>
      <c r="V705" s="1">
        <f t="shared" si="123"/>
        <v>294.17269999999996</v>
      </c>
      <c r="W705" s="1">
        <f t="shared" si="124"/>
        <v>644445.83970000001</v>
      </c>
      <c r="X705" s="1">
        <f t="shared" si="125"/>
        <v>174.59925215388785</v>
      </c>
      <c r="Y705" s="10">
        <f t="shared" si="126"/>
        <v>32.478894196883076</v>
      </c>
      <c r="Z705" s="1">
        <f t="shared" si="127"/>
        <v>563.81940290391003</v>
      </c>
      <c r="AA705" s="1">
        <f t="shared" si="128"/>
        <v>0.86375175719697228</v>
      </c>
      <c r="AB705" s="1">
        <f t="shared" si="129"/>
        <v>618907.83970000001</v>
      </c>
      <c r="AC705" s="8">
        <f t="shared" si="130"/>
        <v>0.86375175719697228</v>
      </c>
      <c r="AD705" s="1" t="str">
        <f t="shared" si="131"/>
        <v>CUST705</v>
      </c>
      <c r="AE705" s="1"/>
      <c r="AF705" s="1"/>
    </row>
    <row r="706" spans="1:32" x14ac:dyDescent="0.3">
      <c r="A706" s="1" t="s">
        <v>23</v>
      </c>
      <c r="B706" s="1" t="s">
        <v>24</v>
      </c>
      <c r="C706" s="1" t="s">
        <v>31</v>
      </c>
      <c r="D706" s="1">
        <v>1490</v>
      </c>
      <c r="E706" s="1">
        <v>879395</v>
      </c>
      <c r="F706" s="1">
        <v>53651</v>
      </c>
      <c r="G706" s="1">
        <v>2.5499999999999998</v>
      </c>
      <c r="H706" s="1">
        <v>16.350000000000001</v>
      </c>
      <c r="I706" s="1">
        <v>334</v>
      </c>
      <c r="J706" s="1">
        <v>11.9</v>
      </c>
      <c r="K706" s="1">
        <v>12.12</v>
      </c>
      <c r="L706" s="1">
        <v>51428</v>
      </c>
      <c r="M706" s="1">
        <v>13</v>
      </c>
      <c r="N706" s="1">
        <v>1384.72</v>
      </c>
      <c r="O706" s="1">
        <v>10.79</v>
      </c>
      <c r="P706" s="1">
        <v>29</v>
      </c>
      <c r="Q706" s="1">
        <v>8878</v>
      </c>
      <c r="R706" s="1">
        <v>27</v>
      </c>
      <c r="S706" s="1">
        <f t="shared" ref="S706:S751" si="132">H706*D706</f>
        <v>24361.500000000004</v>
      </c>
      <c r="T706" s="1">
        <f t="shared" ref="T706:T751" si="133">K706/100*E706</f>
        <v>106582.67399999998</v>
      </c>
      <c r="U706" s="1">
        <f t="shared" ref="U706:U751" si="134">O706/100*D706</f>
        <v>160.77099999999999</v>
      </c>
      <c r="V706" s="1">
        <f t="shared" ref="V706:V751" si="135">G706/100*D706</f>
        <v>37.994999999999997</v>
      </c>
      <c r="W706" s="1">
        <f t="shared" ref="W706:W751" si="136">E706 - (S706+T706+U706+V706+L706+Q706)</f>
        <v>687946.06</v>
      </c>
      <c r="X706" s="1">
        <f t="shared" ref="X706:X751" si="137">IF(D706=0,NA(),W706/D706)</f>
        <v>461.7087651006712</v>
      </c>
      <c r="Y706" s="10">
        <f t="shared" ref="Y706:Y751" si="138">IF(F706=0,NA(),E706/F706)</f>
        <v>16.391027194274105</v>
      </c>
      <c r="Z706" s="1">
        <f t="shared" ref="Z706:Z751" si="139">IF(N706=0,NA(),E706/N706)</f>
        <v>635.07062799699577</v>
      </c>
      <c r="AA706" s="1">
        <f t="shared" ref="AA706:AA751" si="140">IF(Z706=0,NA(),I706/Z706)</f>
        <v>0.52592575577527734</v>
      </c>
      <c r="AB706" s="1">
        <f t="shared" ref="AB706:AB751" si="141">W706-F706</f>
        <v>634295.06000000006</v>
      </c>
      <c r="AC706" s="8">
        <f t="shared" ref="AC706:AC751" si="142">IF(Z706=0,NA(),I706/Z706)</f>
        <v>0.52592575577527734</v>
      </c>
      <c r="AD706" s="1" t="str">
        <f t="shared" ref="AD706:AD751" si="143" xml:space="preserve"> "CUST" &amp; ROW()</f>
        <v>CUST706</v>
      </c>
      <c r="AE706" s="1"/>
      <c r="AF706" s="1"/>
    </row>
    <row r="707" spans="1:32" x14ac:dyDescent="0.3">
      <c r="A707" s="1" t="s">
        <v>23</v>
      </c>
      <c r="B707" s="1" t="s">
        <v>24</v>
      </c>
      <c r="C707" s="1" t="s">
        <v>28</v>
      </c>
      <c r="D707" s="1">
        <v>1158</v>
      </c>
      <c r="E707" s="1">
        <v>954098</v>
      </c>
      <c r="F707" s="1">
        <v>7454</v>
      </c>
      <c r="G707" s="1">
        <v>8.9</v>
      </c>
      <c r="H707" s="1">
        <v>7.04</v>
      </c>
      <c r="I707" s="1">
        <v>24</v>
      </c>
      <c r="J707" s="1">
        <v>33.46</v>
      </c>
      <c r="K707" s="1">
        <v>8.5500000000000007</v>
      </c>
      <c r="L707" s="1">
        <v>26145</v>
      </c>
      <c r="M707" s="1">
        <v>14</v>
      </c>
      <c r="N707" s="1">
        <v>352.31</v>
      </c>
      <c r="O707" s="1">
        <v>21.31</v>
      </c>
      <c r="P707" s="1">
        <v>30</v>
      </c>
      <c r="Q707" s="1">
        <v>24130</v>
      </c>
      <c r="R707" s="1">
        <v>56</v>
      </c>
      <c r="S707" s="1">
        <f t="shared" si="132"/>
        <v>8152.32</v>
      </c>
      <c r="T707" s="1">
        <f t="shared" si="133"/>
        <v>81575.379000000001</v>
      </c>
      <c r="U707" s="1">
        <f t="shared" si="134"/>
        <v>246.76979999999998</v>
      </c>
      <c r="V707" s="1">
        <f t="shared" si="135"/>
        <v>103.06200000000001</v>
      </c>
      <c r="W707" s="1">
        <f t="shared" si="136"/>
        <v>813745.46919999993</v>
      </c>
      <c r="X707" s="1">
        <f t="shared" si="137"/>
        <v>702.71629464594128</v>
      </c>
      <c r="Y707" s="10">
        <f t="shared" si="138"/>
        <v>127.99812181379126</v>
      </c>
      <c r="Z707" s="1">
        <f t="shared" si="139"/>
        <v>2708.1206891657916</v>
      </c>
      <c r="AA707" s="1">
        <f t="shared" si="140"/>
        <v>8.8622342778205167E-3</v>
      </c>
      <c r="AB707" s="1">
        <f t="shared" si="141"/>
        <v>806291.46919999993</v>
      </c>
      <c r="AC707" s="8">
        <f t="shared" si="142"/>
        <v>8.8622342778205167E-3</v>
      </c>
      <c r="AD707" s="1" t="str">
        <f t="shared" si="143"/>
        <v>CUST707</v>
      </c>
      <c r="AE707" s="1"/>
      <c r="AF707" s="1"/>
    </row>
    <row r="708" spans="1:32" x14ac:dyDescent="0.3">
      <c r="A708" s="1" t="s">
        <v>23</v>
      </c>
      <c r="B708" s="1" t="s">
        <v>24</v>
      </c>
      <c r="C708" s="1" t="s">
        <v>30</v>
      </c>
      <c r="D708" s="1">
        <v>1018</v>
      </c>
      <c r="E708" s="1">
        <v>990756</v>
      </c>
      <c r="F708" s="1">
        <v>107239</v>
      </c>
      <c r="G708" s="1">
        <v>3.78</v>
      </c>
      <c r="H708" s="1">
        <v>11.64</v>
      </c>
      <c r="I708" s="1">
        <v>188</v>
      </c>
      <c r="J708" s="1">
        <v>50.56</v>
      </c>
      <c r="K708" s="1">
        <v>11.34</v>
      </c>
      <c r="L708" s="1">
        <v>64471</v>
      </c>
      <c r="M708" s="1">
        <v>10</v>
      </c>
      <c r="N708" s="1">
        <v>1272.3800000000001</v>
      </c>
      <c r="O708" s="1">
        <v>18.41</v>
      </c>
      <c r="P708" s="1">
        <v>22</v>
      </c>
      <c r="Q708" s="1">
        <v>21617</v>
      </c>
      <c r="R708" s="1">
        <v>-5</v>
      </c>
      <c r="S708" s="1">
        <f t="shared" si="132"/>
        <v>11849.52</v>
      </c>
      <c r="T708" s="1">
        <f t="shared" si="133"/>
        <v>112351.7304</v>
      </c>
      <c r="U708" s="1">
        <f t="shared" si="134"/>
        <v>187.41380000000001</v>
      </c>
      <c r="V708" s="1">
        <f t="shared" si="135"/>
        <v>38.480400000000003</v>
      </c>
      <c r="W708" s="1">
        <f t="shared" si="136"/>
        <v>780240.8554</v>
      </c>
      <c r="X708" s="1">
        <f t="shared" si="137"/>
        <v>766.44484813359531</v>
      </c>
      <c r="Y708" s="10">
        <f t="shared" si="138"/>
        <v>9.2387657475358775</v>
      </c>
      <c r="Z708" s="1">
        <f t="shared" si="139"/>
        <v>778.66360678413673</v>
      </c>
      <c r="AA708" s="1">
        <f t="shared" si="140"/>
        <v>0.24143930493481747</v>
      </c>
      <c r="AB708" s="1">
        <f t="shared" si="141"/>
        <v>673001.8554</v>
      </c>
      <c r="AC708" s="8">
        <f t="shared" si="142"/>
        <v>0.24143930493481747</v>
      </c>
      <c r="AD708" s="1" t="str">
        <f t="shared" si="143"/>
        <v>CUST708</v>
      </c>
      <c r="AE708" s="1"/>
      <c r="AF708" s="1"/>
    </row>
    <row r="709" spans="1:32" x14ac:dyDescent="0.3">
      <c r="A709" s="1" t="s">
        <v>23</v>
      </c>
      <c r="B709" s="1" t="s">
        <v>26</v>
      </c>
      <c r="C709" s="1" t="s">
        <v>30</v>
      </c>
      <c r="D709" s="1">
        <v>3391</v>
      </c>
      <c r="E709" s="1">
        <v>938736</v>
      </c>
      <c r="F709" s="1">
        <v>71624</v>
      </c>
      <c r="G709" s="1">
        <v>4.67</v>
      </c>
      <c r="H709" s="1">
        <v>15.21</v>
      </c>
      <c r="I709" s="1">
        <v>124</v>
      </c>
      <c r="J709" s="1">
        <v>62.19</v>
      </c>
      <c r="K709" s="1">
        <v>8.69</v>
      </c>
      <c r="L709" s="1">
        <v>6861</v>
      </c>
      <c r="M709" s="1">
        <v>12</v>
      </c>
      <c r="N709" s="1">
        <v>504.97</v>
      </c>
      <c r="O709" s="1">
        <v>29.08</v>
      </c>
      <c r="P709" s="1">
        <v>12</v>
      </c>
      <c r="Q709" s="1">
        <v>8835</v>
      </c>
      <c r="R709" s="1">
        <v>20</v>
      </c>
      <c r="S709" s="1">
        <f t="shared" si="132"/>
        <v>51577.11</v>
      </c>
      <c r="T709" s="1">
        <f t="shared" si="133"/>
        <v>81576.158399999986</v>
      </c>
      <c r="U709" s="1">
        <f t="shared" si="134"/>
        <v>986.1028</v>
      </c>
      <c r="V709" s="1">
        <f t="shared" si="135"/>
        <v>158.3597</v>
      </c>
      <c r="W709" s="1">
        <f t="shared" si="136"/>
        <v>788742.26910000003</v>
      </c>
      <c r="X709" s="1">
        <f t="shared" si="137"/>
        <v>232.59872282512535</v>
      </c>
      <c r="Y709" s="10">
        <f t="shared" si="138"/>
        <v>13.106444767117168</v>
      </c>
      <c r="Z709" s="1">
        <f t="shared" si="139"/>
        <v>1858.9936035804105</v>
      </c>
      <c r="AA709" s="1">
        <f t="shared" si="140"/>
        <v>6.6702757750847955E-2</v>
      </c>
      <c r="AB709" s="1">
        <f t="shared" si="141"/>
        <v>717118.26910000003</v>
      </c>
      <c r="AC709" s="8">
        <f t="shared" si="142"/>
        <v>6.6702757750847955E-2</v>
      </c>
      <c r="AD709" s="1" t="str">
        <f t="shared" si="143"/>
        <v>CUST709</v>
      </c>
      <c r="AE709" s="1"/>
      <c r="AF709" s="1"/>
    </row>
    <row r="710" spans="1:32" x14ac:dyDescent="0.3">
      <c r="A710" s="1" t="s">
        <v>23</v>
      </c>
      <c r="B710" s="1" t="s">
        <v>27</v>
      </c>
      <c r="C710" s="1" t="s">
        <v>29</v>
      </c>
      <c r="D710" s="1">
        <v>3928</v>
      </c>
      <c r="E710" s="1">
        <v>975431</v>
      </c>
      <c r="F710" s="1">
        <v>143367</v>
      </c>
      <c r="G710" s="1">
        <v>9.5399999999999991</v>
      </c>
      <c r="H710" s="1">
        <v>8.08</v>
      </c>
      <c r="I710" s="1">
        <v>198</v>
      </c>
      <c r="J710" s="1">
        <v>64.069999999999993</v>
      </c>
      <c r="K710" s="1">
        <v>6.94</v>
      </c>
      <c r="L710" s="1">
        <v>23524</v>
      </c>
      <c r="M710" s="1">
        <v>3</v>
      </c>
      <c r="N710" s="1">
        <v>617.28</v>
      </c>
      <c r="O710" s="1">
        <v>19.329999999999998</v>
      </c>
      <c r="P710" s="1">
        <v>23</v>
      </c>
      <c r="Q710" s="1">
        <v>38834</v>
      </c>
      <c r="R710" s="1">
        <v>2</v>
      </c>
      <c r="S710" s="1">
        <f t="shared" si="132"/>
        <v>31738.240000000002</v>
      </c>
      <c r="T710" s="1">
        <f t="shared" si="133"/>
        <v>67694.911399999997</v>
      </c>
      <c r="U710" s="1">
        <f t="shared" si="134"/>
        <v>759.28239999999994</v>
      </c>
      <c r="V710" s="1">
        <f t="shared" si="135"/>
        <v>374.73119999999994</v>
      </c>
      <c r="W710" s="1">
        <f t="shared" si="136"/>
        <v>812505.83499999996</v>
      </c>
      <c r="X710" s="1">
        <f t="shared" si="137"/>
        <v>206.84975432790222</v>
      </c>
      <c r="Y710" s="10">
        <f t="shared" si="138"/>
        <v>6.8037344716706079</v>
      </c>
      <c r="Z710" s="1">
        <f t="shared" si="139"/>
        <v>1580.2083333333335</v>
      </c>
      <c r="AA710" s="1">
        <f t="shared" si="140"/>
        <v>0.12529993408042187</v>
      </c>
      <c r="AB710" s="1">
        <f t="shared" si="141"/>
        <v>669138.83499999996</v>
      </c>
      <c r="AC710" s="8">
        <f t="shared" si="142"/>
        <v>0.12529993408042187</v>
      </c>
      <c r="AD710" s="1" t="str">
        <f t="shared" si="143"/>
        <v>CUST710</v>
      </c>
      <c r="AE710" s="1"/>
      <c r="AF710" s="1"/>
    </row>
    <row r="711" spans="1:32" x14ac:dyDescent="0.3">
      <c r="A711" s="1" t="s">
        <v>23</v>
      </c>
      <c r="B711" s="1" t="s">
        <v>25</v>
      </c>
      <c r="C711" s="1" t="s">
        <v>28</v>
      </c>
      <c r="D711" s="1">
        <v>1277</v>
      </c>
      <c r="E711" s="1">
        <v>898464</v>
      </c>
      <c r="F711" s="1">
        <v>94571</v>
      </c>
      <c r="G711" s="1">
        <v>1.17</v>
      </c>
      <c r="H711" s="1">
        <v>12.86</v>
      </c>
      <c r="I711" s="1">
        <v>132</v>
      </c>
      <c r="J711" s="1">
        <v>56.87</v>
      </c>
      <c r="K711" s="1">
        <v>10.119999999999999</v>
      </c>
      <c r="L711" s="1">
        <v>64800</v>
      </c>
      <c r="M711" s="1">
        <v>1</v>
      </c>
      <c r="N711" s="1">
        <v>505.23</v>
      </c>
      <c r="O711" s="1">
        <v>24.65</v>
      </c>
      <c r="P711" s="1">
        <v>27</v>
      </c>
      <c r="Q711" s="1">
        <v>9221</v>
      </c>
      <c r="R711" s="1">
        <v>31</v>
      </c>
      <c r="S711" s="1">
        <f t="shared" si="132"/>
        <v>16422.219999999998</v>
      </c>
      <c r="T711" s="1">
        <f t="shared" si="133"/>
        <v>90924.556799999991</v>
      </c>
      <c r="U711" s="1">
        <f t="shared" si="134"/>
        <v>314.78050000000002</v>
      </c>
      <c r="V711" s="1">
        <f t="shared" si="135"/>
        <v>14.940899999999997</v>
      </c>
      <c r="W711" s="1">
        <f t="shared" si="136"/>
        <v>716766.50179999997</v>
      </c>
      <c r="X711" s="1">
        <f t="shared" si="137"/>
        <v>561.28935144870786</v>
      </c>
      <c r="Y711" s="10">
        <f t="shared" si="138"/>
        <v>9.5004176756088015</v>
      </c>
      <c r="Z711" s="1">
        <f t="shared" si="139"/>
        <v>1778.3267026898639</v>
      </c>
      <c r="AA711" s="1">
        <f t="shared" si="140"/>
        <v>7.4227080884709917E-2</v>
      </c>
      <c r="AB711" s="1">
        <f t="shared" si="141"/>
        <v>622195.50179999997</v>
      </c>
      <c r="AC711" s="8">
        <f t="shared" si="142"/>
        <v>7.4227080884709917E-2</v>
      </c>
      <c r="AD711" s="1" t="str">
        <f t="shared" si="143"/>
        <v>CUST711</v>
      </c>
      <c r="AE711" s="1"/>
      <c r="AF711" s="1"/>
    </row>
    <row r="712" spans="1:32" x14ac:dyDescent="0.3">
      <c r="A712" s="1" t="s">
        <v>23</v>
      </c>
      <c r="B712" s="1" t="s">
        <v>25</v>
      </c>
      <c r="C712" s="1" t="s">
        <v>28</v>
      </c>
      <c r="D712" s="1">
        <v>1400</v>
      </c>
      <c r="E712" s="1">
        <v>915139</v>
      </c>
      <c r="F712" s="1">
        <v>116022</v>
      </c>
      <c r="G712" s="1">
        <v>4.5999999999999996</v>
      </c>
      <c r="H712" s="1">
        <v>2.44</v>
      </c>
      <c r="I712" s="1">
        <v>497</v>
      </c>
      <c r="J712" s="1">
        <v>67.84</v>
      </c>
      <c r="K712" s="1">
        <v>7.59</v>
      </c>
      <c r="L712" s="1">
        <v>72227</v>
      </c>
      <c r="M712" s="1">
        <v>4</v>
      </c>
      <c r="N712" s="1">
        <v>1101.96</v>
      </c>
      <c r="O712" s="1">
        <v>17.690000000000001</v>
      </c>
      <c r="P712" s="1">
        <v>5</v>
      </c>
      <c r="Q712" s="1">
        <v>4280</v>
      </c>
      <c r="R712" s="1">
        <v>-7</v>
      </c>
      <c r="S712" s="1">
        <f t="shared" si="132"/>
        <v>3416</v>
      </c>
      <c r="T712" s="1">
        <f t="shared" si="133"/>
        <v>69459.050099999993</v>
      </c>
      <c r="U712" s="1">
        <f t="shared" si="134"/>
        <v>247.66</v>
      </c>
      <c r="V712" s="1">
        <f t="shared" si="135"/>
        <v>64.400000000000006</v>
      </c>
      <c r="W712" s="1">
        <f t="shared" si="136"/>
        <v>765444.88990000007</v>
      </c>
      <c r="X712" s="1">
        <f t="shared" si="137"/>
        <v>546.74634992857148</v>
      </c>
      <c r="Y712" s="10">
        <f t="shared" si="138"/>
        <v>7.8876333798762301</v>
      </c>
      <c r="Z712" s="1">
        <f t="shared" si="139"/>
        <v>830.46480816000576</v>
      </c>
      <c r="AA712" s="1">
        <f t="shared" si="140"/>
        <v>0.59846003721838981</v>
      </c>
      <c r="AB712" s="1">
        <f t="shared" si="141"/>
        <v>649422.88990000007</v>
      </c>
      <c r="AC712" s="8">
        <f t="shared" si="142"/>
        <v>0.59846003721838981</v>
      </c>
      <c r="AD712" s="1" t="str">
        <f t="shared" si="143"/>
        <v>CUST712</v>
      </c>
      <c r="AE712" s="1"/>
      <c r="AF712" s="1"/>
    </row>
    <row r="713" spans="1:32" x14ac:dyDescent="0.3">
      <c r="A713" s="1" t="s">
        <v>23</v>
      </c>
      <c r="B713" s="1" t="s">
        <v>26</v>
      </c>
      <c r="C713" s="1" t="s">
        <v>28</v>
      </c>
      <c r="D713" s="1">
        <v>1904</v>
      </c>
      <c r="E713" s="1">
        <v>921877</v>
      </c>
      <c r="F713" s="1">
        <v>59131</v>
      </c>
      <c r="G713" s="1">
        <v>9.2100000000000009</v>
      </c>
      <c r="H713" s="1">
        <v>16.940000000000001</v>
      </c>
      <c r="I713" s="1">
        <v>399</v>
      </c>
      <c r="J713" s="1">
        <v>44.98</v>
      </c>
      <c r="K713" s="1">
        <v>10</v>
      </c>
      <c r="L713" s="1">
        <v>70102</v>
      </c>
      <c r="M713" s="1">
        <v>9</v>
      </c>
      <c r="N713" s="1">
        <v>1175.24</v>
      </c>
      <c r="O713" s="1">
        <v>19.29</v>
      </c>
      <c r="P713" s="1">
        <v>13</v>
      </c>
      <c r="Q713" s="1">
        <v>10695</v>
      </c>
      <c r="R713" s="1">
        <v>76</v>
      </c>
      <c r="S713" s="1">
        <f t="shared" si="132"/>
        <v>32253.760000000002</v>
      </c>
      <c r="T713" s="1">
        <f t="shared" si="133"/>
        <v>92187.700000000012</v>
      </c>
      <c r="U713" s="1">
        <f t="shared" si="134"/>
        <v>367.28159999999997</v>
      </c>
      <c r="V713" s="1">
        <f t="shared" si="135"/>
        <v>175.35840000000002</v>
      </c>
      <c r="W713" s="1">
        <f t="shared" si="136"/>
        <v>716095.89999999991</v>
      </c>
      <c r="X713" s="1">
        <f t="shared" si="137"/>
        <v>376.10078781512601</v>
      </c>
      <c r="Y713" s="10">
        <f t="shared" si="138"/>
        <v>15.590417885711387</v>
      </c>
      <c r="Z713" s="1">
        <f t="shared" si="139"/>
        <v>784.41594908274055</v>
      </c>
      <c r="AA713" s="1">
        <f t="shared" si="140"/>
        <v>0.50865870392687962</v>
      </c>
      <c r="AB713" s="1">
        <f t="shared" si="141"/>
        <v>656964.89999999991</v>
      </c>
      <c r="AC713" s="8">
        <f t="shared" si="142"/>
        <v>0.50865870392687962</v>
      </c>
      <c r="AD713" s="1" t="str">
        <f t="shared" si="143"/>
        <v>CUST713</v>
      </c>
      <c r="AE713" s="1"/>
      <c r="AF713" s="1"/>
    </row>
    <row r="714" spans="1:32" x14ac:dyDescent="0.3">
      <c r="A714" s="1" t="s">
        <v>23</v>
      </c>
      <c r="B714" s="1" t="s">
        <v>24</v>
      </c>
      <c r="C714" s="1" t="s">
        <v>28</v>
      </c>
      <c r="D714" s="1">
        <v>2501</v>
      </c>
      <c r="E714" s="1">
        <v>869812</v>
      </c>
      <c r="F714" s="1">
        <v>35431</v>
      </c>
      <c r="G714" s="1">
        <v>4.03</v>
      </c>
      <c r="H714" s="1">
        <v>6.62</v>
      </c>
      <c r="I714" s="1">
        <v>372</v>
      </c>
      <c r="J714" s="1">
        <v>21.82</v>
      </c>
      <c r="K714" s="1">
        <v>11.71</v>
      </c>
      <c r="L714" s="1">
        <v>49573</v>
      </c>
      <c r="M714" s="1">
        <v>3</v>
      </c>
      <c r="N714" s="1">
        <v>408.48</v>
      </c>
      <c r="O714" s="1">
        <v>21.15</v>
      </c>
      <c r="P714" s="1">
        <v>5</v>
      </c>
      <c r="Q714" s="1">
        <v>28740</v>
      </c>
      <c r="R714" s="1">
        <v>71</v>
      </c>
      <c r="S714" s="1">
        <f t="shared" si="132"/>
        <v>16556.62</v>
      </c>
      <c r="T714" s="1">
        <f t="shared" si="133"/>
        <v>101854.98520000001</v>
      </c>
      <c r="U714" s="1">
        <f t="shared" si="134"/>
        <v>528.9615</v>
      </c>
      <c r="V714" s="1">
        <f t="shared" si="135"/>
        <v>100.7903</v>
      </c>
      <c r="W714" s="1">
        <f t="shared" si="136"/>
        <v>672457.64299999992</v>
      </c>
      <c r="X714" s="1">
        <f t="shared" si="137"/>
        <v>268.87550699720111</v>
      </c>
      <c r="Y714" s="10">
        <f t="shared" si="138"/>
        <v>24.549462335243149</v>
      </c>
      <c r="Z714" s="1">
        <f t="shared" si="139"/>
        <v>2129.3869956913436</v>
      </c>
      <c r="AA714" s="1">
        <f t="shared" si="140"/>
        <v>0.17469816466086924</v>
      </c>
      <c r="AB714" s="1">
        <f t="shared" si="141"/>
        <v>637026.64299999992</v>
      </c>
      <c r="AC714" s="8">
        <f t="shared" si="142"/>
        <v>0.17469816466086924</v>
      </c>
      <c r="AD714" s="1" t="str">
        <f t="shared" si="143"/>
        <v>CUST714</v>
      </c>
      <c r="AE714" s="1"/>
      <c r="AF714" s="1"/>
    </row>
    <row r="715" spans="1:32" x14ac:dyDescent="0.3">
      <c r="A715" s="1" t="s">
        <v>23</v>
      </c>
      <c r="B715" s="1" t="s">
        <v>27</v>
      </c>
      <c r="C715" s="1" t="s">
        <v>31</v>
      </c>
      <c r="D715" s="1">
        <v>1116</v>
      </c>
      <c r="E715" s="1">
        <v>842338</v>
      </c>
      <c r="F715" s="1">
        <v>57870</v>
      </c>
      <c r="G715" s="1">
        <v>5.29</v>
      </c>
      <c r="H715" s="1">
        <v>10.86</v>
      </c>
      <c r="I715" s="1">
        <v>431</v>
      </c>
      <c r="J715" s="1">
        <v>5.4</v>
      </c>
      <c r="K715" s="1">
        <v>5.32</v>
      </c>
      <c r="L715" s="1">
        <v>48825</v>
      </c>
      <c r="M715" s="1">
        <v>12</v>
      </c>
      <c r="N715" s="1">
        <v>312.01</v>
      </c>
      <c r="O715" s="1">
        <v>21.62</v>
      </c>
      <c r="P715" s="1">
        <v>28</v>
      </c>
      <c r="Q715" s="1">
        <v>28915</v>
      </c>
      <c r="R715" s="1">
        <v>-1</v>
      </c>
      <c r="S715" s="1">
        <f t="shared" si="132"/>
        <v>12119.76</v>
      </c>
      <c r="T715" s="1">
        <f t="shared" si="133"/>
        <v>44812.381600000001</v>
      </c>
      <c r="U715" s="1">
        <f t="shared" si="134"/>
        <v>241.2792</v>
      </c>
      <c r="V715" s="1">
        <f t="shared" si="135"/>
        <v>59.0364</v>
      </c>
      <c r="W715" s="1">
        <f t="shared" si="136"/>
        <v>707365.54279999994</v>
      </c>
      <c r="X715" s="1">
        <f t="shared" si="137"/>
        <v>633.84009211469527</v>
      </c>
      <c r="Y715" s="10">
        <f t="shared" si="138"/>
        <v>14.555693796440297</v>
      </c>
      <c r="Z715" s="1">
        <f t="shared" si="139"/>
        <v>2699.7147527322845</v>
      </c>
      <c r="AA715" s="1">
        <f t="shared" si="140"/>
        <v>0.15964649582471643</v>
      </c>
      <c r="AB715" s="1">
        <f t="shared" si="141"/>
        <v>649495.54279999994</v>
      </c>
      <c r="AC715" s="8">
        <f t="shared" si="142"/>
        <v>0.15964649582471643</v>
      </c>
      <c r="AD715" s="1" t="str">
        <f t="shared" si="143"/>
        <v>CUST715</v>
      </c>
      <c r="AE715" s="1"/>
      <c r="AF715" s="1"/>
    </row>
    <row r="716" spans="1:32" x14ac:dyDescent="0.3">
      <c r="A716" s="1" t="s">
        <v>23</v>
      </c>
      <c r="B716" s="1" t="s">
        <v>26</v>
      </c>
      <c r="C716" s="1" t="s">
        <v>31</v>
      </c>
      <c r="D716" s="1">
        <v>2607</v>
      </c>
      <c r="E716" s="1">
        <v>928483</v>
      </c>
      <c r="F716" s="1">
        <v>101762</v>
      </c>
      <c r="G716" s="1">
        <v>6.57</v>
      </c>
      <c r="H716" s="1">
        <v>18.34</v>
      </c>
      <c r="I716" s="1">
        <v>299</v>
      </c>
      <c r="J716" s="1">
        <v>55.19</v>
      </c>
      <c r="K716" s="1">
        <v>8.98</v>
      </c>
      <c r="L716" s="1">
        <v>16493</v>
      </c>
      <c r="M716" s="1">
        <v>8</v>
      </c>
      <c r="N716" s="1">
        <v>1469.65</v>
      </c>
      <c r="O716" s="1">
        <v>20.64</v>
      </c>
      <c r="P716" s="1">
        <v>20</v>
      </c>
      <c r="Q716" s="1">
        <v>36001</v>
      </c>
      <c r="R716" s="1">
        <v>16</v>
      </c>
      <c r="S716" s="1">
        <f t="shared" si="132"/>
        <v>47812.38</v>
      </c>
      <c r="T716" s="1">
        <f t="shared" si="133"/>
        <v>83377.773400000005</v>
      </c>
      <c r="U716" s="1">
        <f t="shared" si="134"/>
        <v>538.08479999999997</v>
      </c>
      <c r="V716" s="1">
        <f t="shared" si="135"/>
        <v>171.27990000000003</v>
      </c>
      <c r="W716" s="1">
        <f t="shared" si="136"/>
        <v>744089.48190000001</v>
      </c>
      <c r="X716" s="1">
        <f t="shared" si="137"/>
        <v>285.41982428078251</v>
      </c>
      <c r="Y716" s="10">
        <f t="shared" si="138"/>
        <v>9.1240639924529781</v>
      </c>
      <c r="Z716" s="1">
        <f t="shared" si="139"/>
        <v>631.77151022352257</v>
      </c>
      <c r="AA716" s="1">
        <f t="shared" si="140"/>
        <v>0.47327237009185957</v>
      </c>
      <c r="AB716" s="1">
        <f t="shared" si="141"/>
        <v>642327.48190000001</v>
      </c>
      <c r="AC716" s="8">
        <f t="shared" si="142"/>
        <v>0.47327237009185957</v>
      </c>
      <c r="AD716" s="1" t="str">
        <f t="shared" si="143"/>
        <v>CUST716</v>
      </c>
      <c r="AE716" s="1"/>
      <c r="AF716" s="1"/>
    </row>
    <row r="717" spans="1:32" x14ac:dyDescent="0.3">
      <c r="A717" s="1" t="s">
        <v>23</v>
      </c>
      <c r="B717" s="1" t="s">
        <v>27</v>
      </c>
      <c r="C717" s="1" t="s">
        <v>29</v>
      </c>
      <c r="D717" s="1">
        <v>1825</v>
      </c>
      <c r="E717" s="1">
        <v>977091</v>
      </c>
      <c r="F717" s="1">
        <v>95270</v>
      </c>
      <c r="G717" s="1">
        <v>1.1299999999999999</v>
      </c>
      <c r="H717" s="1">
        <v>7.45</v>
      </c>
      <c r="I717" s="1">
        <v>470</v>
      </c>
      <c r="J717" s="1">
        <v>20.49</v>
      </c>
      <c r="K717" s="1">
        <v>9.27</v>
      </c>
      <c r="L717" s="1">
        <v>34815</v>
      </c>
      <c r="M717" s="1">
        <v>4</v>
      </c>
      <c r="N717" s="1">
        <v>768.3</v>
      </c>
      <c r="O717" s="1">
        <v>16.12</v>
      </c>
      <c r="P717" s="1">
        <v>5</v>
      </c>
      <c r="Q717" s="1">
        <v>3837</v>
      </c>
      <c r="R717" s="1">
        <v>-18</v>
      </c>
      <c r="S717" s="1">
        <f t="shared" si="132"/>
        <v>13596.25</v>
      </c>
      <c r="T717" s="1">
        <f t="shared" si="133"/>
        <v>90576.335699999996</v>
      </c>
      <c r="U717" s="1">
        <f t="shared" si="134"/>
        <v>294.19</v>
      </c>
      <c r="V717" s="1">
        <f t="shared" si="135"/>
        <v>20.622499999999999</v>
      </c>
      <c r="W717" s="1">
        <f t="shared" si="136"/>
        <v>833951.60180000006</v>
      </c>
      <c r="X717" s="1">
        <f t="shared" si="137"/>
        <v>456.95978180821919</v>
      </c>
      <c r="Y717" s="10">
        <f t="shared" si="138"/>
        <v>10.256019733389314</v>
      </c>
      <c r="Z717" s="1">
        <f t="shared" si="139"/>
        <v>1271.7571261226085</v>
      </c>
      <c r="AA717" s="1">
        <f t="shared" si="140"/>
        <v>0.36956742002536097</v>
      </c>
      <c r="AB717" s="1">
        <f t="shared" si="141"/>
        <v>738681.60180000006</v>
      </c>
      <c r="AC717" s="8">
        <f t="shared" si="142"/>
        <v>0.36956742002536097</v>
      </c>
      <c r="AD717" s="1" t="str">
        <f t="shared" si="143"/>
        <v>CUST717</v>
      </c>
      <c r="AE717" s="1"/>
      <c r="AF717" s="1"/>
    </row>
    <row r="718" spans="1:32" x14ac:dyDescent="0.3">
      <c r="A718" s="1" t="s">
        <v>23</v>
      </c>
      <c r="B718" s="1" t="s">
        <v>27</v>
      </c>
      <c r="C718" s="1" t="s">
        <v>30</v>
      </c>
      <c r="D718" s="1">
        <v>2239</v>
      </c>
      <c r="E718" s="1">
        <v>890230</v>
      </c>
      <c r="F718" s="1">
        <v>112096</v>
      </c>
      <c r="G718" s="1">
        <v>0.65</v>
      </c>
      <c r="H718" s="1">
        <v>13.12</v>
      </c>
      <c r="I718" s="1">
        <v>480</v>
      </c>
      <c r="J718" s="1">
        <v>55.55</v>
      </c>
      <c r="K718" s="1">
        <v>7.3</v>
      </c>
      <c r="L718" s="1">
        <v>42531</v>
      </c>
      <c r="M718" s="1">
        <v>0</v>
      </c>
      <c r="N718" s="1">
        <v>516.54</v>
      </c>
      <c r="O718" s="1">
        <v>27.33</v>
      </c>
      <c r="P718" s="1">
        <v>19</v>
      </c>
      <c r="Q718" s="1">
        <v>21514</v>
      </c>
      <c r="R718" s="1">
        <v>43</v>
      </c>
      <c r="S718" s="1">
        <f t="shared" si="132"/>
        <v>29375.679999999997</v>
      </c>
      <c r="T718" s="1">
        <f t="shared" si="133"/>
        <v>64986.789999999994</v>
      </c>
      <c r="U718" s="1">
        <f t="shared" si="134"/>
        <v>611.91869999999994</v>
      </c>
      <c r="V718" s="1">
        <f t="shared" si="135"/>
        <v>14.553500000000001</v>
      </c>
      <c r="W718" s="1">
        <f t="shared" si="136"/>
        <v>731196.05780000007</v>
      </c>
      <c r="X718" s="1">
        <f t="shared" si="137"/>
        <v>326.57260285841897</v>
      </c>
      <c r="Y718" s="10">
        <f t="shared" si="138"/>
        <v>7.94167499286326</v>
      </c>
      <c r="Z718" s="1">
        <f t="shared" si="139"/>
        <v>1723.4483292678206</v>
      </c>
      <c r="AA718" s="1">
        <f t="shared" si="140"/>
        <v>0.27851139593138852</v>
      </c>
      <c r="AB718" s="1">
        <f t="shared" si="141"/>
        <v>619100.05780000007</v>
      </c>
      <c r="AC718" s="8">
        <f t="shared" si="142"/>
        <v>0.27851139593138852</v>
      </c>
      <c r="AD718" s="1" t="str">
        <f t="shared" si="143"/>
        <v>CUST718</v>
      </c>
      <c r="AE718" s="1"/>
      <c r="AF718" s="1"/>
    </row>
    <row r="719" spans="1:32" x14ac:dyDescent="0.3">
      <c r="A719" s="1" t="s">
        <v>23</v>
      </c>
      <c r="B719" s="1" t="s">
        <v>24</v>
      </c>
      <c r="C719" s="1" t="s">
        <v>29</v>
      </c>
      <c r="D719" s="1">
        <v>2393</v>
      </c>
      <c r="E719" s="1">
        <v>963120</v>
      </c>
      <c r="F719" s="1">
        <v>111082</v>
      </c>
      <c r="G719" s="1">
        <v>8.1</v>
      </c>
      <c r="H719" s="1">
        <v>2.4300000000000002</v>
      </c>
      <c r="I719" s="1">
        <v>384</v>
      </c>
      <c r="J719" s="1">
        <v>5.64</v>
      </c>
      <c r="K719" s="1">
        <v>6.59</v>
      </c>
      <c r="L719" s="1">
        <v>33892</v>
      </c>
      <c r="M719" s="1">
        <v>5</v>
      </c>
      <c r="N719" s="1">
        <v>165.64</v>
      </c>
      <c r="O719" s="1">
        <v>4.83</v>
      </c>
      <c r="P719" s="1">
        <v>4</v>
      </c>
      <c r="Q719" s="1">
        <v>44083</v>
      </c>
      <c r="R719" s="1">
        <v>9</v>
      </c>
      <c r="S719" s="1">
        <f t="shared" si="132"/>
        <v>5814.9900000000007</v>
      </c>
      <c r="T719" s="1">
        <f t="shared" si="133"/>
        <v>63469.608</v>
      </c>
      <c r="U719" s="1">
        <f t="shared" si="134"/>
        <v>115.5819</v>
      </c>
      <c r="V719" s="1">
        <f t="shared" si="135"/>
        <v>193.833</v>
      </c>
      <c r="W719" s="1">
        <f t="shared" si="136"/>
        <v>815550.98710000003</v>
      </c>
      <c r="X719" s="1">
        <f t="shared" si="137"/>
        <v>340.80693150856666</v>
      </c>
      <c r="Y719" s="10">
        <f t="shared" si="138"/>
        <v>8.6703516321276179</v>
      </c>
      <c r="Z719" s="1">
        <f t="shared" si="139"/>
        <v>5814.537551316108</v>
      </c>
      <c r="AA719" s="1">
        <f t="shared" si="140"/>
        <v>6.6041365561923734E-2</v>
      </c>
      <c r="AB719" s="1">
        <f t="shared" si="141"/>
        <v>704468.98710000003</v>
      </c>
      <c r="AC719" s="8">
        <f t="shared" si="142"/>
        <v>6.6041365561923734E-2</v>
      </c>
      <c r="AD719" s="1" t="str">
        <f t="shared" si="143"/>
        <v>CUST719</v>
      </c>
      <c r="AE719" s="1"/>
      <c r="AF719" s="1"/>
    </row>
    <row r="720" spans="1:32" x14ac:dyDescent="0.3">
      <c r="A720" s="1" t="s">
        <v>23</v>
      </c>
      <c r="B720" s="1" t="s">
        <v>26</v>
      </c>
      <c r="C720" s="1" t="s">
        <v>29</v>
      </c>
      <c r="D720" s="1">
        <v>4026</v>
      </c>
      <c r="E720" s="1">
        <v>888574</v>
      </c>
      <c r="F720" s="1">
        <v>15775</v>
      </c>
      <c r="G720" s="1">
        <v>2.75</v>
      </c>
      <c r="H720" s="1">
        <v>6.65</v>
      </c>
      <c r="I720" s="1">
        <v>11</v>
      </c>
      <c r="J720" s="1">
        <v>46.53</v>
      </c>
      <c r="K720" s="1">
        <v>8.83</v>
      </c>
      <c r="L720" s="1">
        <v>32222</v>
      </c>
      <c r="M720" s="1">
        <v>10</v>
      </c>
      <c r="N720" s="1">
        <v>1467.33</v>
      </c>
      <c r="O720" s="1">
        <v>4.08</v>
      </c>
      <c r="P720" s="1">
        <v>0</v>
      </c>
      <c r="Q720" s="1">
        <v>2408</v>
      </c>
      <c r="R720" s="1">
        <v>31</v>
      </c>
      <c r="S720" s="1">
        <f t="shared" si="132"/>
        <v>26772.9</v>
      </c>
      <c r="T720" s="1">
        <f t="shared" si="133"/>
        <v>78461.084199999998</v>
      </c>
      <c r="U720" s="1">
        <f t="shared" si="134"/>
        <v>164.26080000000002</v>
      </c>
      <c r="V720" s="1">
        <f t="shared" si="135"/>
        <v>110.715</v>
      </c>
      <c r="W720" s="1">
        <f t="shared" si="136"/>
        <v>748435.04</v>
      </c>
      <c r="X720" s="1">
        <f t="shared" si="137"/>
        <v>185.90040735221064</v>
      </c>
      <c r="Y720" s="10">
        <f t="shared" si="138"/>
        <v>56.327987321711568</v>
      </c>
      <c r="Z720" s="1">
        <f t="shared" si="139"/>
        <v>605.57202537943067</v>
      </c>
      <c r="AA720" s="1">
        <f t="shared" si="140"/>
        <v>1.8164643574986438E-2</v>
      </c>
      <c r="AB720" s="1">
        <f t="shared" si="141"/>
        <v>732660.04</v>
      </c>
      <c r="AC720" s="8">
        <f t="shared" si="142"/>
        <v>1.8164643574986438E-2</v>
      </c>
      <c r="AD720" s="1" t="str">
        <f t="shared" si="143"/>
        <v>CUST720</v>
      </c>
      <c r="AE720" s="1"/>
      <c r="AF720" s="1"/>
    </row>
    <row r="721" spans="1:32" x14ac:dyDescent="0.3">
      <c r="A721" s="1" t="s">
        <v>23</v>
      </c>
      <c r="B721" s="1" t="s">
        <v>25</v>
      </c>
      <c r="C721" s="1" t="s">
        <v>31</v>
      </c>
      <c r="D721" s="1">
        <v>3997</v>
      </c>
      <c r="E721" s="1">
        <v>964634</v>
      </c>
      <c r="F721" s="1">
        <v>116435</v>
      </c>
      <c r="G721" s="1">
        <v>4.07</v>
      </c>
      <c r="H721" s="1">
        <v>15.62</v>
      </c>
      <c r="I721" s="1">
        <v>67</v>
      </c>
      <c r="J721" s="1">
        <v>47.22</v>
      </c>
      <c r="K721" s="1">
        <v>10.84</v>
      </c>
      <c r="L721" s="1">
        <v>41941</v>
      </c>
      <c r="M721" s="1">
        <v>9</v>
      </c>
      <c r="N721" s="1">
        <v>1093.05</v>
      </c>
      <c r="O721" s="1">
        <v>9.4700000000000006</v>
      </c>
      <c r="P721" s="1">
        <v>30</v>
      </c>
      <c r="Q721" s="1">
        <v>7560</v>
      </c>
      <c r="R721" s="1">
        <v>30</v>
      </c>
      <c r="S721" s="1">
        <f t="shared" si="132"/>
        <v>62433.14</v>
      </c>
      <c r="T721" s="1">
        <f t="shared" si="133"/>
        <v>104566.3256</v>
      </c>
      <c r="U721" s="1">
        <f t="shared" si="134"/>
        <v>378.51590000000004</v>
      </c>
      <c r="V721" s="1">
        <f t="shared" si="135"/>
        <v>162.67789999999999</v>
      </c>
      <c r="W721" s="1">
        <f t="shared" si="136"/>
        <v>747592.3406</v>
      </c>
      <c r="X721" s="1">
        <f t="shared" si="137"/>
        <v>187.03836392294221</v>
      </c>
      <c r="Y721" s="10">
        <f t="shared" si="138"/>
        <v>8.2847425602267357</v>
      </c>
      <c r="Z721" s="1">
        <f t="shared" si="139"/>
        <v>882.51589588765387</v>
      </c>
      <c r="AA721" s="1">
        <f t="shared" si="140"/>
        <v>7.5919312402424124E-2</v>
      </c>
      <c r="AB721" s="1">
        <f t="shared" si="141"/>
        <v>631157.3406</v>
      </c>
      <c r="AC721" s="8">
        <f t="shared" si="142"/>
        <v>7.5919312402424124E-2</v>
      </c>
      <c r="AD721" s="1" t="str">
        <f t="shared" si="143"/>
        <v>CUST721</v>
      </c>
      <c r="AE721" s="1"/>
      <c r="AF721" s="1"/>
    </row>
    <row r="722" spans="1:32" x14ac:dyDescent="0.3">
      <c r="A722" s="1" t="s">
        <v>23</v>
      </c>
      <c r="B722" s="1" t="s">
        <v>24</v>
      </c>
      <c r="C722" s="1" t="s">
        <v>30</v>
      </c>
      <c r="D722" s="1">
        <v>469</v>
      </c>
      <c r="E722" s="1">
        <v>932430</v>
      </c>
      <c r="F722" s="1">
        <v>147228</v>
      </c>
      <c r="G722" s="1">
        <v>8.64</v>
      </c>
      <c r="H722" s="1">
        <v>9.8699999999999992</v>
      </c>
      <c r="I722" s="1">
        <v>217</v>
      </c>
      <c r="J722" s="1">
        <v>13.34</v>
      </c>
      <c r="K722" s="1">
        <v>7.9</v>
      </c>
      <c r="L722" s="1">
        <v>54097</v>
      </c>
      <c r="M722" s="1">
        <v>5</v>
      </c>
      <c r="N722" s="1">
        <v>1967.91</v>
      </c>
      <c r="O722" s="1">
        <v>9.4</v>
      </c>
      <c r="P722" s="1">
        <v>34</v>
      </c>
      <c r="Q722" s="1">
        <v>37365</v>
      </c>
      <c r="R722" s="1">
        <v>-2</v>
      </c>
      <c r="S722" s="1">
        <f t="shared" si="132"/>
        <v>4629.03</v>
      </c>
      <c r="T722" s="1">
        <f t="shared" si="133"/>
        <v>73661.97</v>
      </c>
      <c r="U722" s="1">
        <f t="shared" si="134"/>
        <v>44.085999999999999</v>
      </c>
      <c r="V722" s="1">
        <f t="shared" si="135"/>
        <v>40.521599999999999</v>
      </c>
      <c r="W722" s="1">
        <f t="shared" si="136"/>
        <v>762592.39240000001</v>
      </c>
      <c r="X722" s="1">
        <f t="shared" si="137"/>
        <v>1625.99657228145</v>
      </c>
      <c r="Y722" s="10">
        <f t="shared" si="138"/>
        <v>6.3332382427255682</v>
      </c>
      <c r="Z722" s="1">
        <f t="shared" si="139"/>
        <v>473.81740018598407</v>
      </c>
      <c r="AA722" s="1">
        <f t="shared" si="140"/>
        <v>0.45798233647566039</v>
      </c>
      <c r="AB722" s="1">
        <f t="shared" si="141"/>
        <v>615364.39240000001</v>
      </c>
      <c r="AC722" s="8">
        <f t="shared" si="142"/>
        <v>0.45798233647566039</v>
      </c>
      <c r="AD722" s="1" t="str">
        <f t="shared" si="143"/>
        <v>CUST722</v>
      </c>
      <c r="AE722" s="1"/>
      <c r="AF722" s="1"/>
    </row>
    <row r="723" spans="1:32" x14ac:dyDescent="0.3">
      <c r="A723" s="1" t="s">
        <v>22</v>
      </c>
      <c r="B723" s="1" t="s">
        <v>24</v>
      </c>
      <c r="C723" s="1" t="s">
        <v>30</v>
      </c>
      <c r="D723" s="1">
        <v>4533</v>
      </c>
      <c r="E723" s="1">
        <v>918374</v>
      </c>
      <c r="F723" s="1">
        <v>101055</v>
      </c>
      <c r="G723" s="1">
        <v>9.83</v>
      </c>
      <c r="H723" s="1">
        <v>15.13</v>
      </c>
      <c r="I723" s="1">
        <v>352</v>
      </c>
      <c r="J723" s="1">
        <v>14.57</v>
      </c>
      <c r="K723" s="1">
        <v>5.4</v>
      </c>
      <c r="L723" s="1">
        <v>17459</v>
      </c>
      <c r="M723" s="1">
        <v>2</v>
      </c>
      <c r="N723" s="1">
        <v>294.29000000000002</v>
      </c>
      <c r="O723" s="1">
        <v>8.0500000000000007</v>
      </c>
      <c r="P723" s="1">
        <v>22</v>
      </c>
      <c r="Q723" s="1">
        <v>26298</v>
      </c>
      <c r="R723" s="1">
        <v>-6</v>
      </c>
      <c r="S723" s="1">
        <f t="shared" si="132"/>
        <v>68584.290000000008</v>
      </c>
      <c r="T723" s="1">
        <f t="shared" si="133"/>
        <v>49592.196000000004</v>
      </c>
      <c r="U723" s="1">
        <f t="shared" si="134"/>
        <v>364.90649999999999</v>
      </c>
      <c r="V723" s="1">
        <f t="shared" si="135"/>
        <v>445.59390000000002</v>
      </c>
      <c r="W723" s="1">
        <f t="shared" si="136"/>
        <v>755630.01359999995</v>
      </c>
      <c r="X723" s="1">
        <f t="shared" si="137"/>
        <v>166.69534824619456</v>
      </c>
      <c r="Y723" s="10">
        <f t="shared" si="138"/>
        <v>9.0878630448765527</v>
      </c>
      <c r="Z723" s="1">
        <f t="shared" si="139"/>
        <v>3120.6429032586902</v>
      </c>
      <c r="AA723" s="1">
        <f t="shared" si="140"/>
        <v>0.11279726995755543</v>
      </c>
      <c r="AB723" s="1">
        <f t="shared" si="141"/>
        <v>654575.01359999995</v>
      </c>
      <c r="AC723" s="8">
        <f t="shared" si="142"/>
        <v>0.11279726995755543</v>
      </c>
      <c r="AD723" s="1" t="str">
        <f t="shared" si="143"/>
        <v>CUST723</v>
      </c>
      <c r="AE723" s="1"/>
      <c r="AF723" s="1"/>
    </row>
    <row r="724" spans="1:32" x14ac:dyDescent="0.3">
      <c r="A724" s="1" t="s">
        <v>22</v>
      </c>
      <c r="B724" s="1" t="s">
        <v>26</v>
      </c>
      <c r="C724" s="1" t="s">
        <v>31</v>
      </c>
      <c r="D724" s="1">
        <v>2039</v>
      </c>
      <c r="E724" s="1">
        <v>945331</v>
      </c>
      <c r="F724" s="1">
        <v>43635</v>
      </c>
      <c r="G724" s="1">
        <v>2.7</v>
      </c>
      <c r="H724" s="1">
        <v>4.87</v>
      </c>
      <c r="I724" s="1">
        <v>391</v>
      </c>
      <c r="J724" s="1">
        <v>9.0299999999999994</v>
      </c>
      <c r="K724" s="1">
        <v>11.16</v>
      </c>
      <c r="L724" s="1">
        <v>95359</v>
      </c>
      <c r="M724" s="1">
        <v>6</v>
      </c>
      <c r="N724" s="1">
        <v>963.01</v>
      </c>
      <c r="O724" s="1">
        <v>23.91</v>
      </c>
      <c r="P724" s="1">
        <v>25</v>
      </c>
      <c r="Q724" s="1">
        <v>19161</v>
      </c>
      <c r="R724" s="1">
        <v>35</v>
      </c>
      <c r="S724" s="1">
        <f t="shared" si="132"/>
        <v>9929.93</v>
      </c>
      <c r="T724" s="1">
        <f t="shared" si="133"/>
        <v>105498.9396</v>
      </c>
      <c r="U724" s="1">
        <f t="shared" si="134"/>
        <v>487.5249</v>
      </c>
      <c r="V724" s="1">
        <f t="shared" si="135"/>
        <v>55.053000000000004</v>
      </c>
      <c r="W724" s="1">
        <f t="shared" si="136"/>
        <v>714839.55249999999</v>
      </c>
      <c r="X724" s="1">
        <f t="shared" si="137"/>
        <v>350.58339995095633</v>
      </c>
      <c r="Y724" s="10">
        <f t="shared" si="138"/>
        <v>21.664512432680187</v>
      </c>
      <c r="Z724" s="1">
        <f t="shared" si="139"/>
        <v>981.64193518239688</v>
      </c>
      <c r="AA724" s="1">
        <f t="shared" si="140"/>
        <v>0.39831224195546322</v>
      </c>
      <c r="AB724" s="1">
        <f t="shared" si="141"/>
        <v>671204.55249999999</v>
      </c>
      <c r="AC724" s="8">
        <f t="shared" si="142"/>
        <v>0.39831224195546322</v>
      </c>
      <c r="AD724" s="1" t="str">
        <f t="shared" si="143"/>
        <v>CUST724</v>
      </c>
      <c r="AE724" s="1"/>
      <c r="AF724" s="1"/>
    </row>
    <row r="725" spans="1:32" x14ac:dyDescent="0.3">
      <c r="A725" s="1" t="s">
        <v>22</v>
      </c>
      <c r="B725" s="1" t="s">
        <v>25</v>
      </c>
      <c r="C725" s="1" t="s">
        <v>29</v>
      </c>
      <c r="D725" s="1">
        <v>554</v>
      </c>
      <c r="E725" s="1">
        <v>864660</v>
      </c>
      <c r="F725" s="1">
        <v>15207</v>
      </c>
      <c r="G725" s="1">
        <v>3.21</v>
      </c>
      <c r="H725" s="1">
        <v>11.63</v>
      </c>
      <c r="I725" s="1">
        <v>68</v>
      </c>
      <c r="J725" s="1">
        <v>54.99</v>
      </c>
      <c r="K725" s="1">
        <v>13.79</v>
      </c>
      <c r="L725" s="1">
        <v>32694</v>
      </c>
      <c r="M725" s="1">
        <v>3</v>
      </c>
      <c r="N725" s="1">
        <v>1075.56</v>
      </c>
      <c r="O725" s="1">
        <v>11.87</v>
      </c>
      <c r="P725" s="1">
        <v>24</v>
      </c>
      <c r="Q725" s="1">
        <v>48857</v>
      </c>
      <c r="R725" s="1">
        <v>3</v>
      </c>
      <c r="S725" s="1">
        <f t="shared" si="132"/>
        <v>6443.02</v>
      </c>
      <c r="T725" s="1">
        <f t="shared" si="133"/>
        <v>119236.614</v>
      </c>
      <c r="U725" s="1">
        <f t="shared" si="134"/>
        <v>65.759799999999998</v>
      </c>
      <c r="V725" s="1">
        <f t="shared" si="135"/>
        <v>17.783399999999997</v>
      </c>
      <c r="W725" s="1">
        <f t="shared" si="136"/>
        <v>657345.82279999997</v>
      </c>
      <c r="X725" s="1">
        <f t="shared" si="137"/>
        <v>1186.5448064981949</v>
      </c>
      <c r="Y725" s="10">
        <f t="shared" si="138"/>
        <v>56.859341092917738</v>
      </c>
      <c r="Z725" s="1">
        <f t="shared" si="139"/>
        <v>803.91609952024999</v>
      </c>
      <c r="AA725" s="1">
        <f t="shared" si="140"/>
        <v>8.4585941294844202E-2</v>
      </c>
      <c r="AB725" s="1">
        <f t="shared" si="141"/>
        <v>642138.82279999997</v>
      </c>
      <c r="AC725" s="8">
        <f t="shared" si="142"/>
        <v>8.4585941294844202E-2</v>
      </c>
      <c r="AD725" s="1" t="str">
        <f t="shared" si="143"/>
        <v>CUST725</v>
      </c>
      <c r="AE725" s="1"/>
      <c r="AF725" s="1"/>
    </row>
    <row r="726" spans="1:32" x14ac:dyDescent="0.3">
      <c r="A726" s="1" t="s">
        <v>22</v>
      </c>
      <c r="B726" s="1" t="s">
        <v>24</v>
      </c>
      <c r="C726" s="1" t="s">
        <v>29</v>
      </c>
      <c r="D726" s="1">
        <v>3089</v>
      </c>
      <c r="E726" s="1">
        <v>991763</v>
      </c>
      <c r="F726" s="1">
        <v>127258</v>
      </c>
      <c r="G726" s="1">
        <v>4.78</v>
      </c>
      <c r="H726" s="1">
        <v>11.01</v>
      </c>
      <c r="I726" s="1">
        <v>228</v>
      </c>
      <c r="J726" s="1">
        <v>65.98</v>
      </c>
      <c r="K726" s="1">
        <v>8.58</v>
      </c>
      <c r="L726" s="1">
        <v>47456</v>
      </c>
      <c r="M726" s="1">
        <v>8</v>
      </c>
      <c r="N726" s="1">
        <v>372.29</v>
      </c>
      <c r="O726" s="1">
        <v>12.95</v>
      </c>
      <c r="P726" s="1">
        <v>40</v>
      </c>
      <c r="Q726" s="1">
        <v>5643</v>
      </c>
      <c r="R726" s="1">
        <v>63</v>
      </c>
      <c r="S726" s="1">
        <f t="shared" si="132"/>
        <v>34009.89</v>
      </c>
      <c r="T726" s="1">
        <f t="shared" si="133"/>
        <v>85093.265400000004</v>
      </c>
      <c r="U726" s="1">
        <f t="shared" si="134"/>
        <v>400.02550000000002</v>
      </c>
      <c r="V726" s="1">
        <f t="shared" si="135"/>
        <v>147.6542</v>
      </c>
      <c r="W726" s="1">
        <f t="shared" si="136"/>
        <v>819013.16489999997</v>
      </c>
      <c r="X726" s="1">
        <f t="shared" si="137"/>
        <v>265.13860955001616</v>
      </c>
      <c r="Y726" s="10">
        <f t="shared" si="138"/>
        <v>7.7933253705071586</v>
      </c>
      <c r="Z726" s="1">
        <f t="shared" si="139"/>
        <v>2663.9528324693115</v>
      </c>
      <c r="AA726" s="1">
        <f t="shared" si="140"/>
        <v>8.5587100950529515E-2</v>
      </c>
      <c r="AB726" s="1">
        <f t="shared" si="141"/>
        <v>691755.16489999997</v>
      </c>
      <c r="AC726" s="8">
        <f t="shared" si="142"/>
        <v>8.5587100950529515E-2</v>
      </c>
      <c r="AD726" s="1" t="str">
        <f t="shared" si="143"/>
        <v>CUST726</v>
      </c>
      <c r="AE726" s="1"/>
      <c r="AF726" s="1"/>
    </row>
    <row r="727" spans="1:32" x14ac:dyDescent="0.3">
      <c r="A727" s="1" t="s">
        <v>22</v>
      </c>
      <c r="B727" s="1" t="s">
        <v>24</v>
      </c>
      <c r="C727" s="1" t="s">
        <v>30</v>
      </c>
      <c r="D727" s="1">
        <v>2731</v>
      </c>
      <c r="E727" s="1">
        <v>982443</v>
      </c>
      <c r="F727" s="1">
        <v>130737</v>
      </c>
      <c r="G727" s="1">
        <v>4.9000000000000004</v>
      </c>
      <c r="H727" s="1">
        <v>17.329999999999998</v>
      </c>
      <c r="I727" s="1">
        <v>278</v>
      </c>
      <c r="J727" s="1">
        <v>62.05</v>
      </c>
      <c r="K727" s="1">
        <v>8.8000000000000007</v>
      </c>
      <c r="L727" s="1">
        <v>5574</v>
      </c>
      <c r="M727" s="1">
        <v>9</v>
      </c>
      <c r="N727" s="1">
        <v>1541.96</v>
      </c>
      <c r="O727" s="1">
        <v>13.63</v>
      </c>
      <c r="P727" s="1">
        <v>27</v>
      </c>
      <c r="Q727" s="1">
        <v>17997</v>
      </c>
      <c r="R727" s="1">
        <v>75</v>
      </c>
      <c r="S727" s="1">
        <f t="shared" si="132"/>
        <v>47328.229999999996</v>
      </c>
      <c r="T727" s="1">
        <f t="shared" si="133"/>
        <v>86454.984000000011</v>
      </c>
      <c r="U727" s="1">
        <f t="shared" si="134"/>
        <v>372.2353</v>
      </c>
      <c r="V727" s="1">
        <f t="shared" si="135"/>
        <v>133.81900000000002</v>
      </c>
      <c r="W727" s="1">
        <f t="shared" si="136"/>
        <v>824582.7317</v>
      </c>
      <c r="X727" s="1">
        <f t="shared" si="137"/>
        <v>301.93435800073235</v>
      </c>
      <c r="Y727" s="10">
        <f t="shared" si="138"/>
        <v>7.5146515523531976</v>
      </c>
      <c r="Z727" s="1">
        <f t="shared" si="139"/>
        <v>637.13909569638645</v>
      </c>
      <c r="AA727" s="1">
        <f t="shared" si="140"/>
        <v>0.43632544585283828</v>
      </c>
      <c r="AB727" s="1">
        <f t="shared" si="141"/>
        <v>693845.7317</v>
      </c>
      <c r="AC727" s="8">
        <f t="shared" si="142"/>
        <v>0.43632544585283828</v>
      </c>
      <c r="AD727" s="1" t="str">
        <f t="shared" si="143"/>
        <v>CUST727</v>
      </c>
      <c r="AE727" s="1"/>
      <c r="AF727" s="1"/>
    </row>
    <row r="728" spans="1:32" x14ac:dyDescent="0.3">
      <c r="A728" s="1" t="s">
        <v>22</v>
      </c>
      <c r="B728" s="1" t="s">
        <v>27</v>
      </c>
      <c r="C728" s="1" t="s">
        <v>30</v>
      </c>
      <c r="D728" s="1">
        <v>3474</v>
      </c>
      <c r="E728" s="1">
        <v>961093</v>
      </c>
      <c r="F728" s="1">
        <v>51607</v>
      </c>
      <c r="G728" s="1">
        <v>9.43</v>
      </c>
      <c r="H728" s="1">
        <v>7.54</v>
      </c>
      <c r="I728" s="1">
        <v>166</v>
      </c>
      <c r="J728" s="1">
        <v>64.12</v>
      </c>
      <c r="K728" s="1">
        <v>15.64</v>
      </c>
      <c r="L728" s="1">
        <v>4944</v>
      </c>
      <c r="M728" s="1">
        <v>14</v>
      </c>
      <c r="N728" s="1">
        <v>1648.76</v>
      </c>
      <c r="O728" s="1">
        <v>27.96</v>
      </c>
      <c r="P728" s="1">
        <v>26</v>
      </c>
      <c r="Q728" s="1">
        <v>27119</v>
      </c>
      <c r="R728" s="1">
        <v>34</v>
      </c>
      <c r="S728" s="1">
        <f t="shared" si="132"/>
        <v>26193.96</v>
      </c>
      <c r="T728" s="1">
        <f t="shared" si="133"/>
        <v>150314.94520000002</v>
      </c>
      <c r="U728" s="1">
        <f t="shared" si="134"/>
        <v>971.33040000000005</v>
      </c>
      <c r="V728" s="1">
        <f t="shared" si="135"/>
        <v>327.59819999999996</v>
      </c>
      <c r="W728" s="1">
        <f t="shared" si="136"/>
        <v>751222.16619999998</v>
      </c>
      <c r="X728" s="1">
        <f t="shared" si="137"/>
        <v>216.24126833621185</v>
      </c>
      <c r="Y728" s="10">
        <f t="shared" si="138"/>
        <v>18.623306915728488</v>
      </c>
      <c r="Z728" s="1">
        <f t="shared" si="139"/>
        <v>582.91867827943429</v>
      </c>
      <c r="AA728" s="1">
        <f t="shared" si="140"/>
        <v>0.28477385643220787</v>
      </c>
      <c r="AB728" s="1">
        <f t="shared" si="141"/>
        <v>699615.16619999998</v>
      </c>
      <c r="AC728" s="8">
        <f t="shared" si="142"/>
        <v>0.28477385643220787</v>
      </c>
      <c r="AD728" s="1" t="str">
        <f t="shared" si="143"/>
        <v>CUST728</v>
      </c>
      <c r="AE728" s="1"/>
      <c r="AF728" s="1"/>
    </row>
    <row r="729" spans="1:32" x14ac:dyDescent="0.3">
      <c r="A729" s="1" t="s">
        <v>22</v>
      </c>
      <c r="B729" s="1" t="s">
        <v>24</v>
      </c>
      <c r="C729" s="1" t="s">
        <v>30</v>
      </c>
      <c r="D729" s="1">
        <v>4617</v>
      </c>
      <c r="E729" s="1">
        <v>975683</v>
      </c>
      <c r="F729" s="1">
        <v>73323</v>
      </c>
      <c r="G729" s="1">
        <v>0.93</v>
      </c>
      <c r="H729" s="1">
        <v>19.920000000000002</v>
      </c>
      <c r="I729" s="1">
        <v>256</v>
      </c>
      <c r="J729" s="1">
        <v>20.71</v>
      </c>
      <c r="K729" s="1">
        <v>6.85</v>
      </c>
      <c r="L729" s="1">
        <v>87459</v>
      </c>
      <c r="M729" s="1">
        <v>2</v>
      </c>
      <c r="N729" s="1">
        <v>909.47</v>
      </c>
      <c r="O729" s="1">
        <v>20.62</v>
      </c>
      <c r="P729" s="1">
        <v>48</v>
      </c>
      <c r="Q729" s="1">
        <v>24211</v>
      </c>
      <c r="R729" s="1">
        <v>35</v>
      </c>
      <c r="S729" s="1">
        <f t="shared" si="132"/>
        <v>91970.640000000014</v>
      </c>
      <c r="T729" s="1">
        <f t="shared" si="133"/>
        <v>66834.285499999998</v>
      </c>
      <c r="U729" s="1">
        <f t="shared" si="134"/>
        <v>952.0254000000001</v>
      </c>
      <c r="V729" s="1">
        <f t="shared" si="135"/>
        <v>42.938100000000006</v>
      </c>
      <c r="W729" s="1">
        <f t="shared" si="136"/>
        <v>704213.11100000003</v>
      </c>
      <c r="X729" s="1">
        <f t="shared" si="137"/>
        <v>152.52612324019927</v>
      </c>
      <c r="Y729" s="10">
        <f t="shared" si="138"/>
        <v>13.306643208815787</v>
      </c>
      <c r="Z729" s="1">
        <f t="shared" si="139"/>
        <v>1072.8039407567044</v>
      </c>
      <c r="AA729" s="1">
        <f t="shared" si="140"/>
        <v>0.23862701307699327</v>
      </c>
      <c r="AB729" s="1">
        <f t="shared" si="141"/>
        <v>630890.11100000003</v>
      </c>
      <c r="AC729" s="8">
        <f t="shared" si="142"/>
        <v>0.23862701307699327</v>
      </c>
      <c r="AD729" s="1" t="str">
        <f t="shared" si="143"/>
        <v>CUST729</v>
      </c>
      <c r="AE729" s="1"/>
      <c r="AF729" s="1"/>
    </row>
    <row r="730" spans="1:32" x14ac:dyDescent="0.3">
      <c r="A730" s="1" t="s">
        <v>22</v>
      </c>
      <c r="B730" s="1" t="s">
        <v>25</v>
      </c>
      <c r="C730" s="1" t="s">
        <v>29</v>
      </c>
      <c r="D730" s="1">
        <v>4937</v>
      </c>
      <c r="E730" s="1">
        <v>923093</v>
      </c>
      <c r="F730" s="1">
        <v>8696</v>
      </c>
      <c r="G730" s="1">
        <v>1.67</v>
      </c>
      <c r="H730" s="1">
        <v>4.0999999999999996</v>
      </c>
      <c r="I730" s="1">
        <v>412</v>
      </c>
      <c r="J730" s="1">
        <v>31.6</v>
      </c>
      <c r="K730" s="1">
        <v>14.42</v>
      </c>
      <c r="L730" s="1">
        <v>71196</v>
      </c>
      <c r="M730" s="1">
        <v>0</v>
      </c>
      <c r="N730" s="1">
        <v>1702.53</v>
      </c>
      <c r="O730" s="1">
        <v>29.88</v>
      </c>
      <c r="P730" s="1">
        <v>24</v>
      </c>
      <c r="Q730" s="1">
        <v>31383</v>
      </c>
      <c r="R730" s="1">
        <v>67</v>
      </c>
      <c r="S730" s="1">
        <f t="shared" si="132"/>
        <v>20241.699999999997</v>
      </c>
      <c r="T730" s="1">
        <f t="shared" si="133"/>
        <v>133110.01060000001</v>
      </c>
      <c r="U730" s="1">
        <f t="shared" si="134"/>
        <v>1475.1756</v>
      </c>
      <c r="V730" s="1">
        <f t="shared" si="135"/>
        <v>82.447900000000004</v>
      </c>
      <c r="W730" s="1">
        <f t="shared" si="136"/>
        <v>665604.66590000002</v>
      </c>
      <c r="X730" s="1">
        <f t="shared" si="137"/>
        <v>134.81966090743367</v>
      </c>
      <c r="Y730" s="10">
        <f t="shared" si="138"/>
        <v>106.15144894204232</v>
      </c>
      <c r="Z730" s="1">
        <f t="shared" si="139"/>
        <v>542.18897758042442</v>
      </c>
      <c r="AA730" s="1">
        <f t="shared" si="140"/>
        <v>0.75988265537708555</v>
      </c>
      <c r="AB730" s="1">
        <f t="shared" si="141"/>
        <v>656908.66590000002</v>
      </c>
      <c r="AC730" s="8">
        <f t="shared" si="142"/>
        <v>0.75988265537708555</v>
      </c>
      <c r="AD730" s="1" t="str">
        <f t="shared" si="143"/>
        <v>CUST730</v>
      </c>
      <c r="AE730" s="1"/>
      <c r="AF730" s="1"/>
    </row>
    <row r="731" spans="1:32" x14ac:dyDescent="0.3">
      <c r="A731" s="1" t="s">
        <v>22</v>
      </c>
      <c r="B731" s="1" t="s">
        <v>24</v>
      </c>
      <c r="C731" s="1" t="s">
        <v>30</v>
      </c>
      <c r="D731" s="1">
        <v>4126</v>
      </c>
      <c r="E731" s="1">
        <v>931272</v>
      </c>
      <c r="F731" s="1">
        <v>20523</v>
      </c>
      <c r="G731" s="1">
        <v>5.77</v>
      </c>
      <c r="H731" s="1">
        <v>11.37</v>
      </c>
      <c r="I731" s="1">
        <v>336</v>
      </c>
      <c r="J731" s="1">
        <v>34.79</v>
      </c>
      <c r="K731" s="1">
        <v>13.24</v>
      </c>
      <c r="L731" s="1">
        <v>35524</v>
      </c>
      <c r="M731" s="1">
        <v>0</v>
      </c>
      <c r="N731" s="1">
        <v>360.46</v>
      </c>
      <c r="O731" s="1">
        <v>7.57</v>
      </c>
      <c r="P731" s="1">
        <v>4</v>
      </c>
      <c r="Q731" s="1">
        <v>49351</v>
      </c>
      <c r="R731" s="1">
        <v>27</v>
      </c>
      <c r="S731" s="1">
        <f t="shared" si="132"/>
        <v>46912.619999999995</v>
      </c>
      <c r="T731" s="1">
        <f t="shared" si="133"/>
        <v>123300.41279999999</v>
      </c>
      <c r="U731" s="1">
        <f t="shared" si="134"/>
        <v>312.33820000000003</v>
      </c>
      <c r="V731" s="1">
        <f t="shared" si="135"/>
        <v>238.07019999999997</v>
      </c>
      <c r="W731" s="1">
        <f t="shared" si="136"/>
        <v>675633.5588</v>
      </c>
      <c r="X731" s="1">
        <f t="shared" si="137"/>
        <v>163.75025661657779</v>
      </c>
      <c r="Y731" s="10">
        <f t="shared" si="138"/>
        <v>45.376991667884809</v>
      </c>
      <c r="Z731" s="1">
        <f t="shared" si="139"/>
        <v>2583.5654441546912</v>
      </c>
      <c r="AA731" s="1">
        <f t="shared" si="140"/>
        <v>0.13005283096667783</v>
      </c>
      <c r="AB731" s="1">
        <f t="shared" si="141"/>
        <v>655110.5588</v>
      </c>
      <c r="AC731" s="8">
        <f t="shared" si="142"/>
        <v>0.13005283096667783</v>
      </c>
      <c r="AD731" s="1" t="str">
        <f t="shared" si="143"/>
        <v>CUST731</v>
      </c>
      <c r="AE731" s="1"/>
      <c r="AF731" s="1"/>
    </row>
    <row r="732" spans="1:32" x14ac:dyDescent="0.3">
      <c r="A732" s="1" t="s">
        <v>22</v>
      </c>
      <c r="B732" s="1" t="s">
        <v>24</v>
      </c>
      <c r="C732" s="1" t="s">
        <v>29</v>
      </c>
      <c r="D732" s="1">
        <v>4088</v>
      </c>
      <c r="E732" s="1">
        <v>900478</v>
      </c>
      <c r="F732" s="1">
        <v>5174</v>
      </c>
      <c r="G732" s="1">
        <v>5.66</v>
      </c>
      <c r="H732" s="1">
        <v>12.23</v>
      </c>
      <c r="I732" s="1">
        <v>233</v>
      </c>
      <c r="J732" s="1">
        <v>13.14</v>
      </c>
      <c r="K732" s="1">
        <v>5.56</v>
      </c>
      <c r="L732" s="1">
        <v>56733</v>
      </c>
      <c r="M732" s="1">
        <v>12</v>
      </c>
      <c r="N732" s="1">
        <v>992.36</v>
      </c>
      <c r="O732" s="1">
        <v>3.12</v>
      </c>
      <c r="P732" s="1">
        <v>5</v>
      </c>
      <c r="Q732" s="1">
        <v>21605</v>
      </c>
      <c r="R732" s="1">
        <v>17</v>
      </c>
      <c r="S732" s="1">
        <f t="shared" si="132"/>
        <v>49996.240000000005</v>
      </c>
      <c r="T732" s="1">
        <f t="shared" si="133"/>
        <v>50066.576799999995</v>
      </c>
      <c r="U732" s="1">
        <f t="shared" si="134"/>
        <v>127.54560000000001</v>
      </c>
      <c r="V732" s="1">
        <f t="shared" si="135"/>
        <v>231.38080000000002</v>
      </c>
      <c r="W732" s="1">
        <f t="shared" si="136"/>
        <v>721718.25679999997</v>
      </c>
      <c r="X732" s="1">
        <f t="shared" si="137"/>
        <v>176.54556183953034</v>
      </c>
      <c r="Y732" s="10">
        <f t="shared" si="138"/>
        <v>174.03904136064941</v>
      </c>
      <c r="Z732" s="1">
        <f t="shared" si="139"/>
        <v>907.41061711475675</v>
      </c>
      <c r="AA732" s="1">
        <f t="shared" si="140"/>
        <v>0.25677460193363971</v>
      </c>
      <c r="AB732" s="1">
        <f t="shared" si="141"/>
        <v>716544.25679999997</v>
      </c>
      <c r="AC732" s="8">
        <f t="shared" si="142"/>
        <v>0.25677460193363971</v>
      </c>
      <c r="AD732" s="1" t="str">
        <f t="shared" si="143"/>
        <v>CUST732</v>
      </c>
      <c r="AE732" s="1"/>
      <c r="AF732" s="1"/>
    </row>
    <row r="733" spans="1:32" x14ac:dyDescent="0.3">
      <c r="A733" s="1" t="s">
        <v>20</v>
      </c>
      <c r="B733" s="1" t="s">
        <v>27</v>
      </c>
      <c r="C733" s="1" t="s">
        <v>31</v>
      </c>
      <c r="D733" s="1">
        <v>3988</v>
      </c>
      <c r="E733" s="1">
        <v>931718</v>
      </c>
      <c r="F733" s="1">
        <v>26312</v>
      </c>
      <c r="G733" s="1">
        <v>8.9600000000000009</v>
      </c>
      <c r="H733" s="1">
        <v>6.3</v>
      </c>
      <c r="I733" s="1">
        <v>118</v>
      </c>
      <c r="J733" s="1">
        <v>42.28</v>
      </c>
      <c r="K733" s="1">
        <v>13.54</v>
      </c>
      <c r="L733" s="1">
        <v>88887</v>
      </c>
      <c r="M733" s="1">
        <v>2</v>
      </c>
      <c r="N733" s="1">
        <v>325.27</v>
      </c>
      <c r="O733" s="1">
        <v>11.89</v>
      </c>
      <c r="P733" s="1">
        <v>41</v>
      </c>
      <c r="Q733" s="1">
        <v>27926</v>
      </c>
      <c r="R733" s="1">
        <v>-3</v>
      </c>
      <c r="S733" s="1">
        <f t="shared" si="132"/>
        <v>25124.399999999998</v>
      </c>
      <c r="T733" s="1">
        <f t="shared" si="133"/>
        <v>126154.61719999999</v>
      </c>
      <c r="U733" s="1">
        <f t="shared" si="134"/>
        <v>474.17320000000001</v>
      </c>
      <c r="V733" s="1">
        <f t="shared" si="135"/>
        <v>357.32480000000004</v>
      </c>
      <c r="W733" s="1">
        <f t="shared" si="136"/>
        <v>662794.48479999998</v>
      </c>
      <c r="X733" s="1">
        <f t="shared" si="137"/>
        <v>166.19721283851555</v>
      </c>
      <c r="Y733" s="10">
        <f t="shared" si="138"/>
        <v>35.410383095165706</v>
      </c>
      <c r="Z733" s="1">
        <f t="shared" si="139"/>
        <v>2864.44492267962</v>
      </c>
      <c r="AA733" s="1">
        <f t="shared" si="140"/>
        <v>4.1194717715016774E-2</v>
      </c>
      <c r="AB733" s="1">
        <f t="shared" si="141"/>
        <v>636482.48479999998</v>
      </c>
      <c r="AC733" s="8">
        <f t="shared" si="142"/>
        <v>4.1194717715016774E-2</v>
      </c>
      <c r="AD733" s="1" t="str">
        <f t="shared" si="143"/>
        <v>CUST733</v>
      </c>
      <c r="AE733" s="1"/>
      <c r="AF733" s="1"/>
    </row>
    <row r="734" spans="1:32" x14ac:dyDescent="0.3">
      <c r="A734" s="1" t="s">
        <v>20</v>
      </c>
      <c r="B734" s="1" t="s">
        <v>24</v>
      </c>
      <c r="C734" s="1" t="s">
        <v>30</v>
      </c>
      <c r="D734" s="1">
        <v>2834</v>
      </c>
      <c r="E734" s="1">
        <v>966781</v>
      </c>
      <c r="F734" s="1">
        <v>31086</v>
      </c>
      <c r="G734" s="1">
        <v>4.71</v>
      </c>
      <c r="H734" s="1">
        <v>9.56</v>
      </c>
      <c r="I734" s="1">
        <v>195</v>
      </c>
      <c r="J734" s="1">
        <v>68.209999999999994</v>
      </c>
      <c r="K734" s="1">
        <v>7.61</v>
      </c>
      <c r="L734" s="1">
        <v>37310</v>
      </c>
      <c r="M734" s="1">
        <v>2</v>
      </c>
      <c r="N734" s="1">
        <v>768.16</v>
      </c>
      <c r="O734" s="1">
        <v>22</v>
      </c>
      <c r="P734" s="1">
        <v>1</v>
      </c>
      <c r="Q734" s="1">
        <v>14036</v>
      </c>
      <c r="R734" s="1">
        <v>30</v>
      </c>
      <c r="S734" s="1">
        <f t="shared" si="132"/>
        <v>27093.040000000001</v>
      </c>
      <c r="T734" s="1">
        <f t="shared" si="133"/>
        <v>73572.034100000004</v>
      </c>
      <c r="U734" s="1">
        <f t="shared" si="134"/>
        <v>623.48</v>
      </c>
      <c r="V734" s="1">
        <f t="shared" si="135"/>
        <v>133.48140000000001</v>
      </c>
      <c r="W734" s="1">
        <f t="shared" si="136"/>
        <v>814012.9645</v>
      </c>
      <c r="X734" s="1">
        <f t="shared" si="137"/>
        <v>287.23110956245591</v>
      </c>
      <c r="Y734" s="10">
        <f t="shared" si="138"/>
        <v>31.100205880460656</v>
      </c>
      <c r="Z734" s="1">
        <f t="shared" si="139"/>
        <v>1258.5672255780046</v>
      </c>
      <c r="AA734" s="1">
        <f t="shared" si="140"/>
        <v>0.15493808835713568</v>
      </c>
      <c r="AB734" s="1">
        <f t="shared" si="141"/>
        <v>782926.9645</v>
      </c>
      <c r="AC734" s="8">
        <f t="shared" si="142"/>
        <v>0.15493808835713568</v>
      </c>
      <c r="AD734" s="1" t="str">
        <f t="shared" si="143"/>
        <v>CUST734</v>
      </c>
      <c r="AE734" s="1"/>
      <c r="AF734" s="1"/>
    </row>
    <row r="735" spans="1:32" x14ac:dyDescent="0.3">
      <c r="A735" s="1" t="s">
        <v>20</v>
      </c>
      <c r="B735" s="1" t="s">
        <v>25</v>
      </c>
      <c r="C735" s="1" t="s">
        <v>30</v>
      </c>
      <c r="D735" s="1">
        <v>3668</v>
      </c>
      <c r="E735" s="1">
        <v>931220</v>
      </c>
      <c r="F735" s="1">
        <v>96088</v>
      </c>
      <c r="G735" s="1">
        <v>7.55</v>
      </c>
      <c r="H735" s="1">
        <v>15.97</v>
      </c>
      <c r="I735" s="1">
        <v>84</v>
      </c>
      <c r="J735" s="1">
        <v>20.38</v>
      </c>
      <c r="K735" s="1">
        <v>6.06</v>
      </c>
      <c r="L735" s="1">
        <v>35256</v>
      </c>
      <c r="M735" s="1">
        <v>3</v>
      </c>
      <c r="N735" s="1">
        <v>1760.97</v>
      </c>
      <c r="O735" s="1">
        <v>2.93</v>
      </c>
      <c r="P735" s="1">
        <v>19</v>
      </c>
      <c r="Q735" s="1">
        <v>37978</v>
      </c>
      <c r="R735" s="1">
        <v>69</v>
      </c>
      <c r="S735" s="1">
        <f t="shared" si="132"/>
        <v>58577.96</v>
      </c>
      <c r="T735" s="1">
        <f t="shared" si="133"/>
        <v>56431.931999999993</v>
      </c>
      <c r="U735" s="1">
        <f t="shared" si="134"/>
        <v>107.47240000000001</v>
      </c>
      <c r="V735" s="1">
        <f t="shared" si="135"/>
        <v>276.93399999999997</v>
      </c>
      <c r="W735" s="1">
        <f t="shared" si="136"/>
        <v>742591.70160000003</v>
      </c>
      <c r="X735" s="1">
        <f t="shared" si="137"/>
        <v>202.45139083969465</v>
      </c>
      <c r="Y735" s="10">
        <f t="shared" si="138"/>
        <v>9.6913246190991593</v>
      </c>
      <c r="Z735" s="1">
        <f t="shared" si="139"/>
        <v>528.81082585166132</v>
      </c>
      <c r="AA735" s="1">
        <f t="shared" si="140"/>
        <v>0.15884697493610531</v>
      </c>
      <c r="AB735" s="1">
        <f t="shared" si="141"/>
        <v>646503.70160000003</v>
      </c>
      <c r="AC735" s="8">
        <f t="shared" si="142"/>
        <v>0.15884697493610531</v>
      </c>
      <c r="AD735" s="1" t="str">
        <f t="shared" si="143"/>
        <v>CUST735</v>
      </c>
      <c r="AE735" s="1"/>
      <c r="AF735" s="1"/>
    </row>
    <row r="736" spans="1:32" x14ac:dyDescent="0.3">
      <c r="A736" s="1" t="s">
        <v>20</v>
      </c>
      <c r="B736" s="1" t="s">
        <v>25</v>
      </c>
      <c r="C736" s="1" t="s">
        <v>31</v>
      </c>
      <c r="D736" s="1">
        <v>1427</v>
      </c>
      <c r="E736" s="1">
        <v>983396</v>
      </c>
      <c r="F736" s="1">
        <v>16590</v>
      </c>
      <c r="G736" s="1">
        <v>7.12</v>
      </c>
      <c r="H736" s="1">
        <v>7.34</v>
      </c>
      <c r="I736" s="1">
        <v>340</v>
      </c>
      <c r="J736" s="1">
        <v>42.81</v>
      </c>
      <c r="K736" s="1">
        <v>12.39</v>
      </c>
      <c r="L736" s="1">
        <v>32450</v>
      </c>
      <c r="M736" s="1">
        <v>10</v>
      </c>
      <c r="N736" s="1">
        <v>799.3</v>
      </c>
      <c r="O736" s="1">
        <v>0.54</v>
      </c>
      <c r="P736" s="1">
        <v>21</v>
      </c>
      <c r="Q736" s="1">
        <v>9507</v>
      </c>
      <c r="R736" s="1">
        <v>7</v>
      </c>
      <c r="S736" s="1">
        <f t="shared" si="132"/>
        <v>10474.18</v>
      </c>
      <c r="T736" s="1">
        <f t="shared" si="133"/>
        <v>121842.76440000001</v>
      </c>
      <c r="U736" s="1">
        <f t="shared" si="134"/>
        <v>7.7058</v>
      </c>
      <c r="V736" s="1">
        <f t="shared" si="135"/>
        <v>101.6024</v>
      </c>
      <c r="W736" s="1">
        <f t="shared" si="136"/>
        <v>809012.74739999999</v>
      </c>
      <c r="X736" s="1">
        <f t="shared" si="137"/>
        <v>566.93254898388227</v>
      </c>
      <c r="Y736" s="10">
        <f t="shared" si="138"/>
        <v>59.276431585292343</v>
      </c>
      <c r="Z736" s="1">
        <f t="shared" si="139"/>
        <v>1230.3215313399226</v>
      </c>
      <c r="AA736" s="1">
        <f t="shared" si="140"/>
        <v>0.2763505241021928</v>
      </c>
      <c r="AB736" s="1">
        <f t="shared" si="141"/>
        <v>792422.74739999999</v>
      </c>
      <c r="AC736" s="8">
        <f t="shared" si="142"/>
        <v>0.2763505241021928</v>
      </c>
      <c r="AD736" s="1" t="str">
        <f t="shared" si="143"/>
        <v>CUST736</v>
      </c>
      <c r="AE736" s="1"/>
      <c r="AF736" s="1"/>
    </row>
    <row r="737" spans="1:32" x14ac:dyDescent="0.3">
      <c r="A737" s="1" t="s">
        <v>20</v>
      </c>
      <c r="B737" s="1" t="s">
        <v>27</v>
      </c>
      <c r="C737" s="1" t="s">
        <v>28</v>
      </c>
      <c r="D737" s="1">
        <v>3332</v>
      </c>
      <c r="E737" s="1">
        <v>960734</v>
      </c>
      <c r="F737" s="1">
        <v>83471</v>
      </c>
      <c r="G737" s="1">
        <v>7.77</v>
      </c>
      <c r="H737" s="1">
        <v>5.08</v>
      </c>
      <c r="I737" s="1">
        <v>396</v>
      </c>
      <c r="J737" s="1">
        <v>13.53</v>
      </c>
      <c r="K737" s="1">
        <v>13</v>
      </c>
      <c r="L737" s="1">
        <v>61293</v>
      </c>
      <c r="M737" s="1">
        <v>3</v>
      </c>
      <c r="N737" s="1">
        <v>458.63</v>
      </c>
      <c r="O737" s="1">
        <v>23.14</v>
      </c>
      <c r="P737" s="1">
        <v>15</v>
      </c>
      <c r="Q737" s="1">
        <v>35721</v>
      </c>
      <c r="R737" s="1">
        <v>12</v>
      </c>
      <c r="S737" s="1">
        <f t="shared" si="132"/>
        <v>16926.560000000001</v>
      </c>
      <c r="T737" s="1">
        <f t="shared" si="133"/>
        <v>124895.42</v>
      </c>
      <c r="U737" s="1">
        <f t="shared" si="134"/>
        <v>771.02480000000003</v>
      </c>
      <c r="V737" s="1">
        <f t="shared" si="135"/>
        <v>258.89639999999997</v>
      </c>
      <c r="W737" s="1">
        <f t="shared" si="136"/>
        <v>720868.09880000004</v>
      </c>
      <c r="X737" s="1">
        <f t="shared" si="137"/>
        <v>216.34696842737097</v>
      </c>
      <c r="Y737" s="10">
        <f t="shared" si="138"/>
        <v>11.509793820608355</v>
      </c>
      <c r="Z737" s="1">
        <f t="shared" si="139"/>
        <v>2094.7910080020933</v>
      </c>
      <c r="AA737" s="1">
        <f t="shared" si="140"/>
        <v>0.1890403379083076</v>
      </c>
      <c r="AB737" s="1">
        <f t="shared" si="141"/>
        <v>637397.09880000004</v>
      </c>
      <c r="AC737" s="8">
        <f t="shared" si="142"/>
        <v>0.1890403379083076</v>
      </c>
      <c r="AD737" s="1" t="str">
        <f t="shared" si="143"/>
        <v>CUST737</v>
      </c>
      <c r="AE737" s="1"/>
      <c r="AF737" s="1"/>
    </row>
    <row r="738" spans="1:32" x14ac:dyDescent="0.3">
      <c r="A738" s="1" t="s">
        <v>20</v>
      </c>
      <c r="B738" s="1" t="s">
        <v>24</v>
      </c>
      <c r="C738" s="1" t="s">
        <v>29</v>
      </c>
      <c r="D738" s="1">
        <v>1043</v>
      </c>
      <c r="E738" s="1">
        <v>892150</v>
      </c>
      <c r="F738" s="1">
        <v>19743</v>
      </c>
      <c r="G738" s="1">
        <v>4.0999999999999996</v>
      </c>
      <c r="H738" s="1">
        <v>12.84</v>
      </c>
      <c r="I738" s="1">
        <v>498</v>
      </c>
      <c r="J738" s="1">
        <v>68.48</v>
      </c>
      <c r="K738" s="1">
        <v>5.67</v>
      </c>
      <c r="L738" s="1">
        <v>25570</v>
      </c>
      <c r="M738" s="1">
        <v>0</v>
      </c>
      <c r="N738" s="1">
        <v>669.99</v>
      </c>
      <c r="O738" s="1">
        <v>19.399999999999999</v>
      </c>
      <c r="P738" s="1">
        <v>11</v>
      </c>
      <c r="Q738" s="1">
        <v>47052</v>
      </c>
      <c r="R738" s="1">
        <v>17</v>
      </c>
      <c r="S738" s="1">
        <f t="shared" si="132"/>
        <v>13392.119999999999</v>
      </c>
      <c r="T738" s="1">
        <f t="shared" si="133"/>
        <v>50584.904999999999</v>
      </c>
      <c r="U738" s="1">
        <f t="shared" si="134"/>
        <v>202.34199999999998</v>
      </c>
      <c r="V738" s="1">
        <f t="shared" si="135"/>
        <v>42.762999999999991</v>
      </c>
      <c r="W738" s="1">
        <f t="shared" si="136"/>
        <v>755305.87</v>
      </c>
      <c r="X738" s="1">
        <f t="shared" si="137"/>
        <v>724.16670182166831</v>
      </c>
      <c r="Y738" s="10">
        <f t="shared" si="138"/>
        <v>45.188167958263691</v>
      </c>
      <c r="Z738" s="1">
        <f t="shared" si="139"/>
        <v>1331.5870386125166</v>
      </c>
      <c r="AA738" s="1">
        <f t="shared" si="140"/>
        <v>0.37398982233929273</v>
      </c>
      <c r="AB738" s="1">
        <f t="shared" si="141"/>
        <v>735562.87</v>
      </c>
      <c r="AC738" s="8">
        <f t="shared" si="142"/>
        <v>0.37398982233929273</v>
      </c>
      <c r="AD738" s="1" t="str">
        <f t="shared" si="143"/>
        <v>CUST738</v>
      </c>
      <c r="AE738" s="1"/>
      <c r="AF738" s="1"/>
    </row>
    <row r="739" spans="1:32" x14ac:dyDescent="0.3">
      <c r="A739" s="1" t="s">
        <v>20</v>
      </c>
      <c r="B739" s="1" t="s">
        <v>27</v>
      </c>
      <c r="C739" s="1" t="s">
        <v>28</v>
      </c>
      <c r="D739" s="1">
        <v>4868</v>
      </c>
      <c r="E739" s="1">
        <v>927611</v>
      </c>
      <c r="F739" s="1">
        <v>86423</v>
      </c>
      <c r="G739" s="1">
        <v>4.4400000000000004</v>
      </c>
      <c r="H739" s="1">
        <v>9.9600000000000009</v>
      </c>
      <c r="I739" s="1">
        <v>418</v>
      </c>
      <c r="J739" s="1">
        <v>19.79</v>
      </c>
      <c r="K739" s="1">
        <v>8.94</v>
      </c>
      <c r="L739" s="1">
        <v>35201</v>
      </c>
      <c r="M739" s="1">
        <v>5</v>
      </c>
      <c r="N739" s="1">
        <v>1574.08</v>
      </c>
      <c r="O739" s="1">
        <v>17.149999999999999</v>
      </c>
      <c r="P739" s="1">
        <v>18</v>
      </c>
      <c r="Q739" s="1">
        <v>6423</v>
      </c>
      <c r="R739" s="1">
        <v>-17</v>
      </c>
      <c r="S739" s="1">
        <f t="shared" si="132"/>
        <v>48485.280000000006</v>
      </c>
      <c r="T739" s="1">
        <f t="shared" si="133"/>
        <v>82928.4234</v>
      </c>
      <c r="U739" s="1">
        <f t="shared" si="134"/>
        <v>834.86199999999997</v>
      </c>
      <c r="V739" s="1">
        <f t="shared" si="135"/>
        <v>216.13920000000002</v>
      </c>
      <c r="W739" s="1">
        <f t="shared" si="136"/>
        <v>753522.29539999994</v>
      </c>
      <c r="X739" s="1">
        <f t="shared" si="137"/>
        <v>154.79093989317994</v>
      </c>
      <c r="Y739" s="10">
        <f t="shared" si="138"/>
        <v>10.733381160107841</v>
      </c>
      <c r="Z739" s="1">
        <f t="shared" si="139"/>
        <v>589.30359321000208</v>
      </c>
      <c r="AA739" s="1">
        <f t="shared" si="140"/>
        <v>0.70931181281808853</v>
      </c>
      <c r="AB739" s="1">
        <f t="shared" si="141"/>
        <v>667099.29539999994</v>
      </c>
      <c r="AC739" s="8">
        <f t="shared" si="142"/>
        <v>0.70931181281808853</v>
      </c>
      <c r="AD739" s="1" t="str">
        <f t="shared" si="143"/>
        <v>CUST739</v>
      </c>
      <c r="AE739" s="1"/>
      <c r="AF739" s="1"/>
    </row>
    <row r="740" spans="1:32" x14ac:dyDescent="0.3">
      <c r="A740" s="1" t="s">
        <v>20</v>
      </c>
      <c r="B740" s="1" t="s">
        <v>26</v>
      </c>
      <c r="C740" s="1" t="s">
        <v>30</v>
      </c>
      <c r="D740" s="1">
        <v>1594</v>
      </c>
      <c r="E740" s="1">
        <v>966383</v>
      </c>
      <c r="F740" s="1">
        <v>34336</v>
      </c>
      <c r="G740" s="1">
        <v>6.38</v>
      </c>
      <c r="H740" s="1">
        <v>16.47</v>
      </c>
      <c r="I740" s="1">
        <v>109</v>
      </c>
      <c r="J740" s="1">
        <v>25.57</v>
      </c>
      <c r="K740" s="1">
        <v>19.48</v>
      </c>
      <c r="L740" s="1">
        <v>42733</v>
      </c>
      <c r="M740" s="1">
        <v>14</v>
      </c>
      <c r="N740" s="1">
        <v>327.83</v>
      </c>
      <c r="O740" s="1">
        <v>2.56</v>
      </c>
      <c r="P740" s="1">
        <v>1</v>
      </c>
      <c r="Q740" s="1">
        <v>7569</v>
      </c>
      <c r="R740" s="1">
        <v>30</v>
      </c>
      <c r="S740" s="1">
        <f t="shared" si="132"/>
        <v>26253.179999999997</v>
      </c>
      <c r="T740" s="1">
        <f t="shared" si="133"/>
        <v>188251.40840000001</v>
      </c>
      <c r="U740" s="1">
        <f t="shared" si="134"/>
        <v>40.806400000000004</v>
      </c>
      <c r="V740" s="1">
        <f t="shared" si="135"/>
        <v>101.6972</v>
      </c>
      <c r="W740" s="1">
        <f t="shared" si="136"/>
        <v>701433.90800000005</v>
      </c>
      <c r="X740" s="1">
        <f t="shared" si="137"/>
        <v>440.04636637390217</v>
      </c>
      <c r="Y740" s="10">
        <f t="shared" si="138"/>
        <v>28.144891658900281</v>
      </c>
      <c r="Z740" s="1">
        <f t="shared" si="139"/>
        <v>2947.817466369765</v>
      </c>
      <c r="AA740" s="1">
        <f t="shared" si="140"/>
        <v>3.6976509313595127E-2</v>
      </c>
      <c r="AB740" s="1">
        <f t="shared" si="141"/>
        <v>667097.90800000005</v>
      </c>
      <c r="AC740" s="8">
        <f t="shared" si="142"/>
        <v>3.6976509313595127E-2</v>
      </c>
      <c r="AD740" s="1" t="str">
        <f t="shared" si="143"/>
        <v>CUST740</v>
      </c>
      <c r="AE740" s="1"/>
      <c r="AF740" s="1"/>
    </row>
    <row r="741" spans="1:32" x14ac:dyDescent="0.3">
      <c r="A741" s="1" t="s">
        <v>20</v>
      </c>
      <c r="B741" s="1" t="s">
        <v>24</v>
      </c>
      <c r="C741" s="1" t="s">
        <v>29</v>
      </c>
      <c r="D741" s="1">
        <v>3731</v>
      </c>
      <c r="E741" s="1">
        <v>991768</v>
      </c>
      <c r="F741" s="1">
        <v>52857</v>
      </c>
      <c r="G741" s="1">
        <v>2.9</v>
      </c>
      <c r="H741" s="1">
        <v>12.76</v>
      </c>
      <c r="I741" s="1">
        <v>437</v>
      </c>
      <c r="J741" s="1">
        <v>61.4</v>
      </c>
      <c r="K741" s="1">
        <v>7.35</v>
      </c>
      <c r="L741" s="1">
        <v>8077</v>
      </c>
      <c r="M741" s="1">
        <v>6</v>
      </c>
      <c r="N741" s="1">
        <v>1622.73</v>
      </c>
      <c r="O741" s="1">
        <v>6.11</v>
      </c>
      <c r="P741" s="1">
        <v>47</v>
      </c>
      <c r="Q741" s="1">
        <v>14715</v>
      </c>
      <c r="R741" s="1">
        <v>-5</v>
      </c>
      <c r="S741" s="1">
        <f t="shared" si="132"/>
        <v>47607.56</v>
      </c>
      <c r="T741" s="1">
        <f t="shared" si="133"/>
        <v>72894.947999999989</v>
      </c>
      <c r="U741" s="1">
        <f t="shared" si="134"/>
        <v>227.9641</v>
      </c>
      <c r="V741" s="1">
        <f t="shared" si="135"/>
        <v>108.199</v>
      </c>
      <c r="W741" s="1">
        <f t="shared" si="136"/>
        <v>848137.32890000008</v>
      </c>
      <c r="X741" s="1">
        <f t="shared" si="137"/>
        <v>227.3217177432324</v>
      </c>
      <c r="Y741" s="10">
        <f t="shared" si="138"/>
        <v>18.763229089808352</v>
      </c>
      <c r="Z741" s="1">
        <f t="shared" si="139"/>
        <v>611.17253024224613</v>
      </c>
      <c r="AA741" s="1">
        <f t="shared" si="140"/>
        <v>0.71501904679320161</v>
      </c>
      <c r="AB741" s="1">
        <f t="shared" si="141"/>
        <v>795280.32890000008</v>
      </c>
      <c r="AC741" s="8">
        <f t="shared" si="142"/>
        <v>0.71501904679320161</v>
      </c>
      <c r="AD741" s="1" t="str">
        <f t="shared" si="143"/>
        <v>CUST741</v>
      </c>
      <c r="AE741" s="1"/>
      <c r="AF741" s="1"/>
    </row>
    <row r="742" spans="1:32" x14ac:dyDescent="0.3">
      <c r="A742" s="1" t="s">
        <v>19</v>
      </c>
      <c r="B742" s="1" t="s">
        <v>24</v>
      </c>
      <c r="C742" s="1" t="s">
        <v>29</v>
      </c>
      <c r="D742" s="1">
        <v>4297</v>
      </c>
      <c r="E742" s="1">
        <v>938036</v>
      </c>
      <c r="F742" s="1">
        <v>8828</v>
      </c>
      <c r="G742" s="1">
        <v>4.41</v>
      </c>
      <c r="H742" s="1">
        <v>14.28</v>
      </c>
      <c r="I742" s="1">
        <v>434</v>
      </c>
      <c r="J742" s="1">
        <v>65.19</v>
      </c>
      <c r="K742" s="1">
        <v>6.89</v>
      </c>
      <c r="L742" s="1">
        <v>61082</v>
      </c>
      <c r="M742" s="1">
        <v>12</v>
      </c>
      <c r="N742" s="1">
        <v>1332.86</v>
      </c>
      <c r="O742" s="1">
        <v>4.16</v>
      </c>
      <c r="P742" s="1">
        <v>16</v>
      </c>
      <c r="Q742" s="1">
        <v>15404</v>
      </c>
      <c r="R742" s="1">
        <v>32</v>
      </c>
      <c r="S742" s="1">
        <f t="shared" si="132"/>
        <v>61361.159999999996</v>
      </c>
      <c r="T742" s="1">
        <f t="shared" si="133"/>
        <v>64630.680400000005</v>
      </c>
      <c r="U742" s="1">
        <f t="shared" si="134"/>
        <v>178.7552</v>
      </c>
      <c r="V742" s="1">
        <f t="shared" si="135"/>
        <v>189.49770000000001</v>
      </c>
      <c r="W742" s="1">
        <f t="shared" si="136"/>
        <v>735189.90669999993</v>
      </c>
      <c r="X742" s="1">
        <f t="shared" si="137"/>
        <v>171.09376464975563</v>
      </c>
      <c r="Y742" s="10">
        <f t="shared" si="138"/>
        <v>106.25690983235161</v>
      </c>
      <c r="Z742" s="1">
        <f t="shared" si="139"/>
        <v>703.77684077847641</v>
      </c>
      <c r="AA742" s="1">
        <f t="shared" si="140"/>
        <v>0.61667275029956203</v>
      </c>
      <c r="AB742" s="1">
        <f t="shared" si="141"/>
        <v>726361.90669999993</v>
      </c>
      <c r="AC742" s="8">
        <f t="shared" si="142"/>
        <v>0.61667275029956203</v>
      </c>
      <c r="AD742" s="1" t="str">
        <f t="shared" si="143"/>
        <v>CUST742</v>
      </c>
      <c r="AE742" s="1"/>
      <c r="AF742" s="1"/>
    </row>
    <row r="743" spans="1:32" x14ac:dyDescent="0.3">
      <c r="A743" s="1" t="s">
        <v>19</v>
      </c>
      <c r="B743" s="1" t="s">
        <v>26</v>
      </c>
      <c r="C743" s="1" t="s">
        <v>30</v>
      </c>
      <c r="D743" s="1">
        <v>4880</v>
      </c>
      <c r="E743" s="1">
        <v>909877</v>
      </c>
      <c r="F743" s="1">
        <v>12461</v>
      </c>
      <c r="G743" s="1">
        <v>2.52</v>
      </c>
      <c r="H743" s="1">
        <v>5.29</v>
      </c>
      <c r="I743" s="1">
        <v>361</v>
      </c>
      <c r="J743" s="1">
        <v>35.880000000000003</v>
      </c>
      <c r="K743" s="1">
        <v>6.57</v>
      </c>
      <c r="L743" s="1">
        <v>68274</v>
      </c>
      <c r="M743" s="1">
        <v>3</v>
      </c>
      <c r="N743" s="1">
        <v>840.43</v>
      </c>
      <c r="O743" s="1">
        <v>8.41</v>
      </c>
      <c r="P743" s="1">
        <v>11</v>
      </c>
      <c r="Q743" s="1">
        <v>42911</v>
      </c>
      <c r="R743" s="1">
        <v>51</v>
      </c>
      <c r="S743" s="1">
        <f t="shared" si="132"/>
        <v>25815.200000000001</v>
      </c>
      <c r="T743" s="1">
        <f t="shared" si="133"/>
        <v>59778.918900000004</v>
      </c>
      <c r="U743" s="1">
        <f t="shared" si="134"/>
        <v>410.40800000000002</v>
      </c>
      <c r="V743" s="1">
        <f t="shared" si="135"/>
        <v>122.976</v>
      </c>
      <c r="W743" s="1">
        <f t="shared" si="136"/>
        <v>712564.49710000004</v>
      </c>
      <c r="X743" s="1">
        <f t="shared" si="137"/>
        <v>146.0173149795082</v>
      </c>
      <c r="Y743" s="10">
        <f t="shared" si="138"/>
        <v>73.017976085386408</v>
      </c>
      <c r="Z743" s="1">
        <f t="shared" si="139"/>
        <v>1082.6326999274181</v>
      </c>
      <c r="AA743" s="1">
        <f t="shared" si="140"/>
        <v>0.3334464218790012</v>
      </c>
      <c r="AB743" s="1">
        <f t="shared" si="141"/>
        <v>700103.49710000004</v>
      </c>
      <c r="AC743" s="8">
        <f t="shared" si="142"/>
        <v>0.3334464218790012</v>
      </c>
      <c r="AD743" s="1" t="str">
        <f t="shared" si="143"/>
        <v>CUST743</v>
      </c>
      <c r="AE743" s="1"/>
      <c r="AF743" s="1"/>
    </row>
    <row r="744" spans="1:32" x14ac:dyDescent="0.3">
      <c r="A744" s="1" t="s">
        <v>19</v>
      </c>
      <c r="B744" s="1" t="s">
        <v>25</v>
      </c>
      <c r="C744" s="1" t="s">
        <v>29</v>
      </c>
      <c r="D744" s="1">
        <v>1126</v>
      </c>
      <c r="E744" s="1">
        <v>982856</v>
      </c>
      <c r="F744" s="1">
        <v>129184</v>
      </c>
      <c r="G744" s="1">
        <v>9.9</v>
      </c>
      <c r="H744" s="1">
        <v>2.42</v>
      </c>
      <c r="I744" s="1">
        <v>239</v>
      </c>
      <c r="J744" s="1">
        <v>26.59</v>
      </c>
      <c r="K744" s="1">
        <v>11.17</v>
      </c>
      <c r="L744" s="1">
        <v>1102</v>
      </c>
      <c r="M744" s="1">
        <v>4</v>
      </c>
      <c r="N744" s="1">
        <v>1398.99</v>
      </c>
      <c r="O744" s="1">
        <v>13.87</v>
      </c>
      <c r="P744" s="1">
        <v>35</v>
      </c>
      <c r="Q744" s="1">
        <v>33899</v>
      </c>
      <c r="R744" s="1">
        <v>53</v>
      </c>
      <c r="S744" s="1">
        <f t="shared" si="132"/>
        <v>2724.92</v>
      </c>
      <c r="T744" s="1">
        <f t="shared" si="133"/>
        <v>109785.01519999999</v>
      </c>
      <c r="U744" s="1">
        <f t="shared" si="134"/>
        <v>156.17619999999999</v>
      </c>
      <c r="V744" s="1">
        <f t="shared" si="135"/>
        <v>111.474</v>
      </c>
      <c r="W744" s="1">
        <f t="shared" si="136"/>
        <v>835077.41460000002</v>
      </c>
      <c r="X744" s="1">
        <f t="shared" si="137"/>
        <v>741.63180692717583</v>
      </c>
      <c r="Y744" s="10">
        <f t="shared" si="138"/>
        <v>7.6081867723557099</v>
      </c>
      <c r="Z744" s="1">
        <f t="shared" si="139"/>
        <v>702.54683736123923</v>
      </c>
      <c r="AA744" s="1">
        <f t="shared" si="140"/>
        <v>0.34019084179167647</v>
      </c>
      <c r="AB744" s="1">
        <f t="shared" si="141"/>
        <v>705893.41460000002</v>
      </c>
      <c r="AC744" s="8">
        <f t="shared" si="142"/>
        <v>0.34019084179167647</v>
      </c>
      <c r="AD744" s="1" t="str">
        <f t="shared" si="143"/>
        <v>CUST744</v>
      </c>
      <c r="AE744" s="1"/>
      <c r="AF744" s="1"/>
    </row>
    <row r="745" spans="1:32" x14ac:dyDescent="0.3">
      <c r="A745" s="1" t="s">
        <v>19</v>
      </c>
      <c r="B745" s="1" t="s">
        <v>27</v>
      </c>
      <c r="C745" s="1" t="s">
        <v>28</v>
      </c>
      <c r="D745" s="1">
        <v>1685</v>
      </c>
      <c r="E745" s="1">
        <v>967786</v>
      </c>
      <c r="F745" s="1">
        <v>81240</v>
      </c>
      <c r="G745" s="1">
        <v>4.32</v>
      </c>
      <c r="H745" s="1">
        <v>10.58</v>
      </c>
      <c r="I745" s="1">
        <v>25</v>
      </c>
      <c r="J745" s="1">
        <v>42.69</v>
      </c>
      <c r="K745" s="1">
        <v>8.58</v>
      </c>
      <c r="L745" s="1">
        <v>12055</v>
      </c>
      <c r="M745" s="1">
        <v>4</v>
      </c>
      <c r="N745" s="1">
        <v>283.89999999999998</v>
      </c>
      <c r="O745" s="1">
        <v>29.87</v>
      </c>
      <c r="P745" s="1">
        <v>45</v>
      </c>
      <c r="Q745" s="1">
        <v>26685</v>
      </c>
      <c r="R745" s="1">
        <v>46</v>
      </c>
      <c r="S745" s="1">
        <f t="shared" si="132"/>
        <v>17827.3</v>
      </c>
      <c r="T745" s="1">
        <f t="shared" si="133"/>
        <v>83036.038799999995</v>
      </c>
      <c r="U745" s="1">
        <f t="shared" si="134"/>
        <v>503.30950000000001</v>
      </c>
      <c r="V745" s="1">
        <f t="shared" si="135"/>
        <v>72.792000000000002</v>
      </c>
      <c r="W745" s="1">
        <f t="shared" si="136"/>
        <v>827606.55969999998</v>
      </c>
      <c r="X745" s="1">
        <f t="shared" si="137"/>
        <v>491.16116302670622</v>
      </c>
      <c r="Y745" s="10">
        <f t="shared" si="138"/>
        <v>11.912678483505662</v>
      </c>
      <c r="Z745" s="1">
        <f t="shared" si="139"/>
        <v>3408.8974991194086</v>
      </c>
      <c r="AA745" s="1">
        <f t="shared" si="140"/>
        <v>7.33374940327717E-3</v>
      </c>
      <c r="AB745" s="1">
        <f t="shared" si="141"/>
        <v>746366.55969999998</v>
      </c>
      <c r="AC745" s="8">
        <f t="shared" si="142"/>
        <v>7.33374940327717E-3</v>
      </c>
      <c r="AD745" s="1" t="str">
        <f t="shared" si="143"/>
        <v>CUST745</v>
      </c>
      <c r="AE745" s="1"/>
      <c r="AF745" s="1"/>
    </row>
    <row r="746" spans="1:32" x14ac:dyDescent="0.3">
      <c r="A746" s="1" t="s">
        <v>19</v>
      </c>
      <c r="B746" s="1" t="s">
        <v>26</v>
      </c>
      <c r="C746" s="1" t="s">
        <v>31</v>
      </c>
      <c r="D746" s="1">
        <v>307</v>
      </c>
      <c r="E746" s="1">
        <v>962008</v>
      </c>
      <c r="F746" s="1">
        <v>121895</v>
      </c>
      <c r="G746" s="1">
        <v>8.41</v>
      </c>
      <c r="H746" s="1">
        <v>6.19</v>
      </c>
      <c r="I746" s="1">
        <v>375</v>
      </c>
      <c r="J746" s="1">
        <v>66.64</v>
      </c>
      <c r="K746" s="1">
        <v>16.64</v>
      </c>
      <c r="L746" s="1">
        <v>29990</v>
      </c>
      <c r="M746" s="1">
        <v>7</v>
      </c>
      <c r="N746" s="1">
        <v>1842.04</v>
      </c>
      <c r="O746" s="1">
        <v>2.74</v>
      </c>
      <c r="P746" s="1">
        <v>42</v>
      </c>
      <c r="Q746" s="1">
        <v>39749</v>
      </c>
      <c r="R746" s="1">
        <v>15</v>
      </c>
      <c r="S746" s="1">
        <f t="shared" si="132"/>
        <v>1900.3300000000002</v>
      </c>
      <c r="T746" s="1">
        <f t="shared" si="133"/>
        <v>160078.1312</v>
      </c>
      <c r="U746" s="1">
        <f t="shared" si="134"/>
        <v>8.4117999999999995</v>
      </c>
      <c r="V746" s="1">
        <f t="shared" si="135"/>
        <v>25.818700000000003</v>
      </c>
      <c r="W746" s="1">
        <f t="shared" si="136"/>
        <v>730256.30830000003</v>
      </c>
      <c r="X746" s="1">
        <f t="shared" si="137"/>
        <v>2378.6850433224758</v>
      </c>
      <c r="Y746" s="10">
        <f t="shared" si="138"/>
        <v>7.8921038598794047</v>
      </c>
      <c r="Z746" s="1">
        <f t="shared" si="139"/>
        <v>522.25141690734188</v>
      </c>
      <c r="AA746" s="1">
        <f t="shared" si="140"/>
        <v>0.71804496428304132</v>
      </c>
      <c r="AB746" s="1">
        <f t="shared" si="141"/>
        <v>608361.30830000003</v>
      </c>
      <c r="AC746" s="8">
        <f t="shared" si="142"/>
        <v>0.71804496428304132</v>
      </c>
      <c r="AD746" s="1" t="str">
        <f t="shared" si="143"/>
        <v>CUST746</v>
      </c>
      <c r="AE746" s="1"/>
      <c r="AF746" s="1"/>
    </row>
    <row r="747" spans="1:32" x14ac:dyDescent="0.3">
      <c r="A747" s="1" t="s">
        <v>19</v>
      </c>
      <c r="B747" s="1" t="s">
        <v>25</v>
      </c>
      <c r="C747" s="1" t="s">
        <v>29</v>
      </c>
      <c r="D747" s="1">
        <v>4543</v>
      </c>
      <c r="E747" s="1">
        <v>837715</v>
      </c>
      <c r="F747" s="1">
        <v>108547</v>
      </c>
      <c r="G747" s="1">
        <v>4.43</v>
      </c>
      <c r="H747" s="1">
        <v>2.87</v>
      </c>
      <c r="I747" s="1">
        <v>292</v>
      </c>
      <c r="J747" s="1">
        <v>39.67</v>
      </c>
      <c r="K747" s="1">
        <v>6.9</v>
      </c>
      <c r="L747" s="1">
        <v>22553</v>
      </c>
      <c r="M747" s="1">
        <v>1</v>
      </c>
      <c r="N747" s="1">
        <v>1375.39</v>
      </c>
      <c r="O747" s="1">
        <v>9.48</v>
      </c>
      <c r="P747" s="1">
        <v>31</v>
      </c>
      <c r="Q747" s="1">
        <v>10088</v>
      </c>
      <c r="R747" s="1">
        <v>70</v>
      </c>
      <c r="S747" s="1">
        <f t="shared" si="132"/>
        <v>13038.41</v>
      </c>
      <c r="T747" s="1">
        <f t="shared" si="133"/>
        <v>57802.335000000006</v>
      </c>
      <c r="U747" s="1">
        <f t="shared" si="134"/>
        <v>430.67640000000006</v>
      </c>
      <c r="V747" s="1">
        <f t="shared" si="135"/>
        <v>201.25489999999999</v>
      </c>
      <c r="W747" s="1">
        <f t="shared" si="136"/>
        <v>733601.32369999995</v>
      </c>
      <c r="X747" s="1">
        <f t="shared" si="137"/>
        <v>161.47949013867486</v>
      </c>
      <c r="Y747" s="10">
        <f t="shared" si="138"/>
        <v>7.7175324974435036</v>
      </c>
      <c r="Z747" s="1">
        <f t="shared" si="139"/>
        <v>609.07451704607411</v>
      </c>
      <c r="AA747" s="1">
        <f t="shared" si="140"/>
        <v>0.47941588726476198</v>
      </c>
      <c r="AB747" s="1">
        <f t="shared" si="141"/>
        <v>625054.32369999995</v>
      </c>
      <c r="AC747" s="8">
        <f t="shared" si="142"/>
        <v>0.47941588726476198</v>
      </c>
      <c r="AD747" s="1" t="str">
        <f t="shared" si="143"/>
        <v>CUST747</v>
      </c>
      <c r="AE747" s="1"/>
      <c r="AF747" s="1"/>
    </row>
    <row r="748" spans="1:32" x14ac:dyDescent="0.3">
      <c r="A748" s="1" t="s">
        <v>19</v>
      </c>
      <c r="B748" s="1" t="s">
        <v>27</v>
      </c>
      <c r="C748" s="1" t="s">
        <v>29</v>
      </c>
      <c r="D748" s="1">
        <v>2290</v>
      </c>
      <c r="E748" s="1">
        <v>997594</v>
      </c>
      <c r="F748" s="1">
        <v>10939</v>
      </c>
      <c r="G748" s="1">
        <v>5.26</v>
      </c>
      <c r="H748" s="1">
        <v>11.91</v>
      </c>
      <c r="I748" s="1">
        <v>474</v>
      </c>
      <c r="J748" s="1">
        <v>33.96</v>
      </c>
      <c r="K748" s="1">
        <v>11.16</v>
      </c>
      <c r="L748" s="1">
        <v>30408</v>
      </c>
      <c r="M748" s="1">
        <v>7</v>
      </c>
      <c r="N748" s="1">
        <v>207.03</v>
      </c>
      <c r="O748" s="1">
        <v>0.54</v>
      </c>
      <c r="P748" s="1">
        <v>5</v>
      </c>
      <c r="Q748" s="1">
        <v>48889</v>
      </c>
      <c r="R748" s="1">
        <v>58</v>
      </c>
      <c r="S748" s="1">
        <f t="shared" si="132"/>
        <v>27273.9</v>
      </c>
      <c r="T748" s="1">
        <f t="shared" si="133"/>
        <v>111331.49040000001</v>
      </c>
      <c r="U748" s="1">
        <f t="shared" si="134"/>
        <v>12.366000000000001</v>
      </c>
      <c r="V748" s="1">
        <f t="shared" si="135"/>
        <v>120.45400000000001</v>
      </c>
      <c r="W748" s="1">
        <f t="shared" si="136"/>
        <v>779558.78960000002</v>
      </c>
      <c r="X748" s="1">
        <f t="shared" si="137"/>
        <v>340.41868541484718</v>
      </c>
      <c r="Y748" s="10">
        <f t="shared" si="138"/>
        <v>91.19608739372886</v>
      </c>
      <c r="Z748" s="1">
        <f t="shared" si="139"/>
        <v>4818.5963386948752</v>
      </c>
      <c r="AA748" s="1">
        <f t="shared" si="140"/>
        <v>9.8368895562723907E-2</v>
      </c>
      <c r="AB748" s="1">
        <f t="shared" si="141"/>
        <v>768619.78960000002</v>
      </c>
      <c r="AC748" s="8">
        <f t="shared" si="142"/>
        <v>9.8368895562723907E-2</v>
      </c>
      <c r="AD748" s="1" t="str">
        <f t="shared" si="143"/>
        <v>CUST748</v>
      </c>
      <c r="AE748" s="1"/>
      <c r="AF748" s="1"/>
    </row>
    <row r="749" spans="1:32" x14ac:dyDescent="0.3">
      <c r="A749" s="1" t="s">
        <v>19</v>
      </c>
      <c r="B749" s="1" t="s">
        <v>24</v>
      </c>
      <c r="C749" s="1" t="s">
        <v>31</v>
      </c>
      <c r="D749" s="1">
        <v>3391</v>
      </c>
      <c r="E749" s="1">
        <v>926141</v>
      </c>
      <c r="F749" s="1">
        <v>33884</v>
      </c>
      <c r="G749" s="1">
        <v>9.9700000000000006</v>
      </c>
      <c r="H749" s="1">
        <v>13.75</v>
      </c>
      <c r="I749" s="1">
        <v>106</v>
      </c>
      <c r="J749" s="1">
        <v>52.83</v>
      </c>
      <c r="K749" s="1">
        <v>10.51</v>
      </c>
      <c r="L749" s="1">
        <v>33351</v>
      </c>
      <c r="M749" s="1">
        <v>11</v>
      </c>
      <c r="N749" s="1">
        <v>1265.58</v>
      </c>
      <c r="O749" s="1">
        <v>9.69</v>
      </c>
      <c r="P749" s="1">
        <v>4</v>
      </c>
      <c r="Q749" s="1">
        <v>19413</v>
      </c>
      <c r="R749" s="1">
        <v>30</v>
      </c>
      <c r="S749" s="1">
        <f t="shared" si="132"/>
        <v>46626.25</v>
      </c>
      <c r="T749" s="1">
        <f t="shared" si="133"/>
        <v>97337.419099999999</v>
      </c>
      <c r="U749" s="1">
        <f t="shared" si="134"/>
        <v>328.58789999999999</v>
      </c>
      <c r="V749" s="1">
        <f t="shared" si="135"/>
        <v>338.08270000000005</v>
      </c>
      <c r="W749" s="1">
        <f t="shared" si="136"/>
        <v>728746.66029999999</v>
      </c>
      <c r="X749" s="1">
        <f t="shared" si="137"/>
        <v>214.90612217634916</v>
      </c>
      <c r="Y749" s="10">
        <f t="shared" si="138"/>
        <v>27.332693896824459</v>
      </c>
      <c r="Z749" s="1">
        <f t="shared" si="139"/>
        <v>731.79174765720074</v>
      </c>
      <c r="AA749" s="1">
        <f t="shared" si="140"/>
        <v>0.14484995265299774</v>
      </c>
      <c r="AB749" s="1">
        <f t="shared" si="141"/>
        <v>694862.66029999999</v>
      </c>
      <c r="AC749" s="8">
        <f t="shared" si="142"/>
        <v>0.14484995265299774</v>
      </c>
      <c r="AD749" s="1" t="str">
        <f t="shared" si="143"/>
        <v>CUST749</v>
      </c>
      <c r="AE749" s="1"/>
      <c r="AF749" s="1"/>
    </row>
    <row r="750" spans="1:32" x14ac:dyDescent="0.3">
      <c r="A750" s="1" t="s">
        <v>19</v>
      </c>
      <c r="B750" s="1" t="s">
        <v>24</v>
      </c>
      <c r="C750" s="1" t="s">
        <v>30</v>
      </c>
      <c r="D750" s="1">
        <v>621</v>
      </c>
      <c r="E750" s="1">
        <v>921868</v>
      </c>
      <c r="F750" s="1">
        <v>131374</v>
      </c>
      <c r="G750" s="1">
        <v>3.29</v>
      </c>
      <c r="H750" s="1">
        <v>2.2999999999999998</v>
      </c>
      <c r="I750" s="1">
        <v>178</v>
      </c>
      <c r="J750" s="1">
        <v>35.49</v>
      </c>
      <c r="K750" s="1">
        <v>7.85</v>
      </c>
      <c r="L750" s="1">
        <v>51644</v>
      </c>
      <c r="M750" s="1">
        <v>0</v>
      </c>
      <c r="N750" s="1">
        <v>1423.34</v>
      </c>
      <c r="O750" s="1">
        <v>7.56</v>
      </c>
      <c r="P750" s="1">
        <v>26</v>
      </c>
      <c r="Q750" s="1">
        <v>22563</v>
      </c>
      <c r="R750" s="1">
        <v>67</v>
      </c>
      <c r="S750" s="1">
        <f t="shared" si="132"/>
        <v>1428.3</v>
      </c>
      <c r="T750" s="1">
        <f t="shared" si="133"/>
        <v>72366.638000000006</v>
      </c>
      <c r="U750" s="1">
        <f t="shared" si="134"/>
        <v>46.947600000000001</v>
      </c>
      <c r="V750" s="1">
        <f t="shared" si="135"/>
        <v>20.430899999999998</v>
      </c>
      <c r="W750" s="1">
        <f t="shared" si="136"/>
        <v>773798.68350000004</v>
      </c>
      <c r="X750" s="1">
        <f t="shared" si="137"/>
        <v>1246.0526304347827</v>
      </c>
      <c r="Y750" s="10">
        <f t="shared" si="138"/>
        <v>7.0171266765113343</v>
      </c>
      <c r="Z750" s="1">
        <f t="shared" si="139"/>
        <v>647.67940197001428</v>
      </c>
      <c r="AA750" s="1">
        <f t="shared" si="140"/>
        <v>0.27482732885836147</v>
      </c>
      <c r="AB750" s="1">
        <f t="shared" si="141"/>
        <v>642424.68350000004</v>
      </c>
      <c r="AC750" s="8">
        <f t="shared" si="142"/>
        <v>0.27482732885836147</v>
      </c>
      <c r="AD750" s="1" t="str">
        <f t="shared" si="143"/>
        <v>CUST750</v>
      </c>
      <c r="AE750" s="1"/>
      <c r="AF750" s="1"/>
    </row>
    <row r="751" spans="1:32" x14ac:dyDescent="0.3">
      <c r="A751" s="1" t="s">
        <v>19</v>
      </c>
      <c r="B751" s="1" t="s">
        <v>27</v>
      </c>
      <c r="C751" s="1" t="s">
        <v>31</v>
      </c>
      <c r="D751" s="1">
        <v>2808</v>
      </c>
      <c r="E751" s="1">
        <v>813429</v>
      </c>
      <c r="F751" s="1">
        <v>38919</v>
      </c>
      <c r="G751" s="1">
        <v>5.64</v>
      </c>
      <c r="H751" s="1">
        <v>9.36</v>
      </c>
      <c r="I751" s="1">
        <v>135</v>
      </c>
      <c r="J751" s="1">
        <v>58.38</v>
      </c>
      <c r="K751" s="1">
        <v>8.6</v>
      </c>
      <c r="L751" s="1">
        <v>23977</v>
      </c>
      <c r="M751" s="1">
        <v>7</v>
      </c>
      <c r="N751" s="1">
        <v>626.13</v>
      </c>
      <c r="O751" s="1">
        <v>9.83</v>
      </c>
      <c r="P751" s="1">
        <v>21</v>
      </c>
      <c r="Q751" s="1">
        <v>18743</v>
      </c>
      <c r="R751" s="1">
        <v>65</v>
      </c>
      <c r="S751" s="1">
        <f t="shared" si="132"/>
        <v>26282.879999999997</v>
      </c>
      <c r="T751" s="1">
        <f t="shared" si="133"/>
        <v>69954.894</v>
      </c>
      <c r="U751" s="1">
        <f t="shared" si="134"/>
        <v>276.02640000000002</v>
      </c>
      <c r="V751" s="1">
        <f t="shared" si="135"/>
        <v>158.37119999999999</v>
      </c>
      <c r="W751" s="1">
        <f t="shared" si="136"/>
        <v>674036.8284</v>
      </c>
      <c r="X751" s="1">
        <f t="shared" si="137"/>
        <v>240.04160555555555</v>
      </c>
      <c r="Y751" s="10">
        <f t="shared" si="138"/>
        <v>20.900562707161026</v>
      </c>
      <c r="Z751" s="1">
        <f t="shared" si="139"/>
        <v>1299.1375592927986</v>
      </c>
      <c r="AA751" s="1">
        <f t="shared" si="140"/>
        <v>0.10391509277392372</v>
      </c>
      <c r="AB751" s="1">
        <f t="shared" si="141"/>
        <v>635117.8284</v>
      </c>
      <c r="AC751" s="8">
        <f t="shared" si="142"/>
        <v>0.10391509277392372</v>
      </c>
      <c r="AD751" s="1" t="str">
        <f t="shared" si="143"/>
        <v>CUST751</v>
      </c>
      <c r="AE751" s="1"/>
      <c r="AF751" s="1"/>
    </row>
  </sheetData>
  <conditionalFormatting sqref="M2:M751">
    <cfRule type="cellIs" dxfId="5" priority="3" operator="greaterThan">
      <formula>7.38</formula>
    </cfRule>
    <cfRule type="cellIs" dxfId="4" priority="4" operator="lessThan">
      <formula>7.38</formula>
    </cfRule>
  </conditionalFormatting>
  <conditionalFormatting sqref="R2:R751">
    <cfRule type="colorScale" priority="2">
      <colorScale>
        <cfvo type="min"/>
        <cfvo type="num" val="30"/>
        <cfvo type="max"/>
        <color rgb="FFF8696B"/>
        <color rgb="FFFFEB84"/>
        <color rgb="FF63BE7B"/>
      </colorScale>
    </cfRule>
  </conditionalFormatting>
  <conditionalFormatting sqref="X1:X751">
    <cfRule type="top10" dxfId="3" priority="1" percent="1"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B0869-121C-444C-BD7D-8F6FEE29A5DD}">
  <dimension ref="A1:B20"/>
  <sheetViews>
    <sheetView workbookViewId="0">
      <selection activeCell="F16" sqref="F16"/>
    </sheetView>
  </sheetViews>
  <sheetFormatPr defaultColWidth="8.77734375" defaultRowHeight="14.4" x14ac:dyDescent="0.3"/>
  <cols>
    <col min="1" max="1" width="29.21875" style="1" bestFit="1" customWidth="1"/>
    <col min="2" max="2" width="93.88671875" style="1" bestFit="1" customWidth="1"/>
    <col min="3" max="16384" width="8.77734375" style="1"/>
  </cols>
  <sheetData>
    <row r="1" spans="1:2" x14ac:dyDescent="0.3">
      <c r="A1" s="25" t="s">
        <v>52</v>
      </c>
      <c r="B1" s="26"/>
    </row>
    <row r="2" spans="1:2" x14ac:dyDescent="0.3">
      <c r="A2" s="2" t="s">
        <v>32</v>
      </c>
      <c r="B2" s="2" t="s">
        <v>33</v>
      </c>
    </row>
    <row r="3" spans="1:2" x14ac:dyDescent="0.3">
      <c r="A3" s="3" t="s">
        <v>0</v>
      </c>
      <c r="B3" s="3" t="s">
        <v>34</v>
      </c>
    </row>
    <row r="4" spans="1:2" x14ac:dyDescent="0.3">
      <c r="A4" s="3" t="s">
        <v>1</v>
      </c>
      <c r="B4" s="3" t="s">
        <v>35</v>
      </c>
    </row>
    <row r="5" spans="1:2" x14ac:dyDescent="0.3">
      <c r="A5" s="3" t="s">
        <v>2</v>
      </c>
      <c r="B5" s="3" t="s">
        <v>36</v>
      </c>
    </row>
    <row r="6" spans="1:2" x14ac:dyDescent="0.3">
      <c r="A6" s="3" t="s">
        <v>3</v>
      </c>
      <c r="B6" s="3" t="s">
        <v>37</v>
      </c>
    </row>
    <row r="7" spans="1:2" x14ac:dyDescent="0.3">
      <c r="A7" s="3" t="s">
        <v>4</v>
      </c>
      <c r="B7" s="3" t="s">
        <v>38</v>
      </c>
    </row>
    <row r="8" spans="1:2" x14ac:dyDescent="0.3">
      <c r="A8" s="3" t="s">
        <v>5</v>
      </c>
      <c r="B8" s="3" t="s">
        <v>39</v>
      </c>
    </row>
    <row r="9" spans="1:2" x14ac:dyDescent="0.3">
      <c r="A9" s="3" t="s">
        <v>6</v>
      </c>
      <c r="B9" s="3" t="s">
        <v>40</v>
      </c>
    </row>
    <row r="10" spans="1:2" x14ac:dyDescent="0.3">
      <c r="A10" s="3" t="s">
        <v>7</v>
      </c>
      <c r="B10" s="3" t="s">
        <v>41</v>
      </c>
    </row>
    <row r="11" spans="1:2" x14ac:dyDescent="0.3">
      <c r="A11" s="3" t="s">
        <v>8</v>
      </c>
      <c r="B11" s="3" t="s">
        <v>42</v>
      </c>
    </row>
    <row r="12" spans="1:2" x14ac:dyDescent="0.3">
      <c r="A12" s="3" t="s">
        <v>9</v>
      </c>
      <c r="B12" s="3" t="s">
        <v>43</v>
      </c>
    </row>
    <row r="13" spans="1:2" x14ac:dyDescent="0.3">
      <c r="A13" s="3" t="s">
        <v>10</v>
      </c>
      <c r="B13" s="3" t="s">
        <v>44</v>
      </c>
    </row>
    <row r="14" spans="1:2" x14ac:dyDescent="0.3">
      <c r="A14" s="3" t="s">
        <v>11</v>
      </c>
      <c r="B14" s="3" t="s">
        <v>45</v>
      </c>
    </row>
    <row r="15" spans="1:2" x14ac:dyDescent="0.3">
      <c r="A15" s="3" t="s">
        <v>12</v>
      </c>
      <c r="B15" s="3" t="s">
        <v>46</v>
      </c>
    </row>
    <row r="16" spans="1:2" x14ac:dyDescent="0.3">
      <c r="A16" s="3" t="s">
        <v>13</v>
      </c>
      <c r="B16" s="3" t="s">
        <v>47</v>
      </c>
    </row>
    <row r="17" spans="1:2" x14ac:dyDescent="0.3">
      <c r="A17" s="3" t="s">
        <v>14</v>
      </c>
      <c r="B17" s="3" t="s">
        <v>48</v>
      </c>
    </row>
    <row r="18" spans="1:2" x14ac:dyDescent="0.3">
      <c r="A18" s="3" t="s">
        <v>15</v>
      </c>
      <c r="B18" s="3" t="s">
        <v>49</v>
      </c>
    </row>
    <row r="19" spans="1:2" x14ac:dyDescent="0.3">
      <c r="A19" s="3" t="s">
        <v>16</v>
      </c>
      <c r="B19" s="3" t="s">
        <v>50</v>
      </c>
    </row>
    <row r="20" spans="1:2" x14ac:dyDescent="0.3">
      <c r="A20" s="3" t="s">
        <v>17</v>
      </c>
      <c r="B20" s="3" t="s">
        <v>51</v>
      </c>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D5759-B84C-4DBC-931E-8E3C331DABEC}">
  <dimension ref="A1:I8"/>
  <sheetViews>
    <sheetView workbookViewId="0">
      <selection activeCell="G3" sqref="G3"/>
    </sheetView>
  </sheetViews>
  <sheetFormatPr defaultRowHeight="14.4" x14ac:dyDescent="0.3"/>
  <cols>
    <col min="1" max="1" width="12.5546875" bestFit="1" customWidth="1"/>
    <col min="2" max="2" width="16.5546875" bestFit="1" customWidth="1"/>
    <col min="3" max="3" width="54.21875" bestFit="1" customWidth="1"/>
    <col min="4" max="4" width="22.5546875" bestFit="1" customWidth="1"/>
    <col min="5" max="5" width="22.77734375" bestFit="1" customWidth="1"/>
    <col min="6" max="6" width="24.6640625" bestFit="1" customWidth="1"/>
    <col min="7" max="7" width="28.6640625" bestFit="1" customWidth="1"/>
    <col min="8" max="8" width="21.44140625" bestFit="1" customWidth="1"/>
    <col min="9" max="9" width="25" bestFit="1" customWidth="1"/>
    <col min="10" max="10" width="19.5546875" bestFit="1" customWidth="1"/>
  </cols>
  <sheetData>
    <row r="1" spans="1:9" x14ac:dyDescent="0.3">
      <c r="A1" s="5" t="s">
        <v>0</v>
      </c>
      <c r="B1" t="s">
        <v>23</v>
      </c>
    </row>
    <row r="3" spans="1:9" x14ac:dyDescent="0.3">
      <c r="A3" s="5" t="s">
        <v>63</v>
      </c>
      <c r="B3" t="s">
        <v>66</v>
      </c>
      <c r="C3" t="s">
        <v>67</v>
      </c>
      <c r="D3" t="s">
        <v>757</v>
      </c>
      <c r="E3" t="s">
        <v>68</v>
      </c>
      <c r="F3" t="s">
        <v>77</v>
      </c>
      <c r="G3" t="s">
        <v>78</v>
      </c>
      <c r="H3" t="s">
        <v>69</v>
      </c>
      <c r="I3" t="s">
        <v>70</v>
      </c>
    </row>
    <row r="4" spans="1:9" x14ac:dyDescent="0.3">
      <c r="A4" s="6" t="s">
        <v>25</v>
      </c>
      <c r="B4">
        <v>79078</v>
      </c>
      <c r="C4">
        <v>14785976.297999999</v>
      </c>
      <c r="D4">
        <v>349.94109993881057</v>
      </c>
      <c r="E4">
        <v>2415689</v>
      </c>
      <c r="F4">
        <v>6.75</v>
      </c>
      <c r="G4">
        <v>28</v>
      </c>
      <c r="H4">
        <v>7900</v>
      </c>
      <c r="I4">
        <v>26380.13496297349</v>
      </c>
    </row>
    <row r="5" spans="1:9" x14ac:dyDescent="0.3">
      <c r="A5" s="6" t="s">
        <v>27</v>
      </c>
      <c r="B5">
        <v>67907</v>
      </c>
      <c r="C5">
        <v>12775566.553300001</v>
      </c>
      <c r="D5">
        <v>327.8018797716224</v>
      </c>
      <c r="E5">
        <v>2302176</v>
      </c>
      <c r="F5">
        <v>7.3448275862068968</v>
      </c>
      <c r="G5">
        <v>25.413793103448278</v>
      </c>
      <c r="H5">
        <v>6046</v>
      </c>
      <c r="I5">
        <v>32291.702628752591</v>
      </c>
    </row>
    <row r="6" spans="1:9" x14ac:dyDescent="0.3">
      <c r="A6" s="6" t="s">
        <v>26</v>
      </c>
      <c r="B6">
        <v>110086</v>
      </c>
      <c r="C6">
        <v>15108294.507299999</v>
      </c>
      <c r="D6">
        <v>337.38775934439099</v>
      </c>
      <c r="E6">
        <v>3091717</v>
      </c>
      <c r="F6">
        <v>7.7209302325581399</v>
      </c>
      <c r="G6">
        <v>30.976744186046513</v>
      </c>
      <c r="H6">
        <v>9950</v>
      </c>
      <c r="I6">
        <v>25232.260006629163</v>
      </c>
    </row>
    <row r="7" spans="1:9" x14ac:dyDescent="0.3">
      <c r="A7" s="6" t="s">
        <v>24</v>
      </c>
      <c r="B7">
        <v>66253</v>
      </c>
      <c r="C7">
        <v>12279745.569599997</v>
      </c>
      <c r="D7">
        <v>348.60233497403192</v>
      </c>
      <c r="E7">
        <v>2625522</v>
      </c>
      <c r="F7">
        <v>5.967741935483871</v>
      </c>
      <c r="G7">
        <v>38.645161290322584</v>
      </c>
      <c r="H7">
        <v>6774</v>
      </c>
      <c r="I7">
        <v>23617.544842248266</v>
      </c>
    </row>
    <row r="8" spans="1:9" x14ac:dyDescent="0.3">
      <c r="A8" s="6" t="s">
        <v>64</v>
      </c>
      <c r="B8">
        <v>323324</v>
      </c>
      <c r="C8">
        <v>54949582.928199992</v>
      </c>
      <c r="D8">
        <v>340.87937590683555</v>
      </c>
      <c r="E8">
        <v>10435104</v>
      </c>
      <c r="F8">
        <v>7.0074074074074071</v>
      </c>
      <c r="G8">
        <v>30.837037037037039</v>
      </c>
      <c r="H8">
        <v>30670</v>
      </c>
      <c r="I8">
        <v>107521.64244060357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B93C-B3BD-484D-B393-CEACCE743893}">
  <dimension ref="A3:K14"/>
  <sheetViews>
    <sheetView workbookViewId="0">
      <selection activeCell="J14" sqref="J14"/>
    </sheetView>
  </sheetViews>
  <sheetFormatPr defaultRowHeight="14.4" x14ac:dyDescent="0.3"/>
  <cols>
    <col min="1" max="1" width="12.5546875" bestFit="1" customWidth="1"/>
    <col min="2" max="2" width="15.5546875" bestFit="1" customWidth="1"/>
    <col min="3" max="3" width="16.33203125" bestFit="1" customWidth="1"/>
    <col min="4" max="4" width="14.88671875" bestFit="1" customWidth="1"/>
    <col min="5" max="5" width="16.33203125" bestFit="1" customWidth="1"/>
    <col min="6" max="6" width="14.88671875" bestFit="1" customWidth="1"/>
    <col min="7" max="7" width="16.33203125" bestFit="1" customWidth="1"/>
    <col min="8" max="8" width="14.88671875" bestFit="1" customWidth="1"/>
    <col min="9" max="9" width="16.33203125" bestFit="1" customWidth="1"/>
    <col min="10" max="10" width="19.6640625" bestFit="1" customWidth="1"/>
    <col min="11" max="11" width="21.109375" bestFit="1" customWidth="1"/>
  </cols>
  <sheetData>
    <row r="3" spans="1:11" x14ac:dyDescent="0.3">
      <c r="B3" s="5" t="s">
        <v>65</v>
      </c>
    </row>
    <row r="4" spans="1:11" x14ac:dyDescent="0.3">
      <c r="B4" t="s">
        <v>25</v>
      </c>
      <c r="D4" t="s">
        <v>27</v>
      </c>
      <c r="F4" t="s">
        <v>26</v>
      </c>
      <c r="H4" t="s">
        <v>24</v>
      </c>
      <c r="J4" t="s">
        <v>72</v>
      </c>
      <c r="K4" t="s">
        <v>73</v>
      </c>
    </row>
    <row r="5" spans="1:11" x14ac:dyDescent="0.3">
      <c r="A5" s="5" t="s">
        <v>63</v>
      </c>
      <c r="B5" t="s">
        <v>71</v>
      </c>
      <c r="C5" t="s">
        <v>74</v>
      </c>
      <c r="D5" t="s">
        <v>71</v>
      </c>
      <c r="E5" t="s">
        <v>74</v>
      </c>
      <c r="F5" t="s">
        <v>71</v>
      </c>
      <c r="G5" t="s">
        <v>74</v>
      </c>
      <c r="H5" t="s">
        <v>71</v>
      </c>
      <c r="I5" t="s">
        <v>74</v>
      </c>
    </row>
    <row r="6" spans="1:11" x14ac:dyDescent="0.3">
      <c r="A6" s="6" t="s">
        <v>18</v>
      </c>
      <c r="B6">
        <v>18027439</v>
      </c>
      <c r="C6">
        <v>9760620.7752000019</v>
      </c>
      <c r="D6">
        <v>19968999</v>
      </c>
      <c r="E6">
        <v>9908265.7674000002</v>
      </c>
      <c r="F6">
        <v>14564427</v>
      </c>
      <c r="G6">
        <v>6764919.9650999987</v>
      </c>
      <c r="H6">
        <v>19575200</v>
      </c>
      <c r="I6">
        <v>10610951.3171</v>
      </c>
      <c r="J6">
        <v>72136065</v>
      </c>
      <c r="K6">
        <v>37044757.8248</v>
      </c>
    </row>
    <row r="7" spans="1:11" x14ac:dyDescent="0.3">
      <c r="A7" s="6" t="s">
        <v>21</v>
      </c>
      <c r="B7">
        <v>12855410</v>
      </c>
      <c r="C7">
        <v>6903016.9313000012</v>
      </c>
      <c r="D7">
        <v>18216606</v>
      </c>
      <c r="E7">
        <v>11085453.792699998</v>
      </c>
      <c r="F7">
        <v>20946256</v>
      </c>
      <c r="G7">
        <v>11756128.785699999</v>
      </c>
      <c r="H7">
        <v>11842984</v>
      </c>
      <c r="I7">
        <v>6081799.0897000004</v>
      </c>
      <c r="J7">
        <v>63861256</v>
      </c>
      <c r="K7">
        <v>35826398.599399999</v>
      </c>
    </row>
    <row r="8" spans="1:11" x14ac:dyDescent="0.3">
      <c r="A8" s="6" t="s">
        <v>23</v>
      </c>
      <c r="B8">
        <v>20930384</v>
      </c>
      <c r="C8">
        <v>12370287.297999999</v>
      </c>
      <c r="D8">
        <v>18030354</v>
      </c>
      <c r="E8">
        <v>10473390.553300001</v>
      </c>
      <c r="F8">
        <v>22273001</v>
      </c>
      <c r="G8">
        <v>12016577.507300003</v>
      </c>
      <c r="H8">
        <v>17523633</v>
      </c>
      <c r="I8">
        <v>9654223.569600001</v>
      </c>
      <c r="J8">
        <v>78757372</v>
      </c>
      <c r="K8">
        <v>44514478.928200006</v>
      </c>
    </row>
    <row r="9" spans="1:11" x14ac:dyDescent="0.3">
      <c r="A9" s="6" t="s">
        <v>22</v>
      </c>
      <c r="B9">
        <v>11662463</v>
      </c>
      <c r="C9">
        <v>6097836.4022000013</v>
      </c>
      <c r="D9">
        <v>16277761</v>
      </c>
      <c r="E9">
        <v>7981741.3306000018</v>
      </c>
      <c r="F9">
        <v>8746865</v>
      </c>
      <c r="G9">
        <v>3456046.6857999996</v>
      </c>
      <c r="H9">
        <v>18813101</v>
      </c>
      <c r="I9">
        <v>10767281.8665</v>
      </c>
      <c r="J9">
        <v>55500190</v>
      </c>
      <c r="K9">
        <v>28302906.285100006</v>
      </c>
    </row>
    <row r="10" spans="1:11" x14ac:dyDescent="0.3">
      <c r="A10" s="6" t="s">
        <v>20</v>
      </c>
      <c r="B10">
        <v>12328281</v>
      </c>
      <c r="C10">
        <v>6357598.9076000005</v>
      </c>
      <c r="D10">
        <v>15389763</v>
      </c>
      <c r="E10">
        <v>7977487.3145000003</v>
      </c>
      <c r="F10">
        <v>12818612</v>
      </c>
      <c r="G10">
        <v>5627891.1433000006</v>
      </c>
      <c r="H10">
        <v>15713466</v>
      </c>
      <c r="I10">
        <v>8440454.1355999988</v>
      </c>
      <c r="J10">
        <v>56250122</v>
      </c>
      <c r="K10">
        <v>28403431.501000002</v>
      </c>
    </row>
    <row r="11" spans="1:11" x14ac:dyDescent="0.3">
      <c r="A11" s="6" t="s">
        <v>19</v>
      </c>
      <c r="B11">
        <v>9723718</v>
      </c>
      <c r="C11">
        <v>5486227.7060000002</v>
      </c>
      <c r="D11">
        <v>17387790</v>
      </c>
      <c r="E11">
        <v>9747055.4195000008</v>
      </c>
      <c r="F11">
        <v>13641346</v>
      </c>
      <c r="G11">
        <v>6362713.5819999995</v>
      </c>
      <c r="H11">
        <v>19104728</v>
      </c>
      <c r="I11">
        <v>8991719.0891999956</v>
      </c>
      <c r="J11">
        <v>59857582</v>
      </c>
      <c r="K11">
        <v>30587715.796699993</v>
      </c>
    </row>
    <row r="12" spans="1:11" x14ac:dyDescent="0.3">
      <c r="A12" s="6" t="s">
        <v>64</v>
      </c>
      <c r="B12">
        <v>85527695</v>
      </c>
      <c r="C12">
        <v>46975588.020300001</v>
      </c>
      <c r="D12">
        <v>105271273</v>
      </c>
      <c r="E12">
        <v>57173394.177999996</v>
      </c>
      <c r="F12">
        <v>92990507</v>
      </c>
      <c r="G12">
        <v>45984277.669200003</v>
      </c>
      <c r="H12">
        <v>102573112</v>
      </c>
      <c r="I12">
        <v>54546429.067699999</v>
      </c>
      <c r="J12">
        <v>386362587</v>
      </c>
      <c r="K12">
        <v>204679688.93520004</v>
      </c>
    </row>
    <row r="14" spans="1:11" x14ac:dyDescent="0.3">
      <c r="A14" s="6" t="s">
        <v>75</v>
      </c>
      <c r="B14">
        <f>CORREL(B6:B11,C6:C11)</f>
        <v>0.99102260141297882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BC54-2F8F-40AC-AD5D-B4D8959FC6E7}">
  <dimension ref="A3:D8"/>
  <sheetViews>
    <sheetView workbookViewId="0">
      <selection activeCell="H15" sqref="H15"/>
    </sheetView>
  </sheetViews>
  <sheetFormatPr defaultRowHeight="14.4" x14ac:dyDescent="0.3"/>
  <cols>
    <col min="1" max="1" width="12.5546875" bestFit="1" customWidth="1"/>
    <col min="2" max="2" width="14.88671875" bestFit="1" customWidth="1"/>
    <col min="3" max="3" width="22.77734375" bestFit="1" customWidth="1"/>
    <col min="4" max="4" width="22.109375" bestFit="1" customWidth="1"/>
  </cols>
  <sheetData>
    <row r="3" spans="1:4" x14ac:dyDescent="0.3">
      <c r="A3" s="5" t="s">
        <v>63</v>
      </c>
      <c r="B3" t="s">
        <v>71</v>
      </c>
      <c r="C3" t="s">
        <v>68</v>
      </c>
      <c r="D3" t="s">
        <v>79</v>
      </c>
    </row>
    <row r="4" spans="1:4" x14ac:dyDescent="0.3">
      <c r="A4" s="6" t="s">
        <v>25</v>
      </c>
      <c r="B4">
        <v>85527695</v>
      </c>
      <c r="C4">
        <v>12324683</v>
      </c>
      <c r="D4">
        <v>11.564141732055225</v>
      </c>
    </row>
    <row r="5" spans="1:4" x14ac:dyDescent="0.3">
      <c r="A5" s="6" t="s">
        <v>27</v>
      </c>
      <c r="B5">
        <v>105271273</v>
      </c>
      <c r="C5">
        <v>14565863</v>
      </c>
      <c r="D5">
        <v>11.932262495133665</v>
      </c>
    </row>
    <row r="6" spans="1:4" x14ac:dyDescent="0.3">
      <c r="A6" s="6" t="s">
        <v>26</v>
      </c>
      <c r="B6">
        <v>92990507</v>
      </c>
      <c r="C6">
        <v>14973983</v>
      </c>
      <c r="D6">
        <v>12.45164387596143</v>
      </c>
    </row>
    <row r="7" spans="1:4" x14ac:dyDescent="0.3">
      <c r="A7" s="6" t="s">
        <v>24</v>
      </c>
      <c r="B7">
        <v>102573112</v>
      </c>
      <c r="C7">
        <v>15866501</v>
      </c>
      <c r="D7">
        <v>12.662658580432232</v>
      </c>
    </row>
    <row r="8" spans="1:4" x14ac:dyDescent="0.3">
      <c r="A8" s="6" t="s">
        <v>64</v>
      </c>
      <c r="B8">
        <v>386362587</v>
      </c>
      <c r="C8">
        <v>57731030</v>
      </c>
      <c r="D8">
        <v>12.184371619163196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0680-8CE6-436E-942F-33A1A8F61C64}">
  <dimension ref="A3:B24"/>
  <sheetViews>
    <sheetView workbookViewId="0">
      <selection activeCell="K2" sqref="K2"/>
    </sheetView>
  </sheetViews>
  <sheetFormatPr defaultRowHeight="14.4" x14ac:dyDescent="0.3"/>
  <cols>
    <col min="1" max="1" width="15.5546875" bestFit="1" customWidth="1"/>
    <col min="2" max="2" width="32.109375" bestFit="1" customWidth="1"/>
  </cols>
  <sheetData>
    <row r="3" spans="1:2" x14ac:dyDescent="0.3">
      <c r="A3" s="5" t="s">
        <v>63</v>
      </c>
      <c r="B3" t="s">
        <v>80</v>
      </c>
    </row>
    <row r="4" spans="1:2" x14ac:dyDescent="0.3">
      <c r="A4" s="6" t="s">
        <v>25</v>
      </c>
      <c r="B4" s="12">
        <v>0.72030207010294933</v>
      </c>
    </row>
    <row r="5" spans="1:2" x14ac:dyDescent="0.3">
      <c r="A5" s="11" t="s">
        <v>30</v>
      </c>
      <c r="B5" s="12">
        <v>0.75490091556268846</v>
      </c>
    </row>
    <row r="6" spans="1:2" x14ac:dyDescent="0.3">
      <c r="A6" s="11" t="s">
        <v>29</v>
      </c>
      <c r="B6" s="12">
        <v>0.80670500537337753</v>
      </c>
    </row>
    <row r="7" spans="1:2" x14ac:dyDescent="0.3">
      <c r="A7" s="11" t="s">
        <v>28</v>
      </c>
      <c r="B7" s="12">
        <v>0.63657215642508425</v>
      </c>
    </row>
    <row r="8" spans="1:2" x14ac:dyDescent="0.3">
      <c r="A8" s="11" t="s">
        <v>31</v>
      </c>
      <c r="B8" s="12">
        <v>0.66911718996117764</v>
      </c>
    </row>
    <row r="9" spans="1:2" x14ac:dyDescent="0.3">
      <c r="A9" s="6" t="s">
        <v>27</v>
      </c>
      <c r="B9" s="12">
        <v>0.62876559031758184</v>
      </c>
    </row>
    <row r="10" spans="1:2" x14ac:dyDescent="0.3">
      <c r="A10" s="11" t="s">
        <v>30</v>
      </c>
      <c r="B10" s="12">
        <v>0.68302610641345163</v>
      </c>
    </row>
    <row r="11" spans="1:2" x14ac:dyDescent="0.3">
      <c r="A11" s="11" t="s">
        <v>29</v>
      </c>
      <c r="B11" s="12">
        <v>0.55043474211143373</v>
      </c>
    </row>
    <row r="12" spans="1:2" x14ac:dyDescent="0.3">
      <c r="A12" s="11" t="s">
        <v>28</v>
      </c>
      <c r="B12" s="12">
        <v>0.56027682297026993</v>
      </c>
    </row>
    <row r="13" spans="1:2" x14ac:dyDescent="0.3">
      <c r="A13" s="11" t="s">
        <v>31</v>
      </c>
      <c r="B13" s="12">
        <v>0.69835989173373025</v>
      </c>
    </row>
    <row r="14" spans="1:2" x14ac:dyDescent="0.3">
      <c r="A14" s="6" t="s">
        <v>26</v>
      </c>
      <c r="B14" s="12">
        <v>0.90367841995582721</v>
      </c>
    </row>
    <row r="15" spans="1:2" x14ac:dyDescent="0.3">
      <c r="A15" s="11" t="s">
        <v>30</v>
      </c>
      <c r="B15" s="12">
        <v>0.68588798692089159</v>
      </c>
    </row>
    <row r="16" spans="1:2" x14ac:dyDescent="0.3">
      <c r="A16" s="11" t="s">
        <v>29</v>
      </c>
      <c r="B16" s="12">
        <v>0.9787242955588239</v>
      </c>
    </row>
    <row r="17" spans="1:2" x14ac:dyDescent="0.3">
      <c r="A17" s="11" t="s">
        <v>28</v>
      </c>
      <c r="B17" s="12">
        <v>0.96197347308205394</v>
      </c>
    </row>
    <row r="18" spans="1:2" x14ac:dyDescent="0.3">
      <c r="A18" s="11" t="s">
        <v>31</v>
      </c>
      <c r="B18" s="12">
        <v>0.93949262249012644</v>
      </c>
    </row>
    <row r="19" spans="1:2" x14ac:dyDescent="0.3">
      <c r="A19" s="6" t="s">
        <v>24</v>
      </c>
      <c r="B19" s="12">
        <v>0.76640541058755884</v>
      </c>
    </row>
    <row r="20" spans="1:2" x14ac:dyDescent="0.3">
      <c r="A20" s="11" t="s">
        <v>30</v>
      </c>
      <c r="B20" s="12">
        <v>0.68274509919276738</v>
      </c>
    </row>
    <row r="21" spans="1:2" x14ac:dyDescent="0.3">
      <c r="A21" s="11" t="s">
        <v>29</v>
      </c>
      <c r="B21" s="12">
        <v>1.0413489352240046</v>
      </c>
    </row>
    <row r="22" spans="1:2" x14ac:dyDescent="0.3">
      <c r="A22" s="11" t="s">
        <v>28</v>
      </c>
      <c r="B22" s="12">
        <v>0.63645461650237123</v>
      </c>
    </row>
    <row r="23" spans="1:2" x14ac:dyDescent="0.3">
      <c r="A23" s="11" t="s">
        <v>31</v>
      </c>
      <c r="B23" s="12">
        <v>0.75232913472657004</v>
      </c>
    </row>
    <row r="24" spans="1:2" x14ac:dyDescent="0.3">
      <c r="A24" s="6" t="s">
        <v>64</v>
      </c>
      <c r="B24" s="12">
        <v>0.75714620564729485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E40A-D6AF-401B-A9B4-4017532F46A6}">
  <dimension ref="A1:E197"/>
  <sheetViews>
    <sheetView workbookViewId="0">
      <selection activeCell="H28" sqref="H28:H34"/>
    </sheetView>
  </sheetViews>
  <sheetFormatPr defaultRowHeight="14.4" x14ac:dyDescent="0.3"/>
  <sheetData>
    <row r="1" spans="1:5" x14ac:dyDescent="0.3">
      <c r="A1" s="13" t="s">
        <v>1</v>
      </c>
      <c r="B1" s="13" t="s">
        <v>81</v>
      </c>
      <c r="C1" s="13" t="s">
        <v>1</v>
      </c>
      <c r="D1" s="13" t="s">
        <v>81</v>
      </c>
      <c r="E1" s="20" t="s">
        <v>436</v>
      </c>
    </row>
    <row r="2" spans="1:5" x14ac:dyDescent="0.3">
      <c r="A2" s="14" t="s">
        <v>25</v>
      </c>
      <c r="B2" s="17" t="s">
        <v>82</v>
      </c>
      <c r="C2" s="14" t="s">
        <v>27</v>
      </c>
      <c r="D2" s="17" t="s">
        <v>240</v>
      </c>
      <c r="E2">
        <f>IF(COUNTIF($C$2:$C$2000, A2)&gt;0, 1, 0)</f>
        <v>0</v>
      </c>
    </row>
    <row r="3" spans="1:5" x14ac:dyDescent="0.3">
      <c r="A3" s="15" t="s">
        <v>25</v>
      </c>
      <c r="B3" s="18" t="s">
        <v>83</v>
      </c>
      <c r="C3" s="15" t="s">
        <v>27</v>
      </c>
      <c r="D3" s="18" t="s">
        <v>241</v>
      </c>
      <c r="E3">
        <f xml:space="preserve"> SUM(B2:B159) / COUNTA(A2:A197)</f>
        <v>0</v>
      </c>
    </row>
    <row r="4" spans="1:5" x14ac:dyDescent="0.3">
      <c r="A4" s="14" t="s">
        <v>25</v>
      </c>
      <c r="B4" s="17" t="s">
        <v>84</v>
      </c>
      <c r="C4" s="14" t="s">
        <v>27</v>
      </c>
      <c r="D4" s="17" t="s">
        <v>242</v>
      </c>
    </row>
    <row r="5" spans="1:5" x14ac:dyDescent="0.3">
      <c r="A5" s="15" t="s">
        <v>25</v>
      </c>
      <c r="B5" s="18" t="s">
        <v>85</v>
      </c>
      <c r="C5" s="15" t="s">
        <v>27</v>
      </c>
      <c r="D5" s="18" t="s">
        <v>243</v>
      </c>
    </row>
    <row r="6" spans="1:5" x14ac:dyDescent="0.3">
      <c r="A6" s="14" t="s">
        <v>25</v>
      </c>
      <c r="B6" s="17" t="s">
        <v>86</v>
      </c>
      <c r="C6" s="14" t="s">
        <v>27</v>
      </c>
      <c r="D6" s="17" t="s">
        <v>244</v>
      </c>
    </row>
    <row r="7" spans="1:5" x14ac:dyDescent="0.3">
      <c r="A7" s="15" t="s">
        <v>25</v>
      </c>
      <c r="B7" s="18" t="s">
        <v>87</v>
      </c>
      <c r="C7" s="15" t="s">
        <v>27</v>
      </c>
      <c r="D7" s="18" t="s">
        <v>245</v>
      </c>
    </row>
    <row r="8" spans="1:5" x14ac:dyDescent="0.3">
      <c r="A8" s="14" t="s">
        <v>25</v>
      </c>
      <c r="B8" s="17" t="s">
        <v>88</v>
      </c>
      <c r="C8" s="14" t="s">
        <v>27</v>
      </c>
      <c r="D8" s="17" t="s">
        <v>246</v>
      </c>
    </row>
    <row r="9" spans="1:5" x14ac:dyDescent="0.3">
      <c r="A9" s="15" t="s">
        <v>25</v>
      </c>
      <c r="B9" s="18" t="s">
        <v>89</v>
      </c>
      <c r="C9" s="15" t="s">
        <v>27</v>
      </c>
      <c r="D9" s="18" t="s">
        <v>247</v>
      </c>
    </row>
    <row r="10" spans="1:5" x14ac:dyDescent="0.3">
      <c r="A10" s="14" t="s">
        <v>25</v>
      </c>
      <c r="B10" s="17" t="s">
        <v>90</v>
      </c>
      <c r="C10" s="14" t="s">
        <v>27</v>
      </c>
      <c r="D10" s="17" t="s">
        <v>248</v>
      </c>
    </row>
    <row r="11" spans="1:5" x14ac:dyDescent="0.3">
      <c r="A11" s="15" t="s">
        <v>25</v>
      </c>
      <c r="B11" s="18" t="s">
        <v>91</v>
      </c>
      <c r="C11" s="15" t="s">
        <v>27</v>
      </c>
      <c r="D11" s="18" t="s">
        <v>249</v>
      </c>
    </row>
    <row r="12" spans="1:5" x14ac:dyDescent="0.3">
      <c r="A12" s="14" t="s">
        <v>25</v>
      </c>
      <c r="B12" s="17" t="s">
        <v>92</v>
      </c>
      <c r="C12" s="14" t="s">
        <v>27</v>
      </c>
      <c r="D12" s="17" t="s">
        <v>250</v>
      </c>
    </row>
    <row r="13" spans="1:5" x14ac:dyDescent="0.3">
      <c r="A13" s="15" t="s">
        <v>25</v>
      </c>
      <c r="B13" s="18" t="s">
        <v>93</v>
      </c>
      <c r="C13" s="15" t="s">
        <v>27</v>
      </c>
      <c r="D13" s="18" t="s">
        <v>251</v>
      </c>
    </row>
    <row r="14" spans="1:5" x14ac:dyDescent="0.3">
      <c r="A14" s="14" t="s">
        <v>25</v>
      </c>
      <c r="B14" s="17" t="s">
        <v>94</v>
      </c>
      <c r="C14" s="14" t="s">
        <v>27</v>
      </c>
      <c r="D14" s="17" t="s">
        <v>252</v>
      </c>
    </row>
    <row r="15" spans="1:5" x14ac:dyDescent="0.3">
      <c r="A15" s="15" t="s">
        <v>25</v>
      </c>
      <c r="B15" s="18" t="s">
        <v>95</v>
      </c>
      <c r="C15" s="15" t="s">
        <v>27</v>
      </c>
      <c r="D15" s="18" t="s">
        <v>253</v>
      </c>
    </row>
    <row r="16" spans="1:5" x14ac:dyDescent="0.3">
      <c r="A16" s="14" t="s">
        <v>25</v>
      </c>
      <c r="B16" s="17" t="s">
        <v>96</v>
      </c>
      <c r="C16" s="14" t="s">
        <v>27</v>
      </c>
      <c r="D16" s="17" t="s">
        <v>254</v>
      </c>
    </row>
    <row r="17" spans="1:4" x14ac:dyDescent="0.3">
      <c r="A17" s="15" t="s">
        <v>25</v>
      </c>
      <c r="B17" s="18" t="s">
        <v>97</v>
      </c>
      <c r="C17" s="15" t="s">
        <v>27</v>
      </c>
      <c r="D17" s="18" t="s">
        <v>255</v>
      </c>
    </row>
    <row r="18" spans="1:4" x14ac:dyDescent="0.3">
      <c r="A18" s="14" t="s">
        <v>25</v>
      </c>
      <c r="B18" s="17" t="s">
        <v>98</v>
      </c>
      <c r="C18" s="14" t="s">
        <v>27</v>
      </c>
      <c r="D18" s="17" t="s">
        <v>256</v>
      </c>
    </row>
    <row r="19" spans="1:4" x14ac:dyDescent="0.3">
      <c r="A19" s="15" t="s">
        <v>25</v>
      </c>
      <c r="B19" s="18" t="s">
        <v>99</v>
      </c>
      <c r="C19" s="15" t="s">
        <v>27</v>
      </c>
      <c r="D19" s="18" t="s">
        <v>257</v>
      </c>
    </row>
    <row r="20" spans="1:4" x14ac:dyDescent="0.3">
      <c r="A20" s="14" t="s">
        <v>25</v>
      </c>
      <c r="B20" s="17" t="s">
        <v>100</v>
      </c>
      <c r="C20" s="14" t="s">
        <v>27</v>
      </c>
      <c r="D20" s="17" t="s">
        <v>258</v>
      </c>
    </row>
    <row r="21" spans="1:4" x14ac:dyDescent="0.3">
      <c r="A21" s="15" t="s">
        <v>25</v>
      </c>
      <c r="B21" s="18" t="s">
        <v>101</v>
      </c>
      <c r="C21" s="15" t="s">
        <v>27</v>
      </c>
      <c r="D21" s="18" t="s">
        <v>259</v>
      </c>
    </row>
    <row r="22" spans="1:4" x14ac:dyDescent="0.3">
      <c r="A22" s="14" t="s">
        <v>25</v>
      </c>
      <c r="B22" s="17" t="s">
        <v>102</v>
      </c>
      <c r="C22" s="14" t="s">
        <v>27</v>
      </c>
      <c r="D22" s="17" t="s">
        <v>260</v>
      </c>
    </row>
    <row r="23" spans="1:4" x14ac:dyDescent="0.3">
      <c r="A23" s="15" t="s">
        <v>25</v>
      </c>
      <c r="B23" s="18" t="s">
        <v>103</v>
      </c>
      <c r="C23" s="15" t="s">
        <v>27</v>
      </c>
      <c r="D23" s="18" t="s">
        <v>261</v>
      </c>
    </row>
    <row r="24" spans="1:4" x14ac:dyDescent="0.3">
      <c r="A24" s="14" t="s">
        <v>25</v>
      </c>
      <c r="B24" s="17" t="s">
        <v>104</v>
      </c>
      <c r="C24" s="14" t="s">
        <v>27</v>
      </c>
      <c r="D24" s="17" t="s">
        <v>262</v>
      </c>
    </row>
    <row r="25" spans="1:4" x14ac:dyDescent="0.3">
      <c r="A25" s="15" t="s">
        <v>25</v>
      </c>
      <c r="B25" s="18" t="s">
        <v>105</v>
      </c>
      <c r="C25" s="15" t="s">
        <v>27</v>
      </c>
      <c r="D25" s="18" t="s">
        <v>263</v>
      </c>
    </row>
    <row r="26" spans="1:4" x14ac:dyDescent="0.3">
      <c r="A26" s="14" t="s">
        <v>25</v>
      </c>
      <c r="B26" s="17" t="s">
        <v>106</v>
      </c>
      <c r="C26" s="14" t="s">
        <v>27</v>
      </c>
      <c r="D26" s="17" t="s">
        <v>264</v>
      </c>
    </row>
    <row r="27" spans="1:4" x14ac:dyDescent="0.3">
      <c r="A27" s="15" t="s">
        <v>25</v>
      </c>
      <c r="B27" s="18" t="s">
        <v>107</v>
      </c>
      <c r="C27" s="15" t="s">
        <v>27</v>
      </c>
      <c r="D27" s="18" t="s">
        <v>265</v>
      </c>
    </row>
    <row r="28" spans="1:4" x14ac:dyDescent="0.3">
      <c r="A28" s="14" t="s">
        <v>25</v>
      </c>
      <c r="B28" s="17" t="s">
        <v>108</v>
      </c>
      <c r="C28" s="14" t="s">
        <v>27</v>
      </c>
      <c r="D28" s="17" t="s">
        <v>266</v>
      </c>
    </row>
    <row r="29" spans="1:4" x14ac:dyDescent="0.3">
      <c r="A29" s="15" t="s">
        <v>25</v>
      </c>
      <c r="B29" s="18" t="s">
        <v>109</v>
      </c>
      <c r="C29" s="15" t="s">
        <v>27</v>
      </c>
      <c r="D29" s="18" t="s">
        <v>267</v>
      </c>
    </row>
    <row r="30" spans="1:4" x14ac:dyDescent="0.3">
      <c r="A30" s="14" t="s">
        <v>25</v>
      </c>
      <c r="B30" s="17" t="s">
        <v>110</v>
      </c>
      <c r="C30" s="14" t="s">
        <v>27</v>
      </c>
      <c r="D30" s="17" t="s">
        <v>268</v>
      </c>
    </row>
    <row r="31" spans="1:4" x14ac:dyDescent="0.3">
      <c r="A31" s="15" t="s">
        <v>25</v>
      </c>
      <c r="B31" s="18" t="s">
        <v>111</v>
      </c>
      <c r="C31" s="15" t="s">
        <v>27</v>
      </c>
      <c r="D31" s="18" t="s">
        <v>269</v>
      </c>
    </row>
    <row r="32" spans="1:4" x14ac:dyDescent="0.3">
      <c r="A32" s="14" t="s">
        <v>25</v>
      </c>
      <c r="B32" s="17" t="s">
        <v>112</v>
      </c>
      <c r="C32" s="14" t="s">
        <v>27</v>
      </c>
      <c r="D32" s="17" t="s">
        <v>270</v>
      </c>
    </row>
    <row r="33" spans="1:4" x14ac:dyDescent="0.3">
      <c r="A33" s="15" t="s">
        <v>25</v>
      </c>
      <c r="B33" s="18" t="s">
        <v>113</v>
      </c>
      <c r="C33" s="15" t="s">
        <v>27</v>
      </c>
      <c r="D33" s="18" t="s">
        <v>271</v>
      </c>
    </row>
    <row r="34" spans="1:4" x14ac:dyDescent="0.3">
      <c r="A34" s="14" t="s">
        <v>25</v>
      </c>
      <c r="B34" s="17" t="s">
        <v>114</v>
      </c>
      <c r="C34" s="14" t="s">
        <v>27</v>
      </c>
      <c r="D34" s="17" t="s">
        <v>272</v>
      </c>
    </row>
    <row r="35" spans="1:4" x14ac:dyDescent="0.3">
      <c r="A35" s="15" t="s">
        <v>25</v>
      </c>
      <c r="B35" s="18" t="s">
        <v>115</v>
      </c>
      <c r="C35" s="15" t="s">
        <v>27</v>
      </c>
      <c r="D35" s="18" t="s">
        <v>273</v>
      </c>
    </row>
    <row r="36" spans="1:4" x14ac:dyDescent="0.3">
      <c r="A36" s="14" t="s">
        <v>25</v>
      </c>
      <c r="B36" s="17" t="s">
        <v>116</v>
      </c>
      <c r="C36" s="14" t="s">
        <v>27</v>
      </c>
      <c r="D36" s="17" t="s">
        <v>274</v>
      </c>
    </row>
    <row r="37" spans="1:4" x14ac:dyDescent="0.3">
      <c r="A37" s="15" t="s">
        <v>25</v>
      </c>
      <c r="B37" s="18" t="s">
        <v>117</v>
      </c>
      <c r="C37" s="15" t="s">
        <v>27</v>
      </c>
      <c r="D37" s="18" t="s">
        <v>275</v>
      </c>
    </row>
    <row r="38" spans="1:4" x14ac:dyDescent="0.3">
      <c r="A38" s="14" t="s">
        <v>25</v>
      </c>
      <c r="B38" s="17" t="s">
        <v>118</v>
      </c>
      <c r="C38" s="14" t="s">
        <v>27</v>
      </c>
      <c r="D38" s="17" t="s">
        <v>276</v>
      </c>
    </row>
    <row r="39" spans="1:4" x14ac:dyDescent="0.3">
      <c r="A39" s="15" t="s">
        <v>25</v>
      </c>
      <c r="B39" s="18" t="s">
        <v>119</v>
      </c>
      <c r="C39" s="15" t="s">
        <v>27</v>
      </c>
      <c r="D39" s="18" t="s">
        <v>277</v>
      </c>
    </row>
    <row r="40" spans="1:4" x14ac:dyDescent="0.3">
      <c r="A40" s="14" t="s">
        <v>25</v>
      </c>
      <c r="B40" s="17" t="s">
        <v>120</v>
      </c>
      <c r="C40" s="14" t="s">
        <v>27</v>
      </c>
      <c r="D40" s="17" t="s">
        <v>278</v>
      </c>
    </row>
    <row r="41" spans="1:4" x14ac:dyDescent="0.3">
      <c r="A41" s="15" t="s">
        <v>25</v>
      </c>
      <c r="B41" s="18" t="s">
        <v>121</v>
      </c>
      <c r="C41" s="15" t="s">
        <v>27</v>
      </c>
      <c r="D41" s="18" t="s">
        <v>279</v>
      </c>
    </row>
    <row r="42" spans="1:4" x14ac:dyDescent="0.3">
      <c r="A42" s="14" t="s">
        <v>25</v>
      </c>
      <c r="B42" s="17" t="s">
        <v>122</v>
      </c>
      <c r="C42" s="14" t="s">
        <v>27</v>
      </c>
      <c r="D42" s="17" t="s">
        <v>280</v>
      </c>
    </row>
    <row r="43" spans="1:4" x14ac:dyDescent="0.3">
      <c r="A43" s="15" t="s">
        <v>25</v>
      </c>
      <c r="B43" s="18" t="s">
        <v>123</v>
      </c>
      <c r="C43" s="15" t="s">
        <v>27</v>
      </c>
      <c r="D43" s="18" t="s">
        <v>281</v>
      </c>
    </row>
    <row r="44" spans="1:4" x14ac:dyDescent="0.3">
      <c r="A44" s="14" t="s">
        <v>25</v>
      </c>
      <c r="B44" s="17" t="s">
        <v>124</v>
      </c>
      <c r="C44" s="14" t="s">
        <v>27</v>
      </c>
      <c r="D44" s="17" t="s">
        <v>282</v>
      </c>
    </row>
    <row r="45" spans="1:4" x14ac:dyDescent="0.3">
      <c r="A45" s="15" t="s">
        <v>25</v>
      </c>
      <c r="B45" s="18" t="s">
        <v>125</v>
      </c>
      <c r="C45" s="15" t="s">
        <v>27</v>
      </c>
      <c r="D45" s="18" t="s">
        <v>283</v>
      </c>
    </row>
    <row r="46" spans="1:4" x14ac:dyDescent="0.3">
      <c r="A46" s="14" t="s">
        <v>25</v>
      </c>
      <c r="B46" s="17" t="s">
        <v>126</v>
      </c>
      <c r="C46" s="14" t="s">
        <v>27</v>
      </c>
      <c r="D46" s="17" t="s">
        <v>284</v>
      </c>
    </row>
    <row r="47" spans="1:4" x14ac:dyDescent="0.3">
      <c r="A47" s="15" t="s">
        <v>25</v>
      </c>
      <c r="B47" s="18" t="s">
        <v>127</v>
      </c>
      <c r="C47" s="15" t="s">
        <v>27</v>
      </c>
      <c r="D47" s="18" t="s">
        <v>285</v>
      </c>
    </row>
    <row r="48" spans="1:4" x14ac:dyDescent="0.3">
      <c r="A48" s="14" t="s">
        <v>25</v>
      </c>
      <c r="B48" s="17" t="s">
        <v>128</v>
      </c>
      <c r="C48" s="14" t="s">
        <v>27</v>
      </c>
      <c r="D48" s="17" t="s">
        <v>286</v>
      </c>
    </row>
    <row r="49" spans="1:4" x14ac:dyDescent="0.3">
      <c r="A49" s="15" t="s">
        <v>25</v>
      </c>
      <c r="B49" s="18" t="s">
        <v>129</v>
      </c>
      <c r="C49" s="15" t="s">
        <v>27</v>
      </c>
      <c r="D49" s="18" t="s">
        <v>287</v>
      </c>
    </row>
    <row r="50" spans="1:4" x14ac:dyDescent="0.3">
      <c r="A50" s="14" t="s">
        <v>25</v>
      </c>
      <c r="B50" s="17" t="s">
        <v>130</v>
      </c>
      <c r="C50" s="14" t="s">
        <v>27</v>
      </c>
      <c r="D50" s="17" t="s">
        <v>288</v>
      </c>
    </row>
    <row r="51" spans="1:4" x14ac:dyDescent="0.3">
      <c r="A51" s="15" t="s">
        <v>25</v>
      </c>
      <c r="B51" s="18" t="s">
        <v>131</v>
      </c>
      <c r="C51" s="15" t="s">
        <v>27</v>
      </c>
      <c r="D51" s="18" t="s">
        <v>289</v>
      </c>
    </row>
    <row r="52" spans="1:4" x14ac:dyDescent="0.3">
      <c r="A52" s="14" t="s">
        <v>25</v>
      </c>
      <c r="B52" s="17" t="s">
        <v>132</v>
      </c>
      <c r="C52" s="14" t="s">
        <v>27</v>
      </c>
      <c r="D52" s="17" t="s">
        <v>290</v>
      </c>
    </row>
    <row r="53" spans="1:4" x14ac:dyDescent="0.3">
      <c r="A53" s="15" t="s">
        <v>25</v>
      </c>
      <c r="B53" s="18" t="s">
        <v>133</v>
      </c>
      <c r="C53" s="15" t="s">
        <v>27</v>
      </c>
      <c r="D53" s="18" t="s">
        <v>291</v>
      </c>
    </row>
    <row r="54" spans="1:4" x14ac:dyDescent="0.3">
      <c r="A54" s="14" t="s">
        <v>25</v>
      </c>
      <c r="B54" s="17" t="s">
        <v>134</v>
      </c>
      <c r="C54" s="14" t="s">
        <v>27</v>
      </c>
      <c r="D54" s="17" t="s">
        <v>292</v>
      </c>
    </row>
    <row r="55" spans="1:4" x14ac:dyDescent="0.3">
      <c r="A55" s="15" t="s">
        <v>25</v>
      </c>
      <c r="B55" s="18" t="s">
        <v>135</v>
      </c>
      <c r="C55" s="15" t="s">
        <v>27</v>
      </c>
      <c r="D55" s="18" t="s">
        <v>293</v>
      </c>
    </row>
    <row r="56" spans="1:4" x14ac:dyDescent="0.3">
      <c r="A56" s="14" t="s">
        <v>25</v>
      </c>
      <c r="B56" s="17" t="s">
        <v>136</v>
      </c>
      <c r="C56" s="14" t="s">
        <v>27</v>
      </c>
      <c r="D56" s="17" t="s">
        <v>294</v>
      </c>
    </row>
    <row r="57" spans="1:4" x14ac:dyDescent="0.3">
      <c r="A57" s="15" t="s">
        <v>25</v>
      </c>
      <c r="B57" s="18" t="s">
        <v>137</v>
      </c>
      <c r="C57" s="15" t="s">
        <v>27</v>
      </c>
      <c r="D57" s="18" t="s">
        <v>295</v>
      </c>
    </row>
    <row r="58" spans="1:4" x14ac:dyDescent="0.3">
      <c r="A58" s="14" t="s">
        <v>25</v>
      </c>
      <c r="B58" s="17" t="s">
        <v>138</v>
      </c>
      <c r="C58" s="14" t="s">
        <v>27</v>
      </c>
      <c r="D58" s="17" t="s">
        <v>296</v>
      </c>
    </row>
    <row r="59" spans="1:4" x14ac:dyDescent="0.3">
      <c r="A59" s="15" t="s">
        <v>25</v>
      </c>
      <c r="B59" s="18" t="s">
        <v>139</v>
      </c>
      <c r="C59" s="15" t="s">
        <v>27</v>
      </c>
      <c r="D59" s="18" t="s">
        <v>297</v>
      </c>
    </row>
    <row r="60" spans="1:4" x14ac:dyDescent="0.3">
      <c r="A60" s="14" t="s">
        <v>25</v>
      </c>
      <c r="B60" s="17" t="s">
        <v>140</v>
      </c>
      <c r="C60" s="14" t="s">
        <v>27</v>
      </c>
      <c r="D60" s="17" t="s">
        <v>298</v>
      </c>
    </row>
    <row r="61" spans="1:4" x14ac:dyDescent="0.3">
      <c r="A61" s="15" t="s">
        <v>25</v>
      </c>
      <c r="B61" s="18" t="s">
        <v>141</v>
      </c>
      <c r="C61" s="15" t="s">
        <v>27</v>
      </c>
      <c r="D61" s="18" t="s">
        <v>299</v>
      </c>
    </row>
    <row r="62" spans="1:4" x14ac:dyDescent="0.3">
      <c r="A62" s="14" t="s">
        <v>25</v>
      </c>
      <c r="B62" s="17" t="s">
        <v>142</v>
      </c>
      <c r="C62" s="14" t="s">
        <v>27</v>
      </c>
      <c r="D62" s="17" t="s">
        <v>300</v>
      </c>
    </row>
    <row r="63" spans="1:4" x14ac:dyDescent="0.3">
      <c r="A63" s="15" t="s">
        <v>25</v>
      </c>
      <c r="B63" s="18" t="s">
        <v>143</v>
      </c>
      <c r="C63" s="15" t="s">
        <v>27</v>
      </c>
      <c r="D63" s="18" t="s">
        <v>301</v>
      </c>
    </row>
    <row r="64" spans="1:4" x14ac:dyDescent="0.3">
      <c r="A64" s="14" t="s">
        <v>25</v>
      </c>
      <c r="B64" s="17" t="s">
        <v>144</v>
      </c>
      <c r="C64" s="14" t="s">
        <v>27</v>
      </c>
      <c r="D64" s="17" t="s">
        <v>302</v>
      </c>
    </row>
    <row r="65" spans="1:4" x14ac:dyDescent="0.3">
      <c r="A65" s="15" t="s">
        <v>25</v>
      </c>
      <c r="B65" s="18" t="s">
        <v>145</v>
      </c>
      <c r="C65" s="15" t="s">
        <v>27</v>
      </c>
      <c r="D65" s="18" t="s">
        <v>303</v>
      </c>
    </row>
    <row r="66" spans="1:4" x14ac:dyDescent="0.3">
      <c r="A66" s="14" t="s">
        <v>25</v>
      </c>
      <c r="B66" s="17" t="s">
        <v>146</v>
      </c>
      <c r="C66" s="14" t="s">
        <v>27</v>
      </c>
      <c r="D66" s="17" t="s">
        <v>304</v>
      </c>
    </row>
    <row r="67" spans="1:4" x14ac:dyDescent="0.3">
      <c r="A67" s="15" t="s">
        <v>25</v>
      </c>
      <c r="B67" s="18" t="s">
        <v>147</v>
      </c>
      <c r="C67" s="15" t="s">
        <v>27</v>
      </c>
      <c r="D67" s="18" t="s">
        <v>305</v>
      </c>
    </row>
    <row r="68" spans="1:4" x14ac:dyDescent="0.3">
      <c r="A68" s="14" t="s">
        <v>25</v>
      </c>
      <c r="B68" s="17" t="s">
        <v>148</v>
      </c>
      <c r="C68" s="14" t="s">
        <v>27</v>
      </c>
      <c r="D68" s="17" t="s">
        <v>306</v>
      </c>
    </row>
    <row r="69" spans="1:4" x14ac:dyDescent="0.3">
      <c r="A69" s="15" t="s">
        <v>25</v>
      </c>
      <c r="B69" s="18" t="s">
        <v>149</v>
      </c>
      <c r="C69" s="15" t="s">
        <v>27</v>
      </c>
      <c r="D69" s="18" t="s">
        <v>307</v>
      </c>
    </row>
    <row r="70" spans="1:4" x14ac:dyDescent="0.3">
      <c r="A70" s="14" t="s">
        <v>25</v>
      </c>
      <c r="B70" s="17" t="s">
        <v>150</v>
      </c>
      <c r="C70" s="14" t="s">
        <v>27</v>
      </c>
      <c r="D70" s="17" t="s">
        <v>308</v>
      </c>
    </row>
    <row r="71" spans="1:4" x14ac:dyDescent="0.3">
      <c r="A71" s="15" t="s">
        <v>25</v>
      </c>
      <c r="B71" s="18" t="s">
        <v>151</v>
      </c>
      <c r="C71" s="15" t="s">
        <v>27</v>
      </c>
      <c r="D71" s="18" t="s">
        <v>309</v>
      </c>
    </row>
    <row r="72" spans="1:4" x14ac:dyDescent="0.3">
      <c r="A72" s="14" t="s">
        <v>25</v>
      </c>
      <c r="B72" s="17" t="s">
        <v>152</v>
      </c>
      <c r="C72" s="14" t="s">
        <v>27</v>
      </c>
      <c r="D72" s="17" t="s">
        <v>310</v>
      </c>
    </row>
    <row r="73" spans="1:4" x14ac:dyDescent="0.3">
      <c r="A73" s="15" t="s">
        <v>25</v>
      </c>
      <c r="B73" s="18" t="s">
        <v>153</v>
      </c>
      <c r="C73" s="15" t="s">
        <v>27</v>
      </c>
      <c r="D73" s="18" t="s">
        <v>311</v>
      </c>
    </row>
    <row r="74" spans="1:4" x14ac:dyDescent="0.3">
      <c r="A74" s="14" t="s">
        <v>25</v>
      </c>
      <c r="B74" s="17" t="s">
        <v>154</v>
      </c>
      <c r="C74" s="14" t="s">
        <v>27</v>
      </c>
      <c r="D74" s="17" t="s">
        <v>312</v>
      </c>
    </row>
    <row r="75" spans="1:4" x14ac:dyDescent="0.3">
      <c r="A75" s="15" t="s">
        <v>25</v>
      </c>
      <c r="B75" s="18" t="s">
        <v>155</v>
      </c>
      <c r="C75" s="15" t="s">
        <v>27</v>
      </c>
      <c r="D75" s="18" t="s">
        <v>313</v>
      </c>
    </row>
    <row r="76" spans="1:4" x14ac:dyDescent="0.3">
      <c r="A76" s="14" t="s">
        <v>25</v>
      </c>
      <c r="B76" s="17" t="s">
        <v>156</v>
      </c>
      <c r="C76" s="14" t="s">
        <v>27</v>
      </c>
      <c r="D76" s="17" t="s">
        <v>314</v>
      </c>
    </row>
    <row r="77" spans="1:4" x14ac:dyDescent="0.3">
      <c r="A77" s="15" t="s">
        <v>25</v>
      </c>
      <c r="B77" s="18" t="s">
        <v>157</v>
      </c>
      <c r="C77" s="15" t="s">
        <v>27</v>
      </c>
      <c r="D77" s="18" t="s">
        <v>315</v>
      </c>
    </row>
    <row r="78" spans="1:4" x14ac:dyDescent="0.3">
      <c r="A78" s="14" t="s">
        <v>25</v>
      </c>
      <c r="B78" s="17" t="s">
        <v>158</v>
      </c>
      <c r="C78" s="14" t="s">
        <v>27</v>
      </c>
      <c r="D78" s="17" t="s">
        <v>316</v>
      </c>
    </row>
    <row r="79" spans="1:4" x14ac:dyDescent="0.3">
      <c r="A79" s="15" t="s">
        <v>25</v>
      </c>
      <c r="B79" s="18" t="s">
        <v>159</v>
      </c>
      <c r="C79" s="15" t="s">
        <v>27</v>
      </c>
      <c r="D79" s="18" t="s">
        <v>317</v>
      </c>
    </row>
    <row r="80" spans="1:4" x14ac:dyDescent="0.3">
      <c r="A80" s="14" t="s">
        <v>25</v>
      </c>
      <c r="B80" s="17" t="s">
        <v>160</v>
      </c>
      <c r="C80" s="14" t="s">
        <v>27</v>
      </c>
      <c r="D80" s="17" t="s">
        <v>318</v>
      </c>
    </row>
    <row r="81" spans="1:4" x14ac:dyDescent="0.3">
      <c r="A81" s="15" t="s">
        <v>25</v>
      </c>
      <c r="B81" s="18" t="s">
        <v>161</v>
      </c>
      <c r="C81" s="15" t="s">
        <v>27</v>
      </c>
      <c r="D81" s="18" t="s">
        <v>319</v>
      </c>
    </row>
    <row r="82" spans="1:4" x14ac:dyDescent="0.3">
      <c r="A82" s="14" t="s">
        <v>25</v>
      </c>
      <c r="B82" s="17" t="s">
        <v>162</v>
      </c>
      <c r="C82" s="14" t="s">
        <v>27</v>
      </c>
      <c r="D82" s="17" t="s">
        <v>320</v>
      </c>
    </row>
    <row r="83" spans="1:4" x14ac:dyDescent="0.3">
      <c r="A83" s="15" t="s">
        <v>25</v>
      </c>
      <c r="B83" s="18" t="s">
        <v>163</v>
      </c>
      <c r="C83" s="15" t="s">
        <v>27</v>
      </c>
      <c r="D83" s="18" t="s">
        <v>321</v>
      </c>
    </row>
    <row r="84" spans="1:4" x14ac:dyDescent="0.3">
      <c r="A84" s="14" t="s">
        <v>25</v>
      </c>
      <c r="B84" s="17" t="s">
        <v>164</v>
      </c>
      <c r="C84" s="14" t="s">
        <v>27</v>
      </c>
      <c r="D84" s="17" t="s">
        <v>322</v>
      </c>
    </row>
    <row r="85" spans="1:4" x14ac:dyDescent="0.3">
      <c r="A85" s="15" t="s">
        <v>25</v>
      </c>
      <c r="B85" s="18" t="s">
        <v>165</v>
      </c>
      <c r="C85" s="15" t="s">
        <v>27</v>
      </c>
      <c r="D85" s="18" t="s">
        <v>323</v>
      </c>
    </row>
    <row r="86" spans="1:4" x14ac:dyDescent="0.3">
      <c r="A86" s="14" t="s">
        <v>25</v>
      </c>
      <c r="B86" s="17" t="s">
        <v>166</v>
      </c>
      <c r="C86" s="14" t="s">
        <v>27</v>
      </c>
      <c r="D86" s="17" t="s">
        <v>324</v>
      </c>
    </row>
    <row r="87" spans="1:4" x14ac:dyDescent="0.3">
      <c r="A87" s="15" t="s">
        <v>25</v>
      </c>
      <c r="B87" s="18" t="s">
        <v>167</v>
      </c>
      <c r="C87" s="15" t="s">
        <v>27</v>
      </c>
      <c r="D87" s="18" t="s">
        <v>325</v>
      </c>
    </row>
    <row r="88" spans="1:4" x14ac:dyDescent="0.3">
      <c r="A88" s="14" t="s">
        <v>25</v>
      </c>
      <c r="B88" s="17" t="s">
        <v>168</v>
      </c>
      <c r="C88" s="14" t="s">
        <v>27</v>
      </c>
      <c r="D88" s="17" t="s">
        <v>326</v>
      </c>
    </row>
    <row r="89" spans="1:4" x14ac:dyDescent="0.3">
      <c r="A89" s="15" t="s">
        <v>25</v>
      </c>
      <c r="B89" s="18" t="s">
        <v>169</v>
      </c>
      <c r="C89" s="15" t="s">
        <v>27</v>
      </c>
      <c r="D89" s="18" t="s">
        <v>327</v>
      </c>
    </row>
    <row r="90" spans="1:4" x14ac:dyDescent="0.3">
      <c r="A90" s="14" t="s">
        <v>25</v>
      </c>
      <c r="B90" s="17" t="s">
        <v>170</v>
      </c>
      <c r="C90" s="14" t="s">
        <v>27</v>
      </c>
      <c r="D90" s="17" t="s">
        <v>328</v>
      </c>
    </row>
    <row r="91" spans="1:4" x14ac:dyDescent="0.3">
      <c r="A91" s="15" t="s">
        <v>25</v>
      </c>
      <c r="B91" s="18" t="s">
        <v>171</v>
      </c>
      <c r="C91" s="15" t="s">
        <v>27</v>
      </c>
      <c r="D91" s="18" t="s">
        <v>329</v>
      </c>
    </row>
    <row r="92" spans="1:4" x14ac:dyDescent="0.3">
      <c r="A92" s="14" t="s">
        <v>25</v>
      </c>
      <c r="B92" s="17" t="s">
        <v>172</v>
      </c>
      <c r="C92" s="14" t="s">
        <v>27</v>
      </c>
      <c r="D92" s="17" t="s">
        <v>330</v>
      </c>
    </row>
    <row r="93" spans="1:4" x14ac:dyDescent="0.3">
      <c r="A93" s="15" t="s">
        <v>25</v>
      </c>
      <c r="B93" s="18" t="s">
        <v>173</v>
      </c>
      <c r="C93" s="15" t="s">
        <v>27</v>
      </c>
      <c r="D93" s="18" t="s">
        <v>331</v>
      </c>
    </row>
    <row r="94" spans="1:4" x14ac:dyDescent="0.3">
      <c r="A94" s="14" t="s">
        <v>25</v>
      </c>
      <c r="B94" s="17" t="s">
        <v>174</v>
      </c>
      <c r="C94" s="14" t="s">
        <v>27</v>
      </c>
      <c r="D94" s="17" t="s">
        <v>332</v>
      </c>
    </row>
    <row r="95" spans="1:4" x14ac:dyDescent="0.3">
      <c r="A95" s="15" t="s">
        <v>25</v>
      </c>
      <c r="B95" s="18" t="s">
        <v>175</v>
      </c>
      <c r="C95" s="15" t="s">
        <v>27</v>
      </c>
      <c r="D95" s="18" t="s">
        <v>333</v>
      </c>
    </row>
    <row r="96" spans="1:4" x14ac:dyDescent="0.3">
      <c r="A96" s="14" t="s">
        <v>25</v>
      </c>
      <c r="B96" s="17" t="s">
        <v>176</v>
      </c>
      <c r="C96" s="14" t="s">
        <v>27</v>
      </c>
      <c r="D96" s="17" t="s">
        <v>334</v>
      </c>
    </row>
    <row r="97" spans="1:4" x14ac:dyDescent="0.3">
      <c r="A97" s="15" t="s">
        <v>25</v>
      </c>
      <c r="B97" s="18" t="s">
        <v>177</v>
      </c>
      <c r="C97" s="15" t="s">
        <v>27</v>
      </c>
      <c r="D97" s="18" t="s">
        <v>335</v>
      </c>
    </row>
    <row r="98" spans="1:4" x14ac:dyDescent="0.3">
      <c r="A98" s="14" t="s">
        <v>25</v>
      </c>
      <c r="B98" s="17" t="s">
        <v>178</v>
      </c>
      <c r="C98" s="14" t="s">
        <v>27</v>
      </c>
      <c r="D98" s="17" t="s">
        <v>336</v>
      </c>
    </row>
    <row r="99" spans="1:4" x14ac:dyDescent="0.3">
      <c r="A99" s="15" t="s">
        <v>25</v>
      </c>
      <c r="B99" s="18" t="s">
        <v>179</v>
      </c>
      <c r="C99" s="15" t="s">
        <v>27</v>
      </c>
      <c r="D99" s="18" t="s">
        <v>337</v>
      </c>
    </row>
    <row r="100" spans="1:4" x14ac:dyDescent="0.3">
      <c r="A100" s="14" t="s">
        <v>25</v>
      </c>
      <c r="B100" s="17" t="s">
        <v>180</v>
      </c>
      <c r="C100" s="14" t="s">
        <v>27</v>
      </c>
      <c r="D100" s="17" t="s">
        <v>338</v>
      </c>
    </row>
    <row r="101" spans="1:4" x14ac:dyDescent="0.3">
      <c r="A101" s="15" t="s">
        <v>25</v>
      </c>
      <c r="B101" s="18" t="s">
        <v>181</v>
      </c>
      <c r="C101" s="15" t="s">
        <v>27</v>
      </c>
      <c r="D101" s="18" t="s">
        <v>339</v>
      </c>
    </row>
    <row r="102" spans="1:4" x14ac:dyDescent="0.3">
      <c r="A102" s="14" t="s">
        <v>25</v>
      </c>
      <c r="B102" s="17" t="s">
        <v>182</v>
      </c>
      <c r="C102" s="14" t="s">
        <v>27</v>
      </c>
      <c r="D102" s="17" t="s">
        <v>340</v>
      </c>
    </row>
    <row r="103" spans="1:4" x14ac:dyDescent="0.3">
      <c r="A103" s="15" t="s">
        <v>25</v>
      </c>
      <c r="B103" s="18" t="s">
        <v>183</v>
      </c>
      <c r="C103" s="15" t="s">
        <v>27</v>
      </c>
      <c r="D103" s="18" t="s">
        <v>341</v>
      </c>
    </row>
    <row r="104" spans="1:4" x14ac:dyDescent="0.3">
      <c r="A104" s="14" t="s">
        <v>25</v>
      </c>
      <c r="B104" s="17" t="s">
        <v>184</v>
      </c>
      <c r="C104" s="14" t="s">
        <v>27</v>
      </c>
      <c r="D104" s="17" t="s">
        <v>342</v>
      </c>
    </row>
    <row r="105" spans="1:4" x14ac:dyDescent="0.3">
      <c r="A105" s="15" t="s">
        <v>25</v>
      </c>
      <c r="B105" s="18" t="s">
        <v>185</v>
      </c>
      <c r="C105" s="15" t="s">
        <v>27</v>
      </c>
      <c r="D105" s="18" t="s">
        <v>343</v>
      </c>
    </row>
    <row r="106" spans="1:4" x14ac:dyDescent="0.3">
      <c r="A106" s="14" t="s">
        <v>25</v>
      </c>
      <c r="B106" s="17" t="s">
        <v>186</v>
      </c>
      <c r="C106" s="14" t="s">
        <v>27</v>
      </c>
      <c r="D106" s="17" t="s">
        <v>344</v>
      </c>
    </row>
    <row r="107" spans="1:4" x14ac:dyDescent="0.3">
      <c r="A107" s="15" t="s">
        <v>25</v>
      </c>
      <c r="B107" s="18" t="s">
        <v>187</v>
      </c>
      <c r="C107" s="15" t="s">
        <v>27</v>
      </c>
      <c r="D107" s="18" t="s">
        <v>345</v>
      </c>
    </row>
    <row r="108" spans="1:4" x14ac:dyDescent="0.3">
      <c r="A108" s="14" t="s">
        <v>25</v>
      </c>
      <c r="B108" s="17" t="s">
        <v>188</v>
      </c>
      <c r="C108" s="14" t="s">
        <v>27</v>
      </c>
      <c r="D108" s="17" t="s">
        <v>346</v>
      </c>
    </row>
    <row r="109" spans="1:4" x14ac:dyDescent="0.3">
      <c r="A109" s="15" t="s">
        <v>25</v>
      </c>
      <c r="B109" s="18" t="s">
        <v>189</v>
      </c>
      <c r="C109" s="15" t="s">
        <v>27</v>
      </c>
      <c r="D109" s="18" t="s">
        <v>347</v>
      </c>
    </row>
    <row r="110" spans="1:4" x14ac:dyDescent="0.3">
      <c r="A110" s="14" t="s">
        <v>25</v>
      </c>
      <c r="B110" s="17" t="s">
        <v>190</v>
      </c>
      <c r="C110" s="14" t="s">
        <v>27</v>
      </c>
      <c r="D110" s="17" t="s">
        <v>348</v>
      </c>
    </row>
    <row r="111" spans="1:4" x14ac:dyDescent="0.3">
      <c r="A111" s="15" t="s">
        <v>25</v>
      </c>
      <c r="B111" s="18" t="s">
        <v>191</v>
      </c>
      <c r="C111" s="15" t="s">
        <v>27</v>
      </c>
      <c r="D111" s="18" t="s">
        <v>349</v>
      </c>
    </row>
    <row r="112" spans="1:4" x14ac:dyDescent="0.3">
      <c r="A112" s="14" t="s">
        <v>25</v>
      </c>
      <c r="B112" s="17" t="s">
        <v>192</v>
      </c>
      <c r="C112" s="14" t="s">
        <v>27</v>
      </c>
      <c r="D112" s="17" t="s">
        <v>350</v>
      </c>
    </row>
    <row r="113" spans="1:4" x14ac:dyDescent="0.3">
      <c r="A113" s="15" t="s">
        <v>25</v>
      </c>
      <c r="B113" s="18" t="s">
        <v>193</v>
      </c>
      <c r="C113" s="15" t="s">
        <v>27</v>
      </c>
      <c r="D113" s="18" t="s">
        <v>351</v>
      </c>
    </row>
    <row r="114" spans="1:4" x14ac:dyDescent="0.3">
      <c r="A114" s="14" t="s">
        <v>25</v>
      </c>
      <c r="B114" s="17" t="s">
        <v>194</v>
      </c>
      <c r="C114" s="14" t="s">
        <v>27</v>
      </c>
      <c r="D114" s="17" t="s">
        <v>352</v>
      </c>
    </row>
    <row r="115" spans="1:4" x14ac:dyDescent="0.3">
      <c r="A115" s="15" t="s">
        <v>25</v>
      </c>
      <c r="B115" s="18" t="s">
        <v>195</v>
      </c>
      <c r="C115" s="15" t="s">
        <v>27</v>
      </c>
      <c r="D115" s="18" t="s">
        <v>353</v>
      </c>
    </row>
    <row r="116" spans="1:4" x14ac:dyDescent="0.3">
      <c r="A116" s="14" t="s">
        <v>25</v>
      </c>
      <c r="B116" s="17" t="s">
        <v>196</v>
      </c>
      <c r="C116" s="14" t="s">
        <v>27</v>
      </c>
      <c r="D116" s="17" t="s">
        <v>354</v>
      </c>
    </row>
    <row r="117" spans="1:4" x14ac:dyDescent="0.3">
      <c r="A117" s="15" t="s">
        <v>25</v>
      </c>
      <c r="B117" s="18" t="s">
        <v>197</v>
      </c>
      <c r="C117" s="15" t="s">
        <v>27</v>
      </c>
      <c r="D117" s="18" t="s">
        <v>355</v>
      </c>
    </row>
    <row r="118" spans="1:4" x14ac:dyDescent="0.3">
      <c r="A118" s="14" t="s">
        <v>25</v>
      </c>
      <c r="B118" s="17" t="s">
        <v>198</v>
      </c>
      <c r="C118" s="14" t="s">
        <v>27</v>
      </c>
      <c r="D118" s="17" t="s">
        <v>356</v>
      </c>
    </row>
    <row r="119" spans="1:4" x14ac:dyDescent="0.3">
      <c r="A119" s="15" t="s">
        <v>25</v>
      </c>
      <c r="B119" s="18" t="s">
        <v>199</v>
      </c>
      <c r="C119" s="15" t="s">
        <v>27</v>
      </c>
      <c r="D119" s="18" t="s">
        <v>357</v>
      </c>
    </row>
    <row r="120" spans="1:4" x14ac:dyDescent="0.3">
      <c r="A120" s="14" t="s">
        <v>25</v>
      </c>
      <c r="B120" s="17" t="s">
        <v>200</v>
      </c>
      <c r="C120" s="14" t="s">
        <v>27</v>
      </c>
      <c r="D120" s="17" t="s">
        <v>358</v>
      </c>
    </row>
    <row r="121" spans="1:4" x14ac:dyDescent="0.3">
      <c r="A121" s="15" t="s">
        <v>25</v>
      </c>
      <c r="B121" s="18" t="s">
        <v>201</v>
      </c>
      <c r="C121" s="15" t="s">
        <v>27</v>
      </c>
      <c r="D121" s="18" t="s">
        <v>359</v>
      </c>
    </row>
    <row r="122" spans="1:4" x14ac:dyDescent="0.3">
      <c r="A122" s="14" t="s">
        <v>25</v>
      </c>
      <c r="B122" s="17" t="s">
        <v>202</v>
      </c>
      <c r="C122" s="14" t="s">
        <v>27</v>
      </c>
      <c r="D122" s="17" t="s">
        <v>360</v>
      </c>
    </row>
    <row r="123" spans="1:4" x14ac:dyDescent="0.3">
      <c r="A123" s="15" t="s">
        <v>25</v>
      </c>
      <c r="B123" s="18" t="s">
        <v>203</v>
      </c>
      <c r="C123" s="15" t="s">
        <v>27</v>
      </c>
      <c r="D123" s="18" t="s">
        <v>361</v>
      </c>
    </row>
    <row r="124" spans="1:4" x14ac:dyDescent="0.3">
      <c r="A124" s="14" t="s">
        <v>25</v>
      </c>
      <c r="B124" s="17" t="s">
        <v>204</v>
      </c>
      <c r="C124" s="14" t="s">
        <v>27</v>
      </c>
      <c r="D124" s="17" t="s">
        <v>362</v>
      </c>
    </row>
    <row r="125" spans="1:4" x14ac:dyDescent="0.3">
      <c r="A125" s="15" t="s">
        <v>25</v>
      </c>
      <c r="B125" s="18" t="s">
        <v>205</v>
      </c>
      <c r="C125" s="15" t="s">
        <v>27</v>
      </c>
      <c r="D125" s="18" t="s">
        <v>363</v>
      </c>
    </row>
    <row r="126" spans="1:4" x14ac:dyDescent="0.3">
      <c r="A126" s="14" t="s">
        <v>25</v>
      </c>
      <c r="B126" s="17" t="s">
        <v>206</v>
      </c>
      <c r="C126" s="14" t="s">
        <v>27</v>
      </c>
      <c r="D126" s="17" t="s">
        <v>364</v>
      </c>
    </row>
    <row r="127" spans="1:4" x14ac:dyDescent="0.3">
      <c r="A127" s="15" t="s">
        <v>25</v>
      </c>
      <c r="B127" s="18" t="s">
        <v>207</v>
      </c>
      <c r="C127" s="15" t="s">
        <v>27</v>
      </c>
      <c r="D127" s="18" t="s">
        <v>365</v>
      </c>
    </row>
    <row r="128" spans="1:4" x14ac:dyDescent="0.3">
      <c r="A128" s="14" t="s">
        <v>25</v>
      </c>
      <c r="B128" s="17" t="s">
        <v>208</v>
      </c>
      <c r="C128" s="14" t="s">
        <v>27</v>
      </c>
      <c r="D128" s="17" t="s">
        <v>366</v>
      </c>
    </row>
    <row r="129" spans="1:4" x14ac:dyDescent="0.3">
      <c r="A129" s="15" t="s">
        <v>25</v>
      </c>
      <c r="B129" s="18" t="s">
        <v>209</v>
      </c>
      <c r="C129" s="15" t="s">
        <v>27</v>
      </c>
      <c r="D129" s="18" t="s">
        <v>367</v>
      </c>
    </row>
    <row r="130" spans="1:4" x14ac:dyDescent="0.3">
      <c r="A130" s="14" t="s">
        <v>25</v>
      </c>
      <c r="B130" s="17" t="s">
        <v>210</v>
      </c>
      <c r="C130" s="14" t="s">
        <v>27</v>
      </c>
      <c r="D130" s="17" t="s">
        <v>368</v>
      </c>
    </row>
    <row r="131" spans="1:4" x14ac:dyDescent="0.3">
      <c r="A131" s="15" t="s">
        <v>25</v>
      </c>
      <c r="B131" s="18" t="s">
        <v>211</v>
      </c>
      <c r="C131" s="15" t="s">
        <v>27</v>
      </c>
      <c r="D131" s="18" t="s">
        <v>369</v>
      </c>
    </row>
    <row r="132" spans="1:4" x14ac:dyDescent="0.3">
      <c r="A132" s="14" t="s">
        <v>25</v>
      </c>
      <c r="B132" s="17" t="s">
        <v>212</v>
      </c>
      <c r="C132" s="14" t="s">
        <v>27</v>
      </c>
      <c r="D132" s="17" t="s">
        <v>370</v>
      </c>
    </row>
    <row r="133" spans="1:4" x14ac:dyDescent="0.3">
      <c r="A133" s="15" t="s">
        <v>25</v>
      </c>
      <c r="B133" s="18" t="s">
        <v>213</v>
      </c>
      <c r="C133" s="15" t="s">
        <v>27</v>
      </c>
      <c r="D133" s="18" t="s">
        <v>371</v>
      </c>
    </row>
    <row r="134" spans="1:4" x14ac:dyDescent="0.3">
      <c r="A134" s="14" t="s">
        <v>25</v>
      </c>
      <c r="B134" s="17" t="s">
        <v>214</v>
      </c>
      <c r="C134" s="14" t="s">
        <v>27</v>
      </c>
      <c r="D134" s="17" t="s">
        <v>372</v>
      </c>
    </row>
    <row r="135" spans="1:4" x14ac:dyDescent="0.3">
      <c r="A135" s="15" t="s">
        <v>25</v>
      </c>
      <c r="B135" s="18" t="s">
        <v>215</v>
      </c>
      <c r="C135" s="15" t="s">
        <v>27</v>
      </c>
      <c r="D135" s="18" t="s">
        <v>373</v>
      </c>
    </row>
    <row r="136" spans="1:4" x14ac:dyDescent="0.3">
      <c r="A136" s="14" t="s">
        <v>25</v>
      </c>
      <c r="B136" s="17" t="s">
        <v>216</v>
      </c>
      <c r="C136" s="14" t="s">
        <v>27</v>
      </c>
      <c r="D136" s="17" t="s">
        <v>374</v>
      </c>
    </row>
    <row r="137" spans="1:4" x14ac:dyDescent="0.3">
      <c r="A137" s="15" t="s">
        <v>25</v>
      </c>
      <c r="B137" s="18" t="s">
        <v>217</v>
      </c>
      <c r="C137" s="15" t="s">
        <v>27</v>
      </c>
      <c r="D137" s="18" t="s">
        <v>375</v>
      </c>
    </row>
    <row r="138" spans="1:4" x14ac:dyDescent="0.3">
      <c r="A138" s="14" t="s">
        <v>25</v>
      </c>
      <c r="B138" s="17" t="s">
        <v>218</v>
      </c>
      <c r="C138" s="14" t="s">
        <v>27</v>
      </c>
      <c r="D138" s="17" t="s">
        <v>376</v>
      </c>
    </row>
    <row r="139" spans="1:4" x14ac:dyDescent="0.3">
      <c r="A139" s="15" t="s">
        <v>25</v>
      </c>
      <c r="B139" s="18" t="s">
        <v>219</v>
      </c>
      <c r="C139" s="15" t="s">
        <v>27</v>
      </c>
      <c r="D139" s="18" t="s">
        <v>377</v>
      </c>
    </row>
    <row r="140" spans="1:4" x14ac:dyDescent="0.3">
      <c r="A140" s="14" t="s">
        <v>25</v>
      </c>
      <c r="B140" s="17" t="s">
        <v>220</v>
      </c>
      <c r="C140" s="14" t="s">
        <v>27</v>
      </c>
      <c r="D140" s="17" t="s">
        <v>378</v>
      </c>
    </row>
    <row r="141" spans="1:4" x14ac:dyDescent="0.3">
      <c r="A141" s="15" t="s">
        <v>25</v>
      </c>
      <c r="B141" s="18" t="s">
        <v>221</v>
      </c>
      <c r="C141" s="15" t="s">
        <v>27</v>
      </c>
      <c r="D141" s="18" t="s">
        <v>379</v>
      </c>
    </row>
    <row r="142" spans="1:4" x14ac:dyDescent="0.3">
      <c r="A142" s="14" t="s">
        <v>25</v>
      </c>
      <c r="B142" s="17" t="s">
        <v>222</v>
      </c>
      <c r="C142" s="14" t="s">
        <v>27</v>
      </c>
      <c r="D142" s="17" t="s">
        <v>380</v>
      </c>
    </row>
    <row r="143" spans="1:4" x14ac:dyDescent="0.3">
      <c r="A143" s="15" t="s">
        <v>25</v>
      </c>
      <c r="B143" s="18" t="s">
        <v>223</v>
      </c>
      <c r="C143" s="15" t="s">
        <v>27</v>
      </c>
      <c r="D143" s="18" t="s">
        <v>381</v>
      </c>
    </row>
    <row r="144" spans="1:4" x14ac:dyDescent="0.3">
      <c r="A144" s="14" t="s">
        <v>25</v>
      </c>
      <c r="B144" s="17" t="s">
        <v>224</v>
      </c>
      <c r="C144" s="14" t="s">
        <v>27</v>
      </c>
      <c r="D144" s="17" t="s">
        <v>382</v>
      </c>
    </row>
    <row r="145" spans="1:4" x14ac:dyDescent="0.3">
      <c r="A145" s="15" t="s">
        <v>25</v>
      </c>
      <c r="B145" s="18" t="s">
        <v>225</v>
      </c>
      <c r="C145" s="15" t="s">
        <v>27</v>
      </c>
      <c r="D145" s="18" t="s">
        <v>383</v>
      </c>
    </row>
    <row r="146" spans="1:4" x14ac:dyDescent="0.3">
      <c r="A146" s="14" t="s">
        <v>25</v>
      </c>
      <c r="B146" s="17" t="s">
        <v>226</v>
      </c>
      <c r="C146" s="14" t="s">
        <v>27</v>
      </c>
      <c r="D146" s="17" t="s">
        <v>384</v>
      </c>
    </row>
    <row r="147" spans="1:4" x14ac:dyDescent="0.3">
      <c r="A147" s="15" t="s">
        <v>25</v>
      </c>
      <c r="B147" s="18" t="s">
        <v>227</v>
      </c>
      <c r="C147" s="15" t="s">
        <v>27</v>
      </c>
      <c r="D147" s="18" t="s">
        <v>385</v>
      </c>
    </row>
    <row r="148" spans="1:4" x14ac:dyDescent="0.3">
      <c r="A148" s="14" t="s">
        <v>25</v>
      </c>
      <c r="B148" s="17" t="s">
        <v>228</v>
      </c>
      <c r="C148" s="14" t="s">
        <v>27</v>
      </c>
      <c r="D148" s="17" t="s">
        <v>386</v>
      </c>
    </row>
    <row r="149" spans="1:4" x14ac:dyDescent="0.3">
      <c r="A149" s="15" t="s">
        <v>25</v>
      </c>
      <c r="B149" s="18" t="s">
        <v>229</v>
      </c>
      <c r="C149" s="15" t="s">
        <v>27</v>
      </c>
      <c r="D149" s="18" t="s">
        <v>387</v>
      </c>
    </row>
    <row r="150" spans="1:4" x14ac:dyDescent="0.3">
      <c r="A150" s="14" t="s">
        <v>25</v>
      </c>
      <c r="B150" s="17" t="s">
        <v>230</v>
      </c>
      <c r="C150" s="14" t="s">
        <v>27</v>
      </c>
      <c r="D150" s="17" t="s">
        <v>388</v>
      </c>
    </row>
    <row r="151" spans="1:4" x14ac:dyDescent="0.3">
      <c r="A151" s="15" t="s">
        <v>25</v>
      </c>
      <c r="B151" s="18" t="s">
        <v>231</v>
      </c>
      <c r="C151" s="15" t="s">
        <v>27</v>
      </c>
      <c r="D151" s="18" t="s">
        <v>389</v>
      </c>
    </row>
    <row r="152" spans="1:4" x14ac:dyDescent="0.3">
      <c r="A152" s="14" t="s">
        <v>25</v>
      </c>
      <c r="B152" s="17" t="s">
        <v>232</v>
      </c>
      <c r="C152" s="14" t="s">
        <v>27</v>
      </c>
      <c r="D152" s="17" t="s">
        <v>390</v>
      </c>
    </row>
    <row r="153" spans="1:4" x14ac:dyDescent="0.3">
      <c r="A153" s="15" t="s">
        <v>25</v>
      </c>
      <c r="B153" s="18" t="s">
        <v>233</v>
      </c>
      <c r="C153" s="15" t="s">
        <v>27</v>
      </c>
      <c r="D153" s="18" t="s">
        <v>391</v>
      </c>
    </row>
    <row r="154" spans="1:4" x14ac:dyDescent="0.3">
      <c r="A154" s="14" t="s">
        <v>25</v>
      </c>
      <c r="B154" s="17" t="s">
        <v>234</v>
      </c>
      <c r="C154" s="14" t="s">
        <v>27</v>
      </c>
      <c r="D154" s="17" t="s">
        <v>392</v>
      </c>
    </row>
    <row r="155" spans="1:4" x14ac:dyDescent="0.3">
      <c r="A155" s="15" t="s">
        <v>25</v>
      </c>
      <c r="B155" s="18" t="s">
        <v>235</v>
      </c>
      <c r="C155" s="15" t="s">
        <v>27</v>
      </c>
      <c r="D155" s="18" t="s">
        <v>393</v>
      </c>
    </row>
    <row r="156" spans="1:4" x14ac:dyDescent="0.3">
      <c r="A156" s="14" t="s">
        <v>25</v>
      </c>
      <c r="B156" s="17" t="s">
        <v>236</v>
      </c>
      <c r="C156" s="14" t="s">
        <v>27</v>
      </c>
      <c r="D156" s="17" t="s">
        <v>394</v>
      </c>
    </row>
    <row r="157" spans="1:4" x14ac:dyDescent="0.3">
      <c r="A157" s="15" t="s">
        <v>25</v>
      </c>
      <c r="B157" s="18" t="s">
        <v>237</v>
      </c>
      <c r="C157" s="15" t="s">
        <v>27</v>
      </c>
      <c r="D157" s="18" t="s">
        <v>395</v>
      </c>
    </row>
    <row r="158" spans="1:4" x14ac:dyDescent="0.3">
      <c r="A158" s="14" t="s">
        <v>25</v>
      </c>
      <c r="B158" s="17" t="s">
        <v>238</v>
      </c>
      <c r="C158" s="14" t="s">
        <v>27</v>
      </c>
      <c r="D158" s="17" t="s">
        <v>396</v>
      </c>
    </row>
    <row r="159" spans="1:4" x14ac:dyDescent="0.3">
      <c r="A159" s="16" t="s">
        <v>25</v>
      </c>
      <c r="B159" s="19" t="s">
        <v>239</v>
      </c>
      <c r="C159" s="15" t="s">
        <v>27</v>
      </c>
      <c r="D159" s="18" t="s">
        <v>397</v>
      </c>
    </row>
    <row r="160" spans="1:4" x14ac:dyDescent="0.3">
      <c r="C160" s="14" t="s">
        <v>27</v>
      </c>
      <c r="D160" s="17" t="s">
        <v>398</v>
      </c>
    </row>
    <row r="161" spans="3:4" x14ac:dyDescent="0.3">
      <c r="C161" s="15" t="s">
        <v>27</v>
      </c>
      <c r="D161" s="18" t="s">
        <v>399</v>
      </c>
    </row>
    <row r="162" spans="3:4" x14ac:dyDescent="0.3">
      <c r="C162" s="14" t="s">
        <v>27</v>
      </c>
      <c r="D162" s="17" t="s">
        <v>400</v>
      </c>
    </row>
    <row r="163" spans="3:4" x14ac:dyDescent="0.3">
      <c r="C163" s="15" t="s">
        <v>27</v>
      </c>
      <c r="D163" s="18" t="s">
        <v>401</v>
      </c>
    </row>
    <row r="164" spans="3:4" x14ac:dyDescent="0.3">
      <c r="C164" s="14" t="s">
        <v>27</v>
      </c>
      <c r="D164" s="17" t="s">
        <v>402</v>
      </c>
    </row>
    <row r="165" spans="3:4" x14ac:dyDescent="0.3">
      <c r="C165" s="15" t="s">
        <v>27</v>
      </c>
      <c r="D165" s="18" t="s">
        <v>403</v>
      </c>
    </row>
    <row r="166" spans="3:4" x14ac:dyDescent="0.3">
      <c r="C166" s="14" t="s">
        <v>27</v>
      </c>
      <c r="D166" s="17" t="s">
        <v>404</v>
      </c>
    </row>
    <row r="167" spans="3:4" x14ac:dyDescent="0.3">
      <c r="C167" s="15" t="s">
        <v>27</v>
      </c>
      <c r="D167" s="18" t="s">
        <v>405</v>
      </c>
    </row>
    <row r="168" spans="3:4" x14ac:dyDescent="0.3">
      <c r="C168" s="14" t="s">
        <v>27</v>
      </c>
      <c r="D168" s="17" t="s">
        <v>406</v>
      </c>
    </row>
    <row r="169" spans="3:4" x14ac:dyDescent="0.3">
      <c r="C169" s="15" t="s">
        <v>27</v>
      </c>
      <c r="D169" s="18" t="s">
        <v>407</v>
      </c>
    </row>
    <row r="170" spans="3:4" x14ac:dyDescent="0.3">
      <c r="C170" s="14" t="s">
        <v>27</v>
      </c>
      <c r="D170" s="17" t="s">
        <v>408</v>
      </c>
    </row>
    <row r="171" spans="3:4" x14ac:dyDescent="0.3">
      <c r="C171" s="15" t="s">
        <v>27</v>
      </c>
      <c r="D171" s="18" t="s">
        <v>409</v>
      </c>
    </row>
    <row r="172" spans="3:4" x14ac:dyDescent="0.3">
      <c r="C172" s="14" t="s">
        <v>27</v>
      </c>
      <c r="D172" s="17" t="s">
        <v>410</v>
      </c>
    </row>
    <row r="173" spans="3:4" x14ac:dyDescent="0.3">
      <c r="C173" s="15" t="s">
        <v>27</v>
      </c>
      <c r="D173" s="18" t="s">
        <v>411</v>
      </c>
    </row>
    <row r="174" spans="3:4" x14ac:dyDescent="0.3">
      <c r="C174" s="14" t="s">
        <v>27</v>
      </c>
      <c r="D174" s="17" t="s">
        <v>412</v>
      </c>
    </row>
    <row r="175" spans="3:4" x14ac:dyDescent="0.3">
      <c r="C175" s="15" t="s">
        <v>27</v>
      </c>
      <c r="D175" s="18" t="s">
        <v>413</v>
      </c>
    </row>
    <row r="176" spans="3:4" x14ac:dyDescent="0.3">
      <c r="C176" s="14" t="s">
        <v>27</v>
      </c>
      <c r="D176" s="17" t="s">
        <v>414</v>
      </c>
    </row>
    <row r="177" spans="3:4" x14ac:dyDescent="0.3">
      <c r="C177" s="15" t="s">
        <v>27</v>
      </c>
      <c r="D177" s="18" t="s">
        <v>415</v>
      </c>
    </row>
    <row r="178" spans="3:4" x14ac:dyDescent="0.3">
      <c r="C178" s="14" t="s">
        <v>27</v>
      </c>
      <c r="D178" s="17" t="s">
        <v>416</v>
      </c>
    </row>
    <row r="179" spans="3:4" x14ac:dyDescent="0.3">
      <c r="C179" s="15" t="s">
        <v>27</v>
      </c>
      <c r="D179" s="18" t="s">
        <v>417</v>
      </c>
    </row>
    <row r="180" spans="3:4" x14ac:dyDescent="0.3">
      <c r="C180" s="14" t="s">
        <v>27</v>
      </c>
      <c r="D180" s="17" t="s">
        <v>418</v>
      </c>
    </row>
    <row r="181" spans="3:4" x14ac:dyDescent="0.3">
      <c r="C181" s="15" t="s">
        <v>27</v>
      </c>
      <c r="D181" s="18" t="s">
        <v>419</v>
      </c>
    </row>
    <row r="182" spans="3:4" x14ac:dyDescent="0.3">
      <c r="C182" s="14" t="s">
        <v>27</v>
      </c>
      <c r="D182" s="17" t="s">
        <v>420</v>
      </c>
    </row>
    <row r="183" spans="3:4" x14ac:dyDescent="0.3">
      <c r="C183" s="15" t="s">
        <v>27</v>
      </c>
      <c r="D183" s="18" t="s">
        <v>421</v>
      </c>
    </row>
    <row r="184" spans="3:4" x14ac:dyDescent="0.3">
      <c r="C184" s="14" t="s">
        <v>27</v>
      </c>
      <c r="D184" s="17" t="s">
        <v>422</v>
      </c>
    </row>
    <row r="185" spans="3:4" x14ac:dyDescent="0.3">
      <c r="C185" s="15" t="s">
        <v>27</v>
      </c>
      <c r="D185" s="18" t="s">
        <v>423</v>
      </c>
    </row>
    <row r="186" spans="3:4" x14ac:dyDescent="0.3">
      <c r="C186" s="14" t="s">
        <v>27</v>
      </c>
      <c r="D186" s="17" t="s">
        <v>424</v>
      </c>
    </row>
    <row r="187" spans="3:4" x14ac:dyDescent="0.3">
      <c r="C187" s="15" t="s">
        <v>27</v>
      </c>
      <c r="D187" s="18" t="s">
        <v>425</v>
      </c>
    </row>
    <row r="188" spans="3:4" x14ac:dyDescent="0.3">
      <c r="C188" s="14" t="s">
        <v>27</v>
      </c>
      <c r="D188" s="17" t="s">
        <v>426</v>
      </c>
    </row>
    <row r="189" spans="3:4" x14ac:dyDescent="0.3">
      <c r="C189" s="15" t="s">
        <v>27</v>
      </c>
      <c r="D189" s="18" t="s">
        <v>427</v>
      </c>
    </row>
    <row r="190" spans="3:4" x14ac:dyDescent="0.3">
      <c r="C190" s="14" t="s">
        <v>27</v>
      </c>
      <c r="D190" s="17" t="s">
        <v>428</v>
      </c>
    </row>
    <row r="191" spans="3:4" x14ac:dyDescent="0.3">
      <c r="C191" s="15" t="s">
        <v>27</v>
      </c>
      <c r="D191" s="18" t="s">
        <v>429</v>
      </c>
    </row>
    <row r="192" spans="3:4" x14ac:dyDescent="0.3">
      <c r="C192" s="14" t="s">
        <v>27</v>
      </c>
      <c r="D192" s="17" t="s">
        <v>430</v>
      </c>
    </row>
    <row r="193" spans="3:4" x14ac:dyDescent="0.3">
      <c r="C193" s="15" t="s">
        <v>27</v>
      </c>
      <c r="D193" s="18" t="s">
        <v>431</v>
      </c>
    </row>
    <row r="194" spans="3:4" x14ac:dyDescent="0.3">
      <c r="C194" s="14" t="s">
        <v>27</v>
      </c>
      <c r="D194" s="17" t="s">
        <v>432</v>
      </c>
    </row>
    <row r="195" spans="3:4" x14ac:dyDescent="0.3">
      <c r="C195" s="15" t="s">
        <v>27</v>
      </c>
      <c r="D195" s="18" t="s">
        <v>433</v>
      </c>
    </row>
    <row r="196" spans="3:4" x14ac:dyDescent="0.3">
      <c r="C196" s="14" t="s">
        <v>27</v>
      </c>
      <c r="D196" s="17" t="s">
        <v>434</v>
      </c>
    </row>
    <row r="197" spans="3:4" x14ac:dyDescent="0.3">
      <c r="C197" s="16" t="s">
        <v>27</v>
      </c>
      <c r="D197" s="19" t="s">
        <v>435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0E7B-7D44-494F-B51B-075CF0ED984E}">
  <dimension ref="A1:O390"/>
  <sheetViews>
    <sheetView topLeftCell="BQG1" workbookViewId="0">
      <selection activeCell="S5" sqref="S5"/>
    </sheetView>
  </sheetViews>
  <sheetFormatPr defaultRowHeight="14.4" x14ac:dyDescent="0.3"/>
  <sheetData>
    <row r="1" spans="1:15" x14ac:dyDescent="0.3">
      <c r="A1" t="s">
        <v>443</v>
      </c>
      <c r="C1" t="s">
        <v>445</v>
      </c>
      <c r="G1" t="s">
        <v>547</v>
      </c>
      <c r="K1" t="s">
        <v>743</v>
      </c>
      <c r="O1" t="s">
        <v>744</v>
      </c>
    </row>
    <row r="2" spans="1:15" x14ac:dyDescent="0.3">
      <c r="A2" s="14" t="str">
        <f t="shared" ref="A2:A65" si="0" xml:space="preserve"> "CUST" &amp; ROW()</f>
        <v>CUST2</v>
      </c>
      <c r="C2" s="13" t="s">
        <v>1</v>
      </c>
      <c r="D2" s="13" t="s">
        <v>2</v>
      </c>
      <c r="E2" s="13" t="s">
        <v>81</v>
      </c>
      <c r="G2" s="14" t="s">
        <v>24</v>
      </c>
      <c r="H2" s="14" t="s">
        <v>28</v>
      </c>
      <c r="I2" s="14" t="s">
        <v>548</v>
      </c>
      <c r="K2" s="13" t="s">
        <v>1</v>
      </c>
      <c r="L2" s="13" t="s">
        <v>2</v>
      </c>
      <c r="M2" s="13" t="s">
        <v>81</v>
      </c>
      <c r="O2" s="14" t="s">
        <v>548</v>
      </c>
    </row>
    <row r="3" spans="1:15" x14ac:dyDescent="0.3">
      <c r="A3" s="15" t="str">
        <f t="shared" si="0"/>
        <v>CUST3</v>
      </c>
      <c r="C3" s="14" t="s">
        <v>24</v>
      </c>
      <c r="D3" s="14" t="s">
        <v>29</v>
      </c>
      <c r="E3" s="14" t="s">
        <v>446</v>
      </c>
      <c r="G3" s="15" t="s">
        <v>25</v>
      </c>
      <c r="H3" s="15" t="s">
        <v>31</v>
      </c>
      <c r="I3" s="15" t="s">
        <v>549</v>
      </c>
      <c r="K3" s="14" t="s">
        <v>24</v>
      </c>
      <c r="L3" s="14" t="s">
        <v>29</v>
      </c>
      <c r="M3" s="14" t="s">
        <v>446</v>
      </c>
      <c r="O3" s="15" t="s">
        <v>446</v>
      </c>
    </row>
    <row r="4" spans="1:15" x14ac:dyDescent="0.3">
      <c r="A4" s="14" t="str">
        <f t="shared" si="0"/>
        <v>CUST4</v>
      </c>
      <c r="C4" s="15" t="s">
        <v>26</v>
      </c>
      <c r="D4" s="15" t="s">
        <v>28</v>
      </c>
      <c r="E4" s="15" t="s">
        <v>447</v>
      </c>
      <c r="G4" s="14" t="s">
        <v>27</v>
      </c>
      <c r="H4" s="14" t="s">
        <v>30</v>
      </c>
      <c r="I4" s="14" t="s">
        <v>242</v>
      </c>
      <c r="K4" s="15" t="s">
        <v>26</v>
      </c>
      <c r="L4" s="15" t="s">
        <v>28</v>
      </c>
      <c r="M4" s="15" t="s">
        <v>447</v>
      </c>
      <c r="O4" s="14" t="s">
        <v>447</v>
      </c>
    </row>
    <row r="5" spans="1:15" x14ac:dyDescent="0.3">
      <c r="A5" s="15" t="str">
        <f t="shared" si="0"/>
        <v>CUST5</v>
      </c>
      <c r="C5" s="14" t="s">
        <v>24</v>
      </c>
      <c r="D5" s="14" t="s">
        <v>30</v>
      </c>
      <c r="E5" s="14" t="s">
        <v>448</v>
      </c>
      <c r="G5" s="15" t="s">
        <v>26</v>
      </c>
      <c r="H5" s="15" t="s">
        <v>30</v>
      </c>
      <c r="I5" s="15" t="s">
        <v>550</v>
      </c>
      <c r="K5" s="14" t="s">
        <v>24</v>
      </c>
      <c r="L5" s="14" t="s">
        <v>30</v>
      </c>
      <c r="M5" s="14" t="s">
        <v>448</v>
      </c>
      <c r="O5" s="15" t="s">
        <v>549</v>
      </c>
    </row>
    <row r="6" spans="1:15" x14ac:dyDescent="0.3">
      <c r="A6" s="14" t="str">
        <f t="shared" si="0"/>
        <v>CUST6</v>
      </c>
      <c r="C6" s="15" t="s">
        <v>27</v>
      </c>
      <c r="D6" s="15" t="s">
        <v>29</v>
      </c>
      <c r="E6" s="15" t="s">
        <v>240</v>
      </c>
      <c r="G6" s="14" t="s">
        <v>26</v>
      </c>
      <c r="H6" s="14" t="s">
        <v>29</v>
      </c>
      <c r="I6" s="14" t="s">
        <v>244</v>
      </c>
      <c r="K6" s="15" t="s">
        <v>27</v>
      </c>
      <c r="L6" s="15" t="s">
        <v>29</v>
      </c>
      <c r="M6" s="15" t="s">
        <v>240</v>
      </c>
      <c r="O6" s="14" t="s">
        <v>448</v>
      </c>
    </row>
    <row r="7" spans="1:15" x14ac:dyDescent="0.3">
      <c r="A7" s="15" t="str">
        <f t="shared" si="0"/>
        <v>CUST7</v>
      </c>
      <c r="C7" s="14" t="s">
        <v>27</v>
      </c>
      <c r="D7" s="14" t="s">
        <v>31</v>
      </c>
      <c r="E7" s="14" t="s">
        <v>82</v>
      </c>
      <c r="G7" s="15" t="s">
        <v>24</v>
      </c>
      <c r="H7" s="15" t="s">
        <v>29</v>
      </c>
      <c r="I7" s="15" t="s">
        <v>551</v>
      </c>
      <c r="K7" s="14" t="s">
        <v>27</v>
      </c>
      <c r="L7" s="14" t="s">
        <v>31</v>
      </c>
      <c r="M7" s="14" t="s">
        <v>82</v>
      </c>
      <c r="O7" s="15" t="s">
        <v>240</v>
      </c>
    </row>
    <row r="8" spans="1:15" x14ac:dyDescent="0.3">
      <c r="A8" s="14" t="str">
        <f t="shared" si="0"/>
        <v>CUST8</v>
      </c>
      <c r="C8" s="15" t="s">
        <v>24</v>
      </c>
      <c r="D8" s="15" t="s">
        <v>28</v>
      </c>
      <c r="E8" s="15" t="s">
        <v>241</v>
      </c>
      <c r="G8" s="14" t="s">
        <v>26</v>
      </c>
      <c r="H8" s="14" t="s">
        <v>30</v>
      </c>
      <c r="I8" s="14" t="s">
        <v>552</v>
      </c>
      <c r="K8" s="15" t="s">
        <v>24</v>
      </c>
      <c r="L8" s="15" t="s">
        <v>28</v>
      </c>
      <c r="M8" s="15" t="s">
        <v>241</v>
      </c>
      <c r="O8" s="14" t="s">
        <v>82</v>
      </c>
    </row>
    <row r="9" spans="1:15" x14ac:dyDescent="0.3">
      <c r="A9" s="15" t="str">
        <f t="shared" si="0"/>
        <v>CUST9</v>
      </c>
      <c r="C9" s="14" t="s">
        <v>27</v>
      </c>
      <c r="D9" s="14" t="s">
        <v>28</v>
      </c>
      <c r="E9" s="14" t="s">
        <v>449</v>
      </c>
      <c r="G9" s="15" t="s">
        <v>24</v>
      </c>
      <c r="H9" s="15" t="s">
        <v>29</v>
      </c>
      <c r="I9" s="15" t="s">
        <v>553</v>
      </c>
      <c r="K9" s="14" t="s">
        <v>24</v>
      </c>
      <c r="L9" s="14" t="s">
        <v>29</v>
      </c>
      <c r="M9" s="14" t="s">
        <v>243</v>
      </c>
      <c r="O9" s="15" t="s">
        <v>241</v>
      </c>
    </row>
    <row r="10" spans="1:15" x14ac:dyDescent="0.3">
      <c r="A10" s="14" t="str">
        <f t="shared" si="0"/>
        <v>CUST10</v>
      </c>
      <c r="C10" s="15" t="s">
        <v>27</v>
      </c>
      <c r="D10" s="15" t="s">
        <v>29</v>
      </c>
      <c r="E10" s="15" t="s">
        <v>450</v>
      </c>
      <c r="G10" s="14" t="s">
        <v>25</v>
      </c>
      <c r="H10" s="14" t="s">
        <v>28</v>
      </c>
      <c r="I10" s="14" t="s">
        <v>554</v>
      </c>
      <c r="K10" s="15" t="s">
        <v>25</v>
      </c>
      <c r="L10" s="15" t="s">
        <v>28</v>
      </c>
      <c r="M10" s="15" t="s">
        <v>451</v>
      </c>
      <c r="O10" s="14" t="s">
        <v>242</v>
      </c>
    </row>
    <row r="11" spans="1:15" x14ac:dyDescent="0.3">
      <c r="A11" s="15" t="str">
        <f t="shared" si="0"/>
        <v>CUST11</v>
      </c>
      <c r="C11" s="14" t="s">
        <v>24</v>
      </c>
      <c r="D11" s="14" t="s">
        <v>29</v>
      </c>
      <c r="E11" s="14" t="s">
        <v>243</v>
      </c>
      <c r="G11" s="15" t="s">
        <v>27</v>
      </c>
      <c r="H11" s="15" t="s">
        <v>30</v>
      </c>
      <c r="I11" s="15" t="s">
        <v>245</v>
      </c>
      <c r="K11" s="14" t="s">
        <v>26</v>
      </c>
      <c r="L11" s="14" t="s">
        <v>30</v>
      </c>
      <c r="M11" s="14" t="s">
        <v>455</v>
      </c>
      <c r="O11" s="15" t="s">
        <v>243</v>
      </c>
    </row>
    <row r="12" spans="1:15" x14ac:dyDescent="0.3">
      <c r="A12" s="14" t="str">
        <f t="shared" si="0"/>
        <v>CUST12</v>
      </c>
      <c r="C12" s="15" t="s">
        <v>25</v>
      </c>
      <c r="D12" s="15" t="s">
        <v>28</v>
      </c>
      <c r="E12" s="15" t="s">
        <v>451</v>
      </c>
      <c r="G12" s="14" t="s">
        <v>24</v>
      </c>
      <c r="H12" s="14" t="s">
        <v>31</v>
      </c>
      <c r="I12" s="14" t="s">
        <v>247</v>
      </c>
      <c r="K12" s="15" t="s">
        <v>27</v>
      </c>
      <c r="L12" s="15" t="s">
        <v>30</v>
      </c>
      <c r="M12" s="15" t="s">
        <v>250</v>
      </c>
      <c r="O12" s="14" t="s">
        <v>550</v>
      </c>
    </row>
    <row r="13" spans="1:15" x14ac:dyDescent="0.3">
      <c r="A13" s="15" t="str">
        <f t="shared" si="0"/>
        <v>CUST13</v>
      </c>
      <c r="C13" s="14" t="s">
        <v>25</v>
      </c>
      <c r="D13" s="14" t="s">
        <v>31</v>
      </c>
      <c r="E13" s="14" t="s">
        <v>452</v>
      </c>
      <c r="G13" s="15" t="s">
        <v>24</v>
      </c>
      <c r="H13" s="15" t="s">
        <v>30</v>
      </c>
      <c r="I13" s="15" t="s">
        <v>248</v>
      </c>
      <c r="K13" s="14" t="s">
        <v>25</v>
      </c>
      <c r="L13" s="14" t="s">
        <v>29</v>
      </c>
      <c r="M13" s="14" t="s">
        <v>456</v>
      </c>
      <c r="O13" s="15" t="s">
        <v>244</v>
      </c>
    </row>
    <row r="14" spans="1:15" x14ac:dyDescent="0.3">
      <c r="A14" s="14" t="str">
        <f t="shared" si="0"/>
        <v>CUST14</v>
      </c>
      <c r="C14" s="15" t="s">
        <v>25</v>
      </c>
      <c r="D14" s="15" t="s">
        <v>29</v>
      </c>
      <c r="E14" s="15" t="s">
        <v>453</v>
      </c>
      <c r="G14" s="14" t="s">
        <v>24</v>
      </c>
      <c r="H14" s="14" t="s">
        <v>29</v>
      </c>
      <c r="I14" s="14" t="s">
        <v>249</v>
      </c>
      <c r="K14" s="15" t="s">
        <v>26</v>
      </c>
      <c r="L14" s="15" t="s">
        <v>31</v>
      </c>
      <c r="M14" s="15" t="s">
        <v>251</v>
      </c>
      <c r="O14" s="14" t="s">
        <v>451</v>
      </c>
    </row>
    <row r="15" spans="1:15" x14ac:dyDescent="0.3">
      <c r="A15" s="15" t="str">
        <f t="shared" si="0"/>
        <v>CUST15</v>
      </c>
      <c r="C15" s="14" t="s">
        <v>24</v>
      </c>
      <c r="D15" s="14" t="s">
        <v>29</v>
      </c>
      <c r="E15" s="14" t="s">
        <v>454</v>
      </c>
      <c r="G15" s="15" t="s">
        <v>26</v>
      </c>
      <c r="H15" s="15" t="s">
        <v>28</v>
      </c>
      <c r="I15" s="15" t="s">
        <v>555</v>
      </c>
      <c r="K15" s="14" t="s">
        <v>25</v>
      </c>
      <c r="L15" s="14" t="s">
        <v>29</v>
      </c>
      <c r="M15" s="14" t="s">
        <v>457</v>
      </c>
      <c r="O15" s="15" t="s">
        <v>551</v>
      </c>
    </row>
    <row r="16" spans="1:15" x14ac:dyDescent="0.3">
      <c r="A16" s="14" t="str">
        <f t="shared" si="0"/>
        <v>CUST16</v>
      </c>
      <c r="C16" s="15" t="s">
        <v>26</v>
      </c>
      <c r="D16" s="15" t="s">
        <v>30</v>
      </c>
      <c r="E16" s="15" t="s">
        <v>455</v>
      </c>
      <c r="G16" s="14" t="s">
        <v>25</v>
      </c>
      <c r="H16" s="14" t="s">
        <v>31</v>
      </c>
      <c r="I16" s="14" t="s">
        <v>556</v>
      </c>
      <c r="K16" s="15" t="s">
        <v>24</v>
      </c>
      <c r="L16" s="15" t="s">
        <v>30</v>
      </c>
      <c r="M16" s="15" t="s">
        <v>458</v>
      </c>
      <c r="O16" s="14" t="s">
        <v>552</v>
      </c>
    </row>
    <row r="17" spans="1:15" x14ac:dyDescent="0.3">
      <c r="A17" s="15" t="str">
        <f t="shared" si="0"/>
        <v>CUST17</v>
      </c>
      <c r="C17" s="14" t="s">
        <v>24</v>
      </c>
      <c r="D17" s="14" t="s">
        <v>29</v>
      </c>
      <c r="E17" s="14" t="s">
        <v>246</v>
      </c>
      <c r="G17" s="15" t="s">
        <v>25</v>
      </c>
      <c r="H17" s="15" t="s">
        <v>31</v>
      </c>
      <c r="I17" s="15" t="s">
        <v>83</v>
      </c>
      <c r="K17" s="14" t="s">
        <v>25</v>
      </c>
      <c r="L17" s="14" t="s">
        <v>30</v>
      </c>
      <c r="M17" s="14" t="s">
        <v>86</v>
      </c>
      <c r="O17" s="15" t="s">
        <v>553</v>
      </c>
    </row>
    <row r="18" spans="1:15" x14ac:dyDescent="0.3">
      <c r="A18" s="14" t="str">
        <f t="shared" si="0"/>
        <v>CUST18</v>
      </c>
      <c r="C18" s="15" t="s">
        <v>27</v>
      </c>
      <c r="D18" s="15" t="s">
        <v>30</v>
      </c>
      <c r="E18" s="15" t="s">
        <v>250</v>
      </c>
      <c r="G18" s="14" t="s">
        <v>24</v>
      </c>
      <c r="H18" s="14" t="s">
        <v>30</v>
      </c>
      <c r="I18" s="14" t="s">
        <v>84</v>
      </c>
      <c r="K18" s="15" t="s">
        <v>24</v>
      </c>
      <c r="L18" s="15" t="s">
        <v>29</v>
      </c>
      <c r="M18" s="15" t="s">
        <v>255</v>
      </c>
      <c r="O18" s="14" t="s">
        <v>455</v>
      </c>
    </row>
    <row r="19" spans="1:15" x14ac:dyDescent="0.3">
      <c r="A19" s="15" t="str">
        <f t="shared" si="0"/>
        <v>CUST19</v>
      </c>
      <c r="C19" s="14" t="s">
        <v>25</v>
      </c>
      <c r="D19" s="14" t="s">
        <v>29</v>
      </c>
      <c r="E19" s="14" t="s">
        <v>456</v>
      </c>
      <c r="G19" s="15" t="s">
        <v>26</v>
      </c>
      <c r="H19" s="15" t="s">
        <v>30</v>
      </c>
      <c r="I19" s="15" t="s">
        <v>557</v>
      </c>
      <c r="K19" s="14" t="s">
        <v>24</v>
      </c>
      <c r="L19" s="14" t="s">
        <v>28</v>
      </c>
      <c r="M19" s="14" t="s">
        <v>256</v>
      </c>
      <c r="O19" s="15" t="s">
        <v>245</v>
      </c>
    </row>
    <row r="20" spans="1:15" x14ac:dyDescent="0.3">
      <c r="A20" s="14" t="str">
        <f t="shared" si="0"/>
        <v>CUST20</v>
      </c>
      <c r="C20" s="15" t="s">
        <v>26</v>
      </c>
      <c r="D20" s="15" t="s">
        <v>31</v>
      </c>
      <c r="E20" s="15" t="s">
        <v>251</v>
      </c>
      <c r="G20" s="14" t="s">
        <v>25</v>
      </c>
      <c r="H20" s="14" t="s">
        <v>29</v>
      </c>
      <c r="I20" s="14" t="s">
        <v>558</v>
      </c>
      <c r="K20" s="15" t="s">
        <v>25</v>
      </c>
      <c r="L20" s="15" t="s">
        <v>29</v>
      </c>
      <c r="M20" s="15" t="s">
        <v>257</v>
      </c>
      <c r="O20" s="14" t="s">
        <v>247</v>
      </c>
    </row>
    <row r="21" spans="1:15" x14ac:dyDescent="0.3">
      <c r="A21" s="15" t="str">
        <f t="shared" si="0"/>
        <v>CUST21</v>
      </c>
      <c r="C21" s="14" t="s">
        <v>27</v>
      </c>
      <c r="D21" s="14" t="s">
        <v>29</v>
      </c>
      <c r="E21" s="14" t="s">
        <v>252</v>
      </c>
      <c r="G21" s="15" t="s">
        <v>26</v>
      </c>
      <c r="H21" s="15" t="s">
        <v>28</v>
      </c>
      <c r="I21" s="15" t="s">
        <v>85</v>
      </c>
      <c r="K21" s="14" t="s">
        <v>27</v>
      </c>
      <c r="L21" s="14" t="s">
        <v>31</v>
      </c>
      <c r="M21" s="14" t="s">
        <v>462</v>
      </c>
      <c r="O21" s="15" t="s">
        <v>250</v>
      </c>
    </row>
    <row r="22" spans="1:15" x14ac:dyDescent="0.3">
      <c r="A22" s="14" t="str">
        <f t="shared" si="0"/>
        <v>CUST22</v>
      </c>
      <c r="C22" s="15" t="s">
        <v>27</v>
      </c>
      <c r="D22" s="15" t="s">
        <v>28</v>
      </c>
      <c r="E22" s="15" t="s">
        <v>253</v>
      </c>
      <c r="G22" s="14" t="s">
        <v>27</v>
      </c>
      <c r="H22" s="14" t="s">
        <v>31</v>
      </c>
      <c r="I22" s="14" t="s">
        <v>559</v>
      </c>
      <c r="K22" s="15" t="s">
        <v>24</v>
      </c>
      <c r="L22" s="15" t="s">
        <v>28</v>
      </c>
      <c r="M22" s="15" t="s">
        <v>463</v>
      </c>
      <c r="O22" s="14" t="s">
        <v>556</v>
      </c>
    </row>
    <row r="23" spans="1:15" x14ac:dyDescent="0.3">
      <c r="A23" s="15" t="str">
        <f t="shared" si="0"/>
        <v>CUST23</v>
      </c>
      <c r="C23" s="14" t="s">
        <v>27</v>
      </c>
      <c r="D23" s="14" t="s">
        <v>30</v>
      </c>
      <c r="E23" s="14" t="s">
        <v>254</v>
      </c>
      <c r="G23" s="15" t="s">
        <v>25</v>
      </c>
      <c r="H23" s="15" t="s">
        <v>31</v>
      </c>
      <c r="I23" s="15" t="s">
        <v>88</v>
      </c>
      <c r="K23" s="14" t="s">
        <v>27</v>
      </c>
      <c r="L23" s="14" t="s">
        <v>31</v>
      </c>
      <c r="M23" s="14" t="s">
        <v>90</v>
      </c>
      <c r="O23" s="15" t="s">
        <v>456</v>
      </c>
    </row>
    <row r="24" spans="1:15" x14ac:dyDescent="0.3">
      <c r="A24" s="14" t="str">
        <f t="shared" si="0"/>
        <v>CUST24</v>
      </c>
      <c r="C24" s="15" t="s">
        <v>25</v>
      </c>
      <c r="D24" s="15" t="s">
        <v>29</v>
      </c>
      <c r="E24" s="15" t="s">
        <v>457</v>
      </c>
      <c r="G24" s="14" t="s">
        <v>27</v>
      </c>
      <c r="H24" s="14" t="s">
        <v>28</v>
      </c>
      <c r="I24" s="14" t="s">
        <v>560</v>
      </c>
      <c r="K24" s="15" t="s">
        <v>27</v>
      </c>
      <c r="L24" s="15" t="s">
        <v>31</v>
      </c>
      <c r="M24" s="15" t="s">
        <v>258</v>
      </c>
      <c r="O24" s="14" t="s">
        <v>251</v>
      </c>
    </row>
    <row r="25" spans="1:15" x14ac:dyDescent="0.3">
      <c r="A25" s="15" t="str">
        <f t="shared" si="0"/>
        <v>CUST25</v>
      </c>
      <c r="C25" s="14" t="s">
        <v>24</v>
      </c>
      <c r="D25" s="14" t="s">
        <v>30</v>
      </c>
      <c r="E25" s="14" t="s">
        <v>458</v>
      </c>
      <c r="G25" s="15" t="s">
        <v>26</v>
      </c>
      <c r="H25" s="15" t="s">
        <v>31</v>
      </c>
      <c r="I25" s="15" t="s">
        <v>561</v>
      </c>
      <c r="K25" s="14" t="s">
        <v>24</v>
      </c>
      <c r="L25" s="14" t="s">
        <v>30</v>
      </c>
      <c r="M25" s="14" t="s">
        <v>464</v>
      </c>
      <c r="O25" s="15" t="s">
        <v>557</v>
      </c>
    </row>
    <row r="26" spans="1:15" x14ac:dyDescent="0.3">
      <c r="A26" s="14" t="str">
        <f t="shared" si="0"/>
        <v>CUST26</v>
      </c>
      <c r="C26" s="15" t="s">
        <v>24</v>
      </c>
      <c r="D26" s="15" t="s">
        <v>30</v>
      </c>
      <c r="E26" s="15" t="s">
        <v>459</v>
      </c>
      <c r="G26" s="14" t="s">
        <v>24</v>
      </c>
      <c r="H26" s="14" t="s">
        <v>31</v>
      </c>
      <c r="I26" s="14" t="s">
        <v>562</v>
      </c>
      <c r="K26" s="15" t="s">
        <v>26</v>
      </c>
      <c r="L26" s="15" t="s">
        <v>28</v>
      </c>
      <c r="M26" s="15" t="s">
        <v>91</v>
      </c>
      <c r="O26" s="14" t="s">
        <v>85</v>
      </c>
    </row>
    <row r="27" spans="1:15" x14ac:dyDescent="0.3">
      <c r="A27" s="15" t="str">
        <f t="shared" si="0"/>
        <v>CUST27</v>
      </c>
      <c r="C27" s="14" t="s">
        <v>25</v>
      </c>
      <c r="D27" s="14" t="s">
        <v>30</v>
      </c>
      <c r="E27" s="14" t="s">
        <v>86</v>
      </c>
      <c r="G27" s="15" t="s">
        <v>25</v>
      </c>
      <c r="H27" s="15" t="s">
        <v>31</v>
      </c>
      <c r="I27" s="15" t="s">
        <v>259</v>
      </c>
      <c r="K27" s="14" t="s">
        <v>27</v>
      </c>
      <c r="L27" s="14" t="s">
        <v>29</v>
      </c>
      <c r="M27" s="14" t="s">
        <v>466</v>
      </c>
      <c r="O27" s="15" t="s">
        <v>457</v>
      </c>
    </row>
    <row r="28" spans="1:15" x14ac:dyDescent="0.3">
      <c r="A28" s="14" t="str">
        <f t="shared" si="0"/>
        <v>CUST28</v>
      </c>
      <c r="C28" s="15" t="s">
        <v>24</v>
      </c>
      <c r="D28" s="15" t="s">
        <v>29</v>
      </c>
      <c r="E28" s="15" t="s">
        <v>255</v>
      </c>
      <c r="G28" s="14" t="s">
        <v>25</v>
      </c>
      <c r="H28" s="14" t="s">
        <v>30</v>
      </c>
      <c r="I28" s="14" t="s">
        <v>92</v>
      </c>
      <c r="K28" s="15" t="s">
        <v>24</v>
      </c>
      <c r="L28" s="15" t="s">
        <v>31</v>
      </c>
      <c r="M28" s="15" t="s">
        <v>93</v>
      </c>
      <c r="O28" s="14" t="s">
        <v>458</v>
      </c>
    </row>
    <row r="29" spans="1:15" x14ac:dyDescent="0.3">
      <c r="A29" s="15" t="str">
        <f t="shared" si="0"/>
        <v>CUST29</v>
      </c>
      <c r="C29" s="14" t="s">
        <v>25</v>
      </c>
      <c r="D29" s="14" t="s">
        <v>28</v>
      </c>
      <c r="E29" s="14" t="s">
        <v>87</v>
      </c>
      <c r="G29" s="15" t="s">
        <v>27</v>
      </c>
      <c r="H29" s="15" t="s">
        <v>31</v>
      </c>
      <c r="I29" s="15" t="s">
        <v>94</v>
      </c>
      <c r="K29" s="14" t="s">
        <v>26</v>
      </c>
      <c r="L29" s="14" t="s">
        <v>30</v>
      </c>
      <c r="M29" s="14" t="s">
        <v>96</v>
      </c>
      <c r="O29" s="15" t="s">
        <v>86</v>
      </c>
    </row>
    <row r="30" spans="1:15" x14ac:dyDescent="0.3">
      <c r="A30" s="14" t="str">
        <f t="shared" si="0"/>
        <v>CUST30</v>
      </c>
      <c r="C30" s="15" t="s">
        <v>25</v>
      </c>
      <c r="D30" s="15" t="s">
        <v>30</v>
      </c>
      <c r="E30" s="15" t="s">
        <v>460</v>
      </c>
      <c r="G30" s="14" t="s">
        <v>27</v>
      </c>
      <c r="H30" s="14" t="s">
        <v>31</v>
      </c>
      <c r="I30" s="14" t="s">
        <v>563</v>
      </c>
      <c r="K30" s="15" t="s">
        <v>25</v>
      </c>
      <c r="L30" s="15" t="s">
        <v>29</v>
      </c>
      <c r="M30" s="15" t="s">
        <v>468</v>
      </c>
      <c r="O30" s="14" t="s">
        <v>255</v>
      </c>
    </row>
    <row r="31" spans="1:15" x14ac:dyDescent="0.3">
      <c r="A31" s="15" t="str">
        <f t="shared" si="0"/>
        <v>CUST31</v>
      </c>
      <c r="C31" s="14" t="s">
        <v>24</v>
      </c>
      <c r="D31" s="14" t="s">
        <v>30</v>
      </c>
      <c r="E31" s="14" t="s">
        <v>461</v>
      </c>
      <c r="G31" s="15" t="s">
        <v>26</v>
      </c>
      <c r="H31" s="15" t="s">
        <v>30</v>
      </c>
      <c r="I31" s="15" t="s">
        <v>564</v>
      </c>
      <c r="K31" s="14" t="s">
        <v>24</v>
      </c>
      <c r="L31" s="14" t="s">
        <v>28</v>
      </c>
      <c r="M31" s="14" t="s">
        <v>263</v>
      </c>
      <c r="O31" s="15" t="s">
        <v>559</v>
      </c>
    </row>
    <row r="32" spans="1:15" x14ac:dyDescent="0.3">
      <c r="A32" s="14" t="str">
        <f t="shared" si="0"/>
        <v>CUST32</v>
      </c>
      <c r="C32" s="15" t="s">
        <v>24</v>
      </c>
      <c r="D32" s="15" t="s">
        <v>28</v>
      </c>
      <c r="E32" s="15" t="s">
        <v>256</v>
      </c>
      <c r="G32" s="14" t="s">
        <v>27</v>
      </c>
      <c r="H32" s="14" t="s">
        <v>30</v>
      </c>
      <c r="I32" s="14" t="s">
        <v>97</v>
      </c>
      <c r="K32" s="15" t="s">
        <v>24</v>
      </c>
      <c r="L32" s="15" t="s">
        <v>31</v>
      </c>
      <c r="M32" s="15" t="s">
        <v>100</v>
      </c>
      <c r="O32" s="14" t="s">
        <v>256</v>
      </c>
    </row>
    <row r="33" spans="1:15" x14ac:dyDescent="0.3">
      <c r="A33" s="15" t="str">
        <f t="shared" si="0"/>
        <v>CUST33</v>
      </c>
      <c r="C33" s="14" t="s">
        <v>25</v>
      </c>
      <c r="D33" s="14" t="s">
        <v>29</v>
      </c>
      <c r="E33" s="14" t="s">
        <v>257</v>
      </c>
      <c r="G33" s="15" t="s">
        <v>27</v>
      </c>
      <c r="H33" s="15" t="s">
        <v>30</v>
      </c>
      <c r="I33" s="15" t="s">
        <v>98</v>
      </c>
      <c r="K33" s="14" t="s">
        <v>26</v>
      </c>
      <c r="L33" s="14" t="s">
        <v>30</v>
      </c>
      <c r="M33" s="14" t="s">
        <v>471</v>
      </c>
      <c r="O33" s="15" t="s">
        <v>257</v>
      </c>
    </row>
    <row r="34" spans="1:15" x14ac:dyDescent="0.3">
      <c r="A34" s="14" t="str">
        <f t="shared" si="0"/>
        <v>CUST34</v>
      </c>
      <c r="C34" s="15" t="s">
        <v>27</v>
      </c>
      <c r="D34" s="15" t="s">
        <v>31</v>
      </c>
      <c r="E34" s="15" t="s">
        <v>462</v>
      </c>
      <c r="G34" s="14" t="s">
        <v>27</v>
      </c>
      <c r="H34" s="14" t="s">
        <v>31</v>
      </c>
      <c r="I34" s="14" t="s">
        <v>101</v>
      </c>
      <c r="K34" s="15" t="s">
        <v>25</v>
      </c>
      <c r="L34" s="15" t="s">
        <v>29</v>
      </c>
      <c r="M34" s="15" t="s">
        <v>472</v>
      </c>
      <c r="O34" s="14" t="s">
        <v>462</v>
      </c>
    </row>
    <row r="35" spans="1:15" x14ac:dyDescent="0.3">
      <c r="A35" s="15" t="str">
        <f t="shared" si="0"/>
        <v>CUST35</v>
      </c>
      <c r="C35" s="14" t="s">
        <v>27</v>
      </c>
      <c r="D35" s="14" t="s">
        <v>28</v>
      </c>
      <c r="E35" s="14" t="s">
        <v>89</v>
      </c>
      <c r="G35" s="15" t="s">
        <v>26</v>
      </c>
      <c r="H35" s="15" t="s">
        <v>29</v>
      </c>
      <c r="I35" s="15" t="s">
        <v>565</v>
      </c>
      <c r="K35" s="14" t="s">
        <v>27</v>
      </c>
      <c r="L35" s="14" t="s">
        <v>28</v>
      </c>
      <c r="M35" s="14" t="s">
        <v>265</v>
      </c>
      <c r="O35" s="15" t="s">
        <v>463</v>
      </c>
    </row>
    <row r="36" spans="1:15" x14ac:dyDescent="0.3">
      <c r="A36" s="14" t="str">
        <f t="shared" si="0"/>
        <v>CUST36</v>
      </c>
      <c r="C36" s="15" t="s">
        <v>24</v>
      </c>
      <c r="D36" s="15" t="s">
        <v>28</v>
      </c>
      <c r="E36" s="15" t="s">
        <v>463</v>
      </c>
      <c r="G36" s="14" t="s">
        <v>26</v>
      </c>
      <c r="H36" s="14" t="s">
        <v>28</v>
      </c>
      <c r="I36" s="14" t="s">
        <v>566</v>
      </c>
      <c r="K36" s="15" t="s">
        <v>25</v>
      </c>
      <c r="L36" s="15" t="s">
        <v>30</v>
      </c>
      <c r="M36" s="15" t="s">
        <v>473</v>
      </c>
      <c r="O36" s="14" t="s">
        <v>90</v>
      </c>
    </row>
    <row r="37" spans="1:15" x14ac:dyDescent="0.3">
      <c r="A37" s="15" t="str">
        <f t="shared" si="0"/>
        <v>CUST37</v>
      </c>
      <c r="C37" s="14" t="s">
        <v>27</v>
      </c>
      <c r="D37" s="14" t="s">
        <v>31</v>
      </c>
      <c r="E37" s="14" t="s">
        <v>90</v>
      </c>
      <c r="G37" s="15" t="s">
        <v>24</v>
      </c>
      <c r="H37" s="15" t="s">
        <v>29</v>
      </c>
      <c r="I37" s="15" t="s">
        <v>102</v>
      </c>
      <c r="K37" s="14" t="s">
        <v>26</v>
      </c>
      <c r="L37" s="14" t="s">
        <v>31</v>
      </c>
      <c r="M37" s="14" t="s">
        <v>474</v>
      </c>
      <c r="O37" s="15" t="s">
        <v>258</v>
      </c>
    </row>
    <row r="38" spans="1:15" x14ac:dyDescent="0.3">
      <c r="A38" s="14" t="str">
        <f t="shared" si="0"/>
        <v>CUST38</v>
      </c>
      <c r="C38" s="15" t="s">
        <v>27</v>
      </c>
      <c r="D38" s="15" t="s">
        <v>31</v>
      </c>
      <c r="E38" s="15" t="s">
        <v>258</v>
      </c>
      <c r="G38" s="14" t="s">
        <v>27</v>
      </c>
      <c r="H38" s="14" t="s">
        <v>29</v>
      </c>
      <c r="I38" s="14" t="s">
        <v>567</v>
      </c>
      <c r="K38" s="15" t="s">
        <v>24</v>
      </c>
      <c r="L38" s="15" t="s">
        <v>31</v>
      </c>
      <c r="M38" s="15" t="s">
        <v>475</v>
      </c>
      <c r="O38" s="14" t="s">
        <v>562</v>
      </c>
    </row>
    <row r="39" spans="1:15" x14ac:dyDescent="0.3">
      <c r="A39" s="15" t="str">
        <f t="shared" si="0"/>
        <v>CUST39</v>
      </c>
      <c r="C39" s="14" t="s">
        <v>24</v>
      </c>
      <c r="D39" s="14" t="s">
        <v>30</v>
      </c>
      <c r="E39" s="14" t="s">
        <v>464</v>
      </c>
      <c r="G39" s="15" t="s">
        <v>27</v>
      </c>
      <c r="H39" s="15" t="s">
        <v>28</v>
      </c>
      <c r="I39" s="15" t="s">
        <v>103</v>
      </c>
      <c r="K39" s="14" t="s">
        <v>24</v>
      </c>
      <c r="L39" s="14" t="s">
        <v>30</v>
      </c>
      <c r="M39" s="14" t="s">
        <v>476</v>
      </c>
      <c r="O39" s="15" t="s">
        <v>464</v>
      </c>
    </row>
    <row r="40" spans="1:15" x14ac:dyDescent="0.3">
      <c r="A40" s="14" t="str">
        <f t="shared" si="0"/>
        <v>CUST40</v>
      </c>
      <c r="C40" s="15" t="s">
        <v>26</v>
      </c>
      <c r="D40" s="15" t="s">
        <v>28</v>
      </c>
      <c r="E40" s="15" t="s">
        <v>91</v>
      </c>
      <c r="G40" s="14" t="s">
        <v>25</v>
      </c>
      <c r="H40" s="14" t="s">
        <v>30</v>
      </c>
      <c r="I40" s="14" t="s">
        <v>268</v>
      </c>
      <c r="K40" s="15" t="s">
        <v>27</v>
      </c>
      <c r="L40" s="15" t="s">
        <v>31</v>
      </c>
      <c r="M40" s="15" t="s">
        <v>105</v>
      </c>
      <c r="O40" s="14" t="s">
        <v>91</v>
      </c>
    </row>
    <row r="41" spans="1:15" x14ac:dyDescent="0.3">
      <c r="A41" s="15" t="str">
        <f t="shared" si="0"/>
        <v>CUST41</v>
      </c>
      <c r="C41" s="14" t="s">
        <v>25</v>
      </c>
      <c r="D41" s="14" t="s">
        <v>29</v>
      </c>
      <c r="E41" s="14" t="s">
        <v>260</v>
      </c>
      <c r="G41" s="15" t="s">
        <v>24</v>
      </c>
      <c r="H41" s="15" t="s">
        <v>31</v>
      </c>
      <c r="I41" s="15" t="s">
        <v>568</v>
      </c>
      <c r="K41" s="14" t="s">
        <v>26</v>
      </c>
      <c r="L41" s="14" t="s">
        <v>30</v>
      </c>
      <c r="M41" s="14" t="s">
        <v>270</v>
      </c>
      <c r="O41" s="15" t="s">
        <v>466</v>
      </c>
    </row>
    <row r="42" spans="1:15" x14ac:dyDescent="0.3">
      <c r="A42" s="14" t="str">
        <f t="shared" si="0"/>
        <v>CUST42</v>
      </c>
      <c r="C42" s="15" t="s">
        <v>25</v>
      </c>
      <c r="D42" s="15" t="s">
        <v>28</v>
      </c>
      <c r="E42" s="15" t="s">
        <v>465</v>
      </c>
      <c r="G42" s="14" t="s">
        <v>26</v>
      </c>
      <c r="H42" s="14" t="s">
        <v>29</v>
      </c>
      <c r="I42" s="14" t="s">
        <v>569</v>
      </c>
      <c r="K42" s="15" t="s">
        <v>27</v>
      </c>
      <c r="L42" s="15" t="s">
        <v>30</v>
      </c>
      <c r="M42" s="15" t="s">
        <v>107</v>
      </c>
      <c r="O42" s="14" t="s">
        <v>93</v>
      </c>
    </row>
    <row r="43" spans="1:15" x14ac:dyDescent="0.3">
      <c r="A43" s="15" t="str">
        <f t="shared" si="0"/>
        <v>CUST43</v>
      </c>
      <c r="C43" s="14" t="s">
        <v>27</v>
      </c>
      <c r="D43" s="14" t="s">
        <v>29</v>
      </c>
      <c r="E43" s="14" t="s">
        <v>466</v>
      </c>
      <c r="G43" s="15" t="s">
        <v>24</v>
      </c>
      <c r="H43" s="15" t="s">
        <v>29</v>
      </c>
      <c r="I43" s="15" t="s">
        <v>269</v>
      </c>
      <c r="K43" s="14" t="s">
        <v>27</v>
      </c>
      <c r="L43" s="14" t="s">
        <v>31</v>
      </c>
      <c r="M43" s="14" t="s">
        <v>272</v>
      </c>
      <c r="O43" s="15" t="s">
        <v>94</v>
      </c>
    </row>
    <row r="44" spans="1:15" x14ac:dyDescent="0.3">
      <c r="A44" s="14" t="str">
        <f t="shared" si="0"/>
        <v>CUST44</v>
      </c>
      <c r="C44" s="15" t="s">
        <v>27</v>
      </c>
      <c r="D44" s="15" t="s">
        <v>30</v>
      </c>
      <c r="E44" s="15" t="s">
        <v>261</v>
      </c>
      <c r="G44" s="14" t="s">
        <v>27</v>
      </c>
      <c r="H44" s="14" t="s">
        <v>31</v>
      </c>
      <c r="I44" s="14" t="s">
        <v>271</v>
      </c>
      <c r="K44" s="15" t="s">
        <v>25</v>
      </c>
      <c r="L44" s="15" t="s">
        <v>30</v>
      </c>
      <c r="M44" s="15" t="s">
        <v>273</v>
      </c>
      <c r="O44" s="14" t="s">
        <v>96</v>
      </c>
    </row>
    <row r="45" spans="1:15" x14ac:dyDescent="0.3">
      <c r="A45" s="15" t="str">
        <f t="shared" si="0"/>
        <v>CUST45</v>
      </c>
      <c r="C45" s="14" t="s">
        <v>24</v>
      </c>
      <c r="D45" s="14" t="s">
        <v>31</v>
      </c>
      <c r="E45" s="14" t="s">
        <v>93</v>
      </c>
      <c r="G45" s="15" t="s">
        <v>27</v>
      </c>
      <c r="H45" s="15" t="s">
        <v>29</v>
      </c>
      <c r="I45" s="15" t="s">
        <v>108</v>
      </c>
      <c r="K45" s="14" t="s">
        <v>26</v>
      </c>
      <c r="L45" s="14" t="s">
        <v>30</v>
      </c>
      <c r="M45" s="14" t="s">
        <v>478</v>
      </c>
      <c r="O45" s="15" t="s">
        <v>563</v>
      </c>
    </row>
    <row r="46" spans="1:15" x14ac:dyDescent="0.3">
      <c r="A46" s="14" t="str">
        <f t="shared" si="0"/>
        <v>CUST46</v>
      </c>
      <c r="C46" s="15" t="s">
        <v>24</v>
      </c>
      <c r="D46" s="15" t="s">
        <v>30</v>
      </c>
      <c r="E46" s="15" t="s">
        <v>95</v>
      </c>
      <c r="G46" s="14" t="s">
        <v>24</v>
      </c>
      <c r="H46" s="14" t="s">
        <v>29</v>
      </c>
      <c r="I46" s="14" t="s">
        <v>109</v>
      </c>
      <c r="K46" s="15" t="s">
        <v>26</v>
      </c>
      <c r="L46" s="15" t="s">
        <v>29</v>
      </c>
      <c r="M46" s="15" t="s">
        <v>274</v>
      </c>
      <c r="O46" s="14" t="s">
        <v>564</v>
      </c>
    </row>
    <row r="47" spans="1:15" x14ac:dyDescent="0.3">
      <c r="A47" s="15" t="str">
        <f t="shared" si="0"/>
        <v>CUST47</v>
      </c>
      <c r="C47" s="14" t="s">
        <v>26</v>
      </c>
      <c r="D47" s="14" t="s">
        <v>30</v>
      </c>
      <c r="E47" s="14" t="s">
        <v>96</v>
      </c>
      <c r="G47" s="15" t="s">
        <v>26</v>
      </c>
      <c r="H47" s="15" t="s">
        <v>28</v>
      </c>
      <c r="I47" s="15" t="s">
        <v>570</v>
      </c>
      <c r="K47" s="14" t="s">
        <v>25</v>
      </c>
      <c r="L47" s="14" t="s">
        <v>28</v>
      </c>
      <c r="M47" s="14" t="s">
        <v>110</v>
      </c>
      <c r="O47" s="15" t="s">
        <v>468</v>
      </c>
    </row>
    <row r="48" spans="1:15" x14ac:dyDescent="0.3">
      <c r="A48" s="14" t="str">
        <f t="shared" si="0"/>
        <v>CUST48</v>
      </c>
      <c r="C48" s="15" t="s">
        <v>26</v>
      </c>
      <c r="D48" s="15" t="s">
        <v>31</v>
      </c>
      <c r="E48" s="15" t="s">
        <v>262</v>
      </c>
      <c r="G48" s="14" t="s">
        <v>26</v>
      </c>
      <c r="H48" s="14" t="s">
        <v>28</v>
      </c>
      <c r="I48" s="14" t="s">
        <v>571</v>
      </c>
      <c r="K48" s="15" t="s">
        <v>27</v>
      </c>
      <c r="L48" s="15" t="s">
        <v>30</v>
      </c>
      <c r="M48" s="15" t="s">
        <v>275</v>
      </c>
      <c r="O48" s="14" t="s">
        <v>98</v>
      </c>
    </row>
    <row r="49" spans="1:15" x14ac:dyDescent="0.3">
      <c r="A49" s="15" t="str">
        <f t="shared" si="0"/>
        <v>CUST49</v>
      </c>
      <c r="C49" s="14" t="s">
        <v>27</v>
      </c>
      <c r="D49" s="14" t="s">
        <v>28</v>
      </c>
      <c r="E49" s="14" t="s">
        <v>467</v>
      </c>
      <c r="G49" s="15" t="s">
        <v>26</v>
      </c>
      <c r="H49" s="15" t="s">
        <v>31</v>
      </c>
      <c r="I49" s="15" t="s">
        <v>572</v>
      </c>
      <c r="K49" s="14" t="s">
        <v>27</v>
      </c>
      <c r="L49" s="14" t="s">
        <v>29</v>
      </c>
      <c r="M49" s="14" t="s">
        <v>276</v>
      </c>
      <c r="O49" s="15" t="s">
        <v>263</v>
      </c>
    </row>
    <row r="50" spans="1:15" x14ac:dyDescent="0.3">
      <c r="A50" s="14" t="str">
        <f t="shared" si="0"/>
        <v>CUST50</v>
      </c>
      <c r="C50" s="15" t="s">
        <v>25</v>
      </c>
      <c r="D50" s="15" t="s">
        <v>29</v>
      </c>
      <c r="E50" s="15" t="s">
        <v>468</v>
      </c>
      <c r="G50" s="14" t="s">
        <v>27</v>
      </c>
      <c r="H50" s="14" t="s">
        <v>31</v>
      </c>
      <c r="I50" s="14" t="s">
        <v>573</v>
      </c>
      <c r="K50" s="15" t="s">
        <v>26</v>
      </c>
      <c r="L50" s="15" t="s">
        <v>31</v>
      </c>
      <c r="M50" s="15" t="s">
        <v>479</v>
      </c>
      <c r="O50" s="14" t="s">
        <v>100</v>
      </c>
    </row>
    <row r="51" spans="1:15" x14ac:dyDescent="0.3">
      <c r="A51" s="15" t="str">
        <f t="shared" si="0"/>
        <v>CUST51</v>
      </c>
      <c r="C51" s="14" t="s">
        <v>24</v>
      </c>
      <c r="D51" s="14" t="s">
        <v>31</v>
      </c>
      <c r="E51" s="14" t="s">
        <v>469</v>
      </c>
      <c r="G51" s="15" t="s">
        <v>24</v>
      </c>
      <c r="H51" s="15" t="s">
        <v>30</v>
      </c>
      <c r="I51" s="15" t="s">
        <v>111</v>
      </c>
      <c r="K51" s="14" t="s">
        <v>25</v>
      </c>
      <c r="L51" s="14" t="s">
        <v>28</v>
      </c>
      <c r="M51" s="14" t="s">
        <v>115</v>
      </c>
      <c r="O51" s="15" t="s">
        <v>565</v>
      </c>
    </row>
    <row r="52" spans="1:15" x14ac:dyDescent="0.3">
      <c r="A52" s="14" t="str">
        <f t="shared" si="0"/>
        <v>CUST52</v>
      </c>
      <c r="C52" s="15" t="s">
        <v>24</v>
      </c>
      <c r="D52" s="15" t="s">
        <v>28</v>
      </c>
      <c r="E52" s="15" t="s">
        <v>263</v>
      </c>
      <c r="G52" s="14" t="s">
        <v>24</v>
      </c>
      <c r="H52" s="14" t="s">
        <v>31</v>
      </c>
      <c r="I52" s="14" t="s">
        <v>574</v>
      </c>
      <c r="K52" s="15" t="s">
        <v>25</v>
      </c>
      <c r="L52" s="15" t="s">
        <v>29</v>
      </c>
      <c r="M52" s="15" t="s">
        <v>484</v>
      </c>
      <c r="O52" s="14" t="s">
        <v>471</v>
      </c>
    </row>
    <row r="53" spans="1:15" x14ac:dyDescent="0.3">
      <c r="A53" s="15" t="str">
        <f t="shared" si="0"/>
        <v>CUST53</v>
      </c>
      <c r="C53" s="14" t="s">
        <v>24</v>
      </c>
      <c r="D53" s="14" t="s">
        <v>28</v>
      </c>
      <c r="E53" s="14" t="s">
        <v>99</v>
      </c>
      <c r="G53" s="15" t="s">
        <v>25</v>
      </c>
      <c r="H53" s="15" t="s">
        <v>31</v>
      </c>
      <c r="I53" s="15" t="s">
        <v>575</v>
      </c>
      <c r="K53" s="14" t="s">
        <v>27</v>
      </c>
      <c r="L53" s="14" t="s">
        <v>28</v>
      </c>
      <c r="M53" s="14" t="s">
        <v>486</v>
      </c>
      <c r="O53" s="15" t="s">
        <v>567</v>
      </c>
    </row>
    <row r="54" spans="1:15" x14ac:dyDescent="0.3">
      <c r="A54" s="14" t="str">
        <f t="shared" si="0"/>
        <v>CUST54</v>
      </c>
      <c r="C54" s="15" t="s">
        <v>24</v>
      </c>
      <c r="D54" s="15" t="s">
        <v>31</v>
      </c>
      <c r="E54" s="15" t="s">
        <v>100</v>
      </c>
      <c r="G54" s="14" t="s">
        <v>26</v>
      </c>
      <c r="H54" s="14" t="s">
        <v>28</v>
      </c>
      <c r="I54" s="14" t="s">
        <v>576</v>
      </c>
      <c r="K54" s="15" t="s">
        <v>27</v>
      </c>
      <c r="L54" s="15" t="s">
        <v>30</v>
      </c>
      <c r="M54" s="15" t="s">
        <v>488</v>
      </c>
      <c r="O54" s="14" t="s">
        <v>472</v>
      </c>
    </row>
    <row r="55" spans="1:15" x14ac:dyDescent="0.3">
      <c r="A55" s="15" t="str">
        <f t="shared" si="0"/>
        <v>CUST55</v>
      </c>
      <c r="C55" s="14" t="s">
        <v>25</v>
      </c>
      <c r="D55" s="14" t="s">
        <v>28</v>
      </c>
      <c r="E55" s="14" t="s">
        <v>264</v>
      </c>
      <c r="G55" s="15" t="s">
        <v>24</v>
      </c>
      <c r="H55" s="15" t="s">
        <v>31</v>
      </c>
      <c r="I55" s="15" t="s">
        <v>112</v>
      </c>
      <c r="K55" s="14" t="s">
        <v>27</v>
      </c>
      <c r="L55" s="14" t="s">
        <v>30</v>
      </c>
      <c r="M55" s="14" t="s">
        <v>489</v>
      </c>
      <c r="O55" s="15" t="s">
        <v>265</v>
      </c>
    </row>
    <row r="56" spans="1:15" x14ac:dyDescent="0.3">
      <c r="A56" s="14" t="str">
        <f t="shared" si="0"/>
        <v>CUST56</v>
      </c>
      <c r="C56" s="15" t="s">
        <v>25</v>
      </c>
      <c r="D56" s="15" t="s">
        <v>28</v>
      </c>
      <c r="E56" s="15" t="s">
        <v>470</v>
      </c>
      <c r="G56" s="14" t="s">
        <v>24</v>
      </c>
      <c r="H56" s="14" t="s">
        <v>31</v>
      </c>
      <c r="I56" s="14" t="s">
        <v>113</v>
      </c>
      <c r="K56" s="15" t="s">
        <v>27</v>
      </c>
      <c r="L56" s="15" t="s">
        <v>30</v>
      </c>
      <c r="M56" s="15" t="s">
        <v>491</v>
      </c>
      <c r="O56" s="14" t="s">
        <v>473</v>
      </c>
    </row>
    <row r="57" spans="1:15" x14ac:dyDescent="0.3">
      <c r="A57" s="15" t="str">
        <f t="shared" si="0"/>
        <v>CUST57</v>
      </c>
      <c r="C57" s="14" t="s">
        <v>26</v>
      </c>
      <c r="D57" s="14" t="s">
        <v>30</v>
      </c>
      <c r="E57" s="14" t="s">
        <v>471</v>
      </c>
      <c r="G57" s="15" t="s">
        <v>27</v>
      </c>
      <c r="H57" s="15" t="s">
        <v>30</v>
      </c>
      <c r="I57" s="15" t="s">
        <v>277</v>
      </c>
      <c r="K57" s="14" t="s">
        <v>24</v>
      </c>
      <c r="L57" s="14" t="s">
        <v>29</v>
      </c>
      <c r="M57" s="14" t="s">
        <v>284</v>
      </c>
      <c r="O57" s="15" t="s">
        <v>474</v>
      </c>
    </row>
    <row r="58" spans="1:15" x14ac:dyDescent="0.3">
      <c r="A58" s="14" t="str">
        <f t="shared" si="0"/>
        <v>CUST58</v>
      </c>
      <c r="C58" s="15" t="s">
        <v>25</v>
      </c>
      <c r="D58" s="15" t="s">
        <v>29</v>
      </c>
      <c r="E58" s="15" t="s">
        <v>472</v>
      </c>
      <c r="G58" s="14" t="s">
        <v>24</v>
      </c>
      <c r="H58" s="14" t="s">
        <v>30</v>
      </c>
      <c r="I58" s="14" t="s">
        <v>577</v>
      </c>
      <c r="K58" s="15" t="s">
        <v>24</v>
      </c>
      <c r="L58" s="15" t="s">
        <v>28</v>
      </c>
      <c r="M58" s="15" t="s">
        <v>496</v>
      </c>
      <c r="O58" s="14" t="s">
        <v>268</v>
      </c>
    </row>
    <row r="59" spans="1:15" x14ac:dyDescent="0.3">
      <c r="A59" s="15" t="str">
        <f t="shared" si="0"/>
        <v>CUST59</v>
      </c>
      <c r="C59" s="14" t="s">
        <v>27</v>
      </c>
      <c r="D59" s="14" t="s">
        <v>28</v>
      </c>
      <c r="E59" s="14" t="s">
        <v>265</v>
      </c>
      <c r="G59" s="15" t="s">
        <v>25</v>
      </c>
      <c r="H59" s="15" t="s">
        <v>30</v>
      </c>
      <c r="I59" s="15" t="s">
        <v>278</v>
      </c>
      <c r="K59" s="14" t="s">
        <v>27</v>
      </c>
      <c r="L59" s="14" t="s">
        <v>30</v>
      </c>
      <c r="M59" s="14" t="s">
        <v>500</v>
      </c>
      <c r="O59" s="15" t="s">
        <v>568</v>
      </c>
    </row>
    <row r="60" spans="1:15" x14ac:dyDescent="0.3">
      <c r="A60" s="14" t="str">
        <f t="shared" si="0"/>
        <v>CUST60</v>
      </c>
      <c r="C60" s="15" t="s">
        <v>24</v>
      </c>
      <c r="D60" s="15" t="s">
        <v>31</v>
      </c>
      <c r="E60" s="15" t="s">
        <v>266</v>
      </c>
      <c r="G60" s="14" t="s">
        <v>26</v>
      </c>
      <c r="H60" s="14" t="s">
        <v>31</v>
      </c>
      <c r="I60" s="14" t="s">
        <v>578</v>
      </c>
      <c r="K60" s="15" t="s">
        <v>25</v>
      </c>
      <c r="L60" s="15" t="s">
        <v>30</v>
      </c>
      <c r="M60" s="15" t="s">
        <v>294</v>
      </c>
      <c r="O60" s="14" t="s">
        <v>475</v>
      </c>
    </row>
    <row r="61" spans="1:15" x14ac:dyDescent="0.3">
      <c r="A61" s="15" t="str">
        <f t="shared" si="0"/>
        <v>CUST61</v>
      </c>
      <c r="C61" s="14" t="s">
        <v>26</v>
      </c>
      <c r="D61" s="14" t="s">
        <v>29</v>
      </c>
      <c r="E61" s="14" t="s">
        <v>267</v>
      </c>
      <c r="G61" s="15" t="s">
        <v>25</v>
      </c>
      <c r="H61" s="15" t="s">
        <v>30</v>
      </c>
      <c r="I61" s="15" t="s">
        <v>116</v>
      </c>
      <c r="K61" s="14" t="s">
        <v>25</v>
      </c>
      <c r="L61" s="14" t="s">
        <v>30</v>
      </c>
      <c r="M61" s="14" t="s">
        <v>503</v>
      </c>
      <c r="O61" s="15" t="s">
        <v>476</v>
      </c>
    </row>
    <row r="62" spans="1:15" x14ac:dyDescent="0.3">
      <c r="A62" s="14" t="str">
        <f t="shared" si="0"/>
        <v>CUST62</v>
      </c>
      <c r="C62" s="15" t="s">
        <v>25</v>
      </c>
      <c r="D62" s="15" t="s">
        <v>30</v>
      </c>
      <c r="E62" s="15" t="s">
        <v>473</v>
      </c>
      <c r="G62" s="14" t="s">
        <v>27</v>
      </c>
      <c r="H62" s="14" t="s">
        <v>28</v>
      </c>
      <c r="I62" s="14" t="s">
        <v>280</v>
      </c>
      <c r="K62" s="15" t="s">
        <v>27</v>
      </c>
      <c r="L62" s="15" t="s">
        <v>31</v>
      </c>
      <c r="M62" s="15" t="s">
        <v>298</v>
      </c>
      <c r="O62" s="14" t="s">
        <v>569</v>
      </c>
    </row>
    <row r="63" spans="1:15" x14ac:dyDescent="0.3">
      <c r="A63" s="15" t="str">
        <f t="shared" si="0"/>
        <v>CUST63</v>
      </c>
      <c r="C63" s="14" t="s">
        <v>27</v>
      </c>
      <c r="D63" s="14" t="s">
        <v>30</v>
      </c>
      <c r="E63" s="14" t="s">
        <v>104</v>
      </c>
      <c r="G63" s="15" t="s">
        <v>26</v>
      </c>
      <c r="H63" s="15" t="s">
        <v>31</v>
      </c>
      <c r="I63" s="15" t="s">
        <v>117</v>
      </c>
      <c r="K63" s="14" t="s">
        <v>26</v>
      </c>
      <c r="L63" s="14" t="s">
        <v>28</v>
      </c>
      <c r="M63" s="14" t="s">
        <v>506</v>
      </c>
      <c r="O63" s="15" t="s">
        <v>105</v>
      </c>
    </row>
    <row r="64" spans="1:15" x14ac:dyDescent="0.3">
      <c r="A64" s="14" t="str">
        <f t="shared" si="0"/>
        <v>CUST64</v>
      </c>
      <c r="C64" s="15" t="s">
        <v>26</v>
      </c>
      <c r="D64" s="15" t="s">
        <v>31</v>
      </c>
      <c r="E64" s="15" t="s">
        <v>474</v>
      </c>
      <c r="G64" s="14" t="s">
        <v>27</v>
      </c>
      <c r="H64" s="14" t="s">
        <v>28</v>
      </c>
      <c r="I64" s="14" t="s">
        <v>281</v>
      </c>
      <c r="K64" s="15" t="s">
        <v>26</v>
      </c>
      <c r="L64" s="15" t="s">
        <v>29</v>
      </c>
      <c r="M64" s="15" t="s">
        <v>305</v>
      </c>
      <c r="O64" s="14" t="s">
        <v>269</v>
      </c>
    </row>
    <row r="65" spans="1:15" x14ac:dyDescent="0.3">
      <c r="A65" s="15" t="str">
        <f t="shared" si="0"/>
        <v>CUST65</v>
      </c>
      <c r="C65" s="14" t="s">
        <v>24</v>
      </c>
      <c r="D65" s="14" t="s">
        <v>31</v>
      </c>
      <c r="E65" s="14" t="s">
        <v>475</v>
      </c>
      <c r="G65" s="15" t="s">
        <v>25</v>
      </c>
      <c r="H65" s="15" t="s">
        <v>31</v>
      </c>
      <c r="I65" s="15" t="s">
        <v>118</v>
      </c>
      <c r="K65" s="14" t="s">
        <v>26</v>
      </c>
      <c r="L65" s="14" t="s">
        <v>28</v>
      </c>
      <c r="M65" s="14" t="s">
        <v>510</v>
      </c>
      <c r="O65" s="15" t="s">
        <v>270</v>
      </c>
    </row>
    <row r="66" spans="1:15" x14ac:dyDescent="0.3">
      <c r="A66" s="14" t="str">
        <f t="shared" ref="A66:A129" si="1" xml:space="preserve"> "CUST" &amp; ROW()</f>
        <v>CUST66</v>
      </c>
      <c r="C66" s="15" t="s">
        <v>24</v>
      </c>
      <c r="D66" s="15" t="s">
        <v>30</v>
      </c>
      <c r="E66" s="15" t="s">
        <v>476</v>
      </c>
      <c r="G66" s="14" t="s">
        <v>26</v>
      </c>
      <c r="H66" s="14" t="s">
        <v>30</v>
      </c>
      <c r="I66" s="14" t="s">
        <v>119</v>
      </c>
      <c r="K66" s="15" t="s">
        <v>27</v>
      </c>
      <c r="L66" s="15" t="s">
        <v>29</v>
      </c>
      <c r="M66" s="15" t="s">
        <v>312</v>
      </c>
      <c r="O66" s="14" t="s">
        <v>271</v>
      </c>
    </row>
    <row r="67" spans="1:15" x14ac:dyDescent="0.3">
      <c r="A67" s="15" t="str">
        <f t="shared" si="1"/>
        <v>CUST67</v>
      </c>
      <c r="C67" s="14" t="s">
        <v>27</v>
      </c>
      <c r="D67" s="14" t="s">
        <v>31</v>
      </c>
      <c r="E67" s="14" t="s">
        <v>105</v>
      </c>
      <c r="G67" s="15" t="s">
        <v>27</v>
      </c>
      <c r="H67" s="15" t="s">
        <v>28</v>
      </c>
      <c r="I67" s="15" t="s">
        <v>120</v>
      </c>
      <c r="K67" s="14" t="s">
        <v>26</v>
      </c>
      <c r="L67" s="14" t="s">
        <v>30</v>
      </c>
      <c r="M67" s="14" t="s">
        <v>143</v>
      </c>
      <c r="O67" s="15" t="s">
        <v>107</v>
      </c>
    </row>
    <row r="68" spans="1:15" x14ac:dyDescent="0.3">
      <c r="A68" s="14" t="str">
        <f t="shared" si="1"/>
        <v>CUST68</v>
      </c>
      <c r="C68" s="15" t="s">
        <v>26</v>
      </c>
      <c r="D68" s="15" t="s">
        <v>30</v>
      </c>
      <c r="E68" s="15" t="s">
        <v>270</v>
      </c>
      <c r="G68" s="14" t="s">
        <v>24</v>
      </c>
      <c r="H68" s="14" t="s">
        <v>28</v>
      </c>
      <c r="I68" s="14" t="s">
        <v>579</v>
      </c>
      <c r="K68" s="15" t="s">
        <v>26</v>
      </c>
      <c r="L68" s="15" t="s">
        <v>29</v>
      </c>
      <c r="M68" s="15" t="s">
        <v>314</v>
      </c>
      <c r="O68" s="14" t="s">
        <v>272</v>
      </c>
    </row>
    <row r="69" spans="1:15" x14ac:dyDescent="0.3">
      <c r="A69" s="15" t="str">
        <f t="shared" si="1"/>
        <v>CUST69</v>
      </c>
      <c r="C69" s="14" t="s">
        <v>27</v>
      </c>
      <c r="D69" s="14" t="s">
        <v>30</v>
      </c>
      <c r="E69" s="14" t="s">
        <v>106</v>
      </c>
      <c r="G69" s="15" t="s">
        <v>24</v>
      </c>
      <c r="H69" s="15" t="s">
        <v>31</v>
      </c>
      <c r="I69" s="15" t="s">
        <v>580</v>
      </c>
      <c r="K69" s="14" t="s">
        <v>24</v>
      </c>
      <c r="L69" s="14" t="s">
        <v>29</v>
      </c>
      <c r="M69" s="14" t="s">
        <v>148</v>
      </c>
      <c r="O69" s="15" t="s">
        <v>108</v>
      </c>
    </row>
    <row r="70" spans="1:15" x14ac:dyDescent="0.3">
      <c r="A70" s="14" t="str">
        <f t="shared" si="1"/>
        <v>CUST70</v>
      </c>
      <c r="C70" s="15" t="s">
        <v>27</v>
      </c>
      <c r="D70" s="15" t="s">
        <v>30</v>
      </c>
      <c r="E70" s="15" t="s">
        <v>107</v>
      </c>
      <c r="G70" s="14" t="s">
        <v>25</v>
      </c>
      <c r="H70" s="14" t="s">
        <v>30</v>
      </c>
      <c r="I70" s="14" t="s">
        <v>581</v>
      </c>
      <c r="K70" s="15" t="s">
        <v>25</v>
      </c>
      <c r="L70" s="15" t="s">
        <v>29</v>
      </c>
      <c r="M70" s="15" t="s">
        <v>515</v>
      </c>
      <c r="O70" s="14" t="s">
        <v>273</v>
      </c>
    </row>
    <row r="71" spans="1:15" x14ac:dyDescent="0.3">
      <c r="A71" s="15" t="str">
        <f t="shared" si="1"/>
        <v>CUST71</v>
      </c>
      <c r="C71" s="14" t="s">
        <v>27</v>
      </c>
      <c r="D71" s="14" t="s">
        <v>31</v>
      </c>
      <c r="E71" s="14" t="s">
        <v>272</v>
      </c>
      <c r="G71" s="15" t="s">
        <v>26</v>
      </c>
      <c r="H71" s="15" t="s">
        <v>31</v>
      </c>
      <c r="I71" s="15" t="s">
        <v>582</v>
      </c>
      <c r="K71" s="14" t="s">
        <v>27</v>
      </c>
      <c r="L71" s="14" t="s">
        <v>29</v>
      </c>
      <c r="M71" s="14" t="s">
        <v>520</v>
      </c>
      <c r="O71" s="15" t="s">
        <v>478</v>
      </c>
    </row>
    <row r="72" spans="1:15" x14ac:dyDescent="0.3">
      <c r="A72" s="14" t="str">
        <f t="shared" si="1"/>
        <v>CUST72</v>
      </c>
      <c r="C72" s="15" t="s">
        <v>25</v>
      </c>
      <c r="D72" s="15" t="s">
        <v>30</v>
      </c>
      <c r="E72" s="15" t="s">
        <v>273</v>
      </c>
      <c r="G72" s="14" t="s">
        <v>26</v>
      </c>
      <c r="H72" s="14" t="s">
        <v>29</v>
      </c>
      <c r="I72" s="14" t="s">
        <v>283</v>
      </c>
      <c r="K72" s="15" t="s">
        <v>24</v>
      </c>
      <c r="L72" s="15" t="s">
        <v>29</v>
      </c>
      <c r="M72" s="15" t="s">
        <v>522</v>
      </c>
      <c r="O72" s="14" t="s">
        <v>571</v>
      </c>
    </row>
    <row r="73" spans="1:15" x14ac:dyDescent="0.3">
      <c r="A73" s="15" t="str">
        <f t="shared" si="1"/>
        <v>CUST73</v>
      </c>
      <c r="C73" s="14" t="s">
        <v>25</v>
      </c>
      <c r="D73" s="14" t="s">
        <v>30</v>
      </c>
      <c r="E73" s="14" t="s">
        <v>477</v>
      </c>
      <c r="G73" s="15" t="s">
        <v>26</v>
      </c>
      <c r="H73" s="15" t="s">
        <v>29</v>
      </c>
      <c r="I73" s="15" t="s">
        <v>121</v>
      </c>
      <c r="K73" s="14" t="s">
        <v>24</v>
      </c>
      <c r="L73" s="14" t="s">
        <v>30</v>
      </c>
      <c r="M73" s="14" t="s">
        <v>524</v>
      </c>
      <c r="O73" s="15" t="s">
        <v>274</v>
      </c>
    </row>
    <row r="74" spans="1:15" x14ac:dyDescent="0.3">
      <c r="A74" s="14" t="str">
        <f t="shared" si="1"/>
        <v>CUST74</v>
      </c>
      <c r="C74" s="15" t="s">
        <v>26</v>
      </c>
      <c r="D74" s="15" t="s">
        <v>30</v>
      </c>
      <c r="E74" s="15" t="s">
        <v>478</v>
      </c>
      <c r="G74" s="14" t="s">
        <v>26</v>
      </c>
      <c r="H74" s="14" t="s">
        <v>28</v>
      </c>
      <c r="I74" s="14" t="s">
        <v>583</v>
      </c>
      <c r="K74" s="15" t="s">
        <v>24</v>
      </c>
      <c r="L74" s="15" t="s">
        <v>28</v>
      </c>
      <c r="M74" s="15" t="s">
        <v>159</v>
      </c>
      <c r="O74" s="14" t="s">
        <v>110</v>
      </c>
    </row>
    <row r="75" spans="1:15" x14ac:dyDescent="0.3">
      <c r="A75" s="15" t="str">
        <f t="shared" si="1"/>
        <v>CUST75</v>
      </c>
      <c r="C75" s="14" t="s">
        <v>26</v>
      </c>
      <c r="D75" s="14" t="s">
        <v>29</v>
      </c>
      <c r="E75" s="14" t="s">
        <v>274</v>
      </c>
      <c r="G75" s="15" t="s">
        <v>27</v>
      </c>
      <c r="H75" s="15" t="s">
        <v>31</v>
      </c>
      <c r="I75" s="15" t="s">
        <v>584</v>
      </c>
      <c r="K75" s="14" t="s">
        <v>26</v>
      </c>
      <c r="L75" s="14" t="s">
        <v>30</v>
      </c>
      <c r="M75" s="14" t="s">
        <v>528</v>
      </c>
      <c r="O75" s="15" t="s">
        <v>275</v>
      </c>
    </row>
    <row r="76" spans="1:15" x14ac:dyDescent="0.3">
      <c r="A76" s="14" t="str">
        <f t="shared" si="1"/>
        <v>CUST76</v>
      </c>
      <c r="C76" s="15" t="s">
        <v>25</v>
      </c>
      <c r="D76" s="15" t="s">
        <v>28</v>
      </c>
      <c r="E76" s="15" t="s">
        <v>110</v>
      </c>
      <c r="G76" s="14" t="s">
        <v>24</v>
      </c>
      <c r="H76" s="14" t="s">
        <v>28</v>
      </c>
      <c r="I76" s="14" t="s">
        <v>585</v>
      </c>
      <c r="K76" s="15" t="s">
        <v>26</v>
      </c>
      <c r="L76" s="15" t="s">
        <v>29</v>
      </c>
      <c r="M76" s="15" t="s">
        <v>532</v>
      </c>
      <c r="O76" s="14" t="s">
        <v>276</v>
      </c>
    </row>
    <row r="77" spans="1:15" x14ac:dyDescent="0.3">
      <c r="A77" s="15" t="str">
        <f t="shared" si="1"/>
        <v>CUST77</v>
      </c>
      <c r="C77" s="14" t="s">
        <v>27</v>
      </c>
      <c r="D77" s="14" t="s">
        <v>30</v>
      </c>
      <c r="E77" s="14" t="s">
        <v>275</v>
      </c>
      <c r="G77" s="15" t="s">
        <v>25</v>
      </c>
      <c r="H77" s="15" t="s">
        <v>28</v>
      </c>
      <c r="I77" s="15" t="s">
        <v>586</v>
      </c>
      <c r="K77" s="14" t="s">
        <v>24</v>
      </c>
      <c r="L77" s="14" t="s">
        <v>28</v>
      </c>
      <c r="M77" s="14" t="s">
        <v>164</v>
      </c>
      <c r="O77" s="15" t="s">
        <v>479</v>
      </c>
    </row>
    <row r="78" spans="1:15" x14ac:dyDescent="0.3">
      <c r="A78" s="14" t="str">
        <f t="shared" si="1"/>
        <v>CUST78</v>
      </c>
      <c r="C78" s="15" t="s">
        <v>27</v>
      </c>
      <c r="D78" s="15" t="s">
        <v>29</v>
      </c>
      <c r="E78" s="15" t="s">
        <v>276</v>
      </c>
      <c r="G78" s="14" t="s">
        <v>24</v>
      </c>
      <c r="H78" s="14" t="s">
        <v>30</v>
      </c>
      <c r="I78" s="14" t="s">
        <v>587</v>
      </c>
      <c r="K78" s="16" t="s">
        <v>25</v>
      </c>
      <c r="L78" s="16" t="s">
        <v>30</v>
      </c>
      <c r="M78" s="16" t="s">
        <v>544</v>
      </c>
      <c r="O78" s="14" t="s">
        <v>112</v>
      </c>
    </row>
    <row r="79" spans="1:15" x14ac:dyDescent="0.3">
      <c r="A79" s="15" t="str">
        <f t="shared" si="1"/>
        <v>CUST79</v>
      </c>
      <c r="C79" s="14" t="s">
        <v>26</v>
      </c>
      <c r="D79" s="14" t="s">
        <v>31</v>
      </c>
      <c r="E79" s="14" t="s">
        <v>479</v>
      </c>
      <c r="G79" s="15" t="s">
        <v>26</v>
      </c>
      <c r="H79" s="15" t="s">
        <v>31</v>
      </c>
      <c r="I79" s="15" t="s">
        <v>588</v>
      </c>
      <c r="K79" s="14"/>
      <c r="L79" s="14"/>
      <c r="M79" s="14"/>
      <c r="O79" s="15" t="s">
        <v>577</v>
      </c>
    </row>
    <row r="80" spans="1:15" x14ac:dyDescent="0.3">
      <c r="A80" s="14" t="str">
        <f t="shared" si="1"/>
        <v>CUST80</v>
      </c>
      <c r="C80" s="15" t="s">
        <v>26</v>
      </c>
      <c r="D80" s="15" t="s">
        <v>29</v>
      </c>
      <c r="E80" s="15" t="s">
        <v>480</v>
      </c>
      <c r="G80" s="14" t="s">
        <v>24</v>
      </c>
      <c r="H80" s="14" t="s">
        <v>31</v>
      </c>
      <c r="I80" s="14" t="s">
        <v>589</v>
      </c>
      <c r="K80" s="15"/>
      <c r="L80" s="15"/>
      <c r="M80" s="15"/>
      <c r="O80" s="14" t="s">
        <v>278</v>
      </c>
    </row>
    <row r="81" spans="1:15" x14ac:dyDescent="0.3">
      <c r="A81" s="15" t="str">
        <f t="shared" si="1"/>
        <v>CUST81</v>
      </c>
      <c r="C81" s="14" t="s">
        <v>25</v>
      </c>
      <c r="D81" s="14" t="s">
        <v>29</v>
      </c>
      <c r="E81" s="14" t="s">
        <v>114</v>
      </c>
      <c r="G81" s="15" t="s">
        <v>26</v>
      </c>
      <c r="H81" s="15" t="s">
        <v>28</v>
      </c>
      <c r="I81" s="15" t="s">
        <v>590</v>
      </c>
      <c r="K81" s="14"/>
      <c r="L81" s="14"/>
      <c r="M81" s="14"/>
      <c r="O81" s="15" t="s">
        <v>115</v>
      </c>
    </row>
    <row r="82" spans="1:15" x14ac:dyDescent="0.3">
      <c r="A82" s="14" t="str">
        <f t="shared" si="1"/>
        <v>CUST82</v>
      </c>
      <c r="C82" s="15" t="s">
        <v>26</v>
      </c>
      <c r="D82" s="15" t="s">
        <v>31</v>
      </c>
      <c r="E82" s="15" t="s">
        <v>481</v>
      </c>
      <c r="G82" s="14" t="s">
        <v>25</v>
      </c>
      <c r="H82" s="14" t="s">
        <v>31</v>
      </c>
      <c r="I82" s="14" t="s">
        <v>591</v>
      </c>
      <c r="K82" s="15"/>
      <c r="L82" s="15"/>
      <c r="M82" s="15"/>
      <c r="O82" s="14" t="s">
        <v>116</v>
      </c>
    </row>
    <row r="83" spans="1:15" x14ac:dyDescent="0.3">
      <c r="A83" s="15" t="str">
        <f t="shared" si="1"/>
        <v>CUST83</v>
      </c>
      <c r="C83" s="14" t="s">
        <v>25</v>
      </c>
      <c r="D83" s="14" t="s">
        <v>28</v>
      </c>
      <c r="E83" s="14" t="s">
        <v>115</v>
      </c>
      <c r="G83" s="15" t="s">
        <v>27</v>
      </c>
      <c r="H83" s="15" t="s">
        <v>29</v>
      </c>
      <c r="I83" s="15" t="s">
        <v>592</v>
      </c>
      <c r="K83" s="14"/>
      <c r="L83" s="14"/>
      <c r="M83" s="14"/>
      <c r="O83" s="15" t="s">
        <v>117</v>
      </c>
    </row>
    <row r="84" spans="1:15" x14ac:dyDescent="0.3">
      <c r="A84" s="14" t="str">
        <f t="shared" si="1"/>
        <v>CUST84</v>
      </c>
      <c r="C84" s="15" t="s">
        <v>27</v>
      </c>
      <c r="D84" s="15" t="s">
        <v>29</v>
      </c>
      <c r="E84" s="15" t="s">
        <v>279</v>
      </c>
      <c r="G84" s="14" t="s">
        <v>26</v>
      </c>
      <c r="H84" s="14" t="s">
        <v>28</v>
      </c>
      <c r="I84" s="14" t="s">
        <v>123</v>
      </c>
      <c r="K84" s="15"/>
      <c r="L84" s="15"/>
      <c r="M84" s="15"/>
      <c r="O84" s="14" t="s">
        <v>484</v>
      </c>
    </row>
    <row r="85" spans="1:15" x14ac:dyDescent="0.3">
      <c r="A85" s="15" t="str">
        <f t="shared" si="1"/>
        <v>CUST85</v>
      </c>
      <c r="C85" s="14" t="s">
        <v>24</v>
      </c>
      <c r="D85" s="14" t="s">
        <v>28</v>
      </c>
      <c r="E85" s="14" t="s">
        <v>482</v>
      </c>
      <c r="G85" s="15" t="s">
        <v>26</v>
      </c>
      <c r="H85" s="15" t="s">
        <v>30</v>
      </c>
      <c r="I85" s="15" t="s">
        <v>288</v>
      </c>
      <c r="K85" s="14"/>
      <c r="L85" s="14"/>
      <c r="M85" s="14"/>
      <c r="O85" s="15" t="s">
        <v>486</v>
      </c>
    </row>
    <row r="86" spans="1:15" x14ac:dyDescent="0.3">
      <c r="A86" s="14" t="str">
        <f t="shared" si="1"/>
        <v>CUST86</v>
      </c>
      <c r="C86" s="15" t="s">
        <v>24</v>
      </c>
      <c r="D86" s="15" t="s">
        <v>29</v>
      </c>
      <c r="E86" s="15" t="s">
        <v>483</v>
      </c>
      <c r="G86" s="14" t="s">
        <v>26</v>
      </c>
      <c r="H86" s="14" t="s">
        <v>29</v>
      </c>
      <c r="I86" s="14" t="s">
        <v>593</v>
      </c>
      <c r="K86" s="15"/>
      <c r="L86" s="15"/>
      <c r="M86" s="15"/>
      <c r="O86" s="14" t="s">
        <v>120</v>
      </c>
    </row>
    <row r="87" spans="1:15" x14ac:dyDescent="0.3">
      <c r="A87" s="15" t="str">
        <f t="shared" si="1"/>
        <v>CUST87</v>
      </c>
      <c r="C87" s="14" t="s">
        <v>25</v>
      </c>
      <c r="D87" s="14" t="s">
        <v>28</v>
      </c>
      <c r="E87" s="14" t="s">
        <v>282</v>
      </c>
      <c r="G87" s="15" t="s">
        <v>25</v>
      </c>
      <c r="H87" s="15" t="s">
        <v>28</v>
      </c>
      <c r="I87" s="15" t="s">
        <v>289</v>
      </c>
      <c r="K87" s="14"/>
      <c r="L87" s="14"/>
      <c r="M87" s="14"/>
      <c r="O87" s="15" t="s">
        <v>580</v>
      </c>
    </row>
    <row r="88" spans="1:15" x14ac:dyDescent="0.3">
      <c r="A88" s="14" t="str">
        <f t="shared" si="1"/>
        <v>CUST88</v>
      </c>
      <c r="C88" s="15" t="s">
        <v>25</v>
      </c>
      <c r="D88" s="15" t="s">
        <v>29</v>
      </c>
      <c r="E88" s="15" t="s">
        <v>484</v>
      </c>
      <c r="G88" s="14" t="s">
        <v>26</v>
      </c>
      <c r="H88" s="14" t="s">
        <v>31</v>
      </c>
      <c r="I88" s="14" t="s">
        <v>124</v>
      </c>
      <c r="K88" s="15"/>
      <c r="L88" s="15"/>
      <c r="M88" s="15"/>
      <c r="O88" s="14" t="s">
        <v>582</v>
      </c>
    </row>
    <row r="89" spans="1:15" x14ac:dyDescent="0.3">
      <c r="A89" s="15" t="str">
        <f t="shared" si="1"/>
        <v>CUST89</v>
      </c>
      <c r="C89" s="14" t="s">
        <v>25</v>
      </c>
      <c r="D89" s="14" t="s">
        <v>28</v>
      </c>
      <c r="E89" s="14" t="s">
        <v>485</v>
      </c>
      <c r="G89" s="15" t="s">
        <v>24</v>
      </c>
      <c r="H89" s="15" t="s">
        <v>29</v>
      </c>
      <c r="I89" s="15" t="s">
        <v>594</v>
      </c>
      <c r="K89" s="14"/>
      <c r="L89" s="14"/>
      <c r="M89" s="14"/>
      <c r="O89" s="15" t="s">
        <v>283</v>
      </c>
    </row>
    <row r="90" spans="1:15" x14ac:dyDescent="0.3">
      <c r="A90" s="14" t="str">
        <f t="shared" si="1"/>
        <v>CUST90</v>
      </c>
      <c r="C90" s="15" t="s">
        <v>27</v>
      </c>
      <c r="D90" s="15" t="s">
        <v>28</v>
      </c>
      <c r="E90" s="15" t="s">
        <v>486</v>
      </c>
      <c r="G90" s="14" t="s">
        <v>25</v>
      </c>
      <c r="H90" s="14" t="s">
        <v>29</v>
      </c>
      <c r="I90" s="14" t="s">
        <v>595</v>
      </c>
      <c r="K90" s="15"/>
      <c r="L90" s="15"/>
      <c r="M90" s="15"/>
      <c r="O90" s="14" t="s">
        <v>488</v>
      </c>
    </row>
    <row r="91" spans="1:15" x14ac:dyDescent="0.3">
      <c r="A91" s="15" t="str">
        <f t="shared" si="1"/>
        <v>CUST91</v>
      </c>
      <c r="C91" s="14" t="s">
        <v>26</v>
      </c>
      <c r="D91" s="14" t="s">
        <v>29</v>
      </c>
      <c r="E91" s="14" t="s">
        <v>487</v>
      </c>
      <c r="G91" s="15" t="s">
        <v>25</v>
      </c>
      <c r="H91" s="15" t="s">
        <v>29</v>
      </c>
      <c r="I91" s="15" t="s">
        <v>596</v>
      </c>
      <c r="K91" s="14"/>
      <c r="L91" s="14"/>
      <c r="M91" s="14"/>
      <c r="O91" s="15" t="s">
        <v>121</v>
      </c>
    </row>
    <row r="92" spans="1:15" x14ac:dyDescent="0.3">
      <c r="A92" s="14" t="str">
        <f t="shared" si="1"/>
        <v>CUST92</v>
      </c>
      <c r="C92" s="15" t="s">
        <v>27</v>
      </c>
      <c r="D92" s="15" t="s">
        <v>30</v>
      </c>
      <c r="E92" s="15" t="s">
        <v>488</v>
      </c>
      <c r="G92" s="14" t="s">
        <v>27</v>
      </c>
      <c r="H92" s="14" t="s">
        <v>28</v>
      </c>
      <c r="I92" s="14" t="s">
        <v>290</v>
      </c>
      <c r="K92" s="15"/>
      <c r="L92" s="15"/>
      <c r="M92" s="15"/>
      <c r="O92" s="14" t="s">
        <v>489</v>
      </c>
    </row>
    <row r="93" spans="1:15" x14ac:dyDescent="0.3">
      <c r="A93" s="15" t="str">
        <f t="shared" si="1"/>
        <v>CUST93</v>
      </c>
      <c r="C93" s="14" t="s">
        <v>27</v>
      </c>
      <c r="D93" s="14" t="s">
        <v>30</v>
      </c>
      <c r="E93" s="14" t="s">
        <v>489</v>
      </c>
      <c r="G93" s="15" t="s">
        <v>27</v>
      </c>
      <c r="H93" s="15" t="s">
        <v>29</v>
      </c>
      <c r="I93" s="15" t="s">
        <v>597</v>
      </c>
      <c r="K93" s="14"/>
      <c r="L93" s="14"/>
      <c r="M93" s="14"/>
      <c r="O93" s="15" t="s">
        <v>491</v>
      </c>
    </row>
    <row r="94" spans="1:15" x14ac:dyDescent="0.3">
      <c r="A94" s="14" t="str">
        <f t="shared" si="1"/>
        <v>CUST94</v>
      </c>
      <c r="C94" s="15" t="s">
        <v>27</v>
      </c>
      <c r="D94" s="15" t="s">
        <v>31</v>
      </c>
      <c r="E94" s="15" t="s">
        <v>490</v>
      </c>
      <c r="G94" s="14" t="s">
        <v>24</v>
      </c>
      <c r="H94" s="14" t="s">
        <v>28</v>
      </c>
      <c r="I94" s="14" t="s">
        <v>598</v>
      </c>
      <c r="K94" s="15"/>
      <c r="L94" s="15"/>
      <c r="M94" s="15"/>
      <c r="O94" s="14" t="s">
        <v>284</v>
      </c>
    </row>
    <row r="95" spans="1:15" x14ac:dyDescent="0.3">
      <c r="A95" s="15" t="str">
        <f t="shared" si="1"/>
        <v>CUST95</v>
      </c>
      <c r="C95" s="14" t="s">
        <v>27</v>
      </c>
      <c r="D95" s="14" t="s">
        <v>30</v>
      </c>
      <c r="E95" s="14" t="s">
        <v>491</v>
      </c>
      <c r="G95" s="15" t="s">
        <v>27</v>
      </c>
      <c r="H95" s="15" t="s">
        <v>30</v>
      </c>
      <c r="I95" s="15" t="s">
        <v>128</v>
      </c>
      <c r="K95" s="14"/>
      <c r="L95" s="14"/>
      <c r="M95" s="14"/>
      <c r="O95" s="15" t="s">
        <v>590</v>
      </c>
    </row>
    <row r="96" spans="1:15" x14ac:dyDescent="0.3">
      <c r="A96" s="14" t="str">
        <f t="shared" si="1"/>
        <v>CUST96</v>
      </c>
      <c r="C96" s="15" t="s">
        <v>24</v>
      </c>
      <c r="D96" s="15" t="s">
        <v>31</v>
      </c>
      <c r="E96" s="15" t="s">
        <v>122</v>
      </c>
      <c r="G96" s="14" t="s">
        <v>27</v>
      </c>
      <c r="H96" s="14" t="s">
        <v>28</v>
      </c>
      <c r="I96" s="14" t="s">
        <v>129</v>
      </c>
      <c r="K96" s="15"/>
      <c r="L96" s="15"/>
      <c r="M96" s="15"/>
      <c r="O96" s="14" t="s">
        <v>591</v>
      </c>
    </row>
    <row r="97" spans="1:15" x14ac:dyDescent="0.3">
      <c r="A97" s="15" t="str">
        <f t="shared" si="1"/>
        <v>CUST97</v>
      </c>
      <c r="C97" s="14" t="s">
        <v>25</v>
      </c>
      <c r="D97" s="14" t="s">
        <v>31</v>
      </c>
      <c r="E97" s="14" t="s">
        <v>492</v>
      </c>
      <c r="G97" s="15" t="s">
        <v>24</v>
      </c>
      <c r="H97" s="15" t="s">
        <v>28</v>
      </c>
      <c r="I97" s="15" t="s">
        <v>599</v>
      </c>
      <c r="K97" s="14"/>
      <c r="L97" s="14"/>
      <c r="M97" s="14"/>
      <c r="O97" s="15" t="s">
        <v>592</v>
      </c>
    </row>
    <row r="98" spans="1:15" x14ac:dyDescent="0.3">
      <c r="A98" s="14" t="str">
        <f t="shared" si="1"/>
        <v>CUST98</v>
      </c>
      <c r="C98" s="15" t="s">
        <v>24</v>
      </c>
      <c r="D98" s="15" t="s">
        <v>29</v>
      </c>
      <c r="E98" s="15" t="s">
        <v>284</v>
      </c>
      <c r="G98" s="14" t="s">
        <v>27</v>
      </c>
      <c r="H98" s="14" t="s">
        <v>31</v>
      </c>
      <c r="I98" s="14" t="s">
        <v>600</v>
      </c>
      <c r="K98" s="15"/>
      <c r="L98" s="15"/>
      <c r="M98" s="15"/>
      <c r="O98" s="14" t="s">
        <v>288</v>
      </c>
    </row>
    <row r="99" spans="1:15" x14ac:dyDescent="0.3">
      <c r="A99" s="15" t="str">
        <f t="shared" si="1"/>
        <v>CUST99</v>
      </c>
      <c r="C99" s="14" t="s">
        <v>25</v>
      </c>
      <c r="D99" s="14" t="s">
        <v>28</v>
      </c>
      <c r="E99" s="14" t="s">
        <v>493</v>
      </c>
      <c r="G99" s="15" t="s">
        <v>27</v>
      </c>
      <c r="H99" s="15" t="s">
        <v>30</v>
      </c>
      <c r="I99" s="15" t="s">
        <v>293</v>
      </c>
      <c r="K99" s="14"/>
      <c r="L99" s="14"/>
      <c r="M99" s="14"/>
      <c r="O99" s="15" t="s">
        <v>496</v>
      </c>
    </row>
    <row r="100" spans="1:15" x14ac:dyDescent="0.3">
      <c r="A100" s="14" t="str">
        <f t="shared" si="1"/>
        <v>CUST100</v>
      </c>
      <c r="C100" s="15" t="s">
        <v>25</v>
      </c>
      <c r="D100" s="15" t="s">
        <v>30</v>
      </c>
      <c r="E100" s="15" t="s">
        <v>494</v>
      </c>
      <c r="G100" s="14" t="s">
        <v>25</v>
      </c>
      <c r="H100" s="14" t="s">
        <v>29</v>
      </c>
      <c r="I100" s="14" t="s">
        <v>601</v>
      </c>
      <c r="K100" s="15"/>
      <c r="L100" s="15"/>
      <c r="M100" s="15"/>
      <c r="O100" s="14" t="s">
        <v>595</v>
      </c>
    </row>
    <row r="101" spans="1:15" x14ac:dyDescent="0.3">
      <c r="A101" s="15" t="str">
        <f t="shared" si="1"/>
        <v>CUST101</v>
      </c>
      <c r="C101" s="14" t="s">
        <v>27</v>
      </c>
      <c r="D101" s="14" t="s">
        <v>31</v>
      </c>
      <c r="E101" s="14" t="s">
        <v>285</v>
      </c>
      <c r="G101" s="15" t="s">
        <v>26</v>
      </c>
      <c r="H101" s="15" t="s">
        <v>31</v>
      </c>
      <c r="I101" s="15" t="s">
        <v>130</v>
      </c>
      <c r="K101" s="14"/>
      <c r="L101" s="14"/>
      <c r="M101" s="14"/>
      <c r="O101" s="15" t="s">
        <v>128</v>
      </c>
    </row>
    <row r="102" spans="1:15" x14ac:dyDescent="0.3">
      <c r="A102" s="14" t="str">
        <f t="shared" si="1"/>
        <v>CUST102</v>
      </c>
      <c r="C102" s="15" t="s">
        <v>24</v>
      </c>
      <c r="D102" s="15" t="s">
        <v>30</v>
      </c>
      <c r="E102" s="15" t="s">
        <v>286</v>
      </c>
      <c r="G102" s="14" t="s">
        <v>26</v>
      </c>
      <c r="H102" s="14" t="s">
        <v>28</v>
      </c>
      <c r="I102" s="14" t="s">
        <v>131</v>
      </c>
      <c r="K102" s="15"/>
      <c r="L102" s="15"/>
      <c r="M102" s="15"/>
      <c r="O102" s="14" t="s">
        <v>129</v>
      </c>
    </row>
    <row r="103" spans="1:15" x14ac:dyDescent="0.3">
      <c r="A103" s="15" t="str">
        <f t="shared" si="1"/>
        <v>CUST103</v>
      </c>
      <c r="C103" s="14" t="s">
        <v>24</v>
      </c>
      <c r="D103" s="14" t="s">
        <v>30</v>
      </c>
      <c r="E103" s="14" t="s">
        <v>287</v>
      </c>
      <c r="G103" s="15" t="s">
        <v>27</v>
      </c>
      <c r="H103" s="15" t="s">
        <v>28</v>
      </c>
      <c r="I103" s="15" t="s">
        <v>602</v>
      </c>
      <c r="K103" s="14"/>
      <c r="L103" s="14"/>
      <c r="M103" s="14"/>
      <c r="O103" s="15" t="s">
        <v>293</v>
      </c>
    </row>
    <row r="104" spans="1:15" x14ac:dyDescent="0.3">
      <c r="A104" s="14" t="str">
        <f t="shared" si="1"/>
        <v>CUST104</v>
      </c>
      <c r="C104" s="15" t="s">
        <v>27</v>
      </c>
      <c r="D104" s="15" t="s">
        <v>28</v>
      </c>
      <c r="E104" s="15" t="s">
        <v>495</v>
      </c>
      <c r="G104" s="14" t="s">
        <v>26</v>
      </c>
      <c r="H104" s="14" t="s">
        <v>31</v>
      </c>
      <c r="I104" s="14" t="s">
        <v>132</v>
      </c>
      <c r="K104" s="15"/>
      <c r="L104" s="15"/>
      <c r="M104" s="15"/>
      <c r="O104" s="14" t="s">
        <v>601</v>
      </c>
    </row>
    <row r="105" spans="1:15" x14ac:dyDescent="0.3">
      <c r="A105" s="15" t="str">
        <f t="shared" si="1"/>
        <v>CUST105</v>
      </c>
      <c r="C105" s="14" t="s">
        <v>24</v>
      </c>
      <c r="D105" s="14" t="s">
        <v>28</v>
      </c>
      <c r="E105" s="14" t="s">
        <v>496</v>
      </c>
      <c r="G105" s="15" t="s">
        <v>24</v>
      </c>
      <c r="H105" s="15" t="s">
        <v>30</v>
      </c>
      <c r="I105" s="15" t="s">
        <v>603</v>
      </c>
      <c r="K105" s="14"/>
      <c r="L105" s="14"/>
      <c r="M105" s="14"/>
      <c r="O105" s="15" t="s">
        <v>131</v>
      </c>
    </row>
    <row r="106" spans="1:15" x14ac:dyDescent="0.3">
      <c r="A106" s="14" t="str">
        <f t="shared" si="1"/>
        <v>CUST106</v>
      </c>
      <c r="C106" s="15" t="s">
        <v>24</v>
      </c>
      <c r="D106" s="15" t="s">
        <v>28</v>
      </c>
      <c r="E106" s="15" t="s">
        <v>125</v>
      </c>
      <c r="G106" s="14" t="s">
        <v>25</v>
      </c>
      <c r="H106" s="14" t="s">
        <v>28</v>
      </c>
      <c r="I106" s="14" t="s">
        <v>295</v>
      </c>
      <c r="K106" s="15"/>
      <c r="L106" s="15"/>
      <c r="M106" s="15"/>
      <c r="O106" s="14" t="s">
        <v>500</v>
      </c>
    </row>
    <row r="107" spans="1:15" x14ac:dyDescent="0.3">
      <c r="A107" s="15" t="str">
        <f t="shared" si="1"/>
        <v>CUST107</v>
      </c>
      <c r="C107" s="14" t="s">
        <v>27</v>
      </c>
      <c r="D107" s="14" t="s">
        <v>30</v>
      </c>
      <c r="E107" s="14" t="s">
        <v>126</v>
      </c>
      <c r="G107" s="15" t="s">
        <v>27</v>
      </c>
      <c r="H107" s="15" t="s">
        <v>28</v>
      </c>
      <c r="I107" s="15" t="s">
        <v>296</v>
      </c>
      <c r="K107" s="14"/>
      <c r="L107" s="14"/>
      <c r="M107" s="14"/>
      <c r="O107" s="15" t="s">
        <v>294</v>
      </c>
    </row>
    <row r="108" spans="1:15" x14ac:dyDescent="0.3">
      <c r="A108" s="14" t="str">
        <f t="shared" si="1"/>
        <v>CUST108</v>
      </c>
      <c r="C108" s="15" t="s">
        <v>25</v>
      </c>
      <c r="D108" s="15" t="s">
        <v>30</v>
      </c>
      <c r="E108" s="15" t="s">
        <v>127</v>
      </c>
      <c r="G108" s="14" t="s">
        <v>25</v>
      </c>
      <c r="H108" s="14" t="s">
        <v>31</v>
      </c>
      <c r="I108" s="14" t="s">
        <v>134</v>
      </c>
      <c r="K108" s="15"/>
      <c r="L108" s="15"/>
      <c r="M108" s="15"/>
      <c r="O108" s="14" t="s">
        <v>602</v>
      </c>
    </row>
    <row r="109" spans="1:15" x14ac:dyDescent="0.3">
      <c r="A109" s="15" t="str">
        <f t="shared" si="1"/>
        <v>CUST109</v>
      </c>
      <c r="C109" s="14" t="s">
        <v>27</v>
      </c>
      <c r="D109" s="14" t="s">
        <v>30</v>
      </c>
      <c r="E109" s="14" t="s">
        <v>497</v>
      </c>
      <c r="G109" s="15" t="s">
        <v>26</v>
      </c>
      <c r="H109" s="15" t="s">
        <v>30</v>
      </c>
      <c r="I109" s="15" t="s">
        <v>297</v>
      </c>
      <c r="K109" s="14"/>
      <c r="L109" s="14"/>
      <c r="M109" s="14"/>
      <c r="O109" s="15" t="s">
        <v>296</v>
      </c>
    </row>
    <row r="110" spans="1:15" x14ac:dyDescent="0.3">
      <c r="A110" s="14" t="str">
        <f t="shared" si="1"/>
        <v>CUST110</v>
      </c>
      <c r="C110" s="15" t="s">
        <v>25</v>
      </c>
      <c r="D110" s="15" t="s">
        <v>30</v>
      </c>
      <c r="E110" s="15" t="s">
        <v>498</v>
      </c>
      <c r="G110" s="14" t="s">
        <v>26</v>
      </c>
      <c r="H110" s="14" t="s">
        <v>31</v>
      </c>
      <c r="I110" s="14" t="s">
        <v>135</v>
      </c>
      <c r="K110" s="15"/>
      <c r="L110" s="15"/>
      <c r="M110" s="15"/>
      <c r="O110" s="14" t="s">
        <v>503</v>
      </c>
    </row>
    <row r="111" spans="1:15" x14ac:dyDescent="0.3">
      <c r="A111" s="15" t="str">
        <f t="shared" si="1"/>
        <v>CUST111</v>
      </c>
      <c r="C111" s="14" t="s">
        <v>24</v>
      </c>
      <c r="D111" s="14" t="s">
        <v>29</v>
      </c>
      <c r="E111" s="14" t="s">
        <v>291</v>
      </c>
      <c r="G111" s="15" t="s">
        <v>24</v>
      </c>
      <c r="H111" s="15" t="s">
        <v>30</v>
      </c>
      <c r="I111" s="15" t="s">
        <v>136</v>
      </c>
      <c r="K111" s="14"/>
      <c r="L111" s="14"/>
      <c r="M111" s="14"/>
      <c r="O111" s="15" t="s">
        <v>298</v>
      </c>
    </row>
    <row r="112" spans="1:15" x14ac:dyDescent="0.3">
      <c r="A112" s="14" t="str">
        <f t="shared" si="1"/>
        <v>CUST112</v>
      </c>
      <c r="C112" s="15" t="s">
        <v>27</v>
      </c>
      <c r="D112" s="15" t="s">
        <v>30</v>
      </c>
      <c r="E112" s="15" t="s">
        <v>292</v>
      </c>
      <c r="G112" s="14" t="s">
        <v>25</v>
      </c>
      <c r="H112" s="14" t="s">
        <v>30</v>
      </c>
      <c r="I112" s="14" t="s">
        <v>138</v>
      </c>
      <c r="K112" s="15"/>
      <c r="L112" s="15"/>
      <c r="M112" s="15"/>
      <c r="O112" s="14" t="s">
        <v>506</v>
      </c>
    </row>
    <row r="113" spans="1:15" x14ac:dyDescent="0.3">
      <c r="A113" s="15" t="str">
        <f t="shared" si="1"/>
        <v>CUST113</v>
      </c>
      <c r="C113" s="14" t="s">
        <v>27</v>
      </c>
      <c r="D113" s="14" t="s">
        <v>29</v>
      </c>
      <c r="E113" s="14" t="s">
        <v>499</v>
      </c>
      <c r="G113" s="15" t="s">
        <v>24</v>
      </c>
      <c r="H113" s="15" t="s">
        <v>28</v>
      </c>
      <c r="I113" s="15" t="s">
        <v>301</v>
      </c>
      <c r="K113" s="14"/>
      <c r="L113" s="14"/>
      <c r="M113" s="14"/>
      <c r="O113" s="15" t="s">
        <v>301</v>
      </c>
    </row>
    <row r="114" spans="1:15" x14ac:dyDescent="0.3">
      <c r="A114" s="14" t="str">
        <f t="shared" si="1"/>
        <v>CUST114</v>
      </c>
      <c r="C114" s="15" t="s">
        <v>27</v>
      </c>
      <c r="D114" s="15" t="s">
        <v>30</v>
      </c>
      <c r="E114" s="15" t="s">
        <v>500</v>
      </c>
      <c r="G114" s="14" t="s">
        <v>27</v>
      </c>
      <c r="H114" s="14" t="s">
        <v>30</v>
      </c>
      <c r="I114" s="14" t="s">
        <v>139</v>
      </c>
      <c r="K114" s="15"/>
      <c r="L114" s="15"/>
      <c r="M114" s="15"/>
      <c r="O114" s="14" t="s">
        <v>139</v>
      </c>
    </row>
    <row r="115" spans="1:15" x14ac:dyDescent="0.3">
      <c r="A115" s="15" t="str">
        <f t="shared" si="1"/>
        <v>CUST115</v>
      </c>
      <c r="C115" s="14" t="s">
        <v>25</v>
      </c>
      <c r="D115" s="14" t="s">
        <v>30</v>
      </c>
      <c r="E115" s="14" t="s">
        <v>294</v>
      </c>
      <c r="G115" s="15" t="s">
        <v>27</v>
      </c>
      <c r="H115" s="15" t="s">
        <v>29</v>
      </c>
      <c r="I115" s="15" t="s">
        <v>140</v>
      </c>
      <c r="K115" s="14"/>
      <c r="L115" s="14"/>
      <c r="M115" s="14"/>
      <c r="O115" s="15" t="s">
        <v>305</v>
      </c>
    </row>
    <row r="116" spans="1:15" x14ac:dyDescent="0.3">
      <c r="A116" s="14" t="str">
        <f t="shared" si="1"/>
        <v>CUST116</v>
      </c>
      <c r="C116" s="15" t="s">
        <v>26</v>
      </c>
      <c r="D116" s="15" t="s">
        <v>30</v>
      </c>
      <c r="E116" s="15" t="s">
        <v>501</v>
      </c>
      <c r="G116" s="14" t="s">
        <v>26</v>
      </c>
      <c r="H116" s="14" t="s">
        <v>30</v>
      </c>
      <c r="I116" s="14" t="s">
        <v>303</v>
      </c>
      <c r="K116" s="15"/>
      <c r="L116" s="15"/>
      <c r="M116" s="15"/>
      <c r="O116" s="14" t="s">
        <v>510</v>
      </c>
    </row>
    <row r="117" spans="1:15" x14ac:dyDescent="0.3">
      <c r="A117" s="15" t="str">
        <f t="shared" si="1"/>
        <v>CUST117</v>
      </c>
      <c r="C117" s="14" t="s">
        <v>24</v>
      </c>
      <c r="D117" s="14" t="s">
        <v>28</v>
      </c>
      <c r="E117" s="14" t="s">
        <v>502</v>
      </c>
      <c r="G117" s="15" t="s">
        <v>26</v>
      </c>
      <c r="H117" s="15" t="s">
        <v>30</v>
      </c>
      <c r="I117" s="15" t="s">
        <v>304</v>
      </c>
      <c r="K117" s="14"/>
      <c r="L117" s="14"/>
      <c r="M117" s="14"/>
      <c r="O117" s="15" t="s">
        <v>307</v>
      </c>
    </row>
    <row r="118" spans="1:15" x14ac:dyDescent="0.3">
      <c r="A118" s="14" t="str">
        <f t="shared" si="1"/>
        <v>CUST118</v>
      </c>
      <c r="C118" s="15" t="s">
        <v>27</v>
      </c>
      <c r="D118" s="15" t="s">
        <v>28</v>
      </c>
      <c r="E118" s="15" t="s">
        <v>133</v>
      </c>
      <c r="G118" s="14" t="s">
        <v>25</v>
      </c>
      <c r="H118" s="14" t="s">
        <v>31</v>
      </c>
      <c r="I118" s="14" t="s">
        <v>306</v>
      </c>
      <c r="K118" s="15"/>
      <c r="L118" s="15"/>
      <c r="M118" s="15"/>
      <c r="O118" s="14" t="s">
        <v>308</v>
      </c>
    </row>
    <row r="119" spans="1:15" x14ac:dyDescent="0.3">
      <c r="A119" s="15" t="str">
        <f t="shared" si="1"/>
        <v>CUST119</v>
      </c>
      <c r="C119" s="14" t="s">
        <v>25</v>
      </c>
      <c r="D119" s="14" t="s">
        <v>30</v>
      </c>
      <c r="E119" s="14" t="s">
        <v>503</v>
      </c>
      <c r="G119" s="15" t="s">
        <v>24</v>
      </c>
      <c r="H119" s="15" t="s">
        <v>30</v>
      </c>
      <c r="I119" s="15" t="s">
        <v>307</v>
      </c>
      <c r="K119" s="14"/>
      <c r="L119" s="14"/>
      <c r="M119" s="14"/>
      <c r="O119" s="15" t="s">
        <v>606</v>
      </c>
    </row>
    <row r="120" spans="1:15" x14ac:dyDescent="0.3">
      <c r="A120" s="14" t="str">
        <f t="shared" si="1"/>
        <v>CUST120</v>
      </c>
      <c r="C120" s="15" t="s">
        <v>24</v>
      </c>
      <c r="D120" s="15" t="s">
        <v>30</v>
      </c>
      <c r="E120" s="15" t="s">
        <v>504</v>
      </c>
      <c r="G120" s="14" t="s">
        <v>25</v>
      </c>
      <c r="H120" s="14" t="s">
        <v>31</v>
      </c>
      <c r="I120" s="14" t="s">
        <v>604</v>
      </c>
      <c r="K120" s="15"/>
      <c r="L120" s="15"/>
      <c r="M120" s="15"/>
      <c r="O120" s="14" t="s">
        <v>311</v>
      </c>
    </row>
    <row r="121" spans="1:15" x14ac:dyDescent="0.3">
      <c r="A121" s="15" t="str">
        <f t="shared" si="1"/>
        <v>CUST121</v>
      </c>
      <c r="C121" s="14" t="s">
        <v>25</v>
      </c>
      <c r="D121" s="14" t="s">
        <v>31</v>
      </c>
      <c r="E121" s="14" t="s">
        <v>505</v>
      </c>
      <c r="G121" s="15" t="s">
        <v>24</v>
      </c>
      <c r="H121" s="15" t="s">
        <v>28</v>
      </c>
      <c r="I121" s="15" t="s">
        <v>605</v>
      </c>
      <c r="K121" s="14"/>
      <c r="L121" s="14"/>
      <c r="M121" s="14"/>
      <c r="O121" s="15" t="s">
        <v>312</v>
      </c>
    </row>
    <row r="122" spans="1:15" x14ac:dyDescent="0.3">
      <c r="A122" s="14" t="str">
        <f t="shared" si="1"/>
        <v>CUST122</v>
      </c>
      <c r="C122" s="15" t="s">
        <v>26</v>
      </c>
      <c r="D122" s="15" t="s">
        <v>29</v>
      </c>
      <c r="E122" s="15" t="s">
        <v>137</v>
      </c>
      <c r="G122" s="14" t="s">
        <v>25</v>
      </c>
      <c r="H122" s="14" t="s">
        <v>28</v>
      </c>
      <c r="I122" s="14" t="s">
        <v>308</v>
      </c>
      <c r="K122" s="15"/>
      <c r="L122" s="15"/>
      <c r="M122" s="15"/>
      <c r="O122" s="14" t="s">
        <v>608</v>
      </c>
    </row>
    <row r="123" spans="1:15" x14ac:dyDescent="0.3">
      <c r="A123" s="15" t="str">
        <f t="shared" si="1"/>
        <v>CUST123</v>
      </c>
      <c r="C123" s="14" t="s">
        <v>27</v>
      </c>
      <c r="D123" s="14" t="s">
        <v>31</v>
      </c>
      <c r="E123" s="14" t="s">
        <v>298</v>
      </c>
      <c r="G123" s="15" t="s">
        <v>25</v>
      </c>
      <c r="H123" s="15" t="s">
        <v>30</v>
      </c>
      <c r="I123" s="15" t="s">
        <v>309</v>
      </c>
      <c r="K123" s="14"/>
      <c r="L123" s="14"/>
      <c r="M123" s="14"/>
      <c r="O123" s="15" t="s">
        <v>143</v>
      </c>
    </row>
    <row r="124" spans="1:15" x14ac:dyDescent="0.3">
      <c r="A124" s="14" t="str">
        <f t="shared" si="1"/>
        <v>CUST124</v>
      </c>
      <c r="C124" s="15" t="s">
        <v>26</v>
      </c>
      <c r="D124" s="15" t="s">
        <v>28</v>
      </c>
      <c r="E124" s="15" t="s">
        <v>506</v>
      </c>
      <c r="G124" s="14" t="s">
        <v>26</v>
      </c>
      <c r="H124" s="14" t="s">
        <v>28</v>
      </c>
      <c r="I124" s="14" t="s">
        <v>606</v>
      </c>
      <c r="K124" s="15"/>
      <c r="L124" s="15"/>
      <c r="M124" s="15"/>
      <c r="O124" s="14" t="s">
        <v>611</v>
      </c>
    </row>
    <row r="125" spans="1:15" x14ac:dyDescent="0.3">
      <c r="A125" s="15" t="str">
        <f t="shared" si="1"/>
        <v>CUST125</v>
      </c>
      <c r="C125" s="14" t="s">
        <v>27</v>
      </c>
      <c r="D125" s="14" t="s">
        <v>29</v>
      </c>
      <c r="E125" s="14" t="s">
        <v>299</v>
      </c>
      <c r="G125" s="15" t="s">
        <v>27</v>
      </c>
      <c r="H125" s="15" t="s">
        <v>29</v>
      </c>
      <c r="I125" s="15" t="s">
        <v>607</v>
      </c>
      <c r="K125" s="14"/>
      <c r="L125" s="14"/>
      <c r="M125" s="14"/>
      <c r="O125" s="15" t="s">
        <v>314</v>
      </c>
    </row>
    <row r="126" spans="1:15" x14ac:dyDescent="0.3">
      <c r="A126" s="14" t="str">
        <f t="shared" si="1"/>
        <v>CUST126</v>
      </c>
      <c r="C126" s="15" t="s">
        <v>24</v>
      </c>
      <c r="D126" s="15" t="s">
        <v>30</v>
      </c>
      <c r="E126" s="15" t="s">
        <v>300</v>
      </c>
      <c r="G126" s="14" t="s">
        <v>27</v>
      </c>
      <c r="H126" s="14" t="s">
        <v>30</v>
      </c>
      <c r="I126" s="14" t="s">
        <v>141</v>
      </c>
      <c r="K126" s="15"/>
      <c r="L126" s="15"/>
      <c r="M126" s="15"/>
      <c r="O126" s="14" t="s">
        <v>145</v>
      </c>
    </row>
    <row r="127" spans="1:15" x14ac:dyDescent="0.3">
      <c r="A127" s="15" t="str">
        <f t="shared" si="1"/>
        <v>CUST127</v>
      </c>
      <c r="C127" s="14" t="s">
        <v>24</v>
      </c>
      <c r="D127" s="14" t="s">
        <v>29</v>
      </c>
      <c r="E127" s="14" t="s">
        <v>302</v>
      </c>
      <c r="G127" s="15" t="s">
        <v>26</v>
      </c>
      <c r="H127" s="15" t="s">
        <v>31</v>
      </c>
      <c r="I127" s="15" t="s">
        <v>311</v>
      </c>
      <c r="K127" s="14"/>
      <c r="L127" s="14"/>
      <c r="M127" s="14"/>
      <c r="O127" s="15" t="s">
        <v>315</v>
      </c>
    </row>
    <row r="128" spans="1:15" x14ac:dyDescent="0.3">
      <c r="A128" s="14" t="str">
        <f t="shared" si="1"/>
        <v>CUST128</v>
      </c>
      <c r="C128" s="15" t="s">
        <v>24</v>
      </c>
      <c r="D128" s="15" t="s">
        <v>31</v>
      </c>
      <c r="E128" s="15" t="s">
        <v>507</v>
      </c>
      <c r="G128" s="14" t="s">
        <v>27</v>
      </c>
      <c r="H128" s="14" t="s">
        <v>29</v>
      </c>
      <c r="I128" s="14" t="s">
        <v>142</v>
      </c>
      <c r="K128" s="15"/>
      <c r="L128" s="15"/>
      <c r="M128" s="15"/>
      <c r="O128" s="14" t="s">
        <v>148</v>
      </c>
    </row>
    <row r="129" spans="1:15" x14ac:dyDescent="0.3">
      <c r="A129" s="15" t="str">
        <f t="shared" si="1"/>
        <v>CUST129</v>
      </c>
      <c r="C129" s="14" t="s">
        <v>25</v>
      </c>
      <c r="D129" s="14" t="s">
        <v>29</v>
      </c>
      <c r="E129" s="14" t="s">
        <v>508</v>
      </c>
      <c r="G129" s="15" t="s">
        <v>27</v>
      </c>
      <c r="H129" s="15" t="s">
        <v>30</v>
      </c>
      <c r="I129" s="15" t="s">
        <v>608</v>
      </c>
      <c r="K129" s="14"/>
      <c r="L129" s="14"/>
      <c r="M129" s="14"/>
      <c r="O129" s="15" t="s">
        <v>318</v>
      </c>
    </row>
    <row r="130" spans="1:15" x14ac:dyDescent="0.3">
      <c r="A130" s="14" t="str">
        <f t="shared" ref="A130:A193" si="2" xml:space="preserve"> "CUST" &amp; ROW()</f>
        <v>CUST130</v>
      </c>
      <c r="C130" s="15" t="s">
        <v>26</v>
      </c>
      <c r="D130" s="15" t="s">
        <v>29</v>
      </c>
      <c r="E130" s="15" t="s">
        <v>305</v>
      </c>
      <c r="G130" s="14" t="s">
        <v>24</v>
      </c>
      <c r="H130" s="14" t="s">
        <v>31</v>
      </c>
      <c r="I130" s="14" t="s">
        <v>609</v>
      </c>
      <c r="K130" s="15"/>
      <c r="L130" s="15"/>
      <c r="M130" s="15"/>
      <c r="O130" s="14" t="s">
        <v>618</v>
      </c>
    </row>
    <row r="131" spans="1:15" x14ac:dyDescent="0.3">
      <c r="A131" s="15" t="str">
        <f t="shared" si="2"/>
        <v>CUST131</v>
      </c>
      <c r="C131" s="14" t="s">
        <v>27</v>
      </c>
      <c r="D131" s="14" t="s">
        <v>28</v>
      </c>
      <c r="E131" s="14" t="s">
        <v>509</v>
      </c>
      <c r="G131" s="15" t="s">
        <v>26</v>
      </c>
      <c r="H131" s="15" t="s">
        <v>28</v>
      </c>
      <c r="I131" s="15" t="s">
        <v>610</v>
      </c>
      <c r="K131" s="14"/>
      <c r="L131" s="14"/>
      <c r="M131" s="14"/>
      <c r="O131" s="15" t="s">
        <v>151</v>
      </c>
    </row>
    <row r="132" spans="1:15" x14ac:dyDescent="0.3">
      <c r="A132" s="14" t="str">
        <f t="shared" si="2"/>
        <v>CUST132</v>
      </c>
      <c r="C132" s="15" t="s">
        <v>26</v>
      </c>
      <c r="D132" s="15" t="s">
        <v>28</v>
      </c>
      <c r="E132" s="15" t="s">
        <v>510</v>
      </c>
      <c r="G132" s="14" t="s">
        <v>27</v>
      </c>
      <c r="H132" s="14" t="s">
        <v>31</v>
      </c>
      <c r="I132" s="14" t="s">
        <v>611</v>
      </c>
      <c r="K132" s="15"/>
      <c r="L132" s="15"/>
      <c r="M132" s="15"/>
      <c r="O132" s="14" t="s">
        <v>153</v>
      </c>
    </row>
    <row r="133" spans="1:15" x14ac:dyDescent="0.3">
      <c r="A133" s="15" t="str">
        <f t="shared" si="2"/>
        <v>CUST133</v>
      </c>
      <c r="C133" s="14" t="s">
        <v>24</v>
      </c>
      <c r="D133" s="14" t="s">
        <v>30</v>
      </c>
      <c r="E133" s="14" t="s">
        <v>511</v>
      </c>
      <c r="G133" s="15" t="s">
        <v>27</v>
      </c>
      <c r="H133" s="15" t="s">
        <v>30</v>
      </c>
      <c r="I133" s="15" t="s">
        <v>612</v>
      </c>
      <c r="K133" s="14"/>
      <c r="L133" s="14"/>
      <c r="M133" s="14"/>
      <c r="O133" s="15" t="s">
        <v>320</v>
      </c>
    </row>
    <row r="134" spans="1:15" x14ac:dyDescent="0.3">
      <c r="A134" s="14" t="str">
        <f t="shared" si="2"/>
        <v>CUST134</v>
      </c>
      <c r="C134" s="15" t="s">
        <v>27</v>
      </c>
      <c r="D134" s="15" t="s">
        <v>30</v>
      </c>
      <c r="E134" s="15" t="s">
        <v>310</v>
      </c>
      <c r="G134" s="14" t="s">
        <v>25</v>
      </c>
      <c r="H134" s="14" t="s">
        <v>30</v>
      </c>
      <c r="I134" s="14" t="s">
        <v>613</v>
      </c>
      <c r="K134" s="15"/>
      <c r="L134" s="15"/>
      <c r="M134" s="15"/>
      <c r="O134" s="14" t="s">
        <v>515</v>
      </c>
    </row>
    <row r="135" spans="1:15" x14ac:dyDescent="0.3">
      <c r="A135" s="15" t="str">
        <f t="shared" si="2"/>
        <v>CUST135</v>
      </c>
      <c r="C135" s="14" t="s">
        <v>27</v>
      </c>
      <c r="D135" s="14" t="s">
        <v>29</v>
      </c>
      <c r="E135" s="14" t="s">
        <v>312</v>
      </c>
      <c r="G135" s="15" t="s">
        <v>25</v>
      </c>
      <c r="H135" s="15" t="s">
        <v>28</v>
      </c>
      <c r="I135" s="15" t="s">
        <v>614</v>
      </c>
      <c r="K135" s="14"/>
      <c r="L135" s="14"/>
      <c r="M135" s="14"/>
      <c r="O135" s="15" t="s">
        <v>520</v>
      </c>
    </row>
    <row r="136" spans="1:15" x14ac:dyDescent="0.3">
      <c r="A136" s="14" t="str">
        <f t="shared" si="2"/>
        <v>CUST136</v>
      </c>
      <c r="C136" s="15" t="s">
        <v>27</v>
      </c>
      <c r="D136" s="15" t="s">
        <v>31</v>
      </c>
      <c r="E136" s="15" t="s">
        <v>512</v>
      </c>
      <c r="G136" s="14" t="s">
        <v>25</v>
      </c>
      <c r="H136" s="14" t="s">
        <v>30</v>
      </c>
      <c r="I136" s="14" t="s">
        <v>144</v>
      </c>
      <c r="K136" s="15"/>
      <c r="L136" s="15"/>
      <c r="M136" s="15"/>
      <c r="O136" s="14" t="s">
        <v>625</v>
      </c>
    </row>
    <row r="137" spans="1:15" x14ac:dyDescent="0.3">
      <c r="A137" s="15" t="str">
        <f t="shared" si="2"/>
        <v>CUST137</v>
      </c>
      <c r="C137" s="14" t="s">
        <v>26</v>
      </c>
      <c r="D137" s="14" t="s">
        <v>30</v>
      </c>
      <c r="E137" s="14" t="s">
        <v>143</v>
      </c>
      <c r="G137" s="15" t="s">
        <v>25</v>
      </c>
      <c r="H137" s="15" t="s">
        <v>29</v>
      </c>
      <c r="I137" s="15" t="s">
        <v>615</v>
      </c>
      <c r="K137" s="14"/>
      <c r="L137" s="14"/>
      <c r="M137" s="14"/>
      <c r="O137" s="15" t="s">
        <v>326</v>
      </c>
    </row>
    <row r="138" spans="1:15" x14ac:dyDescent="0.3">
      <c r="A138" s="14" t="str">
        <f t="shared" si="2"/>
        <v>CUST138</v>
      </c>
      <c r="C138" s="15" t="s">
        <v>24</v>
      </c>
      <c r="D138" s="15" t="s">
        <v>29</v>
      </c>
      <c r="E138" s="15" t="s">
        <v>313</v>
      </c>
      <c r="G138" s="14" t="s">
        <v>27</v>
      </c>
      <c r="H138" s="14" t="s">
        <v>30</v>
      </c>
      <c r="I138" s="14" t="s">
        <v>145</v>
      </c>
      <c r="K138" s="15"/>
      <c r="L138" s="15"/>
      <c r="M138" s="15"/>
      <c r="O138" s="14" t="s">
        <v>626</v>
      </c>
    </row>
    <row r="139" spans="1:15" x14ac:dyDescent="0.3">
      <c r="A139" s="15" t="str">
        <f t="shared" si="2"/>
        <v>CUST139</v>
      </c>
      <c r="C139" s="14" t="s">
        <v>26</v>
      </c>
      <c r="D139" s="14" t="s">
        <v>29</v>
      </c>
      <c r="E139" s="14" t="s">
        <v>314</v>
      </c>
      <c r="G139" s="15" t="s">
        <v>27</v>
      </c>
      <c r="H139" s="15" t="s">
        <v>30</v>
      </c>
      <c r="I139" s="15" t="s">
        <v>616</v>
      </c>
      <c r="K139" s="14"/>
      <c r="L139" s="14"/>
      <c r="M139" s="14"/>
      <c r="O139" s="15" t="s">
        <v>522</v>
      </c>
    </row>
    <row r="140" spans="1:15" x14ac:dyDescent="0.3">
      <c r="A140" s="14" t="str">
        <f t="shared" si="2"/>
        <v>CUST140</v>
      </c>
      <c r="C140" s="15" t="s">
        <v>27</v>
      </c>
      <c r="D140" s="15" t="s">
        <v>29</v>
      </c>
      <c r="E140" s="15" t="s">
        <v>146</v>
      </c>
      <c r="G140" s="14" t="s">
        <v>25</v>
      </c>
      <c r="H140" s="14" t="s">
        <v>31</v>
      </c>
      <c r="I140" s="14" t="s">
        <v>147</v>
      </c>
      <c r="K140" s="15"/>
      <c r="L140" s="15"/>
      <c r="M140" s="15"/>
      <c r="O140" s="14" t="s">
        <v>155</v>
      </c>
    </row>
    <row r="141" spans="1:15" x14ac:dyDescent="0.3">
      <c r="A141" s="15" t="str">
        <f t="shared" si="2"/>
        <v>CUST141</v>
      </c>
      <c r="C141" s="14" t="s">
        <v>27</v>
      </c>
      <c r="D141" s="14" t="s">
        <v>30</v>
      </c>
      <c r="E141" s="14" t="s">
        <v>513</v>
      </c>
      <c r="G141" s="15" t="s">
        <v>27</v>
      </c>
      <c r="H141" s="15" t="s">
        <v>28</v>
      </c>
      <c r="I141" s="15" t="s">
        <v>315</v>
      </c>
      <c r="K141" s="14"/>
      <c r="L141" s="14"/>
      <c r="M141" s="14"/>
      <c r="O141" s="15" t="s">
        <v>524</v>
      </c>
    </row>
    <row r="142" spans="1:15" x14ac:dyDescent="0.3">
      <c r="A142" s="14" t="str">
        <f t="shared" si="2"/>
        <v>CUST142</v>
      </c>
      <c r="C142" s="15" t="s">
        <v>26</v>
      </c>
      <c r="D142" s="15" t="s">
        <v>29</v>
      </c>
      <c r="E142" s="15" t="s">
        <v>514</v>
      </c>
      <c r="G142" s="14" t="s">
        <v>25</v>
      </c>
      <c r="H142" s="14" t="s">
        <v>29</v>
      </c>
      <c r="I142" s="14" t="s">
        <v>617</v>
      </c>
      <c r="K142" s="15"/>
      <c r="L142" s="15"/>
      <c r="M142" s="15"/>
      <c r="O142" s="14" t="s">
        <v>159</v>
      </c>
    </row>
    <row r="143" spans="1:15" x14ac:dyDescent="0.3">
      <c r="A143" s="15" t="str">
        <f t="shared" si="2"/>
        <v>CUST143</v>
      </c>
      <c r="C143" s="14" t="s">
        <v>24</v>
      </c>
      <c r="D143" s="14" t="s">
        <v>29</v>
      </c>
      <c r="E143" s="14" t="s">
        <v>148</v>
      </c>
      <c r="G143" s="15" t="s">
        <v>24</v>
      </c>
      <c r="H143" s="15" t="s">
        <v>31</v>
      </c>
      <c r="I143" s="15" t="s">
        <v>316</v>
      </c>
      <c r="K143" s="14"/>
      <c r="L143" s="14"/>
      <c r="M143" s="14"/>
      <c r="O143" s="15" t="s">
        <v>528</v>
      </c>
    </row>
    <row r="144" spans="1:15" x14ac:dyDescent="0.3">
      <c r="A144" s="14" t="str">
        <f t="shared" si="2"/>
        <v>CUST144</v>
      </c>
      <c r="C144" s="15" t="s">
        <v>24</v>
      </c>
      <c r="D144" s="15" t="s">
        <v>31</v>
      </c>
      <c r="E144" s="15" t="s">
        <v>319</v>
      </c>
      <c r="G144" s="14" t="s">
        <v>26</v>
      </c>
      <c r="H144" s="14" t="s">
        <v>29</v>
      </c>
      <c r="I144" s="14" t="s">
        <v>317</v>
      </c>
      <c r="K144" s="15"/>
      <c r="L144" s="15"/>
      <c r="M144" s="15"/>
      <c r="O144" s="14" t="s">
        <v>632</v>
      </c>
    </row>
    <row r="145" spans="1:15" x14ac:dyDescent="0.3">
      <c r="A145" s="15" t="str">
        <f t="shared" si="2"/>
        <v>CUST145</v>
      </c>
      <c r="C145" s="14" t="s">
        <v>27</v>
      </c>
      <c r="D145" s="14" t="s">
        <v>28</v>
      </c>
      <c r="E145" s="14" t="s">
        <v>150</v>
      </c>
      <c r="G145" s="15" t="s">
        <v>24</v>
      </c>
      <c r="H145" s="15" t="s">
        <v>28</v>
      </c>
      <c r="I145" s="15" t="s">
        <v>149</v>
      </c>
      <c r="K145" s="14"/>
      <c r="L145" s="14"/>
      <c r="M145" s="14"/>
      <c r="O145" s="15" t="s">
        <v>162</v>
      </c>
    </row>
    <row r="146" spans="1:15" x14ac:dyDescent="0.3">
      <c r="A146" s="14" t="str">
        <f t="shared" si="2"/>
        <v>CUST146</v>
      </c>
      <c r="C146" s="15" t="s">
        <v>25</v>
      </c>
      <c r="D146" s="15" t="s">
        <v>29</v>
      </c>
      <c r="E146" s="15" t="s">
        <v>515</v>
      </c>
      <c r="G146" s="14" t="s">
        <v>25</v>
      </c>
      <c r="H146" s="14" t="s">
        <v>29</v>
      </c>
      <c r="I146" s="14" t="s">
        <v>318</v>
      </c>
      <c r="K146" s="15"/>
      <c r="L146" s="15"/>
      <c r="M146" s="15"/>
      <c r="O146" s="14" t="s">
        <v>636</v>
      </c>
    </row>
    <row r="147" spans="1:15" x14ac:dyDescent="0.3">
      <c r="A147" s="15" t="str">
        <f t="shared" si="2"/>
        <v>CUST147</v>
      </c>
      <c r="C147" s="14" t="s">
        <v>24</v>
      </c>
      <c r="D147" s="14" t="s">
        <v>31</v>
      </c>
      <c r="E147" s="14" t="s">
        <v>516</v>
      </c>
      <c r="G147" s="15" t="s">
        <v>26</v>
      </c>
      <c r="H147" s="15" t="s">
        <v>30</v>
      </c>
      <c r="I147" s="15" t="s">
        <v>618</v>
      </c>
      <c r="K147" s="21"/>
      <c r="L147" s="21"/>
      <c r="M147" s="21"/>
      <c r="O147" s="15" t="s">
        <v>532</v>
      </c>
    </row>
    <row r="148" spans="1:15" x14ac:dyDescent="0.3">
      <c r="A148" s="14" t="str">
        <f t="shared" si="2"/>
        <v>CUST148</v>
      </c>
      <c r="C148" s="15" t="s">
        <v>26</v>
      </c>
      <c r="D148" s="15" t="s">
        <v>31</v>
      </c>
      <c r="E148" s="15" t="s">
        <v>517</v>
      </c>
      <c r="G148" s="14" t="s">
        <v>27</v>
      </c>
      <c r="H148" s="14" t="s">
        <v>29</v>
      </c>
      <c r="I148" s="14" t="s">
        <v>151</v>
      </c>
      <c r="O148" s="14" t="s">
        <v>164</v>
      </c>
    </row>
    <row r="149" spans="1:15" x14ac:dyDescent="0.3">
      <c r="A149" s="15" t="str">
        <f t="shared" si="2"/>
        <v>CUST149</v>
      </c>
      <c r="C149" s="14" t="s">
        <v>24</v>
      </c>
      <c r="D149" s="14" t="s">
        <v>28</v>
      </c>
      <c r="E149" s="14" t="s">
        <v>518</v>
      </c>
      <c r="G149" s="15" t="s">
        <v>27</v>
      </c>
      <c r="H149" s="15" t="s">
        <v>31</v>
      </c>
      <c r="I149" s="15" t="s">
        <v>152</v>
      </c>
      <c r="O149" s="15" t="s">
        <v>332</v>
      </c>
    </row>
    <row r="150" spans="1:15" x14ac:dyDescent="0.3">
      <c r="A150" s="14" t="str">
        <f t="shared" si="2"/>
        <v>CUST150</v>
      </c>
      <c r="C150" s="15" t="s">
        <v>24</v>
      </c>
      <c r="D150" s="15" t="s">
        <v>31</v>
      </c>
      <c r="E150" s="15" t="s">
        <v>154</v>
      </c>
      <c r="G150" s="14" t="s">
        <v>26</v>
      </c>
      <c r="H150" s="14" t="s">
        <v>29</v>
      </c>
      <c r="I150" s="14" t="s">
        <v>153</v>
      </c>
      <c r="O150" s="14" t="s">
        <v>166</v>
      </c>
    </row>
    <row r="151" spans="1:15" x14ac:dyDescent="0.3">
      <c r="A151" s="15" t="str">
        <f t="shared" si="2"/>
        <v>CUST151</v>
      </c>
      <c r="C151" s="14" t="s">
        <v>26</v>
      </c>
      <c r="D151" s="14" t="s">
        <v>31</v>
      </c>
      <c r="E151" s="14" t="s">
        <v>519</v>
      </c>
      <c r="G151" s="15" t="s">
        <v>27</v>
      </c>
      <c r="H151" s="15" t="s">
        <v>31</v>
      </c>
      <c r="I151" s="15" t="s">
        <v>320</v>
      </c>
      <c r="O151" s="15" t="s">
        <v>639</v>
      </c>
    </row>
    <row r="152" spans="1:15" x14ac:dyDescent="0.3">
      <c r="A152" s="14" t="str">
        <f t="shared" si="2"/>
        <v>CUST152</v>
      </c>
      <c r="C152" s="15" t="s">
        <v>27</v>
      </c>
      <c r="D152" s="15" t="s">
        <v>29</v>
      </c>
      <c r="E152" s="15" t="s">
        <v>520</v>
      </c>
      <c r="G152" s="14" t="s">
        <v>24</v>
      </c>
      <c r="H152" s="14" t="s">
        <v>29</v>
      </c>
      <c r="I152" s="14" t="s">
        <v>321</v>
      </c>
      <c r="O152" s="14" t="s">
        <v>544</v>
      </c>
    </row>
    <row r="153" spans="1:15" x14ac:dyDescent="0.3">
      <c r="A153" s="15" t="str">
        <f t="shared" si="2"/>
        <v>CUST153</v>
      </c>
      <c r="C153" s="14" t="s">
        <v>27</v>
      </c>
      <c r="D153" s="14" t="s">
        <v>31</v>
      </c>
      <c r="E153" s="14" t="s">
        <v>521</v>
      </c>
      <c r="G153" s="15" t="s">
        <v>27</v>
      </c>
      <c r="H153" s="15" t="s">
        <v>31</v>
      </c>
      <c r="I153" s="15" t="s">
        <v>322</v>
      </c>
      <c r="O153" s="15" t="s">
        <v>171</v>
      </c>
    </row>
    <row r="154" spans="1:15" x14ac:dyDescent="0.3">
      <c r="A154" s="14" t="str">
        <f t="shared" si="2"/>
        <v>CUST154</v>
      </c>
      <c r="C154" s="15" t="s">
        <v>24</v>
      </c>
      <c r="D154" s="15" t="s">
        <v>29</v>
      </c>
      <c r="E154" s="15" t="s">
        <v>522</v>
      </c>
      <c r="G154" s="14" t="s">
        <v>27</v>
      </c>
      <c r="H154" s="14" t="s">
        <v>28</v>
      </c>
      <c r="I154" s="14" t="s">
        <v>619</v>
      </c>
      <c r="O154" s="14" t="s">
        <v>172</v>
      </c>
    </row>
    <row r="155" spans="1:15" x14ac:dyDescent="0.3">
      <c r="A155" s="15" t="str">
        <f t="shared" si="2"/>
        <v>CUST155</v>
      </c>
      <c r="C155" s="14" t="s">
        <v>24</v>
      </c>
      <c r="D155" s="14" t="s">
        <v>30</v>
      </c>
      <c r="E155" s="14" t="s">
        <v>523</v>
      </c>
      <c r="G155" s="15" t="s">
        <v>27</v>
      </c>
      <c r="H155" s="15" t="s">
        <v>31</v>
      </c>
      <c r="I155" s="15" t="s">
        <v>620</v>
      </c>
      <c r="O155" s="15" t="s">
        <v>746</v>
      </c>
    </row>
    <row r="156" spans="1:15" x14ac:dyDescent="0.3">
      <c r="A156" s="14" t="str">
        <f t="shared" si="2"/>
        <v>CUST156</v>
      </c>
      <c r="C156" s="15" t="s">
        <v>24</v>
      </c>
      <c r="D156" s="15" t="s">
        <v>30</v>
      </c>
      <c r="E156" s="15" t="s">
        <v>524</v>
      </c>
      <c r="G156" s="14" t="s">
        <v>24</v>
      </c>
      <c r="H156" s="14" t="s">
        <v>30</v>
      </c>
      <c r="I156" s="14" t="s">
        <v>621</v>
      </c>
      <c r="O156" s="14" t="s">
        <v>643</v>
      </c>
    </row>
    <row r="157" spans="1:15" x14ac:dyDescent="0.3">
      <c r="A157" s="15" t="str">
        <f t="shared" si="2"/>
        <v>CUST157</v>
      </c>
      <c r="C157" s="14" t="s">
        <v>27</v>
      </c>
      <c r="D157" s="14" t="s">
        <v>28</v>
      </c>
      <c r="E157" s="14" t="s">
        <v>156</v>
      </c>
      <c r="G157" s="15" t="s">
        <v>26</v>
      </c>
      <c r="H157" s="15" t="s">
        <v>29</v>
      </c>
      <c r="I157" s="15" t="s">
        <v>622</v>
      </c>
      <c r="O157" s="15" t="s">
        <v>747</v>
      </c>
    </row>
    <row r="158" spans="1:15" x14ac:dyDescent="0.3">
      <c r="A158" s="14" t="str">
        <f t="shared" si="2"/>
        <v>CUST158</v>
      </c>
      <c r="C158" s="15" t="s">
        <v>25</v>
      </c>
      <c r="D158" s="15" t="s">
        <v>28</v>
      </c>
      <c r="E158" s="15" t="s">
        <v>525</v>
      </c>
      <c r="G158" s="14" t="s">
        <v>26</v>
      </c>
      <c r="H158" s="14" t="s">
        <v>31</v>
      </c>
      <c r="I158" s="14" t="s">
        <v>323</v>
      </c>
      <c r="O158" s="14" t="s">
        <v>341</v>
      </c>
    </row>
    <row r="159" spans="1:15" x14ac:dyDescent="0.3">
      <c r="A159" s="15" t="str">
        <f t="shared" si="2"/>
        <v>CUST159</v>
      </c>
      <c r="C159" s="14" t="s">
        <v>25</v>
      </c>
      <c r="D159" s="14" t="s">
        <v>29</v>
      </c>
      <c r="E159" s="14" t="s">
        <v>526</v>
      </c>
      <c r="G159" s="15" t="s">
        <v>27</v>
      </c>
      <c r="H159" s="15" t="s">
        <v>29</v>
      </c>
      <c r="I159" s="15" t="s">
        <v>623</v>
      </c>
      <c r="O159" s="15" t="s">
        <v>342</v>
      </c>
    </row>
    <row r="160" spans="1:15" x14ac:dyDescent="0.3">
      <c r="A160" s="14" t="str">
        <f t="shared" si="2"/>
        <v>CUST160</v>
      </c>
      <c r="C160" s="15" t="s">
        <v>25</v>
      </c>
      <c r="D160" s="15" t="s">
        <v>29</v>
      </c>
      <c r="E160" s="15" t="s">
        <v>157</v>
      </c>
      <c r="G160" s="14" t="s">
        <v>24</v>
      </c>
      <c r="H160" s="14" t="s">
        <v>29</v>
      </c>
      <c r="I160" s="14" t="s">
        <v>324</v>
      </c>
      <c r="O160" s="14" t="s">
        <v>650</v>
      </c>
    </row>
    <row r="161" spans="1:15" x14ac:dyDescent="0.3">
      <c r="A161" s="15" t="str">
        <f t="shared" si="2"/>
        <v>CUST161</v>
      </c>
      <c r="C161" s="14" t="s">
        <v>24</v>
      </c>
      <c r="D161" s="14" t="s">
        <v>31</v>
      </c>
      <c r="E161" s="14" t="s">
        <v>527</v>
      </c>
      <c r="G161" s="15" t="s">
        <v>26</v>
      </c>
      <c r="H161" s="15" t="s">
        <v>29</v>
      </c>
      <c r="I161" s="15" t="s">
        <v>325</v>
      </c>
      <c r="O161" s="15" t="s">
        <v>343</v>
      </c>
    </row>
    <row r="162" spans="1:15" x14ac:dyDescent="0.3">
      <c r="A162" s="14" t="str">
        <f t="shared" si="2"/>
        <v>CUST162</v>
      </c>
      <c r="C162" s="15" t="s">
        <v>26</v>
      </c>
      <c r="D162" s="15" t="s">
        <v>28</v>
      </c>
      <c r="E162" s="15" t="s">
        <v>328</v>
      </c>
      <c r="G162" s="14" t="s">
        <v>25</v>
      </c>
      <c r="H162" s="14" t="s">
        <v>28</v>
      </c>
      <c r="I162" s="14" t="s">
        <v>624</v>
      </c>
      <c r="O162" s="14" t="s">
        <v>345</v>
      </c>
    </row>
    <row r="163" spans="1:15" x14ac:dyDescent="0.3">
      <c r="A163" s="15" t="str">
        <f t="shared" si="2"/>
        <v>CUST163</v>
      </c>
      <c r="C163" s="14" t="s">
        <v>24</v>
      </c>
      <c r="D163" s="14" t="s">
        <v>31</v>
      </c>
      <c r="E163" s="14" t="s">
        <v>329</v>
      </c>
      <c r="G163" s="15" t="s">
        <v>25</v>
      </c>
      <c r="H163" s="15" t="s">
        <v>28</v>
      </c>
      <c r="I163" s="15" t="s">
        <v>625</v>
      </c>
      <c r="O163" s="15" t="s">
        <v>177</v>
      </c>
    </row>
    <row r="164" spans="1:15" x14ac:dyDescent="0.3">
      <c r="A164" s="14" t="str">
        <f t="shared" si="2"/>
        <v>CUST164</v>
      </c>
      <c r="C164" s="15" t="s">
        <v>24</v>
      </c>
      <c r="D164" s="15" t="s">
        <v>28</v>
      </c>
      <c r="E164" s="15" t="s">
        <v>159</v>
      </c>
      <c r="G164" s="14" t="s">
        <v>24</v>
      </c>
      <c r="H164" s="14" t="s">
        <v>28</v>
      </c>
      <c r="I164" s="14" t="s">
        <v>326</v>
      </c>
      <c r="O164" s="14" t="s">
        <v>348</v>
      </c>
    </row>
    <row r="165" spans="1:15" x14ac:dyDescent="0.3">
      <c r="A165" s="15" t="str">
        <f t="shared" si="2"/>
        <v>CUST165</v>
      </c>
      <c r="C165" s="14" t="s">
        <v>26</v>
      </c>
      <c r="D165" s="14" t="s">
        <v>30</v>
      </c>
      <c r="E165" s="14" t="s">
        <v>528</v>
      </c>
      <c r="G165" s="15" t="s">
        <v>26</v>
      </c>
      <c r="H165" s="15" t="s">
        <v>29</v>
      </c>
      <c r="I165" s="15" t="s">
        <v>626</v>
      </c>
      <c r="O165" s="15" t="s">
        <v>181</v>
      </c>
    </row>
    <row r="166" spans="1:15" x14ac:dyDescent="0.3">
      <c r="A166" s="14" t="str">
        <f t="shared" si="2"/>
        <v>CUST166</v>
      </c>
      <c r="C166" s="15" t="s">
        <v>25</v>
      </c>
      <c r="D166" s="15" t="s">
        <v>29</v>
      </c>
      <c r="E166" s="15" t="s">
        <v>161</v>
      </c>
      <c r="G166" s="14" t="s">
        <v>25</v>
      </c>
      <c r="H166" s="14" t="s">
        <v>31</v>
      </c>
      <c r="I166" s="14" t="s">
        <v>155</v>
      </c>
      <c r="O166" s="14" t="s">
        <v>658</v>
      </c>
    </row>
    <row r="167" spans="1:15" x14ac:dyDescent="0.3">
      <c r="A167" s="15" t="str">
        <f t="shared" si="2"/>
        <v>CUST167</v>
      </c>
      <c r="C167" s="14" t="s">
        <v>26</v>
      </c>
      <c r="D167" s="14" t="s">
        <v>30</v>
      </c>
      <c r="E167" s="14" t="s">
        <v>529</v>
      </c>
      <c r="G167" s="15" t="s">
        <v>27</v>
      </c>
      <c r="H167" s="15" t="s">
        <v>28</v>
      </c>
      <c r="I167" s="15" t="s">
        <v>627</v>
      </c>
      <c r="O167" s="15" t="s">
        <v>349</v>
      </c>
    </row>
    <row r="168" spans="1:15" x14ac:dyDescent="0.3">
      <c r="A168" s="14" t="str">
        <f t="shared" si="2"/>
        <v>CUST168</v>
      </c>
      <c r="C168" s="15" t="s">
        <v>24</v>
      </c>
      <c r="D168" s="15" t="s">
        <v>31</v>
      </c>
      <c r="E168" s="15" t="s">
        <v>530</v>
      </c>
      <c r="G168" s="14" t="s">
        <v>26</v>
      </c>
      <c r="H168" s="14" t="s">
        <v>28</v>
      </c>
      <c r="I168" s="14" t="s">
        <v>327</v>
      </c>
      <c r="O168" s="14" t="s">
        <v>661</v>
      </c>
    </row>
    <row r="169" spans="1:15" x14ac:dyDescent="0.3">
      <c r="A169" s="15" t="str">
        <f t="shared" si="2"/>
        <v>CUST169</v>
      </c>
      <c r="C169" s="14" t="s">
        <v>24</v>
      </c>
      <c r="D169" s="14" t="s">
        <v>28</v>
      </c>
      <c r="E169" s="14" t="s">
        <v>531</v>
      </c>
      <c r="G169" s="15" t="s">
        <v>27</v>
      </c>
      <c r="H169" s="15" t="s">
        <v>28</v>
      </c>
      <c r="I169" s="15" t="s">
        <v>628</v>
      </c>
      <c r="O169" s="15" t="s">
        <v>354</v>
      </c>
    </row>
    <row r="170" spans="1:15" x14ac:dyDescent="0.3">
      <c r="A170" s="14" t="str">
        <f t="shared" si="2"/>
        <v>CUST170</v>
      </c>
      <c r="C170" s="15" t="s">
        <v>26</v>
      </c>
      <c r="D170" s="15" t="s">
        <v>31</v>
      </c>
      <c r="E170" s="15" t="s">
        <v>330</v>
      </c>
      <c r="G170" s="14" t="s">
        <v>27</v>
      </c>
      <c r="H170" s="14" t="s">
        <v>29</v>
      </c>
      <c r="I170" s="14" t="s">
        <v>629</v>
      </c>
      <c r="O170" s="14" t="s">
        <v>748</v>
      </c>
    </row>
    <row r="171" spans="1:15" x14ac:dyDescent="0.3">
      <c r="A171" s="15" t="str">
        <f t="shared" si="2"/>
        <v>CUST171</v>
      </c>
      <c r="C171" s="14" t="s">
        <v>26</v>
      </c>
      <c r="D171" s="14" t="s">
        <v>29</v>
      </c>
      <c r="E171" s="14" t="s">
        <v>532</v>
      </c>
      <c r="G171" s="15" t="s">
        <v>25</v>
      </c>
      <c r="H171" s="15" t="s">
        <v>30</v>
      </c>
      <c r="I171" s="15" t="s">
        <v>630</v>
      </c>
      <c r="O171" s="15" t="s">
        <v>183</v>
      </c>
    </row>
    <row r="172" spans="1:15" x14ac:dyDescent="0.3">
      <c r="A172" s="14" t="str">
        <f t="shared" si="2"/>
        <v>CUST172</v>
      </c>
      <c r="C172" s="15" t="s">
        <v>24</v>
      </c>
      <c r="D172" s="15" t="s">
        <v>28</v>
      </c>
      <c r="E172" s="15" t="s">
        <v>164</v>
      </c>
      <c r="G172" s="14" t="s">
        <v>27</v>
      </c>
      <c r="H172" s="14" t="s">
        <v>28</v>
      </c>
      <c r="I172" s="14" t="s">
        <v>158</v>
      </c>
      <c r="O172" s="14" t="s">
        <v>664</v>
      </c>
    </row>
    <row r="173" spans="1:15" x14ac:dyDescent="0.3">
      <c r="A173" s="15" t="str">
        <f t="shared" si="2"/>
        <v>CUST173</v>
      </c>
      <c r="C173" s="14" t="s">
        <v>26</v>
      </c>
      <c r="D173" s="14" t="s">
        <v>29</v>
      </c>
      <c r="E173" s="14" t="s">
        <v>533</v>
      </c>
      <c r="G173" s="15" t="s">
        <v>26</v>
      </c>
      <c r="H173" s="15" t="s">
        <v>30</v>
      </c>
      <c r="I173" s="15" t="s">
        <v>631</v>
      </c>
      <c r="O173" s="15" t="s">
        <v>665</v>
      </c>
    </row>
    <row r="174" spans="1:15" x14ac:dyDescent="0.3">
      <c r="A174" s="14" t="str">
        <f t="shared" si="2"/>
        <v>CUST174</v>
      </c>
      <c r="C174" s="15" t="s">
        <v>26</v>
      </c>
      <c r="D174" s="15" t="s">
        <v>28</v>
      </c>
      <c r="E174" s="15" t="s">
        <v>534</v>
      </c>
      <c r="G174" s="14" t="s">
        <v>25</v>
      </c>
      <c r="H174" s="14" t="s">
        <v>31</v>
      </c>
      <c r="I174" s="14" t="s">
        <v>160</v>
      </c>
      <c r="O174" s="14" t="s">
        <v>749</v>
      </c>
    </row>
    <row r="175" spans="1:15" x14ac:dyDescent="0.3">
      <c r="A175" s="15" t="str">
        <f t="shared" si="2"/>
        <v>CUST175</v>
      </c>
      <c r="C175" s="14" t="s">
        <v>24</v>
      </c>
      <c r="D175" s="14" t="s">
        <v>28</v>
      </c>
      <c r="E175" s="14" t="s">
        <v>535</v>
      </c>
      <c r="G175" s="15" t="s">
        <v>26</v>
      </c>
      <c r="H175" s="15" t="s">
        <v>28</v>
      </c>
      <c r="I175" s="15" t="s">
        <v>632</v>
      </c>
      <c r="O175" s="15" t="s">
        <v>187</v>
      </c>
    </row>
    <row r="176" spans="1:15" x14ac:dyDescent="0.3">
      <c r="A176" s="14" t="str">
        <f t="shared" si="2"/>
        <v>CUST176</v>
      </c>
      <c r="C176" s="15" t="s">
        <v>25</v>
      </c>
      <c r="D176" s="15" t="s">
        <v>31</v>
      </c>
      <c r="E176" s="15" t="s">
        <v>536</v>
      </c>
      <c r="G176" s="14" t="s">
        <v>24</v>
      </c>
      <c r="H176" s="14" t="s">
        <v>31</v>
      </c>
      <c r="I176" s="14" t="s">
        <v>633</v>
      </c>
      <c r="O176" s="14" t="s">
        <v>750</v>
      </c>
    </row>
    <row r="177" spans="1:15" x14ac:dyDescent="0.3">
      <c r="A177" s="15" t="str">
        <f t="shared" si="2"/>
        <v>CUST177</v>
      </c>
      <c r="C177" s="14" t="s">
        <v>25</v>
      </c>
      <c r="D177" s="14" t="s">
        <v>29</v>
      </c>
      <c r="E177" s="14" t="s">
        <v>537</v>
      </c>
      <c r="G177" s="15" t="s">
        <v>26</v>
      </c>
      <c r="H177" s="15" t="s">
        <v>31</v>
      </c>
      <c r="I177" s="15" t="s">
        <v>162</v>
      </c>
      <c r="O177" s="15" t="s">
        <v>751</v>
      </c>
    </row>
    <row r="178" spans="1:15" x14ac:dyDescent="0.3">
      <c r="A178" s="14" t="str">
        <f t="shared" si="2"/>
        <v>CUST178</v>
      </c>
      <c r="C178" s="15" t="s">
        <v>25</v>
      </c>
      <c r="D178" s="15" t="s">
        <v>30</v>
      </c>
      <c r="E178" s="15" t="s">
        <v>538</v>
      </c>
      <c r="G178" s="14" t="s">
        <v>26</v>
      </c>
      <c r="H178" s="14" t="s">
        <v>29</v>
      </c>
      <c r="I178" s="14" t="s">
        <v>634</v>
      </c>
      <c r="O178" s="14" t="s">
        <v>188</v>
      </c>
    </row>
    <row r="179" spans="1:15" x14ac:dyDescent="0.3">
      <c r="A179" s="15" t="str">
        <f t="shared" si="2"/>
        <v>CUST179</v>
      </c>
      <c r="C179" s="14" t="s">
        <v>24</v>
      </c>
      <c r="D179" s="14" t="s">
        <v>29</v>
      </c>
      <c r="E179" s="14" t="s">
        <v>165</v>
      </c>
      <c r="G179" s="15" t="s">
        <v>25</v>
      </c>
      <c r="H179" s="15" t="s">
        <v>30</v>
      </c>
      <c r="I179" s="15" t="s">
        <v>635</v>
      </c>
      <c r="O179" s="15" t="s">
        <v>193</v>
      </c>
    </row>
    <row r="180" spans="1:15" x14ac:dyDescent="0.3">
      <c r="A180" s="14" t="str">
        <f t="shared" si="2"/>
        <v>CUST180</v>
      </c>
      <c r="C180" s="15" t="s">
        <v>25</v>
      </c>
      <c r="D180" s="15" t="s">
        <v>29</v>
      </c>
      <c r="E180" s="15" t="s">
        <v>539</v>
      </c>
      <c r="G180" s="14" t="s">
        <v>24</v>
      </c>
      <c r="H180" s="14" t="s">
        <v>28</v>
      </c>
      <c r="I180" s="14" t="s">
        <v>636</v>
      </c>
      <c r="O180" s="14" t="s">
        <v>752</v>
      </c>
    </row>
    <row r="181" spans="1:15" x14ac:dyDescent="0.3">
      <c r="A181" s="15" t="str">
        <f t="shared" si="2"/>
        <v>CUST181</v>
      </c>
      <c r="C181" s="14" t="s">
        <v>27</v>
      </c>
      <c r="D181" s="14" t="s">
        <v>31</v>
      </c>
      <c r="E181" s="14" t="s">
        <v>334</v>
      </c>
      <c r="G181" s="15" t="s">
        <v>27</v>
      </c>
      <c r="H181" s="15" t="s">
        <v>31</v>
      </c>
      <c r="I181" s="15" t="s">
        <v>637</v>
      </c>
      <c r="O181" s="15" t="s">
        <v>372</v>
      </c>
    </row>
    <row r="182" spans="1:15" x14ac:dyDescent="0.3">
      <c r="A182" s="14" t="str">
        <f t="shared" si="2"/>
        <v>CUST182</v>
      </c>
      <c r="C182" s="15" t="s">
        <v>27</v>
      </c>
      <c r="D182" s="15" t="s">
        <v>31</v>
      </c>
      <c r="E182" s="15" t="s">
        <v>540</v>
      </c>
      <c r="G182" s="14" t="s">
        <v>27</v>
      </c>
      <c r="H182" s="14" t="s">
        <v>31</v>
      </c>
      <c r="I182" s="14" t="s">
        <v>163</v>
      </c>
      <c r="O182" s="14" t="s">
        <v>196</v>
      </c>
    </row>
    <row r="183" spans="1:15" x14ac:dyDescent="0.3">
      <c r="A183" s="15" t="str">
        <f t="shared" si="2"/>
        <v>CUST183</v>
      </c>
      <c r="C183" s="14" t="s">
        <v>25</v>
      </c>
      <c r="D183" s="14" t="s">
        <v>30</v>
      </c>
      <c r="E183" s="14" t="s">
        <v>541</v>
      </c>
      <c r="G183" s="15" t="s">
        <v>25</v>
      </c>
      <c r="H183" s="15" t="s">
        <v>28</v>
      </c>
      <c r="I183" s="15" t="s">
        <v>331</v>
      </c>
      <c r="O183" s="15" t="s">
        <v>753</v>
      </c>
    </row>
    <row r="184" spans="1:15" x14ac:dyDescent="0.3">
      <c r="A184" s="14" t="str">
        <f t="shared" si="2"/>
        <v>CUST184</v>
      </c>
      <c r="C184" s="15" t="s">
        <v>27</v>
      </c>
      <c r="D184" s="15" t="s">
        <v>30</v>
      </c>
      <c r="E184" s="15" t="s">
        <v>336</v>
      </c>
      <c r="G184" s="14" t="s">
        <v>24</v>
      </c>
      <c r="H184" s="14" t="s">
        <v>28</v>
      </c>
      <c r="I184" s="14" t="s">
        <v>332</v>
      </c>
      <c r="O184" s="14" t="s">
        <v>754</v>
      </c>
    </row>
    <row r="185" spans="1:15" x14ac:dyDescent="0.3">
      <c r="A185" s="15" t="str">
        <f t="shared" si="2"/>
        <v>CUST185</v>
      </c>
      <c r="C185" s="14" t="s">
        <v>24</v>
      </c>
      <c r="D185" s="14" t="s">
        <v>31</v>
      </c>
      <c r="E185" s="14" t="s">
        <v>168</v>
      </c>
      <c r="G185" s="15" t="s">
        <v>24</v>
      </c>
      <c r="H185" s="15" t="s">
        <v>29</v>
      </c>
      <c r="I185" s="15" t="s">
        <v>333</v>
      </c>
      <c r="O185" s="15" t="s">
        <v>200</v>
      </c>
    </row>
    <row r="186" spans="1:15" x14ac:dyDescent="0.3">
      <c r="A186" s="14" t="str">
        <f t="shared" si="2"/>
        <v>CUST186</v>
      </c>
      <c r="C186" s="15" t="s">
        <v>24</v>
      </c>
      <c r="D186" s="15" t="s">
        <v>28</v>
      </c>
      <c r="E186" s="15" t="s">
        <v>169</v>
      </c>
      <c r="G186" s="14" t="s">
        <v>24</v>
      </c>
      <c r="H186" s="14" t="s">
        <v>31</v>
      </c>
      <c r="I186" s="14" t="s">
        <v>638</v>
      </c>
      <c r="O186" s="14" t="s">
        <v>205</v>
      </c>
    </row>
    <row r="187" spans="1:15" x14ac:dyDescent="0.3">
      <c r="A187" s="15" t="str">
        <f t="shared" si="2"/>
        <v>CUST187</v>
      </c>
      <c r="C187" s="14" t="s">
        <v>24</v>
      </c>
      <c r="D187" s="14" t="s">
        <v>30</v>
      </c>
      <c r="E187" s="14" t="s">
        <v>542</v>
      </c>
      <c r="G187" s="15" t="s">
        <v>24</v>
      </c>
      <c r="H187" s="15" t="s">
        <v>28</v>
      </c>
      <c r="I187" s="15" t="s">
        <v>335</v>
      </c>
      <c r="O187" s="15" t="s">
        <v>755</v>
      </c>
    </row>
    <row r="188" spans="1:15" x14ac:dyDescent="0.3">
      <c r="A188" s="14" t="str">
        <f t="shared" si="2"/>
        <v>CUST188</v>
      </c>
      <c r="C188" s="15" t="s">
        <v>27</v>
      </c>
      <c r="D188" s="15" t="s">
        <v>30</v>
      </c>
      <c r="E188" s="15" t="s">
        <v>170</v>
      </c>
      <c r="G188" s="14" t="s">
        <v>24</v>
      </c>
      <c r="H188" s="14" t="s">
        <v>31</v>
      </c>
      <c r="I188" s="14" t="s">
        <v>166</v>
      </c>
      <c r="O188" s="14" t="s">
        <v>209</v>
      </c>
    </row>
    <row r="189" spans="1:15" x14ac:dyDescent="0.3">
      <c r="A189" s="15" t="str">
        <f t="shared" si="2"/>
        <v>CUST189</v>
      </c>
      <c r="C189" s="14" t="s">
        <v>27</v>
      </c>
      <c r="D189" s="14" t="s">
        <v>30</v>
      </c>
      <c r="E189" s="14" t="s">
        <v>543</v>
      </c>
      <c r="G189" s="15" t="s">
        <v>26</v>
      </c>
      <c r="H189" s="15" t="s">
        <v>31</v>
      </c>
      <c r="I189" s="15" t="s">
        <v>167</v>
      </c>
      <c r="O189" s="15" t="s">
        <v>688</v>
      </c>
    </row>
    <row r="190" spans="1:15" x14ac:dyDescent="0.3">
      <c r="A190" s="14" t="str">
        <f t="shared" si="2"/>
        <v>CUST190</v>
      </c>
      <c r="C190" s="15" t="s">
        <v>25</v>
      </c>
      <c r="D190" s="15" t="s">
        <v>30</v>
      </c>
      <c r="E190" s="15" t="s">
        <v>544</v>
      </c>
      <c r="G190" s="14" t="s">
        <v>25</v>
      </c>
      <c r="H190" s="14" t="s">
        <v>29</v>
      </c>
      <c r="I190" s="14" t="s">
        <v>639</v>
      </c>
      <c r="O190" s="14" t="s">
        <v>210</v>
      </c>
    </row>
    <row r="191" spans="1:15" x14ac:dyDescent="0.3">
      <c r="A191" s="15" t="str">
        <f t="shared" si="2"/>
        <v>CUST191</v>
      </c>
      <c r="C191" s="14" t="s">
        <v>25</v>
      </c>
      <c r="D191" s="14" t="s">
        <v>28</v>
      </c>
      <c r="E191" s="14" t="s">
        <v>545</v>
      </c>
      <c r="G191" s="15" t="s">
        <v>27</v>
      </c>
      <c r="H191" s="15" t="s">
        <v>31</v>
      </c>
      <c r="I191" s="15" t="s">
        <v>640</v>
      </c>
      <c r="O191" s="15" t="s">
        <v>691</v>
      </c>
    </row>
    <row r="192" spans="1:15" x14ac:dyDescent="0.3">
      <c r="A192" s="14" t="str">
        <f t="shared" si="2"/>
        <v>CUST192</v>
      </c>
      <c r="C192" s="16" t="s">
        <v>25</v>
      </c>
      <c r="D192" s="16" t="s">
        <v>29</v>
      </c>
      <c r="E192" s="16" t="s">
        <v>546</v>
      </c>
      <c r="G192" s="14" t="s">
        <v>24</v>
      </c>
      <c r="H192" s="14" t="s">
        <v>29</v>
      </c>
      <c r="I192" s="14" t="s">
        <v>337</v>
      </c>
      <c r="O192" s="14" t="s">
        <v>756</v>
      </c>
    </row>
    <row r="193" spans="1:15" x14ac:dyDescent="0.3">
      <c r="A193" s="15" t="str">
        <f t="shared" si="2"/>
        <v>CUST193</v>
      </c>
      <c r="G193" s="15" t="s">
        <v>27</v>
      </c>
      <c r="H193" s="15" t="s">
        <v>30</v>
      </c>
      <c r="I193" s="15" t="s">
        <v>171</v>
      </c>
      <c r="O193" s="15" t="s">
        <v>214</v>
      </c>
    </row>
    <row r="194" spans="1:15" x14ac:dyDescent="0.3">
      <c r="A194" s="14" t="str">
        <f t="shared" ref="A194:A257" si="3" xml:space="preserve"> "CUST" &amp; ROW()</f>
        <v>CUST194</v>
      </c>
      <c r="G194" s="14" t="s">
        <v>26</v>
      </c>
      <c r="H194" s="14" t="s">
        <v>28</v>
      </c>
      <c r="I194" s="14" t="s">
        <v>641</v>
      </c>
      <c r="O194" s="21" t="s">
        <v>697</v>
      </c>
    </row>
    <row r="195" spans="1:15" x14ac:dyDescent="0.3">
      <c r="A195" s="15" t="str">
        <f t="shared" si="3"/>
        <v>CUST195</v>
      </c>
      <c r="G195" s="15" t="s">
        <v>26</v>
      </c>
      <c r="H195" s="15" t="s">
        <v>31</v>
      </c>
      <c r="I195" s="15" t="s">
        <v>172</v>
      </c>
    </row>
    <row r="196" spans="1:15" x14ac:dyDescent="0.3">
      <c r="A196" s="14" t="str">
        <f t="shared" si="3"/>
        <v>CUST196</v>
      </c>
      <c r="G196" s="14" t="s">
        <v>25</v>
      </c>
      <c r="H196" s="14" t="s">
        <v>28</v>
      </c>
      <c r="I196" s="14" t="s">
        <v>642</v>
      </c>
    </row>
    <row r="197" spans="1:15" x14ac:dyDescent="0.3">
      <c r="A197" s="15" t="str">
        <f t="shared" si="3"/>
        <v>CUST197</v>
      </c>
      <c r="G197" s="15" t="s">
        <v>27</v>
      </c>
      <c r="H197" s="15" t="s">
        <v>28</v>
      </c>
      <c r="I197" s="15" t="s">
        <v>174</v>
      </c>
    </row>
    <row r="198" spans="1:15" x14ac:dyDescent="0.3">
      <c r="A198" s="14" t="str">
        <f t="shared" si="3"/>
        <v>CUST198</v>
      </c>
      <c r="G198" s="14" t="s">
        <v>27</v>
      </c>
      <c r="H198" s="14" t="s">
        <v>31</v>
      </c>
      <c r="I198" s="14" t="s">
        <v>643</v>
      </c>
    </row>
    <row r="199" spans="1:15" x14ac:dyDescent="0.3">
      <c r="A199" s="15" t="str">
        <f t="shared" si="3"/>
        <v>CUST199</v>
      </c>
      <c r="G199" s="15" t="s">
        <v>27</v>
      </c>
      <c r="H199" s="15" t="s">
        <v>30</v>
      </c>
      <c r="I199" s="15" t="s">
        <v>644</v>
      </c>
    </row>
    <row r="200" spans="1:15" x14ac:dyDescent="0.3">
      <c r="A200" s="14" t="str">
        <f t="shared" si="3"/>
        <v>CUST200</v>
      </c>
      <c r="G200" s="14" t="s">
        <v>24</v>
      </c>
      <c r="H200" s="14" t="s">
        <v>31</v>
      </c>
      <c r="I200" s="14" t="s">
        <v>645</v>
      </c>
    </row>
    <row r="201" spans="1:15" x14ac:dyDescent="0.3">
      <c r="A201" s="15" t="str">
        <f t="shared" si="3"/>
        <v>CUST201</v>
      </c>
      <c r="G201" s="15" t="s">
        <v>27</v>
      </c>
      <c r="H201" s="15" t="s">
        <v>28</v>
      </c>
      <c r="I201" s="15" t="s">
        <v>646</v>
      </c>
    </row>
    <row r="202" spans="1:15" x14ac:dyDescent="0.3">
      <c r="A202" s="14" t="str">
        <f t="shared" si="3"/>
        <v>CUST202</v>
      </c>
      <c r="G202" s="14" t="s">
        <v>24</v>
      </c>
      <c r="H202" s="14" t="s">
        <v>31</v>
      </c>
      <c r="I202" s="14" t="s">
        <v>340</v>
      </c>
    </row>
    <row r="203" spans="1:15" x14ac:dyDescent="0.3">
      <c r="A203" s="15" t="str">
        <f t="shared" si="3"/>
        <v>CUST203</v>
      </c>
      <c r="G203" s="15" t="s">
        <v>26</v>
      </c>
      <c r="H203" s="15" t="s">
        <v>29</v>
      </c>
      <c r="I203" s="15" t="s">
        <v>647</v>
      </c>
    </row>
    <row r="204" spans="1:15" x14ac:dyDescent="0.3">
      <c r="A204" s="14" t="str">
        <f t="shared" si="3"/>
        <v>CUST204</v>
      </c>
      <c r="G204" s="14" t="s">
        <v>27</v>
      </c>
      <c r="H204" s="14" t="s">
        <v>30</v>
      </c>
      <c r="I204" s="14" t="s">
        <v>648</v>
      </c>
    </row>
    <row r="205" spans="1:15" x14ac:dyDescent="0.3">
      <c r="A205" s="15" t="str">
        <f t="shared" si="3"/>
        <v>CUST205</v>
      </c>
      <c r="G205" s="15" t="s">
        <v>25</v>
      </c>
      <c r="H205" s="15" t="s">
        <v>30</v>
      </c>
      <c r="I205" s="15" t="s">
        <v>649</v>
      </c>
    </row>
    <row r="206" spans="1:15" x14ac:dyDescent="0.3">
      <c r="A206" s="14" t="str">
        <f t="shared" si="3"/>
        <v>CUST206</v>
      </c>
      <c r="G206" s="14" t="s">
        <v>27</v>
      </c>
      <c r="H206" s="14" t="s">
        <v>28</v>
      </c>
      <c r="I206" s="14" t="s">
        <v>650</v>
      </c>
    </row>
    <row r="207" spans="1:15" x14ac:dyDescent="0.3">
      <c r="A207" s="15" t="str">
        <f t="shared" si="3"/>
        <v>CUST207</v>
      </c>
      <c r="G207" s="15" t="s">
        <v>25</v>
      </c>
      <c r="H207" s="15" t="s">
        <v>28</v>
      </c>
      <c r="I207" s="15" t="s">
        <v>651</v>
      </c>
    </row>
    <row r="208" spans="1:15" x14ac:dyDescent="0.3">
      <c r="A208" s="14" t="str">
        <f t="shared" si="3"/>
        <v>CUST208</v>
      </c>
      <c r="G208" s="14" t="s">
        <v>27</v>
      </c>
      <c r="H208" s="14" t="s">
        <v>30</v>
      </c>
      <c r="I208" s="14" t="s">
        <v>652</v>
      </c>
    </row>
    <row r="209" spans="1:9" x14ac:dyDescent="0.3">
      <c r="A209" s="15" t="str">
        <f t="shared" si="3"/>
        <v>CUST209</v>
      </c>
      <c r="G209" s="15" t="s">
        <v>26</v>
      </c>
      <c r="H209" s="15" t="s">
        <v>28</v>
      </c>
      <c r="I209" s="15" t="s">
        <v>345</v>
      </c>
    </row>
    <row r="210" spans="1:9" x14ac:dyDescent="0.3">
      <c r="A210" s="14" t="str">
        <f t="shared" si="3"/>
        <v>CUST210</v>
      </c>
      <c r="G210" s="14" t="s">
        <v>26</v>
      </c>
      <c r="H210" s="14" t="s">
        <v>31</v>
      </c>
      <c r="I210" s="14" t="s">
        <v>653</v>
      </c>
    </row>
    <row r="211" spans="1:9" x14ac:dyDescent="0.3">
      <c r="A211" s="15" t="str">
        <f t="shared" si="3"/>
        <v>CUST211</v>
      </c>
      <c r="G211" s="15" t="s">
        <v>24</v>
      </c>
      <c r="H211" s="15" t="s">
        <v>31</v>
      </c>
      <c r="I211" s="15" t="s">
        <v>654</v>
      </c>
    </row>
    <row r="212" spans="1:9" x14ac:dyDescent="0.3">
      <c r="A212" s="14" t="str">
        <f t="shared" si="3"/>
        <v>CUST212</v>
      </c>
      <c r="G212" s="14" t="s">
        <v>26</v>
      </c>
      <c r="H212" s="14" t="s">
        <v>29</v>
      </c>
      <c r="I212" s="14" t="s">
        <v>655</v>
      </c>
    </row>
    <row r="213" spans="1:9" x14ac:dyDescent="0.3">
      <c r="A213" s="15" t="str">
        <f t="shared" si="3"/>
        <v>CUST213</v>
      </c>
      <c r="G213" s="15" t="s">
        <v>27</v>
      </c>
      <c r="H213" s="15" t="s">
        <v>28</v>
      </c>
      <c r="I213" s="15" t="s">
        <v>175</v>
      </c>
    </row>
    <row r="214" spans="1:9" x14ac:dyDescent="0.3">
      <c r="A214" s="14" t="str">
        <f t="shared" si="3"/>
        <v>CUST214</v>
      </c>
      <c r="G214" s="14" t="s">
        <v>27</v>
      </c>
      <c r="H214" s="14" t="s">
        <v>28</v>
      </c>
      <c r="I214" s="14" t="s">
        <v>176</v>
      </c>
    </row>
    <row r="215" spans="1:9" x14ac:dyDescent="0.3">
      <c r="A215" s="15" t="str">
        <f t="shared" si="3"/>
        <v>CUST215</v>
      </c>
      <c r="G215" s="15" t="s">
        <v>24</v>
      </c>
      <c r="H215" s="15" t="s">
        <v>29</v>
      </c>
      <c r="I215" s="15" t="s">
        <v>346</v>
      </c>
    </row>
    <row r="216" spans="1:9" x14ac:dyDescent="0.3">
      <c r="A216" s="14" t="str">
        <f t="shared" si="3"/>
        <v>CUST216</v>
      </c>
      <c r="G216" s="14" t="s">
        <v>24</v>
      </c>
      <c r="H216" s="14" t="s">
        <v>30</v>
      </c>
      <c r="I216" s="14" t="s">
        <v>177</v>
      </c>
    </row>
    <row r="217" spans="1:9" x14ac:dyDescent="0.3">
      <c r="A217" s="15" t="str">
        <f t="shared" si="3"/>
        <v>CUST217</v>
      </c>
      <c r="G217" s="15" t="s">
        <v>24</v>
      </c>
      <c r="H217" s="15" t="s">
        <v>28</v>
      </c>
      <c r="I217" s="15" t="s">
        <v>656</v>
      </c>
    </row>
    <row r="218" spans="1:9" x14ac:dyDescent="0.3">
      <c r="A218" s="14" t="str">
        <f t="shared" si="3"/>
        <v>CUST218</v>
      </c>
      <c r="G218" s="14" t="s">
        <v>24</v>
      </c>
      <c r="H218" s="14" t="s">
        <v>30</v>
      </c>
      <c r="I218" s="14" t="s">
        <v>178</v>
      </c>
    </row>
    <row r="219" spans="1:9" x14ac:dyDescent="0.3">
      <c r="A219" s="15" t="str">
        <f t="shared" si="3"/>
        <v>CUST219</v>
      </c>
      <c r="G219" s="15" t="s">
        <v>26</v>
      </c>
      <c r="H219" s="15" t="s">
        <v>30</v>
      </c>
      <c r="I219" s="15" t="s">
        <v>179</v>
      </c>
    </row>
    <row r="220" spans="1:9" x14ac:dyDescent="0.3">
      <c r="A220" s="14" t="str">
        <f t="shared" si="3"/>
        <v>CUST220</v>
      </c>
      <c r="G220" s="14" t="s">
        <v>24</v>
      </c>
      <c r="H220" s="14" t="s">
        <v>30</v>
      </c>
      <c r="I220" s="14" t="s">
        <v>657</v>
      </c>
    </row>
    <row r="221" spans="1:9" x14ac:dyDescent="0.3">
      <c r="A221" s="15" t="str">
        <f t="shared" si="3"/>
        <v>CUST221</v>
      </c>
      <c r="G221" s="15" t="s">
        <v>26</v>
      </c>
      <c r="H221" s="15" t="s">
        <v>30</v>
      </c>
      <c r="I221" s="15" t="s">
        <v>181</v>
      </c>
    </row>
    <row r="222" spans="1:9" x14ac:dyDescent="0.3">
      <c r="A222" s="14" t="str">
        <f t="shared" si="3"/>
        <v>CUST222</v>
      </c>
      <c r="G222" s="14" t="s">
        <v>25</v>
      </c>
      <c r="H222" s="14" t="s">
        <v>30</v>
      </c>
      <c r="I222" s="14" t="s">
        <v>658</v>
      </c>
    </row>
    <row r="223" spans="1:9" x14ac:dyDescent="0.3">
      <c r="A223" s="15" t="str">
        <f t="shared" si="3"/>
        <v>CUST223</v>
      </c>
      <c r="G223" s="15" t="s">
        <v>24</v>
      </c>
      <c r="H223" s="15" t="s">
        <v>28</v>
      </c>
      <c r="I223" s="15" t="s">
        <v>659</v>
      </c>
    </row>
    <row r="224" spans="1:9" x14ac:dyDescent="0.3">
      <c r="A224" s="14" t="str">
        <f t="shared" si="3"/>
        <v>CUST224</v>
      </c>
      <c r="G224" s="14" t="s">
        <v>27</v>
      </c>
      <c r="H224" s="14" t="s">
        <v>31</v>
      </c>
      <c r="I224" s="14" t="s">
        <v>660</v>
      </c>
    </row>
    <row r="225" spans="1:9" x14ac:dyDescent="0.3">
      <c r="A225" s="15" t="str">
        <f t="shared" si="3"/>
        <v>CUST225</v>
      </c>
      <c r="G225" s="15" t="s">
        <v>25</v>
      </c>
      <c r="H225" s="15" t="s">
        <v>28</v>
      </c>
      <c r="I225" s="15" t="s">
        <v>349</v>
      </c>
    </row>
    <row r="226" spans="1:9" x14ac:dyDescent="0.3">
      <c r="A226" s="14" t="str">
        <f t="shared" si="3"/>
        <v>CUST226</v>
      </c>
      <c r="G226" s="14" t="s">
        <v>24</v>
      </c>
      <c r="H226" s="14" t="s">
        <v>30</v>
      </c>
      <c r="I226" s="14" t="s">
        <v>661</v>
      </c>
    </row>
    <row r="227" spans="1:9" x14ac:dyDescent="0.3">
      <c r="A227" s="15" t="str">
        <f t="shared" si="3"/>
        <v>CUST227</v>
      </c>
      <c r="G227" s="15" t="s">
        <v>26</v>
      </c>
      <c r="H227" s="15" t="s">
        <v>28</v>
      </c>
      <c r="I227" s="15" t="s">
        <v>350</v>
      </c>
    </row>
    <row r="228" spans="1:9" x14ac:dyDescent="0.3">
      <c r="A228" s="14" t="str">
        <f t="shared" si="3"/>
        <v>CUST228</v>
      </c>
      <c r="G228" s="14" t="s">
        <v>27</v>
      </c>
      <c r="H228" s="14" t="s">
        <v>30</v>
      </c>
      <c r="I228" s="14" t="s">
        <v>351</v>
      </c>
    </row>
    <row r="229" spans="1:9" x14ac:dyDescent="0.3">
      <c r="A229" s="15" t="str">
        <f t="shared" si="3"/>
        <v>CUST229</v>
      </c>
      <c r="G229" s="15" t="s">
        <v>24</v>
      </c>
      <c r="H229" s="15" t="s">
        <v>30</v>
      </c>
      <c r="I229" s="15" t="s">
        <v>352</v>
      </c>
    </row>
    <row r="230" spans="1:9" x14ac:dyDescent="0.3">
      <c r="A230" s="14" t="str">
        <f t="shared" si="3"/>
        <v>CUST230</v>
      </c>
      <c r="G230" s="14" t="s">
        <v>26</v>
      </c>
      <c r="H230" s="14" t="s">
        <v>31</v>
      </c>
      <c r="I230" s="14" t="s">
        <v>354</v>
      </c>
    </row>
    <row r="231" spans="1:9" x14ac:dyDescent="0.3">
      <c r="A231" s="15" t="str">
        <f t="shared" si="3"/>
        <v>CUST231</v>
      </c>
      <c r="G231" s="15" t="s">
        <v>26</v>
      </c>
      <c r="H231" s="15" t="s">
        <v>30</v>
      </c>
      <c r="I231" s="15" t="s">
        <v>355</v>
      </c>
    </row>
    <row r="232" spans="1:9" x14ac:dyDescent="0.3">
      <c r="A232" s="14" t="str">
        <f t="shared" si="3"/>
        <v>CUST232</v>
      </c>
      <c r="G232" s="14" t="s">
        <v>27</v>
      </c>
      <c r="H232" s="14" t="s">
        <v>28</v>
      </c>
      <c r="I232" s="14" t="s">
        <v>357</v>
      </c>
    </row>
    <row r="233" spans="1:9" x14ac:dyDescent="0.3">
      <c r="A233" s="15" t="str">
        <f t="shared" si="3"/>
        <v>CUST233</v>
      </c>
      <c r="G233" s="15" t="s">
        <v>26</v>
      </c>
      <c r="H233" s="15" t="s">
        <v>30</v>
      </c>
      <c r="I233" s="15" t="s">
        <v>662</v>
      </c>
    </row>
    <row r="234" spans="1:9" x14ac:dyDescent="0.3">
      <c r="A234" s="14" t="str">
        <f t="shared" si="3"/>
        <v>CUST234</v>
      </c>
      <c r="G234" s="14" t="s">
        <v>25</v>
      </c>
      <c r="H234" s="14" t="s">
        <v>30</v>
      </c>
      <c r="I234" s="14" t="s">
        <v>360</v>
      </c>
    </row>
    <row r="235" spans="1:9" x14ac:dyDescent="0.3">
      <c r="A235" s="15" t="str">
        <f t="shared" si="3"/>
        <v>CUST235</v>
      </c>
      <c r="G235" s="15" t="s">
        <v>26</v>
      </c>
      <c r="H235" s="15" t="s">
        <v>31</v>
      </c>
      <c r="I235" s="15" t="s">
        <v>361</v>
      </c>
    </row>
    <row r="236" spans="1:9" x14ac:dyDescent="0.3">
      <c r="A236" s="14" t="str">
        <f t="shared" si="3"/>
        <v>CUST236</v>
      </c>
      <c r="G236" s="14" t="s">
        <v>26</v>
      </c>
      <c r="H236" s="14" t="s">
        <v>28</v>
      </c>
      <c r="I236" s="14" t="s">
        <v>663</v>
      </c>
    </row>
    <row r="237" spans="1:9" x14ac:dyDescent="0.3">
      <c r="A237" s="15" t="str">
        <f t="shared" si="3"/>
        <v>CUST237</v>
      </c>
      <c r="G237" s="15" t="s">
        <v>24</v>
      </c>
      <c r="H237" s="15" t="s">
        <v>31</v>
      </c>
      <c r="I237" s="15" t="s">
        <v>664</v>
      </c>
    </row>
    <row r="238" spans="1:9" x14ac:dyDescent="0.3">
      <c r="A238" s="14" t="str">
        <f t="shared" si="3"/>
        <v>CUST238</v>
      </c>
      <c r="G238" s="14" t="s">
        <v>26</v>
      </c>
      <c r="H238" s="14" t="s">
        <v>29</v>
      </c>
      <c r="I238" s="14" t="s">
        <v>665</v>
      </c>
    </row>
    <row r="239" spans="1:9" x14ac:dyDescent="0.3">
      <c r="A239" s="15" t="str">
        <f t="shared" si="3"/>
        <v>CUST239</v>
      </c>
      <c r="G239" s="15" t="s">
        <v>24</v>
      </c>
      <c r="H239" s="15" t="s">
        <v>31</v>
      </c>
      <c r="I239" s="15" t="s">
        <v>362</v>
      </c>
    </row>
    <row r="240" spans="1:9" x14ac:dyDescent="0.3">
      <c r="A240" s="14" t="str">
        <f t="shared" si="3"/>
        <v>CUST240</v>
      </c>
      <c r="G240" s="14" t="s">
        <v>24</v>
      </c>
      <c r="H240" s="14" t="s">
        <v>30</v>
      </c>
      <c r="I240" s="14" t="s">
        <v>666</v>
      </c>
    </row>
    <row r="241" spans="1:9" x14ac:dyDescent="0.3">
      <c r="A241" s="15" t="str">
        <f t="shared" si="3"/>
        <v>CUST241</v>
      </c>
      <c r="G241" s="15" t="s">
        <v>24</v>
      </c>
      <c r="H241" s="15" t="s">
        <v>28</v>
      </c>
      <c r="I241" s="15" t="s">
        <v>186</v>
      </c>
    </row>
    <row r="242" spans="1:9" x14ac:dyDescent="0.3">
      <c r="A242" s="14" t="str">
        <f t="shared" si="3"/>
        <v>CUST242</v>
      </c>
      <c r="G242" s="14" t="s">
        <v>24</v>
      </c>
      <c r="H242" s="14" t="s">
        <v>28</v>
      </c>
      <c r="I242" s="14" t="s">
        <v>667</v>
      </c>
    </row>
    <row r="243" spans="1:9" x14ac:dyDescent="0.3">
      <c r="A243" s="15" t="str">
        <f t="shared" si="3"/>
        <v>CUST243</v>
      </c>
      <c r="G243" s="15" t="s">
        <v>26</v>
      </c>
      <c r="H243" s="15" t="s">
        <v>30</v>
      </c>
      <c r="I243" s="15" t="s">
        <v>668</v>
      </c>
    </row>
    <row r="244" spans="1:9" x14ac:dyDescent="0.3">
      <c r="A244" s="14" t="str">
        <f t="shared" si="3"/>
        <v>CUST244</v>
      </c>
      <c r="G244" s="14" t="s">
        <v>25</v>
      </c>
      <c r="H244" s="14" t="s">
        <v>31</v>
      </c>
      <c r="I244" s="14" t="s">
        <v>365</v>
      </c>
    </row>
    <row r="245" spans="1:9" x14ac:dyDescent="0.3">
      <c r="A245" s="15" t="str">
        <f t="shared" si="3"/>
        <v>CUST245</v>
      </c>
      <c r="G245" s="15" t="s">
        <v>25</v>
      </c>
      <c r="H245" s="15" t="s">
        <v>31</v>
      </c>
      <c r="I245" s="15" t="s">
        <v>187</v>
      </c>
    </row>
    <row r="246" spans="1:9" x14ac:dyDescent="0.3">
      <c r="A246" s="14" t="str">
        <f t="shared" si="3"/>
        <v>CUST246</v>
      </c>
      <c r="G246" s="14" t="s">
        <v>24</v>
      </c>
      <c r="H246" s="14" t="s">
        <v>28</v>
      </c>
      <c r="I246" s="14" t="s">
        <v>368</v>
      </c>
    </row>
    <row r="247" spans="1:9" x14ac:dyDescent="0.3">
      <c r="A247" s="15" t="str">
        <f t="shared" si="3"/>
        <v>CUST247</v>
      </c>
      <c r="G247" s="15" t="s">
        <v>24</v>
      </c>
      <c r="H247" s="15" t="s">
        <v>31</v>
      </c>
      <c r="I247" s="15" t="s">
        <v>669</v>
      </c>
    </row>
    <row r="248" spans="1:9" x14ac:dyDescent="0.3">
      <c r="A248" s="14" t="str">
        <f t="shared" si="3"/>
        <v>CUST248</v>
      </c>
      <c r="G248" s="14" t="s">
        <v>25</v>
      </c>
      <c r="H248" s="14" t="s">
        <v>30</v>
      </c>
      <c r="I248" s="14" t="s">
        <v>670</v>
      </c>
    </row>
    <row r="249" spans="1:9" x14ac:dyDescent="0.3">
      <c r="A249" s="15" t="str">
        <f t="shared" si="3"/>
        <v>CUST249</v>
      </c>
      <c r="G249" s="15" t="s">
        <v>26</v>
      </c>
      <c r="H249" s="15" t="s">
        <v>31</v>
      </c>
      <c r="I249" s="15" t="s">
        <v>369</v>
      </c>
    </row>
    <row r="250" spans="1:9" x14ac:dyDescent="0.3">
      <c r="A250" s="14" t="str">
        <f t="shared" si="3"/>
        <v>CUST250</v>
      </c>
      <c r="G250" s="14" t="s">
        <v>24</v>
      </c>
      <c r="H250" s="14" t="s">
        <v>29</v>
      </c>
      <c r="I250" s="14" t="s">
        <v>189</v>
      </c>
    </row>
    <row r="251" spans="1:9" x14ac:dyDescent="0.3">
      <c r="A251" s="15" t="str">
        <f t="shared" si="3"/>
        <v>CUST251</v>
      </c>
      <c r="G251" s="15" t="s">
        <v>25</v>
      </c>
      <c r="H251" s="15" t="s">
        <v>29</v>
      </c>
      <c r="I251" s="15" t="s">
        <v>671</v>
      </c>
    </row>
    <row r="252" spans="1:9" x14ac:dyDescent="0.3">
      <c r="A252" s="14" t="str">
        <f t="shared" si="3"/>
        <v>CUST252</v>
      </c>
      <c r="G252" s="14" t="s">
        <v>24</v>
      </c>
      <c r="H252" s="14" t="s">
        <v>30</v>
      </c>
      <c r="I252" s="14" t="s">
        <v>672</v>
      </c>
    </row>
    <row r="253" spans="1:9" x14ac:dyDescent="0.3">
      <c r="A253" s="15" t="str">
        <f t="shared" si="3"/>
        <v>CUST253</v>
      </c>
      <c r="G253" s="15" t="s">
        <v>24</v>
      </c>
      <c r="H253" s="15" t="s">
        <v>31</v>
      </c>
      <c r="I253" s="15" t="s">
        <v>190</v>
      </c>
    </row>
    <row r="254" spans="1:9" x14ac:dyDescent="0.3">
      <c r="A254" s="14" t="str">
        <f t="shared" si="3"/>
        <v>CUST254</v>
      </c>
      <c r="G254" s="14" t="s">
        <v>26</v>
      </c>
      <c r="H254" s="14" t="s">
        <v>31</v>
      </c>
      <c r="I254" s="14" t="s">
        <v>673</v>
      </c>
    </row>
    <row r="255" spans="1:9" x14ac:dyDescent="0.3">
      <c r="A255" s="15" t="str">
        <f t="shared" si="3"/>
        <v>CUST255</v>
      </c>
      <c r="G255" s="15" t="s">
        <v>26</v>
      </c>
      <c r="H255" s="15" t="s">
        <v>29</v>
      </c>
      <c r="I255" s="15" t="s">
        <v>191</v>
      </c>
    </row>
    <row r="256" spans="1:9" x14ac:dyDescent="0.3">
      <c r="A256" s="14" t="str">
        <f t="shared" si="3"/>
        <v>CUST256</v>
      </c>
      <c r="G256" s="14" t="s">
        <v>26</v>
      </c>
      <c r="H256" s="14" t="s">
        <v>31</v>
      </c>
      <c r="I256" s="14" t="s">
        <v>674</v>
      </c>
    </row>
    <row r="257" spans="1:9" x14ac:dyDescent="0.3">
      <c r="A257" s="15" t="str">
        <f t="shared" si="3"/>
        <v>CUST257</v>
      </c>
      <c r="G257" s="15" t="s">
        <v>25</v>
      </c>
      <c r="H257" s="15" t="s">
        <v>30</v>
      </c>
      <c r="I257" s="15" t="s">
        <v>192</v>
      </c>
    </row>
    <row r="258" spans="1:9" x14ac:dyDescent="0.3">
      <c r="A258" s="14" t="str">
        <f t="shared" ref="A258:A292" si="4" xml:space="preserve"> "CUST" &amp; ROW()</f>
        <v>CUST258</v>
      </c>
      <c r="G258" s="14" t="s">
        <v>25</v>
      </c>
      <c r="H258" s="14" t="s">
        <v>29</v>
      </c>
      <c r="I258" s="14" t="s">
        <v>194</v>
      </c>
    </row>
    <row r="259" spans="1:9" x14ac:dyDescent="0.3">
      <c r="A259" s="15" t="str">
        <f t="shared" si="4"/>
        <v>CUST259</v>
      </c>
      <c r="G259" s="15" t="s">
        <v>27</v>
      </c>
      <c r="H259" s="15" t="s">
        <v>28</v>
      </c>
      <c r="I259" s="15" t="s">
        <v>372</v>
      </c>
    </row>
    <row r="260" spans="1:9" x14ac:dyDescent="0.3">
      <c r="A260" s="14" t="str">
        <f t="shared" si="4"/>
        <v>CUST260</v>
      </c>
      <c r="G260" s="14" t="s">
        <v>26</v>
      </c>
      <c r="H260" s="14" t="s">
        <v>31</v>
      </c>
      <c r="I260" s="14" t="s">
        <v>675</v>
      </c>
    </row>
    <row r="261" spans="1:9" x14ac:dyDescent="0.3">
      <c r="A261" s="15" t="str">
        <f t="shared" si="4"/>
        <v>CUST261</v>
      </c>
      <c r="G261" s="15" t="s">
        <v>26</v>
      </c>
      <c r="H261" s="15" t="s">
        <v>31</v>
      </c>
      <c r="I261" s="15" t="s">
        <v>195</v>
      </c>
    </row>
    <row r="262" spans="1:9" x14ac:dyDescent="0.3">
      <c r="A262" s="14" t="str">
        <f t="shared" si="4"/>
        <v>CUST262</v>
      </c>
      <c r="G262" s="14" t="s">
        <v>26</v>
      </c>
      <c r="H262" s="14" t="s">
        <v>28</v>
      </c>
      <c r="I262" s="14" t="s">
        <v>196</v>
      </c>
    </row>
    <row r="263" spans="1:9" x14ac:dyDescent="0.3">
      <c r="A263" s="15" t="str">
        <f t="shared" si="4"/>
        <v>CUST263</v>
      </c>
      <c r="G263" s="15" t="s">
        <v>26</v>
      </c>
      <c r="H263" s="15" t="s">
        <v>29</v>
      </c>
      <c r="I263" s="15" t="s">
        <v>373</v>
      </c>
    </row>
    <row r="264" spans="1:9" x14ac:dyDescent="0.3">
      <c r="A264" s="14" t="str">
        <f t="shared" si="4"/>
        <v>CUST264</v>
      </c>
      <c r="G264" s="14" t="s">
        <v>24</v>
      </c>
      <c r="H264" s="14" t="s">
        <v>30</v>
      </c>
      <c r="I264" s="14" t="s">
        <v>676</v>
      </c>
    </row>
    <row r="265" spans="1:9" x14ac:dyDescent="0.3">
      <c r="A265" s="15" t="str">
        <f t="shared" si="4"/>
        <v>CUST265</v>
      </c>
      <c r="G265" s="15" t="s">
        <v>25</v>
      </c>
      <c r="H265" s="15" t="s">
        <v>29</v>
      </c>
      <c r="I265" s="15" t="s">
        <v>677</v>
      </c>
    </row>
    <row r="266" spans="1:9" x14ac:dyDescent="0.3">
      <c r="A266" s="14" t="str">
        <f t="shared" si="4"/>
        <v>CUST266</v>
      </c>
      <c r="G266" s="14" t="s">
        <v>25</v>
      </c>
      <c r="H266" s="14" t="s">
        <v>30</v>
      </c>
      <c r="I266" s="14" t="s">
        <v>197</v>
      </c>
    </row>
    <row r="267" spans="1:9" x14ac:dyDescent="0.3">
      <c r="A267" s="15" t="str">
        <f t="shared" si="4"/>
        <v>CUST267</v>
      </c>
      <c r="G267" s="15" t="s">
        <v>27</v>
      </c>
      <c r="H267" s="15" t="s">
        <v>28</v>
      </c>
      <c r="I267" s="15" t="s">
        <v>198</v>
      </c>
    </row>
    <row r="268" spans="1:9" x14ac:dyDescent="0.3">
      <c r="A268" s="14" t="str">
        <f t="shared" si="4"/>
        <v>CUST268</v>
      </c>
      <c r="G268" s="14" t="s">
        <v>25</v>
      </c>
      <c r="H268" s="14" t="s">
        <v>31</v>
      </c>
      <c r="I268" s="14" t="s">
        <v>678</v>
      </c>
    </row>
    <row r="269" spans="1:9" x14ac:dyDescent="0.3">
      <c r="A269" s="15" t="str">
        <f t="shared" si="4"/>
        <v>CUST269</v>
      </c>
      <c r="G269" s="15" t="s">
        <v>27</v>
      </c>
      <c r="H269" s="15" t="s">
        <v>31</v>
      </c>
      <c r="I269" s="15" t="s">
        <v>375</v>
      </c>
    </row>
    <row r="270" spans="1:9" x14ac:dyDescent="0.3">
      <c r="A270" s="14" t="str">
        <f t="shared" si="4"/>
        <v>CUST270</v>
      </c>
      <c r="G270" s="14" t="s">
        <v>24</v>
      </c>
      <c r="H270" s="14" t="s">
        <v>29</v>
      </c>
      <c r="I270" s="14" t="s">
        <v>679</v>
      </c>
    </row>
    <row r="271" spans="1:9" x14ac:dyDescent="0.3">
      <c r="A271" s="15" t="str">
        <f t="shared" si="4"/>
        <v>CUST271</v>
      </c>
      <c r="G271" s="15" t="s">
        <v>27</v>
      </c>
      <c r="H271" s="15" t="s">
        <v>29</v>
      </c>
      <c r="I271" s="15" t="s">
        <v>680</v>
      </c>
    </row>
    <row r="272" spans="1:9" x14ac:dyDescent="0.3">
      <c r="A272" s="14" t="str">
        <f t="shared" si="4"/>
        <v>CUST272</v>
      </c>
      <c r="G272" s="14" t="s">
        <v>27</v>
      </c>
      <c r="H272" s="14" t="s">
        <v>29</v>
      </c>
      <c r="I272" s="14" t="s">
        <v>376</v>
      </c>
    </row>
    <row r="273" spans="1:9" x14ac:dyDescent="0.3">
      <c r="A273" s="15" t="str">
        <f t="shared" si="4"/>
        <v>CUST273</v>
      </c>
      <c r="G273" s="15" t="s">
        <v>27</v>
      </c>
      <c r="H273" s="15" t="s">
        <v>28</v>
      </c>
      <c r="I273" s="15" t="s">
        <v>377</v>
      </c>
    </row>
    <row r="274" spans="1:9" x14ac:dyDescent="0.3">
      <c r="A274" s="14" t="str">
        <f t="shared" si="4"/>
        <v>CUST274</v>
      </c>
      <c r="G274" s="14" t="s">
        <v>27</v>
      </c>
      <c r="H274" s="14" t="s">
        <v>29</v>
      </c>
      <c r="I274" s="14" t="s">
        <v>681</v>
      </c>
    </row>
    <row r="275" spans="1:9" x14ac:dyDescent="0.3">
      <c r="A275" s="15" t="str">
        <f t="shared" si="4"/>
        <v>CUST275</v>
      </c>
      <c r="G275" s="15" t="s">
        <v>26</v>
      </c>
      <c r="H275" s="15" t="s">
        <v>28</v>
      </c>
      <c r="I275" s="15" t="s">
        <v>379</v>
      </c>
    </row>
    <row r="276" spans="1:9" x14ac:dyDescent="0.3">
      <c r="A276" s="14" t="str">
        <f t="shared" si="4"/>
        <v>CUST276</v>
      </c>
      <c r="G276" s="14" t="s">
        <v>26</v>
      </c>
      <c r="H276" s="14" t="s">
        <v>29</v>
      </c>
      <c r="I276" s="14" t="s">
        <v>682</v>
      </c>
    </row>
    <row r="277" spans="1:9" x14ac:dyDescent="0.3">
      <c r="A277" s="15" t="str">
        <f t="shared" si="4"/>
        <v>CUST277</v>
      </c>
      <c r="G277" s="15" t="s">
        <v>26</v>
      </c>
      <c r="H277" s="15" t="s">
        <v>31</v>
      </c>
      <c r="I277" s="15" t="s">
        <v>199</v>
      </c>
    </row>
    <row r="278" spans="1:9" x14ac:dyDescent="0.3">
      <c r="A278" s="14" t="str">
        <f t="shared" si="4"/>
        <v>CUST278</v>
      </c>
      <c r="G278" s="14" t="s">
        <v>26</v>
      </c>
      <c r="H278" s="14" t="s">
        <v>28</v>
      </c>
      <c r="I278" s="14" t="s">
        <v>380</v>
      </c>
    </row>
    <row r="279" spans="1:9" x14ac:dyDescent="0.3">
      <c r="A279" s="15" t="str">
        <f t="shared" si="4"/>
        <v>CUST279</v>
      </c>
      <c r="G279" s="15" t="s">
        <v>26</v>
      </c>
      <c r="H279" s="15" t="s">
        <v>30</v>
      </c>
      <c r="I279" s="15" t="s">
        <v>381</v>
      </c>
    </row>
    <row r="280" spans="1:9" x14ac:dyDescent="0.3">
      <c r="A280" s="14" t="str">
        <f t="shared" si="4"/>
        <v>CUST280</v>
      </c>
      <c r="G280" s="14" t="s">
        <v>26</v>
      </c>
      <c r="H280" s="14" t="s">
        <v>28</v>
      </c>
      <c r="I280" s="14" t="s">
        <v>201</v>
      </c>
    </row>
    <row r="281" spans="1:9" x14ac:dyDescent="0.3">
      <c r="A281" s="15" t="str">
        <f t="shared" si="4"/>
        <v>CUST281</v>
      </c>
      <c r="G281" s="15" t="s">
        <v>24</v>
      </c>
      <c r="H281" s="15" t="s">
        <v>30</v>
      </c>
      <c r="I281" s="15" t="s">
        <v>683</v>
      </c>
    </row>
    <row r="282" spans="1:9" x14ac:dyDescent="0.3">
      <c r="A282" s="14" t="str">
        <f t="shared" si="4"/>
        <v>CUST282</v>
      </c>
      <c r="G282" s="14" t="s">
        <v>27</v>
      </c>
      <c r="H282" s="14" t="s">
        <v>30</v>
      </c>
      <c r="I282" s="14" t="s">
        <v>202</v>
      </c>
    </row>
    <row r="283" spans="1:9" x14ac:dyDescent="0.3">
      <c r="A283" s="15" t="str">
        <f t="shared" si="4"/>
        <v>CUST283</v>
      </c>
      <c r="G283" s="15" t="s">
        <v>27</v>
      </c>
      <c r="H283" s="15" t="s">
        <v>30</v>
      </c>
      <c r="I283" s="15" t="s">
        <v>382</v>
      </c>
    </row>
    <row r="284" spans="1:9" x14ac:dyDescent="0.3">
      <c r="A284" s="14" t="str">
        <f t="shared" si="4"/>
        <v>CUST284</v>
      </c>
      <c r="G284" s="14" t="s">
        <v>26</v>
      </c>
      <c r="H284" s="14" t="s">
        <v>30</v>
      </c>
      <c r="I284" s="14" t="s">
        <v>684</v>
      </c>
    </row>
    <row r="285" spans="1:9" x14ac:dyDescent="0.3">
      <c r="A285" s="15" t="str">
        <f t="shared" si="4"/>
        <v>CUST285</v>
      </c>
      <c r="G285" s="15" t="s">
        <v>24</v>
      </c>
      <c r="H285" s="15" t="s">
        <v>31</v>
      </c>
      <c r="I285" s="15" t="s">
        <v>205</v>
      </c>
    </row>
    <row r="286" spans="1:9" x14ac:dyDescent="0.3">
      <c r="A286" s="14" t="str">
        <f t="shared" si="4"/>
        <v>CUST286</v>
      </c>
      <c r="G286" s="14" t="s">
        <v>26</v>
      </c>
      <c r="H286" s="14" t="s">
        <v>29</v>
      </c>
      <c r="I286" s="14" t="s">
        <v>206</v>
      </c>
    </row>
    <row r="287" spans="1:9" x14ac:dyDescent="0.3">
      <c r="A287" s="15" t="str">
        <f t="shared" si="4"/>
        <v>CUST287</v>
      </c>
      <c r="G287" s="15" t="s">
        <v>25</v>
      </c>
      <c r="H287" s="15" t="s">
        <v>30</v>
      </c>
      <c r="I287" s="15" t="s">
        <v>685</v>
      </c>
    </row>
    <row r="288" spans="1:9" x14ac:dyDescent="0.3">
      <c r="A288" s="14" t="str">
        <f t="shared" si="4"/>
        <v>CUST288</v>
      </c>
      <c r="G288" s="14" t="s">
        <v>27</v>
      </c>
      <c r="H288" s="14" t="s">
        <v>30</v>
      </c>
      <c r="I288" s="14" t="s">
        <v>385</v>
      </c>
    </row>
    <row r="289" spans="1:9" x14ac:dyDescent="0.3">
      <c r="A289" s="15" t="str">
        <f t="shared" si="4"/>
        <v>CUST289</v>
      </c>
      <c r="G289" s="15" t="s">
        <v>25</v>
      </c>
      <c r="H289" s="15" t="s">
        <v>30</v>
      </c>
      <c r="I289" s="15" t="s">
        <v>386</v>
      </c>
    </row>
    <row r="290" spans="1:9" x14ac:dyDescent="0.3">
      <c r="A290" s="14" t="str">
        <f t="shared" si="4"/>
        <v>CUST290</v>
      </c>
      <c r="G290" s="14" t="s">
        <v>26</v>
      </c>
      <c r="H290" s="14" t="s">
        <v>31</v>
      </c>
      <c r="I290" s="14" t="s">
        <v>686</v>
      </c>
    </row>
    <row r="291" spans="1:9" x14ac:dyDescent="0.3">
      <c r="A291" s="15" t="str">
        <f t="shared" si="4"/>
        <v>CUST291</v>
      </c>
      <c r="G291" s="15" t="s">
        <v>27</v>
      </c>
      <c r="H291" s="15" t="s">
        <v>31</v>
      </c>
      <c r="I291" s="15" t="s">
        <v>209</v>
      </c>
    </row>
    <row r="292" spans="1:9" x14ac:dyDescent="0.3">
      <c r="A292" s="14" t="str">
        <f t="shared" si="4"/>
        <v>CUST292</v>
      </c>
      <c r="G292" s="14" t="s">
        <v>27</v>
      </c>
      <c r="H292" s="14" t="s">
        <v>30</v>
      </c>
      <c r="I292" s="14" t="s">
        <v>687</v>
      </c>
    </row>
    <row r="293" spans="1:9" x14ac:dyDescent="0.3">
      <c r="G293" s="15" t="s">
        <v>24</v>
      </c>
      <c r="H293" s="15" t="s">
        <v>28</v>
      </c>
      <c r="I293" s="15" t="s">
        <v>688</v>
      </c>
    </row>
    <row r="294" spans="1:9" x14ac:dyDescent="0.3">
      <c r="G294" s="14" t="s">
        <v>27</v>
      </c>
      <c r="H294" s="14" t="s">
        <v>30</v>
      </c>
      <c r="I294" s="14" t="s">
        <v>210</v>
      </c>
    </row>
    <row r="295" spans="1:9" x14ac:dyDescent="0.3">
      <c r="G295" s="15" t="s">
        <v>26</v>
      </c>
      <c r="H295" s="15" t="s">
        <v>29</v>
      </c>
      <c r="I295" s="15" t="s">
        <v>689</v>
      </c>
    </row>
    <row r="296" spans="1:9" x14ac:dyDescent="0.3">
      <c r="G296" s="14" t="s">
        <v>25</v>
      </c>
      <c r="H296" s="14" t="s">
        <v>29</v>
      </c>
      <c r="I296" s="14" t="s">
        <v>389</v>
      </c>
    </row>
    <row r="297" spans="1:9" x14ac:dyDescent="0.3">
      <c r="G297" s="15" t="s">
        <v>25</v>
      </c>
      <c r="H297" s="15" t="s">
        <v>28</v>
      </c>
      <c r="I297" s="15" t="s">
        <v>690</v>
      </c>
    </row>
    <row r="298" spans="1:9" x14ac:dyDescent="0.3">
      <c r="G298" s="14" t="s">
        <v>25</v>
      </c>
      <c r="H298" s="14" t="s">
        <v>29</v>
      </c>
      <c r="I298" s="14" t="s">
        <v>211</v>
      </c>
    </row>
    <row r="299" spans="1:9" x14ac:dyDescent="0.3">
      <c r="G299" s="15" t="s">
        <v>25</v>
      </c>
      <c r="H299" s="15" t="s">
        <v>30</v>
      </c>
      <c r="I299" s="15" t="s">
        <v>391</v>
      </c>
    </row>
    <row r="300" spans="1:9" x14ac:dyDescent="0.3">
      <c r="G300" s="14" t="s">
        <v>26</v>
      </c>
      <c r="H300" s="14" t="s">
        <v>31</v>
      </c>
      <c r="I300" s="14" t="s">
        <v>691</v>
      </c>
    </row>
    <row r="301" spans="1:9" x14ac:dyDescent="0.3">
      <c r="G301" s="15" t="s">
        <v>25</v>
      </c>
      <c r="H301" s="15" t="s">
        <v>28</v>
      </c>
      <c r="I301" s="15" t="s">
        <v>692</v>
      </c>
    </row>
    <row r="302" spans="1:9" x14ac:dyDescent="0.3">
      <c r="G302" s="14" t="s">
        <v>27</v>
      </c>
      <c r="H302" s="14" t="s">
        <v>29</v>
      </c>
      <c r="I302" s="14" t="s">
        <v>693</v>
      </c>
    </row>
    <row r="303" spans="1:9" x14ac:dyDescent="0.3">
      <c r="G303" s="15" t="s">
        <v>26</v>
      </c>
      <c r="H303" s="15" t="s">
        <v>29</v>
      </c>
      <c r="I303" s="15" t="s">
        <v>393</v>
      </c>
    </row>
    <row r="304" spans="1:9" x14ac:dyDescent="0.3">
      <c r="G304" s="14" t="s">
        <v>25</v>
      </c>
      <c r="H304" s="14" t="s">
        <v>29</v>
      </c>
      <c r="I304" s="14" t="s">
        <v>394</v>
      </c>
    </row>
    <row r="305" spans="7:9" x14ac:dyDescent="0.3">
      <c r="G305" s="15" t="s">
        <v>24</v>
      </c>
      <c r="H305" s="15" t="s">
        <v>30</v>
      </c>
      <c r="I305" s="15" t="s">
        <v>694</v>
      </c>
    </row>
    <row r="306" spans="7:9" x14ac:dyDescent="0.3">
      <c r="G306" s="14" t="s">
        <v>24</v>
      </c>
      <c r="H306" s="14" t="s">
        <v>28</v>
      </c>
      <c r="I306" s="14" t="s">
        <v>695</v>
      </c>
    </row>
    <row r="307" spans="7:9" x14ac:dyDescent="0.3">
      <c r="G307" s="15" t="s">
        <v>27</v>
      </c>
      <c r="H307" s="15" t="s">
        <v>31</v>
      </c>
      <c r="I307" s="15" t="s">
        <v>696</v>
      </c>
    </row>
    <row r="308" spans="7:9" x14ac:dyDescent="0.3">
      <c r="G308" s="14" t="s">
        <v>24</v>
      </c>
      <c r="H308" s="14" t="s">
        <v>30</v>
      </c>
      <c r="I308" s="14" t="s">
        <v>216</v>
      </c>
    </row>
    <row r="309" spans="7:9" x14ac:dyDescent="0.3">
      <c r="G309" s="15" t="s">
        <v>26</v>
      </c>
      <c r="H309" s="15" t="s">
        <v>31</v>
      </c>
      <c r="I309" s="15" t="s">
        <v>697</v>
      </c>
    </row>
    <row r="310" spans="7:9" x14ac:dyDescent="0.3">
      <c r="G310" s="14" t="s">
        <v>24</v>
      </c>
      <c r="H310" s="14" t="s">
        <v>29</v>
      </c>
      <c r="I310" s="14" t="s">
        <v>217</v>
      </c>
    </row>
    <row r="311" spans="7:9" x14ac:dyDescent="0.3">
      <c r="G311" s="15" t="s">
        <v>24</v>
      </c>
      <c r="H311" s="15" t="s">
        <v>30</v>
      </c>
      <c r="I311" s="15" t="s">
        <v>698</v>
      </c>
    </row>
    <row r="312" spans="7:9" x14ac:dyDescent="0.3">
      <c r="G312" s="14" t="s">
        <v>24</v>
      </c>
      <c r="H312" s="14" t="s">
        <v>28</v>
      </c>
      <c r="I312" s="14" t="s">
        <v>395</v>
      </c>
    </row>
    <row r="313" spans="7:9" x14ac:dyDescent="0.3">
      <c r="G313" s="15" t="s">
        <v>24</v>
      </c>
      <c r="H313" s="15" t="s">
        <v>31</v>
      </c>
      <c r="I313" s="15" t="s">
        <v>396</v>
      </c>
    </row>
    <row r="314" spans="7:9" x14ac:dyDescent="0.3">
      <c r="G314" s="14" t="s">
        <v>26</v>
      </c>
      <c r="H314" s="14" t="s">
        <v>31</v>
      </c>
      <c r="I314" s="14" t="s">
        <v>699</v>
      </c>
    </row>
    <row r="315" spans="7:9" x14ac:dyDescent="0.3">
      <c r="G315" s="15" t="s">
        <v>26</v>
      </c>
      <c r="H315" s="15" t="s">
        <v>29</v>
      </c>
      <c r="I315" s="15" t="s">
        <v>397</v>
      </c>
    </row>
    <row r="316" spans="7:9" x14ac:dyDescent="0.3">
      <c r="G316" s="14" t="s">
        <v>26</v>
      </c>
      <c r="H316" s="14" t="s">
        <v>31</v>
      </c>
      <c r="I316" s="14" t="s">
        <v>398</v>
      </c>
    </row>
    <row r="317" spans="7:9" x14ac:dyDescent="0.3">
      <c r="G317" s="15" t="s">
        <v>25</v>
      </c>
      <c r="H317" s="15" t="s">
        <v>28</v>
      </c>
      <c r="I317" s="15" t="s">
        <v>399</v>
      </c>
    </row>
    <row r="318" spans="7:9" x14ac:dyDescent="0.3">
      <c r="G318" s="14" t="s">
        <v>24</v>
      </c>
      <c r="H318" s="14" t="s">
        <v>30</v>
      </c>
      <c r="I318" s="14" t="s">
        <v>219</v>
      </c>
    </row>
    <row r="319" spans="7:9" x14ac:dyDescent="0.3">
      <c r="G319" s="15" t="s">
        <v>26</v>
      </c>
      <c r="H319" s="15" t="s">
        <v>29</v>
      </c>
      <c r="I319" s="15" t="s">
        <v>700</v>
      </c>
    </row>
    <row r="320" spans="7:9" x14ac:dyDescent="0.3">
      <c r="G320" s="14" t="s">
        <v>27</v>
      </c>
      <c r="H320" s="14" t="s">
        <v>28</v>
      </c>
      <c r="I320" s="14" t="s">
        <v>401</v>
      </c>
    </row>
    <row r="321" spans="7:9" x14ac:dyDescent="0.3">
      <c r="G321" s="15" t="s">
        <v>25</v>
      </c>
      <c r="H321" s="15" t="s">
        <v>28</v>
      </c>
      <c r="I321" s="15" t="s">
        <v>402</v>
      </c>
    </row>
    <row r="322" spans="7:9" x14ac:dyDescent="0.3">
      <c r="G322" s="14" t="s">
        <v>25</v>
      </c>
      <c r="H322" s="14" t="s">
        <v>30</v>
      </c>
      <c r="I322" s="14" t="s">
        <v>403</v>
      </c>
    </row>
    <row r="323" spans="7:9" x14ac:dyDescent="0.3">
      <c r="G323" s="15" t="s">
        <v>26</v>
      </c>
      <c r="H323" s="15" t="s">
        <v>28</v>
      </c>
      <c r="I323" s="15" t="s">
        <v>220</v>
      </c>
    </row>
    <row r="324" spans="7:9" x14ac:dyDescent="0.3">
      <c r="G324" s="14" t="s">
        <v>25</v>
      </c>
      <c r="H324" s="14" t="s">
        <v>31</v>
      </c>
      <c r="I324" s="14" t="s">
        <v>701</v>
      </c>
    </row>
    <row r="325" spans="7:9" x14ac:dyDescent="0.3">
      <c r="G325" s="15" t="s">
        <v>24</v>
      </c>
      <c r="H325" s="15" t="s">
        <v>31</v>
      </c>
      <c r="I325" s="15" t="s">
        <v>221</v>
      </c>
    </row>
    <row r="326" spans="7:9" x14ac:dyDescent="0.3">
      <c r="G326" s="14" t="s">
        <v>26</v>
      </c>
      <c r="H326" s="14" t="s">
        <v>29</v>
      </c>
      <c r="I326" s="14" t="s">
        <v>404</v>
      </c>
    </row>
    <row r="327" spans="7:9" x14ac:dyDescent="0.3">
      <c r="G327" s="15" t="s">
        <v>26</v>
      </c>
      <c r="H327" s="15" t="s">
        <v>29</v>
      </c>
      <c r="I327" s="15" t="s">
        <v>405</v>
      </c>
    </row>
    <row r="328" spans="7:9" x14ac:dyDescent="0.3">
      <c r="G328" s="14" t="s">
        <v>24</v>
      </c>
      <c r="H328" s="14" t="s">
        <v>28</v>
      </c>
      <c r="I328" s="14" t="s">
        <v>222</v>
      </c>
    </row>
    <row r="329" spans="7:9" x14ac:dyDescent="0.3">
      <c r="G329" s="15" t="s">
        <v>26</v>
      </c>
      <c r="H329" s="15" t="s">
        <v>28</v>
      </c>
      <c r="I329" s="15" t="s">
        <v>702</v>
      </c>
    </row>
    <row r="330" spans="7:9" x14ac:dyDescent="0.3">
      <c r="G330" s="14" t="s">
        <v>25</v>
      </c>
      <c r="H330" s="14" t="s">
        <v>31</v>
      </c>
      <c r="I330" s="14" t="s">
        <v>223</v>
      </c>
    </row>
    <row r="331" spans="7:9" x14ac:dyDescent="0.3">
      <c r="G331" s="15" t="s">
        <v>26</v>
      </c>
      <c r="H331" s="15" t="s">
        <v>28</v>
      </c>
      <c r="I331" s="15" t="s">
        <v>703</v>
      </c>
    </row>
    <row r="332" spans="7:9" x14ac:dyDescent="0.3">
      <c r="G332" s="14" t="s">
        <v>27</v>
      </c>
      <c r="H332" s="14" t="s">
        <v>29</v>
      </c>
      <c r="I332" s="14" t="s">
        <v>224</v>
      </c>
    </row>
    <row r="333" spans="7:9" x14ac:dyDescent="0.3">
      <c r="G333" s="15" t="s">
        <v>27</v>
      </c>
      <c r="H333" s="15" t="s">
        <v>28</v>
      </c>
      <c r="I333" s="15" t="s">
        <v>704</v>
      </c>
    </row>
    <row r="334" spans="7:9" x14ac:dyDescent="0.3">
      <c r="G334" s="14" t="s">
        <v>27</v>
      </c>
      <c r="H334" s="14" t="s">
        <v>28</v>
      </c>
      <c r="I334" s="14" t="s">
        <v>705</v>
      </c>
    </row>
    <row r="335" spans="7:9" x14ac:dyDescent="0.3">
      <c r="G335" s="15" t="s">
        <v>24</v>
      </c>
      <c r="H335" s="15" t="s">
        <v>29</v>
      </c>
      <c r="I335" s="15" t="s">
        <v>706</v>
      </c>
    </row>
    <row r="336" spans="7:9" x14ac:dyDescent="0.3">
      <c r="G336" s="14" t="s">
        <v>24</v>
      </c>
      <c r="H336" s="14" t="s">
        <v>29</v>
      </c>
      <c r="I336" s="14" t="s">
        <v>707</v>
      </c>
    </row>
    <row r="337" spans="7:9" x14ac:dyDescent="0.3">
      <c r="G337" s="15" t="s">
        <v>27</v>
      </c>
      <c r="H337" s="15" t="s">
        <v>29</v>
      </c>
      <c r="I337" s="15" t="s">
        <v>225</v>
      </c>
    </row>
    <row r="338" spans="7:9" x14ac:dyDescent="0.3">
      <c r="G338" s="14" t="s">
        <v>27</v>
      </c>
      <c r="H338" s="14" t="s">
        <v>28</v>
      </c>
      <c r="I338" s="14" t="s">
        <v>708</v>
      </c>
    </row>
    <row r="339" spans="7:9" x14ac:dyDescent="0.3">
      <c r="G339" s="15" t="s">
        <v>27</v>
      </c>
      <c r="H339" s="15" t="s">
        <v>31</v>
      </c>
      <c r="I339" s="15" t="s">
        <v>410</v>
      </c>
    </row>
    <row r="340" spans="7:9" x14ac:dyDescent="0.3">
      <c r="G340" s="14" t="s">
        <v>25</v>
      </c>
      <c r="H340" s="14" t="s">
        <v>30</v>
      </c>
      <c r="I340" s="14" t="s">
        <v>411</v>
      </c>
    </row>
    <row r="341" spans="7:9" x14ac:dyDescent="0.3">
      <c r="G341" s="15" t="s">
        <v>26</v>
      </c>
      <c r="H341" s="15" t="s">
        <v>28</v>
      </c>
      <c r="I341" s="15" t="s">
        <v>412</v>
      </c>
    </row>
    <row r="342" spans="7:9" x14ac:dyDescent="0.3">
      <c r="G342" s="14" t="s">
        <v>26</v>
      </c>
      <c r="H342" s="14" t="s">
        <v>30</v>
      </c>
      <c r="I342" s="14" t="s">
        <v>709</v>
      </c>
    </row>
    <row r="343" spans="7:9" x14ac:dyDescent="0.3">
      <c r="G343" s="15" t="s">
        <v>26</v>
      </c>
      <c r="H343" s="15" t="s">
        <v>30</v>
      </c>
      <c r="I343" s="15" t="s">
        <v>710</v>
      </c>
    </row>
    <row r="344" spans="7:9" x14ac:dyDescent="0.3">
      <c r="G344" s="14" t="s">
        <v>25</v>
      </c>
      <c r="H344" s="14" t="s">
        <v>28</v>
      </c>
      <c r="I344" s="14" t="s">
        <v>711</v>
      </c>
    </row>
    <row r="345" spans="7:9" x14ac:dyDescent="0.3">
      <c r="G345" s="15" t="s">
        <v>27</v>
      </c>
      <c r="H345" s="15" t="s">
        <v>29</v>
      </c>
      <c r="I345" s="15" t="s">
        <v>712</v>
      </c>
    </row>
    <row r="346" spans="7:9" x14ac:dyDescent="0.3">
      <c r="G346" s="14" t="s">
        <v>24</v>
      </c>
      <c r="H346" s="14" t="s">
        <v>30</v>
      </c>
      <c r="I346" s="14" t="s">
        <v>228</v>
      </c>
    </row>
    <row r="347" spans="7:9" x14ac:dyDescent="0.3">
      <c r="G347" s="15" t="s">
        <v>26</v>
      </c>
      <c r="H347" s="15" t="s">
        <v>28</v>
      </c>
      <c r="I347" s="15" t="s">
        <v>413</v>
      </c>
    </row>
    <row r="348" spans="7:9" x14ac:dyDescent="0.3">
      <c r="G348" s="14" t="s">
        <v>26</v>
      </c>
      <c r="H348" s="14" t="s">
        <v>30</v>
      </c>
      <c r="I348" s="14" t="s">
        <v>229</v>
      </c>
    </row>
    <row r="349" spans="7:9" x14ac:dyDescent="0.3">
      <c r="G349" s="15" t="s">
        <v>24</v>
      </c>
      <c r="H349" s="15" t="s">
        <v>29</v>
      </c>
      <c r="I349" s="15" t="s">
        <v>713</v>
      </c>
    </row>
    <row r="350" spans="7:9" x14ac:dyDescent="0.3">
      <c r="G350" s="14" t="s">
        <v>26</v>
      </c>
      <c r="H350" s="14" t="s">
        <v>30</v>
      </c>
      <c r="I350" s="14" t="s">
        <v>714</v>
      </c>
    </row>
    <row r="351" spans="7:9" x14ac:dyDescent="0.3">
      <c r="G351" s="15" t="s">
        <v>27</v>
      </c>
      <c r="H351" s="15" t="s">
        <v>28</v>
      </c>
      <c r="I351" s="15" t="s">
        <v>715</v>
      </c>
    </row>
    <row r="352" spans="7:9" x14ac:dyDescent="0.3">
      <c r="G352" s="14" t="s">
        <v>25</v>
      </c>
      <c r="H352" s="14" t="s">
        <v>28</v>
      </c>
      <c r="I352" s="14" t="s">
        <v>419</v>
      </c>
    </row>
    <row r="353" spans="7:9" x14ac:dyDescent="0.3">
      <c r="G353" s="15" t="s">
        <v>26</v>
      </c>
      <c r="H353" s="15" t="s">
        <v>31</v>
      </c>
      <c r="I353" s="15" t="s">
        <v>420</v>
      </c>
    </row>
    <row r="354" spans="7:9" x14ac:dyDescent="0.3">
      <c r="G354" s="14" t="s">
        <v>24</v>
      </c>
      <c r="H354" s="14" t="s">
        <v>29</v>
      </c>
      <c r="I354" s="14" t="s">
        <v>716</v>
      </c>
    </row>
    <row r="355" spans="7:9" x14ac:dyDescent="0.3">
      <c r="G355" s="15" t="s">
        <v>25</v>
      </c>
      <c r="H355" s="15" t="s">
        <v>29</v>
      </c>
      <c r="I355" s="15" t="s">
        <v>717</v>
      </c>
    </row>
    <row r="356" spans="7:9" x14ac:dyDescent="0.3">
      <c r="G356" s="14" t="s">
        <v>24</v>
      </c>
      <c r="H356" s="14" t="s">
        <v>31</v>
      </c>
      <c r="I356" s="14" t="s">
        <v>421</v>
      </c>
    </row>
    <row r="357" spans="7:9" x14ac:dyDescent="0.3">
      <c r="G357" s="15" t="s">
        <v>25</v>
      </c>
      <c r="H357" s="15" t="s">
        <v>28</v>
      </c>
      <c r="I357" s="15" t="s">
        <v>718</v>
      </c>
    </row>
    <row r="358" spans="7:9" x14ac:dyDescent="0.3">
      <c r="G358" s="14" t="s">
        <v>26</v>
      </c>
      <c r="H358" s="14" t="s">
        <v>31</v>
      </c>
      <c r="I358" s="14" t="s">
        <v>719</v>
      </c>
    </row>
    <row r="359" spans="7:9" x14ac:dyDescent="0.3">
      <c r="G359" s="15" t="s">
        <v>27</v>
      </c>
      <c r="H359" s="15" t="s">
        <v>28</v>
      </c>
      <c r="I359" s="15" t="s">
        <v>231</v>
      </c>
    </row>
    <row r="360" spans="7:9" x14ac:dyDescent="0.3">
      <c r="G360" s="14" t="s">
        <v>27</v>
      </c>
      <c r="H360" s="14" t="s">
        <v>30</v>
      </c>
      <c r="I360" s="14" t="s">
        <v>422</v>
      </c>
    </row>
    <row r="361" spans="7:9" x14ac:dyDescent="0.3">
      <c r="G361" s="15" t="s">
        <v>26</v>
      </c>
      <c r="H361" s="15" t="s">
        <v>29</v>
      </c>
      <c r="I361" s="15" t="s">
        <v>720</v>
      </c>
    </row>
    <row r="362" spans="7:9" x14ac:dyDescent="0.3">
      <c r="G362" s="14" t="s">
        <v>27</v>
      </c>
      <c r="H362" s="14" t="s">
        <v>30</v>
      </c>
      <c r="I362" s="14" t="s">
        <v>424</v>
      </c>
    </row>
    <row r="363" spans="7:9" x14ac:dyDescent="0.3">
      <c r="G363" s="15" t="s">
        <v>27</v>
      </c>
      <c r="H363" s="15" t="s">
        <v>28</v>
      </c>
      <c r="I363" s="15" t="s">
        <v>425</v>
      </c>
    </row>
    <row r="364" spans="7:9" x14ac:dyDescent="0.3">
      <c r="G364" s="14" t="s">
        <v>27</v>
      </c>
      <c r="H364" s="14" t="s">
        <v>30</v>
      </c>
      <c r="I364" s="14" t="s">
        <v>721</v>
      </c>
    </row>
    <row r="365" spans="7:9" x14ac:dyDescent="0.3">
      <c r="G365" s="15" t="s">
        <v>24</v>
      </c>
      <c r="H365" s="15" t="s">
        <v>30</v>
      </c>
      <c r="I365" s="15" t="s">
        <v>722</v>
      </c>
    </row>
    <row r="366" spans="7:9" x14ac:dyDescent="0.3">
      <c r="G366" s="14" t="s">
        <v>27</v>
      </c>
      <c r="H366" s="14" t="s">
        <v>30</v>
      </c>
      <c r="I366" s="14" t="s">
        <v>427</v>
      </c>
    </row>
    <row r="367" spans="7:9" x14ac:dyDescent="0.3">
      <c r="G367" s="15" t="s">
        <v>26</v>
      </c>
      <c r="H367" s="15" t="s">
        <v>28</v>
      </c>
      <c r="I367" s="15" t="s">
        <v>723</v>
      </c>
    </row>
    <row r="368" spans="7:9" x14ac:dyDescent="0.3">
      <c r="G368" s="14" t="s">
        <v>24</v>
      </c>
      <c r="H368" s="14" t="s">
        <v>29</v>
      </c>
      <c r="I368" s="14" t="s">
        <v>724</v>
      </c>
    </row>
    <row r="369" spans="7:9" x14ac:dyDescent="0.3">
      <c r="G369" s="15" t="s">
        <v>25</v>
      </c>
      <c r="H369" s="15" t="s">
        <v>29</v>
      </c>
      <c r="I369" s="15" t="s">
        <v>725</v>
      </c>
    </row>
    <row r="370" spans="7:9" x14ac:dyDescent="0.3">
      <c r="G370" s="14" t="s">
        <v>27</v>
      </c>
      <c r="H370" s="14" t="s">
        <v>31</v>
      </c>
      <c r="I370" s="14" t="s">
        <v>726</v>
      </c>
    </row>
    <row r="371" spans="7:9" x14ac:dyDescent="0.3">
      <c r="G371" s="15" t="s">
        <v>24</v>
      </c>
      <c r="H371" s="15" t="s">
        <v>31</v>
      </c>
      <c r="I371" s="15" t="s">
        <v>727</v>
      </c>
    </row>
    <row r="372" spans="7:9" x14ac:dyDescent="0.3">
      <c r="G372" s="14" t="s">
        <v>24</v>
      </c>
      <c r="H372" s="14" t="s">
        <v>28</v>
      </c>
      <c r="I372" s="14" t="s">
        <v>728</v>
      </c>
    </row>
    <row r="373" spans="7:9" x14ac:dyDescent="0.3">
      <c r="G373" s="15" t="s">
        <v>26</v>
      </c>
      <c r="H373" s="15" t="s">
        <v>31</v>
      </c>
      <c r="I373" s="15" t="s">
        <v>236</v>
      </c>
    </row>
    <row r="374" spans="7:9" x14ac:dyDescent="0.3">
      <c r="G374" s="14" t="s">
        <v>25</v>
      </c>
      <c r="H374" s="14" t="s">
        <v>31</v>
      </c>
      <c r="I374" s="14" t="s">
        <v>429</v>
      </c>
    </row>
    <row r="375" spans="7:9" x14ac:dyDescent="0.3">
      <c r="G375" s="15" t="s">
        <v>26</v>
      </c>
      <c r="H375" s="15" t="s">
        <v>29</v>
      </c>
      <c r="I375" s="15" t="s">
        <v>729</v>
      </c>
    </row>
    <row r="376" spans="7:9" x14ac:dyDescent="0.3">
      <c r="G376" s="14" t="s">
        <v>26</v>
      </c>
      <c r="H376" s="14" t="s">
        <v>29</v>
      </c>
      <c r="I376" s="14" t="s">
        <v>730</v>
      </c>
    </row>
    <row r="377" spans="7:9" x14ac:dyDescent="0.3">
      <c r="G377" s="15" t="s">
        <v>26</v>
      </c>
      <c r="H377" s="15" t="s">
        <v>28</v>
      </c>
      <c r="I377" s="15" t="s">
        <v>731</v>
      </c>
    </row>
    <row r="378" spans="7:9" x14ac:dyDescent="0.3">
      <c r="G378" s="14" t="s">
        <v>25</v>
      </c>
      <c r="H378" s="14" t="s">
        <v>29</v>
      </c>
      <c r="I378" s="14" t="s">
        <v>732</v>
      </c>
    </row>
    <row r="379" spans="7:9" x14ac:dyDescent="0.3">
      <c r="G379" s="15" t="s">
        <v>26</v>
      </c>
      <c r="H379" s="15" t="s">
        <v>30</v>
      </c>
      <c r="I379" s="15" t="s">
        <v>733</v>
      </c>
    </row>
    <row r="380" spans="7:9" x14ac:dyDescent="0.3">
      <c r="G380" s="14" t="s">
        <v>25</v>
      </c>
      <c r="H380" s="14" t="s">
        <v>30</v>
      </c>
      <c r="I380" s="14" t="s">
        <v>734</v>
      </c>
    </row>
    <row r="381" spans="7:9" x14ac:dyDescent="0.3">
      <c r="G381" s="15" t="s">
        <v>24</v>
      </c>
      <c r="H381" s="15" t="s">
        <v>29</v>
      </c>
      <c r="I381" s="15" t="s">
        <v>432</v>
      </c>
    </row>
    <row r="382" spans="7:9" x14ac:dyDescent="0.3">
      <c r="G382" s="14" t="s">
        <v>27</v>
      </c>
      <c r="H382" s="14" t="s">
        <v>28</v>
      </c>
      <c r="I382" s="14" t="s">
        <v>433</v>
      </c>
    </row>
    <row r="383" spans="7:9" x14ac:dyDescent="0.3">
      <c r="G383" s="15" t="s">
        <v>25</v>
      </c>
      <c r="H383" s="15" t="s">
        <v>29</v>
      </c>
      <c r="I383" s="15" t="s">
        <v>735</v>
      </c>
    </row>
    <row r="384" spans="7:9" x14ac:dyDescent="0.3">
      <c r="G384" s="14" t="s">
        <v>24</v>
      </c>
      <c r="H384" s="14" t="s">
        <v>31</v>
      </c>
      <c r="I384" s="14" t="s">
        <v>736</v>
      </c>
    </row>
    <row r="385" spans="7:9" x14ac:dyDescent="0.3">
      <c r="G385" s="15" t="s">
        <v>27</v>
      </c>
      <c r="H385" s="15" t="s">
        <v>28</v>
      </c>
      <c r="I385" s="15" t="s">
        <v>737</v>
      </c>
    </row>
    <row r="386" spans="7:9" x14ac:dyDescent="0.3">
      <c r="G386" s="14" t="s">
        <v>26</v>
      </c>
      <c r="H386" s="14" t="s">
        <v>29</v>
      </c>
      <c r="I386" s="14" t="s">
        <v>738</v>
      </c>
    </row>
    <row r="387" spans="7:9" x14ac:dyDescent="0.3">
      <c r="G387" s="15" t="s">
        <v>26</v>
      </c>
      <c r="H387" s="15" t="s">
        <v>28</v>
      </c>
      <c r="I387" s="15" t="s">
        <v>739</v>
      </c>
    </row>
    <row r="388" spans="7:9" x14ac:dyDescent="0.3">
      <c r="G388" s="14" t="s">
        <v>24</v>
      </c>
      <c r="H388" s="14" t="s">
        <v>28</v>
      </c>
      <c r="I388" s="14" t="s">
        <v>740</v>
      </c>
    </row>
    <row r="389" spans="7:9" x14ac:dyDescent="0.3">
      <c r="G389" s="15" t="s">
        <v>26</v>
      </c>
      <c r="H389" s="15" t="s">
        <v>29</v>
      </c>
      <c r="I389" s="15" t="s">
        <v>435</v>
      </c>
    </row>
    <row r="390" spans="7:9" x14ac:dyDescent="0.3">
      <c r="G390" s="21" t="s">
        <v>26</v>
      </c>
      <c r="H390" s="21" t="s">
        <v>29</v>
      </c>
      <c r="I390" s="21" t="s">
        <v>741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1D89B-F4B1-4C44-AF6B-0B7CC1CE6121}">
  <dimension ref="A1:AM751"/>
  <sheetViews>
    <sheetView topLeftCell="T1" workbookViewId="0">
      <selection activeCell="M3" sqref="M3"/>
    </sheetView>
  </sheetViews>
  <sheetFormatPr defaultRowHeight="14.4" x14ac:dyDescent="0.3"/>
  <cols>
    <col min="25" max="25" width="11" bestFit="1" customWidth="1"/>
    <col min="31" max="31" width="13.33203125" bestFit="1" customWidth="1"/>
    <col min="32" max="32" width="12.109375" bestFit="1" customWidth="1"/>
  </cols>
  <sheetData>
    <row r="1" spans="1:39"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53</v>
      </c>
      <c r="T1" s="4" t="s">
        <v>54</v>
      </c>
      <c r="U1" s="4" t="s">
        <v>55</v>
      </c>
      <c r="V1" s="4" t="s">
        <v>56</v>
      </c>
      <c r="W1" s="4" t="s">
        <v>57</v>
      </c>
      <c r="X1" s="4" t="s">
        <v>58</v>
      </c>
      <c r="Y1" s="4" t="s">
        <v>59</v>
      </c>
      <c r="Z1" s="4" t="s">
        <v>60</v>
      </c>
      <c r="AA1" s="4" t="s">
        <v>61</v>
      </c>
      <c r="AB1" s="4" t="s">
        <v>62</v>
      </c>
      <c r="AC1" s="4" t="s">
        <v>76</v>
      </c>
      <c r="AD1" s="4" t="s">
        <v>81</v>
      </c>
      <c r="AE1" s="4" t="s">
        <v>438</v>
      </c>
      <c r="AF1" s="4" t="s">
        <v>440</v>
      </c>
      <c r="AG1" s="4" t="s">
        <v>441</v>
      </c>
      <c r="AH1" s="4" t="s">
        <v>442</v>
      </c>
      <c r="AI1" s="4" t="s">
        <v>444</v>
      </c>
      <c r="AJ1" s="4" t="s">
        <v>742</v>
      </c>
      <c r="AK1" s="4" t="s">
        <v>745</v>
      </c>
      <c r="AM1">
        <f>AVERAGE(AB2:AB751)</f>
        <v>272906.2519135999</v>
      </c>
    </row>
    <row r="2" spans="1:39" x14ac:dyDescent="0.3">
      <c r="A2" s="1" t="s">
        <v>23</v>
      </c>
      <c r="B2" s="1" t="s">
        <v>24</v>
      </c>
      <c r="C2" s="1" t="s">
        <v>28</v>
      </c>
      <c r="D2" s="1">
        <v>1158</v>
      </c>
      <c r="E2" s="1">
        <v>954098</v>
      </c>
      <c r="F2" s="1">
        <v>7454</v>
      </c>
      <c r="G2" s="1">
        <v>8.9</v>
      </c>
      <c r="H2" s="1">
        <v>7.04</v>
      </c>
      <c r="I2" s="1">
        <v>24</v>
      </c>
      <c r="J2" s="1">
        <v>33.46</v>
      </c>
      <c r="K2" s="1">
        <v>8.5500000000000007</v>
      </c>
      <c r="L2" s="1">
        <v>26145</v>
      </c>
      <c r="M2" s="1">
        <v>14</v>
      </c>
      <c r="N2" s="1">
        <v>352.31</v>
      </c>
      <c r="O2" s="1">
        <v>21.31</v>
      </c>
      <c r="P2" s="1">
        <v>30</v>
      </c>
      <c r="Q2" s="1">
        <v>24130</v>
      </c>
      <c r="R2" s="1">
        <v>56</v>
      </c>
      <c r="S2" s="1">
        <f t="shared" ref="S2:S65" si="0">H2*D2</f>
        <v>8152.32</v>
      </c>
      <c r="T2" s="1">
        <f t="shared" ref="T2:T65" si="1">K2/100*E2</f>
        <v>81575.379000000001</v>
      </c>
      <c r="U2" s="1">
        <f t="shared" ref="U2:U65" si="2">O2/100*D2</f>
        <v>246.76979999999998</v>
      </c>
      <c r="V2" s="1">
        <f t="shared" ref="V2:V65" si="3">G2/100*D2</f>
        <v>103.06200000000001</v>
      </c>
      <c r="W2" s="1">
        <f t="shared" ref="W2:W65" si="4">E2 - (S2+T2+U2+V2+L2+Q2)</f>
        <v>813745.46919999993</v>
      </c>
      <c r="X2" s="1">
        <f t="shared" ref="X2:X65" si="5">IF(D2=0,NA(),W2/D2)</f>
        <v>702.71629464594128</v>
      </c>
      <c r="Y2" s="10">
        <f t="shared" ref="Y2:Y65" si="6">IF(F2=0,NA(),E2/F2)</f>
        <v>127.99812181379126</v>
      </c>
      <c r="Z2" s="1">
        <f t="shared" ref="Z2:Z65" si="7">IF(N2=0,NA(),E2/N2)</f>
        <v>2708.1206891657916</v>
      </c>
      <c r="AA2" s="1">
        <f t="shared" ref="AA2:AA65" si="8">IF(Z2=0,NA(),I2/Z2)</f>
        <v>8.8622342778205167E-3</v>
      </c>
      <c r="AB2" s="1">
        <f t="shared" ref="AB2:AB65" si="9">W2-F2</f>
        <v>806291.46919999993</v>
      </c>
      <c r="AC2" s="8">
        <f t="shared" ref="AC2:AC65" si="10">IF(Z2=0,NA(),I2/Z2)</f>
        <v>8.8622342778205167E-3</v>
      </c>
      <c r="AD2" s="1" t="str">
        <f t="shared" ref="AD2:AD65" si="11" xml:space="preserve"> "CUST" &amp; ROW()</f>
        <v>CUST2</v>
      </c>
      <c r="AE2" s="1">
        <f t="shared" ref="AE2" si="12">SUM(AB2:AB751)</f>
        <v>204679688.93519995</v>
      </c>
      <c r="AF2" s="1">
        <v>806291</v>
      </c>
      <c r="AG2" s="1">
        <f t="shared" ref="AG2:AG65" si="13">AF2/$AE$2</f>
        <v>3.9392819297046407E-3</v>
      </c>
      <c r="AH2" s="1" t="str">
        <f t="shared" ref="AH2:AH65" si="14">IF(AG2&lt;=0.75,"Yes","No")</f>
        <v>Yes</v>
      </c>
      <c r="AI2" s="1" t="str">
        <f>IF(AND(AB2&gt;=$AM$1, M2&lt;$AM$2),"Yes","No")</f>
        <v>No</v>
      </c>
      <c r="AJ2" s="1" t="str">
        <f t="shared" ref="AJ2:AJ65" si="15">IF(AND(AB2&gt;=$AM$1, M2&lt;$AM$2, Y2&gt;=$AM$5),"Yes","No")</f>
        <v>No</v>
      </c>
      <c r="AK2" s="1" t="str">
        <f t="shared" ref="AK2:AK65" si="16">IF(Y2&gt;$AM$5,"High",IF(Y2&lt;$AM$5,"Low","Medium"))</f>
        <v>High</v>
      </c>
      <c r="AM2">
        <v>7.38</v>
      </c>
    </row>
    <row r="3" spans="1:39" x14ac:dyDescent="0.3">
      <c r="A3" s="1" t="s">
        <v>20</v>
      </c>
      <c r="B3" s="1" t="s">
        <v>24</v>
      </c>
      <c r="C3" s="1" t="s">
        <v>29</v>
      </c>
      <c r="D3" s="1">
        <v>3731</v>
      </c>
      <c r="E3" s="1">
        <v>991768</v>
      </c>
      <c r="F3" s="1">
        <v>52857</v>
      </c>
      <c r="G3" s="1">
        <v>2.9</v>
      </c>
      <c r="H3" s="1">
        <v>12.76</v>
      </c>
      <c r="I3" s="1">
        <v>437</v>
      </c>
      <c r="J3" s="1">
        <v>61.4</v>
      </c>
      <c r="K3" s="1">
        <v>7.35</v>
      </c>
      <c r="L3" s="1">
        <v>8077</v>
      </c>
      <c r="M3" s="1">
        <v>6</v>
      </c>
      <c r="N3" s="1">
        <v>1622.73</v>
      </c>
      <c r="O3" s="1">
        <v>6.11</v>
      </c>
      <c r="P3" s="1">
        <v>47</v>
      </c>
      <c r="Q3" s="1">
        <v>14715</v>
      </c>
      <c r="R3" s="1">
        <v>-5</v>
      </c>
      <c r="S3" s="1">
        <f t="shared" si="0"/>
        <v>47607.56</v>
      </c>
      <c r="T3" s="1">
        <f t="shared" si="1"/>
        <v>72894.947999999989</v>
      </c>
      <c r="U3" s="1">
        <f t="shared" si="2"/>
        <v>227.9641</v>
      </c>
      <c r="V3" s="1">
        <f t="shared" si="3"/>
        <v>108.199</v>
      </c>
      <c r="W3" s="1">
        <f t="shared" si="4"/>
        <v>848137.32890000008</v>
      </c>
      <c r="X3" s="1">
        <f t="shared" si="5"/>
        <v>227.3217177432324</v>
      </c>
      <c r="Y3" s="10">
        <f t="shared" si="6"/>
        <v>18.763229089808352</v>
      </c>
      <c r="Z3" s="1">
        <f t="shared" si="7"/>
        <v>611.17253024224613</v>
      </c>
      <c r="AA3" s="1">
        <f t="shared" si="8"/>
        <v>0.71501904679320161</v>
      </c>
      <c r="AB3" s="1">
        <f t="shared" si="9"/>
        <v>795280.32890000008</v>
      </c>
      <c r="AC3" s="8">
        <f t="shared" si="10"/>
        <v>0.71501904679320161</v>
      </c>
      <c r="AD3" s="1" t="str">
        <f t="shared" si="11"/>
        <v>CUST3</v>
      </c>
      <c r="AE3" s="1"/>
      <c r="AF3" s="1">
        <f>AF2+AB3</f>
        <v>1601571.3289000001</v>
      </c>
      <c r="AG3" s="1">
        <f t="shared" si="13"/>
        <v>7.8247692149221778E-3</v>
      </c>
      <c r="AH3" s="1" t="str">
        <f t="shared" si="14"/>
        <v>Yes</v>
      </c>
      <c r="AI3" s="1" t="str">
        <f t="shared" ref="AI3:AI65" si="17">IF(AND(AB3&gt;=$AM$1, M3&lt;$AM$2),"Yes","No")</f>
        <v>Yes</v>
      </c>
      <c r="AJ3" s="1" t="str">
        <f t="shared" si="15"/>
        <v>Yes</v>
      </c>
      <c r="AK3" s="1" t="str">
        <f t="shared" si="16"/>
        <v>High</v>
      </c>
    </row>
    <row r="4" spans="1:39" x14ac:dyDescent="0.3">
      <c r="A4" s="1" t="s">
        <v>21</v>
      </c>
      <c r="B4" s="1" t="s">
        <v>26</v>
      </c>
      <c r="C4" s="1" t="s">
        <v>28</v>
      </c>
      <c r="D4" s="1">
        <v>761</v>
      </c>
      <c r="E4" s="1">
        <v>998763</v>
      </c>
      <c r="F4" s="1">
        <v>9173</v>
      </c>
      <c r="G4" s="1">
        <v>7.25</v>
      </c>
      <c r="H4" s="1">
        <v>8.3000000000000007</v>
      </c>
      <c r="I4" s="1">
        <v>179</v>
      </c>
      <c r="J4" s="1">
        <v>17.510000000000002</v>
      </c>
      <c r="K4" s="1">
        <v>17.45</v>
      </c>
      <c r="L4" s="1">
        <v>9921</v>
      </c>
      <c r="M4" s="1">
        <v>3</v>
      </c>
      <c r="N4" s="1">
        <v>1402.59</v>
      </c>
      <c r="O4" s="1">
        <v>4.93</v>
      </c>
      <c r="P4" s="1">
        <v>17</v>
      </c>
      <c r="Q4" s="1">
        <v>5478</v>
      </c>
      <c r="R4" s="1">
        <v>64</v>
      </c>
      <c r="S4" s="1">
        <f t="shared" si="0"/>
        <v>6316.3</v>
      </c>
      <c r="T4" s="1">
        <f t="shared" si="1"/>
        <v>174284.14349999998</v>
      </c>
      <c r="U4" s="1">
        <f t="shared" si="2"/>
        <v>37.517299999999999</v>
      </c>
      <c r="V4" s="1">
        <f t="shared" si="3"/>
        <v>55.172499999999999</v>
      </c>
      <c r="W4" s="1">
        <f t="shared" si="4"/>
        <v>802670.86670000001</v>
      </c>
      <c r="X4" s="1">
        <f t="shared" si="5"/>
        <v>1054.7580377135348</v>
      </c>
      <c r="Y4" s="10">
        <f t="shared" si="6"/>
        <v>108.88073694538319</v>
      </c>
      <c r="Z4" s="1">
        <f t="shared" si="7"/>
        <v>712.08478600303727</v>
      </c>
      <c r="AA4" s="1">
        <f t="shared" si="8"/>
        <v>0.25137456033112959</v>
      </c>
      <c r="AB4" s="1">
        <f t="shared" si="9"/>
        <v>793497.86670000001</v>
      </c>
      <c r="AC4" s="8">
        <f t="shared" si="10"/>
        <v>0.25137456033112959</v>
      </c>
      <c r="AD4" s="1" t="str">
        <f t="shared" si="11"/>
        <v>CUST4</v>
      </c>
      <c r="AE4" s="1"/>
      <c r="AF4" s="1">
        <f t="shared" ref="AF4:AF67" si="18">AF3+AB4</f>
        <v>2395069.1956000002</v>
      </c>
      <c r="AG4" s="1">
        <f t="shared" si="13"/>
        <v>1.1701547955538769E-2</v>
      </c>
      <c r="AH4" s="1" t="str">
        <f t="shared" si="14"/>
        <v>Yes</v>
      </c>
      <c r="AI4" s="1" t="str">
        <f t="shared" si="17"/>
        <v>Yes</v>
      </c>
      <c r="AJ4" s="1" t="str">
        <f t="shared" si="15"/>
        <v>Yes</v>
      </c>
      <c r="AK4" s="1" t="str">
        <f t="shared" si="16"/>
        <v>High</v>
      </c>
    </row>
    <row r="5" spans="1:39" x14ac:dyDescent="0.3">
      <c r="A5" s="1" t="s">
        <v>20</v>
      </c>
      <c r="B5" s="1" t="s">
        <v>25</v>
      </c>
      <c r="C5" s="1" t="s">
        <v>31</v>
      </c>
      <c r="D5" s="1">
        <v>1427</v>
      </c>
      <c r="E5" s="1">
        <v>983396</v>
      </c>
      <c r="F5" s="1">
        <v>16590</v>
      </c>
      <c r="G5" s="1">
        <v>7.12</v>
      </c>
      <c r="H5" s="1">
        <v>7.34</v>
      </c>
      <c r="I5" s="1">
        <v>340</v>
      </c>
      <c r="J5" s="1">
        <v>42.81</v>
      </c>
      <c r="K5" s="1">
        <v>12.39</v>
      </c>
      <c r="L5" s="1">
        <v>32450</v>
      </c>
      <c r="M5" s="1">
        <v>10</v>
      </c>
      <c r="N5" s="1">
        <v>799.3</v>
      </c>
      <c r="O5" s="1">
        <v>0.54</v>
      </c>
      <c r="P5" s="1">
        <v>21</v>
      </c>
      <c r="Q5" s="1">
        <v>9507</v>
      </c>
      <c r="R5" s="1">
        <v>7</v>
      </c>
      <c r="S5" s="1">
        <f t="shared" si="0"/>
        <v>10474.18</v>
      </c>
      <c r="T5" s="1">
        <f t="shared" si="1"/>
        <v>121842.76440000001</v>
      </c>
      <c r="U5" s="1">
        <f t="shared" si="2"/>
        <v>7.7058</v>
      </c>
      <c r="V5" s="1">
        <f t="shared" si="3"/>
        <v>101.6024</v>
      </c>
      <c r="W5" s="1">
        <f t="shared" si="4"/>
        <v>809012.74739999999</v>
      </c>
      <c r="X5" s="1">
        <f t="shared" si="5"/>
        <v>566.93254898388227</v>
      </c>
      <c r="Y5" s="10">
        <f t="shared" si="6"/>
        <v>59.276431585292343</v>
      </c>
      <c r="Z5" s="1">
        <f t="shared" si="7"/>
        <v>1230.3215313399226</v>
      </c>
      <c r="AA5" s="1">
        <f t="shared" si="8"/>
        <v>0.2763505241021928</v>
      </c>
      <c r="AB5" s="1">
        <f t="shared" si="9"/>
        <v>792422.74739999999</v>
      </c>
      <c r="AC5" s="8">
        <f t="shared" si="10"/>
        <v>0.2763505241021928</v>
      </c>
      <c r="AD5" s="1" t="str">
        <f t="shared" si="11"/>
        <v>CUST5</v>
      </c>
      <c r="AE5" s="1"/>
      <c r="AF5" s="1">
        <f t="shared" si="18"/>
        <v>3187491.943</v>
      </c>
      <c r="AG5" s="1">
        <f t="shared" si="13"/>
        <v>1.5573074004471133E-2</v>
      </c>
      <c r="AH5" s="1" t="str">
        <f t="shared" si="14"/>
        <v>Yes</v>
      </c>
      <c r="AI5" s="1" t="str">
        <f t="shared" si="17"/>
        <v>No</v>
      </c>
      <c r="AJ5" s="1" t="str">
        <f t="shared" si="15"/>
        <v>No</v>
      </c>
      <c r="AK5" s="1" t="str">
        <f t="shared" si="16"/>
        <v>High</v>
      </c>
      <c r="AM5">
        <f>AVERAGE(Y2:Y751)</f>
        <v>12.18437161916321</v>
      </c>
    </row>
    <row r="6" spans="1:39" x14ac:dyDescent="0.3">
      <c r="A6" s="1" t="s">
        <v>20</v>
      </c>
      <c r="B6" s="1" t="s">
        <v>24</v>
      </c>
      <c r="C6" s="1" t="s">
        <v>30</v>
      </c>
      <c r="D6" s="1">
        <v>2834</v>
      </c>
      <c r="E6" s="1">
        <v>966781</v>
      </c>
      <c r="F6" s="1">
        <v>31086</v>
      </c>
      <c r="G6" s="1">
        <v>4.71</v>
      </c>
      <c r="H6" s="1">
        <v>9.56</v>
      </c>
      <c r="I6" s="1">
        <v>195</v>
      </c>
      <c r="J6" s="1">
        <v>68.209999999999994</v>
      </c>
      <c r="K6" s="1">
        <v>7.61</v>
      </c>
      <c r="L6" s="1">
        <v>37310</v>
      </c>
      <c r="M6" s="1">
        <v>2</v>
      </c>
      <c r="N6" s="1">
        <v>768.16</v>
      </c>
      <c r="O6" s="1">
        <v>22</v>
      </c>
      <c r="P6" s="1">
        <v>1</v>
      </c>
      <c r="Q6" s="1">
        <v>14036</v>
      </c>
      <c r="R6" s="1">
        <v>30</v>
      </c>
      <c r="S6" s="1">
        <f t="shared" si="0"/>
        <v>27093.040000000001</v>
      </c>
      <c r="T6" s="1">
        <f t="shared" si="1"/>
        <v>73572.034100000004</v>
      </c>
      <c r="U6" s="1">
        <f t="shared" si="2"/>
        <v>623.48</v>
      </c>
      <c r="V6" s="1">
        <f t="shared" si="3"/>
        <v>133.48140000000001</v>
      </c>
      <c r="W6" s="1">
        <f t="shared" si="4"/>
        <v>814012.9645</v>
      </c>
      <c r="X6" s="1">
        <f t="shared" si="5"/>
        <v>287.23110956245591</v>
      </c>
      <c r="Y6" s="10">
        <f t="shared" si="6"/>
        <v>31.100205880460656</v>
      </c>
      <c r="Z6" s="1">
        <f t="shared" si="7"/>
        <v>1258.5672255780046</v>
      </c>
      <c r="AA6" s="1">
        <f t="shared" si="8"/>
        <v>0.15493808835713568</v>
      </c>
      <c r="AB6" s="1">
        <f t="shared" si="9"/>
        <v>782926.9645</v>
      </c>
      <c r="AC6" s="8">
        <f t="shared" si="10"/>
        <v>0.15493808835713568</v>
      </c>
      <c r="AD6" s="1" t="str">
        <f t="shared" si="11"/>
        <v>CUST6</v>
      </c>
      <c r="AE6" s="1"/>
      <c r="AF6" s="1">
        <f t="shared" si="18"/>
        <v>3970418.9074999997</v>
      </c>
      <c r="AG6" s="1">
        <f t="shared" si="13"/>
        <v>1.9398206671874533E-2</v>
      </c>
      <c r="AH6" s="1" t="str">
        <f t="shared" si="14"/>
        <v>Yes</v>
      </c>
      <c r="AI6" s="1" t="str">
        <f t="shared" si="17"/>
        <v>Yes</v>
      </c>
      <c r="AJ6" s="1" t="str">
        <f t="shared" si="15"/>
        <v>Yes</v>
      </c>
      <c r="AK6" s="1" t="str">
        <f t="shared" si="16"/>
        <v>High</v>
      </c>
    </row>
    <row r="7" spans="1:39" x14ac:dyDescent="0.3">
      <c r="A7" s="1" t="s">
        <v>19</v>
      </c>
      <c r="B7" s="1" t="s">
        <v>27</v>
      </c>
      <c r="C7" s="1" t="s">
        <v>29</v>
      </c>
      <c r="D7" s="1">
        <v>2290</v>
      </c>
      <c r="E7" s="1">
        <v>997594</v>
      </c>
      <c r="F7" s="1">
        <v>10939</v>
      </c>
      <c r="G7" s="1">
        <v>5.26</v>
      </c>
      <c r="H7" s="1">
        <v>11.91</v>
      </c>
      <c r="I7" s="1">
        <v>474</v>
      </c>
      <c r="J7" s="1">
        <v>33.96</v>
      </c>
      <c r="K7" s="1">
        <v>11.16</v>
      </c>
      <c r="L7" s="1">
        <v>30408</v>
      </c>
      <c r="M7" s="1">
        <v>7</v>
      </c>
      <c r="N7" s="1">
        <v>207.03</v>
      </c>
      <c r="O7" s="1">
        <v>0.54</v>
      </c>
      <c r="P7" s="1">
        <v>5</v>
      </c>
      <c r="Q7" s="1">
        <v>48889</v>
      </c>
      <c r="R7" s="1">
        <v>58</v>
      </c>
      <c r="S7" s="1">
        <f t="shared" si="0"/>
        <v>27273.9</v>
      </c>
      <c r="T7" s="1">
        <f t="shared" si="1"/>
        <v>111331.49040000001</v>
      </c>
      <c r="U7" s="1">
        <f t="shared" si="2"/>
        <v>12.366000000000001</v>
      </c>
      <c r="V7" s="1">
        <f t="shared" si="3"/>
        <v>120.45400000000001</v>
      </c>
      <c r="W7" s="1">
        <f t="shared" si="4"/>
        <v>779558.78960000002</v>
      </c>
      <c r="X7" s="1">
        <f t="shared" si="5"/>
        <v>340.41868541484718</v>
      </c>
      <c r="Y7" s="10">
        <f t="shared" si="6"/>
        <v>91.19608739372886</v>
      </c>
      <c r="Z7" s="1">
        <f t="shared" si="7"/>
        <v>4818.5963386948752</v>
      </c>
      <c r="AA7" s="1">
        <f t="shared" si="8"/>
        <v>9.8368895562723907E-2</v>
      </c>
      <c r="AB7" s="1">
        <f t="shared" si="9"/>
        <v>768619.78960000002</v>
      </c>
      <c r="AC7" s="8">
        <f t="shared" si="10"/>
        <v>9.8368895562723907E-2</v>
      </c>
      <c r="AD7" s="1" t="str">
        <f t="shared" si="11"/>
        <v>CUST7</v>
      </c>
      <c r="AE7" s="1"/>
      <c r="AF7" s="1">
        <f t="shared" si="18"/>
        <v>4739038.6970999995</v>
      </c>
      <c r="AG7" s="1">
        <f t="shared" si="13"/>
        <v>2.3153439023450656E-2</v>
      </c>
      <c r="AH7" s="1" t="str">
        <f t="shared" si="14"/>
        <v>Yes</v>
      </c>
      <c r="AI7" s="1" t="str">
        <f t="shared" si="17"/>
        <v>Yes</v>
      </c>
      <c r="AJ7" s="1" t="str">
        <f t="shared" si="15"/>
        <v>Yes</v>
      </c>
      <c r="AK7" s="1" t="str">
        <f t="shared" si="16"/>
        <v>High</v>
      </c>
    </row>
    <row r="8" spans="1:39" x14ac:dyDescent="0.3">
      <c r="A8" s="1" t="s">
        <v>21</v>
      </c>
      <c r="B8" s="1" t="s">
        <v>27</v>
      </c>
      <c r="C8" s="1" t="s">
        <v>31</v>
      </c>
      <c r="D8" s="1">
        <v>2525</v>
      </c>
      <c r="E8" s="1">
        <v>932766</v>
      </c>
      <c r="F8" s="1">
        <v>10842</v>
      </c>
      <c r="G8" s="1">
        <v>5.52</v>
      </c>
      <c r="H8" s="1">
        <v>17.53</v>
      </c>
      <c r="I8" s="1">
        <v>381</v>
      </c>
      <c r="J8" s="1">
        <v>40.729999999999997</v>
      </c>
      <c r="K8" s="1">
        <v>6.09</v>
      </c>
      <c r="L8" s="1">
        <v>35825</v>
      </c>
      <c r="M8" s="1">
        <v>0</v>
      </c>
      <c r="N8" s="1">
        <v>285.5</v>
      </c>
      <c r="O8" s="1">
        <v>17.5</v>
      </c>
      <c r="P8" s="1">
        <v>9</v>
      </c>
      <c r="Q8" s="1">
        <v>24985</v>
      </c>
      <c r="R8" s="1">
        <v>18</v>
      </c>
      <c r="S8" s="1">
        <f t="shared" si="0"/>
        <v>44263.25</v>
      </c>
      <c r="T8" s="1">
        <f t="shared" si="1"/>
        <v>56805.449399999998</v>
      </c>
      <c r="U8" s="1">
        <f t="shared" si="2"/>
        <v>441.875</v>
      </c>
      <c r="V8" s="1">
        <f t="shared" si="3"/>
        <v>139.38</v>
      </c>
      <c r="W8" s="1">
        <f t="shared" si="4"/>
        <v>770306.04560000007</v>
      </c>
      <c r="X8" s="1">
        <f t="shared" si="5"/>
        <v>305.07170122772283</v>
      </c>
      <c r="Y8" s="10">
        <f t="shared" si="6"/>
        <v>86.032650802434972</v>
      </c>
      <c r="Z8" s="1">
        <f t="shared" si="7"/>
        <v>3267.1313485113837</v>
      </c>
      <c r="AA8" s="1">
        <f t="shared" si="8"/>
        <v>0.11661606447919413</v>
      </c>
      <c r="AB8" s="1">
        <f t="shared" si="9"/>
        <v>759464.04560000007</v>
      </c>
      <c r="AC8" s="8">
        <f t="shared" si="10"/>
        <v>0.11661606447919413</v>
      </c>
      <c r="AD8" s="1" t="str">
        <f t="shared" si="11"/>
        <v>CUST8</v>
      </c>
      <c r="AE8" s="1"/>
      <c r="AF8" s="1">
        <f t="shared" si="18"/>
        <v>5498502.7426999994</v>
      </c>
      <c r="AG8" s="1">
        <f t="shared" si="13"/>
        <v>2.6863939315643497E-2</v>
      </c>
      <c r="AH8" s="1" t="str">
        <f t="shared" si="14"/>
        <v>Yes</v>
      </c>
      <c r="AI8" s="1" t="str">
        <f t="shared" si="17"/>
        <v>Yes</v>
      </c>
      <c r="AJ8" s="1" t="str">
        <f t="shared" si="15"/>
        <v>Yes</v>
      </c>
      <c r="AK8" s="1" t="str">
        <f t="shared" si="16"/>
        <v>High</v>
      </c>
    </row>
    <row r="9" spans="1:39" x14ac:dyDescent="0.3">
      <c r="A9" s="1" t="s">
        <v>18</v>
      </c>
      <c r="B9" s="1" t="s">
        <v>24</v>
      </c>
      <c r="C9" s="1" t="s">
        <v>28</v>
      </c>
      <c r="D9" s="1">
        <v>373</v>
      </c>
      <c r="E9" s="1">
        <v>985541</v>
      </c>
      <c r="F9" s="1">
        <v>10410</v>
      </c>
      <c r="G9" s="1">
        <v>9.39</v>
      </c>
      <c r="H9" s="1">
        <v>3.93</v>
      </c>
      <c r="I9" s="1">
        <v>86</v>
      </c>
      <c r="J9" s="1">
        <v>30.14</v>
      </c>
      <c r="K9" s="1">
        <v>13.95</v>
      </c>
      <c r="L9" s="1">
        <v>32125</v>
      </c>
      <c r="M9" s="1">
        <v>6</v>
      </c>
      <c r="N9" s="1">
        <v>1708.56</v>
      </c>
      <c r="O9" s="1">
        <v>29.19</v>
      </c>
      <c r="P9" s="1">
        <v>46</v>
      </c>
      <c r="Q9" s="1">
        <v>47010</v>
      </c>
      <c r="R9" s="1">
        <v>-9</v>
      </c>
      <c r="S9" s="1">
        <f t="shared" si="0"/>
        <v>1465.89</v>
      </c>
      <c r="T9" s="1">
        <f t="shared" si="1"/>
        <v>137482.96949999998</v>
      </c>
      <c r="U9" s="1">
        <f t="shared" si="2"/>
        <v>108.87869999999999</v>
      </c>
      <c r="V9" s="1">
        <f t="shared" si="3"/>
        <v>35.024700000000003</v>
      </c>
      <c r="W9" s="1">
        <f t="shared" si="4"/>
        <v>767313.23710000003</v>
      </c>
      <c r="X9" s="1">
        <f t="shared" si="5"/>
        <v>2057.1400458445041</v>
      </c>
      <c r="Y9" s="10">
        <f t="shared" si="6"/>
        <v>94.67252641690682</v>
      </c>
      <c r="Z9" s="1">
        <f t="shared" si="7"/>
        <v>576.82551388303602</v>
      </c>
      <c r="AA9" s="1">
        <f t="shared" si="8"/>
        <v>0.14909187948548056</v>
      </c>
      <c r="AB9" s="1">
        <f t="shared" si="9"/>
        <v>756903.23710000003</v>
      </c>
      <c r="AC9" s="8">
        <f t="shared" si="10"/>
        <v>0.14909187948548056</v>
      </c>
      <c r="AD9" s="1" t="str">
        <f t="shared" si="11"/>
        <v>CUST9</v>
      </c>
      <c r="AE9" s="1"/>
      <c r="AF9" s="1">
        <f t="shared" si="18"/>
        <v>6255405.9797999989</v>
      </c>
      <c r="AG9" s="1">
        <f t="shared" si="13"/>
        <v>3.0561928310240953E-2</v>
      </c>
      <c r="AH9" s="1" t="str">
        <f t="shared" si="14"/>
        <v>Yes</v>
      </c>
      <c r="AI9" s="1" t="str">
        <f t="shared" si="17"/>
        <v>Yes</v>
      </c>
      <c r="AJ9" s="1" t="str">
        <f t="shared" si="15"/>
        <v>Yes</v>
      </c>
      <c r="AK9" s="1" t="str">
        <f t="shared" si="16"/>
        <v>High</v>
      </c>
    </row>
    <row r="10" spans="1:39" x14ac:dyDescent="0.3">
      <c r="A10" s="1" t="s">
        <v>21</v>
      </c>
      <c r="B10" s="1" t="s">
        <v>27</v>
      </c>
      <c r="C10" s="1" t="s">
        <v>30</v>
      </c>
      <c r="D10" s="1">
        <v>4006</v>
      </c>
      <c r="E10" s="1">
        <v>908379</v>
      </c>
      <c r="F10" s="1">
        <v>21923</v>
      </c>
      <c r="G10" s="1">
        <v>8.35</v>
      </c>
      <c r="H10" s="1">
        <v>2.25</v>
      </c>
      <c r="I10" s="1">
        <v>254</v>
      </c>
      <c r="J10" s="1">
        <v>7.56</v>
      </c>
      <c r="K10" s="1">
        <v>11.41</v>
      </c>
      <c r="L10" s="1">
        <v>21390</v>
      </c>
      <c r="M10" s="1">
        <v>12</v>
      </c>
      <c r="N10" s="1">
        <v>726.65</v>
      </c>
      <c r="O10" s="1">
        <v>0.66</v>
      </c>
      <c r="P10" s="1">
        <v>21</v>
      </c>
      <c r="Q10" s="1">
        <v>1824</v>
      </c>
      <c r="R10" s="1">
        <v>-13</v>
      </c>
      <c r="S10" s="1">
        <f t="shared" si="0"/>
        <v>9013.5</v>
      </c>
      <c r="T10" s="1">
        <f t="shared" si="1"/>
        <v>103646.0439</v>
      </c>
      <c r="U10" s="1">
        <f t="shared" si="2"/>
        <v>26.439599999999999</v>
      </c>
      <c r="V10" s="1">
        <f t="shared" si="3"/>
        <v>334.50099999999998</v>
      </c>
      <c r="W10" s="1">
        <f t="shared" si="4"/>
        <v>772144.51549999998</v>
      </c>
      <c r="X10" s="1">
        <f t="shared" si="5"/>
        <v>192.74700836245631</v>
      </c>
      <c r="Y10" s="10">
        <f t="shared" si="6"/>
        <v>41.434976964831456</v>
      </c>
      <c r="Z10" s="1">
        <f t="shared" si="7"/>
        <v>1250.0915158604555</v>
      </c>
      <c r="AA10" s="1">
        <f t="shared" si="8"/>
        <v>0.20318512427081648</v>
      </c>
      <c r="AB10" s="1">
        <f t="shared" si="9"/>
        <v>750221.51549999998</v>
      </c>
      <c r="AC10" s="8">
        <f t="shared" si="10"/>
        <v>0.20318512427081648</v>
      </c>
      <c r="AD10" s="1" t="str">
        <f t="shared" si="11"/>
        <v>CUST10</v>
      </c>
      <c r="AE10" s="1"/>
      <c r="AF10" s="1">
        <f t="shared" si="18"/>
        <v>7005627.4952999987</v>
      </c>
      <c r="AG10" s="1">
        <f t="shared" si="13"/>
        <v>3.4227272533709621E-2</v>
      </c>
      <c r="AH10" s="1" t="str">
        <f t="shared" si="14"/>
        <v>Yes</v>
      </c>
      <c r="AI10" s="1" t="str">
        <f t="shared" si="17"/>
        <v>No</v>
      </c>
      <c r="AJ10" s="1" t="str">
        <f t="shared" si="15"/>
        <v>No</v>
      </c>
      <c r="AK10" s="1" t="str">
        <f t="shared" si="16"/>
        <v>High</v>
      </c>
    </row>
    <row r="11" spans="1:39" x14ac:dyDescent="0.3">
      <c r="A11" s="1" t="s">
        <v>19</v>
      </c>
      <c r="B11" s="1" t="s">
        <v>27</v>
      </c>
      <c r="C11" s="1" t="s">
        <v>28</v>
      </c>
      <c r="D11" s="1">
        <v>1685</v>
      </c>
      <c r="E11" s="1">
        <v>967786</v>
      </c>
      <c r="F11" s="1">
        <v>81240</v>
      </c>
      <c r="G11" s="1">
        <v>4.32</v>
      </c>
      <c r="H11" s="1">
        <v>10.58</v>
      </c>
      <c r="I11" s="1">
        <v>25</v>
      </c>
      <c r="J11" s="1">
        <v>42.69</v>
      </c>
      <c r="K11" s="1">
        <v>8.58</v>
      </c>
      <c r="L11" s="1">
        <v>12055</v>
      </c>
      <c r="M11" s="1">
        <v>4</v>
      </c>
      <c r="N11" s="1">
        <v>283.89999999999998</v>
      </c>
      <c r="O11" s="1">
        <v>29.87</v>
      </c>
      <c r="P11" s="1">
        <v>45</v>
      </c>
      <c r="Q11" s="1">
        <v>26685</v>
      </c>
      <c r="R11" s="1">
        <v>46</v>
      </c>
      <c r="S11" s="1">
        <f t="shared" si="0"/>
        <v>17827.3</v>
      </c>
      <c r="T11" s="1">
        <f t="shared" si="1"/>
        <v>83036.038799999995</v>
      </c>
      <c r="U11" s="1">
        <f t="shared" si="2"/>
        <v>503.30950000000001</v>
      </c>
      <c r="V11" s="1">
        <f t="shared" si="3"/>
        <v>72.792000000000002</v>
      </c>
      <c r="W11" s="1">
        <f t="shared" si="4"/>
        <v>827606.55969999998</v>
      </c>
      <c r="X11" s="1">
        <f t="shared" si="5"/>
        <v>491.16116302670622</v>
      </c>
      <c r="Y11" s="10">
        <f t="shared" si="6"/>
        <v>11.912678483505662</v>
      </c>
      <c r="Z11" s="1">
        <f t="shared" si="7"/>
        <v>3408.8974991194086</v>
      </c>
      <c r="AA11" s="1">
        <f t="shared" si="8"/>
        <v>7.33374940327717E-3</v>
      </c>
      <c r="AB11" s="1">
        <f t="shared" si="9"/>
        <v>746366.55969999998</v>
      </c>
      <c r="AC11" s="8">
        <f t="shared" si="10"/>
        <v>7.33374940327717E-3</v>
      </c>
      <c r="AD11" s="1" t="str">
        <f t="shared" si="11"/>
        <v>CUST11</v>
      </c>
      <c r="AE11" s="1"/>
      <c r="AF11" s="1">
        <f t="shared" si="18"/>
        <v>7751994.0549999988</v>
      </c>
      <c r="AG11" s="1">
        <f t="shared" si="13"/>
        <v>3.7873782666604607E-2</v>
      </c>
      <c r="AH11" s="1" t="str">
        <f t="shared" si="14"/>
        <v>Yes</v>
      </c>
      <c r="AI11" s="1" t="str">
        <f t="shared" si="17"/>
        <v>Yes</v>
      </c>
      <c r="AJ11" s="1" t="str">
        <f t="shared" si="15"/>
        <v>No</v>
      </c>
      <c r="AK11" s="1" t="str">
        <f t="shared" si="16"/>
        <v>Low</v>
      </c>
    </row>
    <row r="12" spans="1:39" x14ac:dyDescent="0.3">
      <c r="A12" s="1" t="s">
        <v>23</v>
      </c>
      <c r="B12" s="1" t="s">
        <v>27</v>
      </c>
      <c r="C12" s="1" t="s">
        <v>29</v>
      </c>
      <c r="D12" s="1">
        <v>1825</v>
      </c>
      <c r="E12" s="1">
        <v>977091</v>
      </c>
      <c r="F12" s="1">
        <v>95270</v>
      </c>
      <c r="G12" s="1">
        <v>1.1299999999999999</v>
      </c>
      <c r="H12" s="1">
        <v>7.45</v>
      </c>
      <c r="I12" s="1">
        <v>470</v>
      </c>
      <c r="J12" s="1">
        <v>20.49</v>
      </c>
      <c r="K12" s="1">
        <v>9.27</v>
      </c>
      <c r="L12" s="1">
        <v>34815</v>
      </c>
      <c r="M12" s="1">
        <v>4</v>
      </c>
      <c r="N12" s="1">
        <v>768.3</v>
      </c>
      <c r="O12" s="1">
        <v>16.12</v>
      </c>
      <c r="P12" s="1">
        <v>5</v>
      </c>
      <c r="Q12" s="1">
        <v>3837</v>
      </c>
      <c r="R12" s="1">
        <v>-18</v>
      </c>
      <c r="S12" s="1">
        <f t="shared" si="0"/>
        <v>13596.25</v>
      </c>
      <c r="T12" s="1">
        <f t="shared" si="1"/>
        <v>90576.335699999996</v>
      </c>
      <c r="U12" s="1">
        <f t="shared" si="2"/>
        <v>294.19</v>
      </c>
      <c r="V12" s="1">
        <f t="shared" si="3"/>
        <v>20.622499999999999</v>
      </c>
      <c r="W12" s="1">
        <f t="shared" si="4"/>
        <v>833951.60180000006</v>
      </c>
      <c r="X12" s="1">
        <f t="shared" si="5"/>
        <v>456.95978180821919</v>
      </c>
      <c r="Y12" s="10">
        <f t="shared" si="6"/>
        <v>10.256019733389314</v>
      </c>
      <c r="Z12" s="1">
        <f t="shared" si="7"/>
        <v>1271.7571261226085</v>
      </c>
      <c r="AA12" s="1">
        <f t="shared" si="8"/>
        <v>0.36956742002536097</v>
      </c>
      <c r="AB12" s="1">
        <f t="shared" si="9"/>
        <v>738681.60180000006</v>
      </c>
      <c r="AC12" s="8">
        <f t="shared" si="10"/>
        <v>0.36956742002536097</v>
      </c>
      <c r="AD12" s="1" t="str">
        <f t="shared" si="11"/>
        <v>CUST12</v>
      </c>
      <c r="AE12" s="1"/>
      <c r="AF12" s="1">
        <f t="shared" si="18"/>
        <v>8490675.6567999981</v>
      </c>
      <c r="AG12" s="1">
        <f t="shared" si="13"/>
        <v>4.1482746534210739E-2</v>
      </c>
      <c r="AH12" s="1" t="str">
        <f t="shared" si="14"/>
        <v>Yes</v>
      </c>
      <c r="AI12" s="1" t="str">
        <f t="shared" si="17"/>
        <v>Yes</v>
      </c>
      <c r="AJ12" s="1" t="str">
        <f t="shared" si="15"/>
        <v>No</v>
      </c>
      <c r="AK12" s="1" t="str">
        <f t="shared" si="16"/>
        <v>Low</v>
      </c>
    </row>
    <row r="13" spans="1:39" x14ac:dyDescent="0.3">
      <c r="A13" s="1" t="s">
        <v>20</v>
      </c>
      <c r="B13" s="1" t="s">
        <v>24</v>
      </c>
      <c r="C13" s="1" t="s">
        <v>29</v>
      </c>
      <c r="D13" s="1">
        <v>1043</v>
      </c>
      <c r="E13" s="1">
        <v>892150</v>
      </c>
      <c r="F13" s="1">
        <v>19743</v>
      </c>
      <c r="G13" s="1">
        <v>4.0999999999999996</v>
      </c>
      <c r="H13" s="1">
        <v>12.84</v>
      </c>
      <c r="I13" s="1">
        <v>498</v>
      </c>
      <c r="J13" s="1">
        <v>68.48</v>
      </c>
      <c r="K13" s="1">
        <v>5.67</v>
      </c>
      <c r="L13" s="1">
        <v>25570</v>
      </c>
      <c r="M13" s="1">
        <v>0</v>
      </c>
      <c r="N13" s="1">
        <v>669.99</v>
      </c>
      <c r="O13" s="1">
        <v>19.399999999999999</v>
      </c>
      <c r="P13" s="1">
        <v>11</v>
      </c>
      <c r="Q13" s="1">
        <v>47052</v>
      </c>
      <c r="R13" s="1">
        <v>17</v>
      </c>
      <c r="S13" s="1">
        <f t="shared" si="0"/>
        <v>13392.119999999999</v>
      </c>
      <c r="T13" s="1">
        <f t="shared" si="1"/>
        <v>50584.904999999999</v>
      </c>
      <c r="U13" s="1">
        <f t="shared" si="2"/>
        <v>202.34199999999998</v>
      </c>
      <c r="V13" s="1">
        <f t="shared" si="3"/>
        <v>42.762999999999991</v>
      </c>
      <c r="W13" s="1">
        <f t="shared" si="4"/>
        <v>755305.87</v>
      </c>
      <c r="X13" s="1">
        <f t="shared" si="5"/>
        <v>724.16670182166831</v>
      </c>
      <c r="Y13" s="10">
        <f t="shared" si="6"/>
        <v>45.188167958263691</v>
      </c>
      <c r="Z13" s="1">
        <f t="shared" si="7"/>
        <v>1331.5870386125166</v>
      </c>
      <c r="AA13" s="1">
        <f t="shared" si="8"/>
        <v>0.37398982233929273</v>
      </c>
      <c r="AB13" s="1">
        <f t="shared" si="9"/>
        <v>735562.87</v>
      </c>
      <c r="AC13" s="8">
        <f t="shared" si="10"/>
        <v>0.37398982233929273</v>
      </c>
      <c r="AD13" s="1" t="str">
        <f t="shared" si="11"/>
        <v>CUST13</v>
      </c>
      <c r="AE13" s="1"/>
      <c r="AF13" s="1">
        <f t="shared" si="18"/>
        <v>9226238.5267999973</v>
      </c>
      <c r="AG13" s="1">
        <f t="shared" si="13"/>
        <v>4.5076473268048374E-2</v>
      </c>
      <c r="AH13" s="1" t="str">
        <f t="shared" si="14"/>
        <v>Yes</v>
      </c>
      <c r="AI13" s="1" t="str">
        <f t="shared" si="17"/>
        <v>Yes</v>
      </c>
      <c r="AJ13" s="1" t="str">
        <f t="shared" si="15"/>
        <v>Yes</v>
      </c>
      <c r="AK13" s="1" t="str">
        <f t="shared" si="16"/>
        <v>High</v>
      </c>
    </row>
    <row r="14" spans="1:39" x14ac:dyDescent="0.3">
      <c r="A14" s="1" t="s">
        <v>23</v>
      </c>
      <c r="B14" s="1" t="s">
        <v>26</v>
      </c>
      <c r="C14" s="1" t="s">
        <v>30</v>
      </c>
      <c r="D14" s="1">
        <v>2171</v>
      </c>
      <c r="E14" s="1">
        <v>978509</v>
      </c>
      <c r="F14" s="1">
        <v>7011</v>
      </c>
      <c r="G14" s="1">
        <v>8.26</v>
      </c>
      <c r="H14" s="1">
        <v>14.48</v>
      </c>
      <c r="I14" s="1">
        <v>218</v>
      </c>
      <c r="J14" s="1">
        <v>63.33</v>
      </c>
      <c r="K14" s="1">
        <v>15.38</v>
      </c>
      <c r="L14" s="1">
        <v>10940</v>
      </c>
      <c r="M14" s="1">
        <v>9</v>
      </c>
      <c r="N14" s="1">
        <v>1352.25</v>
      </c>
      <c r="O14" s="1">
        <v>3.61</v>
      </c>
      <c r="P14" s="1">
        <v>9</v>
      </c>
      <c r="Q14" s="1">
        <v>43842</v>
      </c>
      <c r="R14" s="1">
        <v>44</v>
      </c>
      <c r="S14" s="1">
        <f t="shared" si="0"/>
        <v>31436.080000000002</v>
      </c>
      <c r="T14" s="1">
        <f t="shared" si="1"/>
        <v>150494.68420000002</v>
      </c>
      <c r="U14" s="1">
        <f t="shared" si="2"/>
        <v>78.373099999999994</v>
      </c>
      <c r="V14" s="1">
        <f t="shared" si="3"/>
        <v>179.32459999999998</v>
      </c>
      <c r="W14" s="1">
        <f t="shared" si="4"/>
        <v>741538.53810000001</v>
      </c>
      <c r="X14" s="1">
        <f t="shared" si="5"/>
        <v>341.56542519576232</v>
      </c>
      <c r="Y14" s="10">
        <f t="shared" si="6"/>
        <v>139.56767936100414</v>
      </c>
      <c r="Z14" s="1">
        <f t="shared" si="7"/>
        <v>723.61545572194495</v>
      </c>
      <c r="AA14" s="1">
        <f t="shared" si="8"/>
        <v>0.30126498581004363</v>
      </c>
      <c r="AB14" s="1">
        <f t="shared" si="9"/>
        <v>734527.53810000001</v>
      </c>
      <c r="AC14" s="8">
        <f t="shared" si="10"/>
        <v>0.30126498581004363</v>
      </c>
      <c r="AD14" s="1" t="str">
        <f t="shared" si="11"/>
        <v>CUST14</v>
      </c>
      <c r="AE14" s="1"/>
      <c r="AF14" s="1">
        <f t="shared" si="18"/>
        <v>9960766.0648999978</v>
      </c>
      <c r="AG14" s="1">
        <f t="shared" si="13"/>
        <v>4.8665141698810678E-2</v>
      </c>
      <c r="AH14" s="1" t="str">
        <f t="shared" si="14"/>
        <v>Yes</v>
      </c>
      <c r="AI14" s="1" t="str">
        <f t="shared" si="17"/>
        <v>No</v>
      </c>
      <c r="AJ14" s="1" t="str">
        <f t="shared" si="15"/>
        <v>No</v>
      </c>
      <c r="AK14" s="1" t="str">
        <f t="shared" si="16"/>
        <v>High</v>
      </c>
    </row>
    <row r="15" spans="1:39" x14ac:dyDescent="0.3">
      <c r="A15" s="1" t="s">
        <v>23</v>
      </c>
      <c r="B15" s="1" t="s">
        <v>26</v>
      </c>
      <c r="C15" s="1" t="s">
        <v>29</v>
      </c>
      <c r="D15" s="1">
        <v>4026</v>
      </c>
      <c r="E15" s="1">
        <v>888574</v>
      </c>
      <c r="F15" s="1">
        <v>15775</v>
      </c>
      <c r="G15" s="1">
        <v>2.75</v>
      </c>
      <c r="H15" s="1">
        <v>6.65</v>
      </c>
      <c r="I15" s="1">
        <v>11</v>
      </c>
      <c r="J15" s="1">
        <v>46.53</v>
      </c>
      <c r="K15" s="1">
        <v>8.83</v>
      </c>
      <c r="L15" s="1">
        <v>32222</v>
      </c>
      <c r="M15" s="1">
        <v>10</v>
      </c>
      <c r="N15" s="1">
        <v>1467.33</v>
      </c>
      <c r="O15" s="1">
        <v>4.08</v>
      </c>
      <c r="P15" s="1">
        <v>0</v>
      </c>
      <c r="Q15" s="1">
        <v>2408</v>
      </c>
      <c r="R15" s="1">
        <v>31</v>
      </c>
      <c r="S15" s="1">
        <f t="shared" si="0"/>
        <v>26772.9</v>
      </c>
      <c r="T15" s="1">
        <f t="shared" si="1"/>
        <v>78461.084199999998</v>
      </c>
      <c r="U15" s="1">
        <f t="shared" si="2"/>
        <v>164.26080000000002</v>
      </c>
      <c r="V15" s="1">
        <f t="shared" si="3"/>
        <v>110.715</v>
      </c>
      <c r="W15" s="1">
        <f t="shared" si="4"/>
        <v>748435.04</v>
      </c>
      <c r="X15" s="1">
        <f t="shared" si="5"/>
        <v>185.90040735221064</v>
      </c>
      <c r="Y15" s="10">
        <f t="shared" si="6"/>
        <v>56.327987321711568</v>
      </c>
      <c r="Z15" s="1">
        <f t="shared" si="7"/>
        <v>605.57202537943067</v>
      </c>
      <c r="AA15" s="1">
        <f t="shared" si="8"/>
        <v>1.8164643574986438E-2</v>
      </c>
      <c r="AB15" s="1">
        <f t="shared" si="9"/>
        <v>732660.04</v>
      </c>
      <c r="AC15" s="8">
        <f t="shared" si="10"/>
        <v>1.8164643574986438E-2</v>
      </c>
      <c r="AD15" s="1" t="str">
        <f t="shared" si="11"/>
        <v>CUST15</v>
      </c>
      <c r="AE15" s="1"/>
      <c r="AF15" s="1">
        <f>AF14+AB15</f>
        <v>10693426.104899999</v>
      </c>
      <c r="AG15" s="1">
        <f t="shared" si="13"/>
        <v>5.2244686126552878E-2</v>
      </c>
      <c r="AH15" s="1" t="str">
        <f t="shared" si="14"/>
        <v>Yes</v>
      </c>
      <c r="AI15" s="1" t="str">
        <f t="shared" si="17"/>
        <v>No</v>
      </c>
      <c r="AJ15" s="1" t="str">
        <f t="shared" si="15"/>
        <v>No</v>
      </c>
      <c r="AK15" s="1" t="str">
        <f t="shared" si="16"/>
        <v>High</v>
      </c>
    </row>
    <row r="16" spans="1:39" x14ac:dyDescent="0.3">
      <c r="A16" s="1" t="s">
        <v>21</v>
      </c>
      <c r="B16" s="1" t="s">
        <v>25</v>
      </c>
      <c r="C16" s="1" t="s">
        <v>28</v>
      </c>
      <c r="D16" s="1">
        <v>2874</v>
      </c>
      <c r="E16" s="1">
        <v>961579</v>
      </c>
      <c r="F16" s="1">
        <v>56374</v>
      </c>
      <c r="G16" s="1">
        <v>1.82</v>
      </c>
      <c r="H16" s="1">
        <v>8.56</v>
      </c>
      <c r="I16" s="1">
        <v>206</v>
      </c>
      <c r="J16" s="1">
        <v>42.61</v>
      </c>
      <c r="K16" s="1">
        <v>5.53</v>
      </c>
      <c r="L16" s="1">
        <v>57654</v>
      </c>
      <c r="M16" s="1">
        <v>4</v>
      </c>
      <c r="N16" s="1">
        <v>1175.01</v>
      </c>
      <c r="O16" s="1">
        <v>6.6</v>
      </c>
      <c r="P16" s="1">
        <v>27</v>
      </c>
      <c r="Q16" s="1">
        <v>40386</v>
      </c>
      <c r="R16" s="1">
        <v>38</v>
      </c>
      <c r="S16" s="1">
        <f t="shared" si="0"/>
        <v>24601.440000000002</v>
      </c>
      <c r="T16" s="1">
        <f t="shared" si="1"/>
        <v>53175.318700000003</v>
      </c>
      <c r="U16" s="1">
        <f t="shared" si="2"/>
        <v>189.684</v>
      </c>
      <c r="V16" s="1">
        <f t="shared" si="3"/>
        <v>52.306800000000003</v>
      </c>
      <c r="W16" s="1">
        <f t="shared" si="4"/>
        <v>785520.25049999997</v>
      </c>
      <c r="X16" s="1">
        <f t="shared" si="5"/>
        <v>273.31950260960332</v>
      </c>
      <c r="Y16" s="10">
        <f t="shared" si="6"/>
        <v>17.057136268492567</v>
      </c>
      <c r="Z16" s="1">
        <f t="shared" si="7"/>
        <v>818.35814163283715</v>
      </c>
      <c r="AA16" s="1">
        <f t="shared" si="8"/>
        <v>0.25172352973598633</v>
      </c>
      <c r="AB16" s="1">
        <f t="shared" si="9"/>
        <v>729146.25049999997</v>
      </c>
      <c r="AC16" s="8">
        <f t="shared" si="10"/>
        <v>0.25172352973598633</v>
      </c>
      <c r="AD16" s="1" t="str">
        <f t="shared" si="11"/>
        <v>CUST16</v>
      </c>
      <c r="AE16" s="1"/>
      <c r="AF16" s="1">
        <f t="shared" si="18"/>
        <v>11422572.355399998</v>
      </c>
      <c r="AG16" s="1">
        <f t="shared" si="13"/>
        <v>5.5807063293985652E-2</v>
      </c>
      <c r="AH16" s="1" t="str">
        <f t="shared" si="14"/>
        <v>Yes</v>
      </c>
      <c r="AI16" s="1" t="str">
        <f t="shared" si="17"/>
        <v>Yes</v>
      </c>
      <c r="AJ16" s="1" t="str">
        <f t="shared" si="15"/>
        <v>Yes</v>
      </c>
      <c r="AK16" s="1" t="str">
        <f t="shared" si="16"/>
        <v>High</v>
      </c>
    </row>
    <row r="17" spans="1:37" x14ac:dyDescent="0.3">
      <c r="A17" s="1" t="s">
        <v>19</v>
      </c>
      <c r="B17" s="1" t="s">
        <v>24</v>
      </c>
      <c r="C17" s="1" t="s">
        <v>29</v>
      </c>
      <c r="D17" s="1">
        <v>4297</v>
      </c>
      <c r="E17" s="1">
        <v>938036</v>
      </c>
      <c r="F17" s="1">
        <v>8828</v>
      </c>
      <c r="G17" s="1">
        <v>4.41</v>
      </c>
      <c r="H17" s="1">
        <v>14.28</v>
      </c>
      <c r="I17" s="1">
        <v>434</v>
      </c>
      <c r="J17" s="1">
        <v>65.19</v>
      </c>
      <c r="K17" s="1">
        <v>6.89</v>
      </c>
      <c r="L17" s="1">
        <v>61082</v>
      </c>
      <c r="M17" s="1">
        <v>12</v>
      </c>
      <c r="N17" s="1">
        <v>1332.86</v>
      </c>
      <c r="O17" s="1">
        <v>4.16</v>
      </c>
      <c r="P17" s="1">
        <v>16</v>
      </c>
      <c r="Q17" s="1">
        <v>15404</v>
      </c>
      <c r="R17" s="1">
        <v>32</v>
      </c>
      <c r="S17" s="1">
        <f t="shared" si="0"/>
        <v>61361.159999999996</v>
      </c>
      <c r="T17" s="1">
        <f t="shared" si="1"/>
        <v>64630.680400000005</v>
      </c>
      <c r="U17" s="1">
        <f t="shared" si="2"/>
        <v>178.7552</v>
      </c>
      <c r="V17" s="1">
        <f t="shared" si="3"/>
        <v>189.49770000000001</v>
      </c>
      <c r="W17" s="1">
        <f t="shared" si="4"/>
        <v>735189.90669999993</v>
      </c>
      <c r="X17" s="1">
        <f t="shared" si="5"/>
        <v>171.09376464975563</v>
      </c>
      <c r="Y17" s="10">
        <f t="shared" si="6"/>
        <v>106.25690983235161</v>
      </c>
      <c r="Z17" s="1">
        <f t="shared" si="7"/>
        <v>703.77684077847641</v>
      </c>
      <c r="AA17" s="1">
        <f t="shared" si="8"/>
        <v>0.61667275029956203</v>
      </c>
      <c r="AB17" s="1">
        <f t="shared" si="9"/>
        <v>726361.90669999993</v>
      </c>
      <c r="AC17" s="8">
        <f t="shared" si="10"/>
        <v>0.61667275029956203</v>
      </c>
      <c r="AD17" s="1" t="str">
        <f t="shared" si="11"/>
        <v>CUST17</v>
      </c>
      <c r="AE17" s="1"/>
      <c r="AF17" s="1">
        <f t="shared" si="18"/>
        <v>12148934.262099998</v>
      </c>
      <c r="AG17" s="1">
        <f t="shared" si="13"/>
        <v>5.9355837041291673E-2</v>
      </c>
      <c r="AH17" s="1" t="str">
        <f t="shared" si="14"/>
        <v>Yes</v>
      </c>
      <c r="AI17" s="1" t="str">
        <f t="shared" si="17"/>
        <v>No</v>
      </c>
      <c r="AJ17" s="1" t="str">
        <f t="shared" si="15"/>
        <v>No</v>
      </c>
      <c r="AK17" s="1" t="str">
        <f t="shared" si="16"/>
        <v>High</v>
      </c>
    </row>
    <row r="18" spans="1:37" x14ac:dyDescent="0.3">
      <c r="A18" s="1" t="s">
        <v>23</v>
      </c>
      <c r="B18" s="1" t="s">
        <v>26</v>
      </c>
      <c r="C18" s="1" t="s">
        <v>30</v>
      </c>
      <c r="D18" s="1">
        <v>3391</v>
      </c>
      <c r="E18" s="1">
        <v>938736</v>
      </c>
      <c r="F18" s="1">
        <v>71624</v>
      </c>
      <c r="G18" s="1">
        <v>4.67</v>
      </c>
      <c r="H18" s="1">
        <v>15.21</v>
      </c>
      <c r="I18" s="1">
        <v>124</v>
      </c>
      <c r="J18" s="1">
        <v>62.19</v>
      </c>
      <c r="K18" s="1">
        <v>8.69</v>
      </c>
      <c r="L18" s="1">
        <v>6861</v>
      </c>
      <c r="M18" s="1">
        <v>12</v>
      </c>
      <c r="N18" s="1">
        <v>504.97</v>
      </c>
      <c r="O18" s="1">
        <v>29.08</v>
      </c>
      <c r="P18" s="1">
        <v>12</v>
      </c>
      <c r="Q18" s="1">
        <v>8835</v>
      </c>
      <c r="R18" s="1">
        <v>20</v>
      </c>
      <c r="S18" s="1">
        <f t="shared" si="0"/>
        <v>51577.11</v>
      </c>
      <c r="T18" s="1">
        <f t="shared" si="1"/>
        <v>81576.158399999986</v>
      </c>
      <c r="U18" s="1">
        <f t="shared" si="2"/>
        <v>986.1028</v>
      </c>
      <c r="V18" s="1">
        <f t="shared" si="3"/>
        <v>158.3597</v>
      </c>
      <c r="W18" s="1">
        <f t="shared" si="4"/>
        <v>788742.26910000003</v>
      </c>
      <c r="X18" s="1">
        <f t="shared" si="5"/>
        <v>232.59872282512535</v>
      </c>
      <c r="Y18" s="10">
        <f t="shared" si="6"/>
        <v>13.106444767117168</v>
      </c>
      <c r="Z18" s="1">
        <f t="shared" si="7"/>
        <v>1858.9936035804105</v>
      </c>
      <c r="AA18" s="1">
        <f t="shared" si="8"/>
        <v>6.6702757750847955E-2</v>
      </c>
      <c r="AB18" s="1">
        <f t="shared" si="9"/>
        <v>717118.26910000003</v>
      </c>
      <c r="AC18" s="8">
        <f t="shared" si="10"/>
        <v>6.6702757750847955E-2</v>
      </c>
      <c r="AD18" s="1" t="str">
        <f t="shared" si="11"/>
        <v>CUST18</v>
      </c>
      <c r="AE18" s="1"/>
      <c r="AF18" s="1">
        <f t="shared" si="18"/>
        <v>12866052.531199997</v>
      </c>
      <c r="AG18" s="1">
        <f t="shared" si="13"/>
        <v>6.2859449308980006E-2</v>
      </c>
      <c r="AH18" s="1" t="str">
        <f t="shared" si="14"/>
        <v>Yes</v>
      </c>
      <c r="AI18" s="1" t="str">
        <f t="shared" si="17"/>
        <v>No</v>
      </c>
      <c r="AJ18" s="1" t="str">
        <f t="shared" si="15"/>
        <v>No</v>
      </c>
      <c r="AK18" s="1" t="str">
        <f t="shared" si="16"/>
        <v>High</v>
      </c>
    </row>
    <row r="19" spans="1:37" x14ac:dyDescent="0.3">
      <c r="A19" s="1" t="s">
        <v>22</v>
      </c>
      <c r="B19" s="1" t="s">
        <v>24</v>
      </c>
      <c r="C19" s="1" t="s">
        <v>29</v>
      </c>
      <c r="D19" s="1">
        <v>4088</v>
      </c>
      <c r="E19" s="1">
        <v>900478</v>
      </c>
      <c r="F19" s="1">
        <v>5174</v>
      </c>
      <c r="G19" s="1">
        <v>5.66</v>
      </c>
      <c r="H19" s="1">
        <v>12.23</v>
      </c>
      <c r="I19" s="1">
        <v>233</v>
      </c>
      <c r="J19" s="1">
        <v>13.14</v>
      </c>
      <c r="K19" s="1">
        <v>5.56</v>
      </c>
      <c r="L19" s="1">
        <v>56733</v>
      </c>
      <c r="M19" s="1">
        <v>12</v>
      </c>
      <c r="N19" s="1">
        <v>992.36</v>
      </c>
      <c r="O19" s="1">
        <v>3.12</v>
      </c>
      <c r="P19" s="1">
        <v>5</v>
      </c>
      <c r="Q19" s="1">
        <v>21605</v>
      </c>
      <c r="R19" s="1">
        <v>17</v>
      </c>
      <c r="S19" s="1">
        <f t="shared" si="0"/>
        <v>49996.240000000005</v>
      </c>
      <c r="T19" s="1">
        <f t="shared" si="1"/>
        <v>50066.576799999995</v>
      </c>
      <c r="U19" s="1">
        <f t="shared" si="2"/>
        <v>127.54560000000001</v>
      </c>
      <c r="V19" s="1">
        <f t="shared" si="3"/>
        <v>231.38080000000002</v>
      </c>
      <c r="W19" s="1">
        <f t="shared" si="4"/>
        <v>721718.25679999997</v>
      </c>
      <c r="X19" s="1">
        <f t="shared" si="5"/>
        <v>176.54556183953034</v>
      </c>
      <c r="Y19" s="10">
        <f t="shared" si="6"/>
        <v>174.03904136064941</v>
      </c>
      <c r="Z19" s="1">
        <f t="shared" si="7"/>
        <v>907.41061711475675</v>
      </c>
      <c r="AA19" s="1">
        <f t="shared" si="8"/>
        <v>0.25677460193363971</v>
      </c>
      <c r="AB19" s="1">
        <f t="shared" si="9"/>
        <v>716544.25679999997</v>
      </c>
      <c r="AC19" s="8">
        <f t="shared" si="10"/>
        <v>0.25677460193363971</v>
      </c>
      <c r="AD19" s="1" t="str">
        <f t="shared" si="11"/>
        <v>CUST19</v>
      </c>
      <c r="AE19" s="1"/>
      <c r="AF19" s="1">
        <f t="shared" si="18"/>
        <v>13582596.787999997</v>
      </c>
      <c r="AG19" s="1">
        <f t="shared" si="13"/>
        <v>6.6360257134747483E-2</v>
      </c>
      <c r="AH19" s="1" t="str">
        <f t="shared" si="14"/>
        <v>Yes</v>
      </c>
      <c r="AI19" s="1" t="str">
        <f t="shared" si="17"/>
        <v>No</v>
      </c>
      <c r="AJ19" s="1" t="str">
        <f t="shared" si="15"/>
        <v>No</v>
      </c>
      <c r="AK19" s="1" t="str">
        <f t="shared" si="16"/>
        <v>High</v>
      </c>
    </row>
    <row r="20" spans="1:37" x14ac:dyDescent="0.3">
      <c r="A20" s="1" t="s">
        <v>18</v>
      </c>
      <c r="B20" s="1" t="s">
        <v>25</v>
      </c>
      <c r="C20" s="1" t="s">
        <v>31</v>
      </c>
      <c r="D20" s="1">
        <v>3968</v>
      </c>
      <c r="E20" s="1">
        <v>981479</v>
      </c>
      <c r="F20" s="1">
        <v>87035</v>
      </c>
      <c r="G20" s="1">
        <v>8</v>
      </c>
      <c r="H20" s="1">
        <v>12.19</v>
      </c>
      <c r="I20" s="1">
        <v>153</v>
      </c>
      <c r="J20" s="1">
        <v>68.05</v>
      </c>
      <c r="K20" s="1">
        <v>11.83</v>
      </c>
      <c r="L20" s="1">
        <v>7244</v>
      </c>
      <c r="M20" s="1">
        <v>6</v>
      </c>
      <c r="N20" s="1">
        <v>1900.8</v>
      </c>
      <c r="O20" s="1">
        <v>25.8</v>
      </c>
      <c r="P20" s="1">
        <v>37</v>
      </c>
      <c r="Q20" s="1">
        <v>11139</v>
      </c>
      <c r="R20" s="1">
        <v>46</v>
      </c>
      <c r="S20" s="1">
        <f t="shared" si="0"/>
        <v>48369.919999999998</v>
      </c>
      <c r="T20" s="1">
        <f t="shared" si="1"/>
        <v>116108.9657</v>
      </c>
      <c r="U20" s="1">
        <f t="shared" si="2"/>
        <v>1023.744</v>
      </c>
      <c r="V20" s="1">
        <f t="shared" si="3"/>
        <v>317.44</v>
      </c>
      <c r="W20" s="1">
        <f t="shared" si="4"/>
        <v>797275.93030000001</v>
      </c>
      <c r="X20" s="1">
        <f t="shared" si="5"/>
        <v>200.9263937247984</v>
      </c>
      <c r="Y20" s="10">
        <f t="shared" si="6"/>
        <v>11.27683115987821</v>
      </c>
      <c r="Z20" s="1">
        <f t="shared" si="7"/>
        <v>516.35048400673406</v>
      </c>
      <c r="AA20" s="1">
        <f t="shared" si="8"/>
        <v>0.29631036425639262</v>
      </c>
      <c r="AB20" s="1">
        <f t="shared" si="9"/>
        <v>710240.93030000001</v>
      </c>
      <c r="AC20" s="8">
        <f t="shared" si="10"/>
        <v>0.29631036425639262</v>
      </c>
      <c r="AD20" s="1" t="str">
        <f t="shared" si="11"/>
        <v>CUST20</v>
      </c>
      <c r="AE20" s="1"/>
      <c r="AF20" s="1">
        <f t="shared" si="18"/>
        <v>14292837.718299996</v>
      </c>
      <c r="AG20" s="1">
        <f t="shared" si="13"/>
        <v>6.9830268907751764E-2</v>
      </c>
      <c r="AH20" s="1" t="str">
        <f t="shared" si="14"/>
        <v>Yes</v>
      </c>
      <c r="AI20" s="1" t="str">
        <f t="shared" si="17"/>
        <v>Yes</v>
      </c>
      <c r="AJ20" s="1" t="str">
        <f t="shared" si="15"/>
        <v>No</v>
      </c>
      <c r="AK20" s="1" t="str">
        <f t="shared" si="16"/>
        <v>Low</v>
      </c>
    </row>
    <row r="21" spans="1:37" x14ac:dyDescent="0.3">
      <c r="A21" s="1" t="s">
        <v>18</v>
      </c>
      <c r="B21" s="1" t="s">
        <v>25</v>
      </c>
      <c r="C21" s="1" t="s">
        <v>28</v>
      </c>
      <c r="D21" s="1">
        <v>919</v>
      </c>
      <c r="E21" s="1">
        <v>977032</v>
      </c>
      <c r="F21" s="1">
        <v>88596</v>
      </c>
      <c r="G21" s="1">
        <v>9.92</v>
      </c>
      <c r="H21" s="1">
        <v>16.43</v>
      </c>
      <c r="I21" s="1">
        <v>167</v>
      </c>
      <c r="J21" s="1">
        <v>68.47</v>
      </c>
      <c r="K21" s="1">
        <v>11.03</v>
      </c>
      <c r="L21" s="1">
        <v>50617</v>
      </c>
      <c r="M21" s="1">
        <v>9</v>
      </c>
      <c r="N21" s="1">
        <v>697.14</v>
      </c>
      <c r="O21" s="1">
        <v>4.6399999999999997</v>
      </c>
      <c r="P21" s="1">
        <v>1</v>
      </c>
      <c r="Q21" s="1">
        <v>7439</v>
      </c>
      <c r="R21" s="1">
        <v>35</v>
      </c>
      <c r="S21" s="1">
        <f t="shared" si="0"/>
        <v>15099.17</v>
      </c>
      <c r="T21" s="1">
        <f t="shared" si="1"/>
        <v>107766.6296</v>
      </c>
      <c r="U21" s="1">
        <f t="shared" si="2"/>
        <v>42.641599999999997</v>
      </c>
      <c r="V21" s="1">
        <f t="shared" si="3"/>
        <v>91.1648</v>
      </c>
      <c r="W21" s="1">
        <f t="shared" si="4"/>
        <v>795976.39399999997</v>
      </c>
      <c r="X21" s="1">
        <f t="shared" si="5"/>
        <v>866.13318171926005</v>
      </c>
      <c r="Y21" s="10">
        <f t="shared" si="6"/>
        <v>11.027947085647208</v>
      </c>
      <c r="Z21" s="1">
        <f t="shared" si="7"/>
        <v>1401.4860716642281</v>
      </c>
      <c r="AA21" s="1">
        <f t="shared" si="8"/>
        <v>0.11915922917570765</v>
      </c>
      <c r="AB21" s="1">
        <f t="shared" si="9"/>
        <v>707380.39399999997</v>
      </c>
      <c r="AC21" s="8">
        <f t="shared" si="10"/>
        <v>0.11915922917570765</v>
      </c>
      <c r="AD21" s="1" t="str">
        <f t="shared" si="11"/>
        <v>CUST21</v>
      </c>
      <c r="AE21" s="1"/>
      <c r="AF21" s="1">
        <f t="shared" si="18"/>
        <v>15000218.112299995</v>
      </c>
      <c r="AG21" s="1">
        <f t="shared" si="13"/>
        <v>7.3286305008255864E-2</v>
      </c>
      <c r="AH21" s="1" t="str">
        <f t="shared" si="14"/>
        <v>Yes</v>
      </c>
      <c r="AI21" s="1" t="str">
        <f t="shared" si="17"/>
        <v>No</v>
      </c>
      <c r="AJ21" s="1" t="str">
        <f t="shared" si="15"/>
        <v>No</v>
      </c>
      <c r="AK21" s="1" t="str">
        <f t="shared" si="16"/>
        <v>Low</v>
      </c>
    </row>
    <row r="22" spans="1:37" x14ac:dyDescent="0.3">
      <c r="A22" s="1" t="s">
        <v>19</v>
      </c>
      <c r="B22" s="1" t="s">
        <v>25</v>
      </c>
      <c r="C22" s="1" t="s">
        <v>29</v>
      </c>
      <c r="D22" s="1">
        <v>1126</v>
      </c>
      <c r="E22" s="1">
        <v>982856</v>
      </c>
      <c r="F22" s="1">
        <v>129184</v>
      </c>
      <c r="G22" s="1">
        <v>9.9</v>
      </c>
      <c r="H22" s="1">
        <v>2.42</v>
      </c>
      <c r="I22" s="1">
        <v>239</v>
      </c>
      <c r="J22" s="1">
        <v>26.59</v>
      </c>
      <c r="K22" s="1">
        <v>11.17</v>
      </c>
      <c r="L22" s="1">
        <v>1102</v>
      </c>
      <c r="M22" s="1">
        <v>4</v>
      </c>
      <c r="N22" s="1">
        <v>1398.99</v>
      </c>
      <c r="O22" s="1">
        <v>13.87</v>
      </c>
      <c r="P22" s="1">
        <v>35</v>
      </c>
      <c r="Q22" s="1">
        <v>33899</v>
      </c>
      <c r="R22" s="1">
        <v>53</v>
      </c>
      <c r="S22" s="1">
        <f t="shared" si="0"/>
        <v>2724.92</v>
      </c>
      <c r="T22" s="1">
        <f t="shared" si="1"/>
        <v>109785.01519999999</v>
      </c>
      <c r="U22" s="1">
        <f t="shared" si="2"/>
        <v>156.17619999999999</v>
      </c>
      <c r="V22" s="1">
        <f t="shared" si="3"/>
        <v>111.474</v>
      </c>
      <c r="W22" s="1">
        <f t="shared" si="4"/>
        <v>835077.41460000002</v>
      </c>
      <c r="X22" s="1">
        <f t="shared" si="5"/>
        <v>741.63180692717583</v>
      </c>
      <c r="Y22" s="10">
        <f t="shared" si="6"/>
        <v>7.6081867723557099</v>
      </c>
      <c r="Z22" s="1">
        <f t="shared" si="7"/>
        <v>702.54683736123923</v>
      </c>
      <c r="AA22" s="1">
        <f t="shared" si="8"/>
        <v>0.34019084179167647</v>
      </c>
      <c r="AB22" s="1">
        <f t="shared" si="9"/>
        <v>705893.41460000002</v>
      </c>
      <c r="AC22" s="8">
        <f t="shared" si="10"/>
        <v>0.34019084179167647</v>
      </c>
      <c r="AD22" s="1" t="str">
        <f t="shared" si="11"/>
        <v>CUST22</v>
      </c>
      <c r="AE22" s="1"/>
      <c r="AF22" s="1">
        <f t="shared" si="18"/>
        <v>15706111.526899995</v>
      </c>
      <c r="AG22" s="1">
        <f t="shared" si="13"/>
        <v>7.6735076199341071E-2</v>
      </c>
      <c r="AH22" s="1" t="str">
        <f t="shared" si="14"/>
        <v>Yes</v>
      </c>
      <c r="AI22" s="1" t="str">
        <f t="shared" si="17"/>
        <v>Yes</v>
      </c>
      <c r="AJ22" s="1" t="str">
        <f t="shared" si="15"/>
        <v>No</v>
      </c>
      <c r="AK22" s="1" t="str">
        <f t="shared" si="16"/>
        <v>Low</v>
      </c>
    </row>
    <row r="23" spans="1:37" x14ac:dyDescent="0.3">
      <c r="A23" s="1" t="s">
        <v>23</v>
      </c>
      <c r="B23" s="1" t="s">
        <v>24</v>
      </c>
      <c r="C23" s="1" t="s">
        <v>29</v>
      </c>
      <c r="D23" s="1">
        <v>2393</v>
      </c>
      <c r="E23" s="1">
        <v>963120</v>
      </c>
      <c r="F23" s="1">
        <v>111082</v>
      </c>
      <c r="G23" s="1">
        <v>8.1</v>
      </c>
      <c r="H23" s="1">
        <v>2.4300000000000002</v>
      </c>
      <c r="I23" s="1">
        <v>384</v>
      </c>
      <c r="J23" s="1">
        <v>5.64</v>
      </c>
      <c r="K23" s="1">
        <v>6.59</v>
      </c>
      <c r="L23" s="1">
        <v>33892</v>
      </c>
      <c r="M23" s="1">
        <v>5</v>
      </c>
      <c r="N23" s="1">
        <v>165.64</v>
      </c>
      <c r="O23" s="1">
        <v>4.83</v>
      </c>
      <c r="P23" s="1">
        <v>4</v>
      </c>
      <c r="Q23" s="1">
        <v>44083</v>
      </c>
      <c r="R23" s="1">
        <v>9</v>
      </c>
      <c r="S23" s="1">
        <f t="shared" si="0"/>
        <v>5814.9900000000007</v>
      </c>
      <c r="T23" s="1">
        <f t="shared" si="1"/>
        <v>63469.608</v>
      </c>
      <c r="U23" s="1">
        <f t="shared" si="2"/>
        <v>115.5819</v>
      </c>
      <c r="V23" s="1">
        <f t="shared" si="3"/>
        <v>193.833</v>
      </c>
      <c r="W23" s="1">
        <f t="shared" si="4"/>
        <v>815550.98710000003</v>
      </c>
      <c r="X23" s="1">
        <f t="shared" si="5"/>
        <v>340.80693150856666</v>
      </c>
      <c r="Y23" s="10">
        <f t="shared" si="6"/>
        <v>8.6703516321276179</v>
      </c>
      <c r="Z23" s="1">
        <f t="shared" si="7"/>
        <v>5814.537551316108</v>
      </c>
      <c r="AA23" s="1">
        <f t="shared" si="8"/>
        <v>6.6041365561923734E-2</v>
      </c>
      <c r="AB23" s="1">
        <f t="shared" si="9"/>
        <v>704468.98710000003</v>
      </c>
      <c r="AC23" s="8">
        <f t="shared" si="10"/>
        <v>6.6041365561923734E-2</v>
      </c>
      <c r="AD23" s="1" t="str">
        <f t="shared" si="11"/>
        <v>CUST23</v>
      </c>
      <c r="AE23" s="1"/>
      <c r="AF23" s="1">
        <f t="shared" si="18"/>
        <v>16410580.513999995</v>
      </c>
      <c r="AG23" s="1">
        <f t="shared" si="13"/>
        <v>8.0176888089738413E-2</v>
      </c>
      <c r="AH23" s="1" t="str">
        <f t="shared" si="14"/>
        <v>Yes</v>
      </c>
      <c r="AI23" s="1" t="str">
        <f t="shared" si="17"/>
        <v>Yes</v>
      </c>
      <c r="AJ23" s="1" t="str">
        <f t="shared" si="15"/>
        <v>No</v>
      </c>
      <c r="AK23" s="1" t="str">
        <f t="shared" si="16"/>
        <v>Low</v>
      </c>
    </row>
    <row r="24" spans="1:37" x14ac:dyDescent="0.3">
      <c r="A24" s="1" t="s">
        <v>19</v>
      </c>
      <c r="B24" s="1" t="s">
        <v>26</v>
      </c>
      <c r="C24" s="1" t="s">
        <v>30</v>
      </c>
      <c r="D24" s="1">
        <v>4880</v>
      </c>
      <c r="E24" s="1">
        <v>909877</v>
      </c>
      <c r="F24" s="1">
        <v>12461</v>
      </c>
      <c r="G24" s="1">
        <v>2.52</v>
      </c>
      <c r="H24" s="1">
        <v>5.29</v>
      </c>
      <c r="I24" s="1">
        <v>361</v>
      </c>
      <c r="J24" s="1">
        <v>35.880000000000003</v>
      </c>
      <c r="K24" s="1">
        <v>6.57</v>
      </c>
      <c r="L24" s="1">
        <v>68274</v>
      </c>
      <c r="M24" s="1">
        <v>3</v>
      </c>
      <c r="N24" s="1">
        <v>840.43</v>
      </c>
      <c r="O24" s="1">
        <v>8.41</v>
      </c>
      <c r="P24" s="1">
        <v>11</v>
      </c>
      <c r="Q24" s="1">
        <v>42911</v>
      </c>
      <c r="R24" s="1">
        <v>51</v>
      </c>
      <c r="S24" s="1">
        <f t="shared" si="0"/>
        <v>25815.200000000001</v>
      </c>
      <c r="T24" s="1">
        <f t="shared" si="1"/>
        <v>59778.918900000004</v>
      </c>
      <c r="U24" s="1">
        <f t="shared" si="2"/>
        <v>410.40800000000002</v>
      </c>
      <c r="V24" s="1">
        <f t="shared" si="3"/>
        <v>122.976</v>
      </c>
      <c r="W24" s="1">
        <f t="shared" si="4"/>
        <v>712564.49710000004</v>
      </c>
      <c r="X24" s="1">
        <f t="shared" si="5"/>
        <v>146.0173149795082</v>
      </c>
      <c r="Y24" s="10">
        <f t="shared" si="6"/>
        <v>73.017976085386408</v>
      </c>
      <c r="Z24" s="1">
        <f t="shared" si="7"/>
        <v>1082.6326999274181</v>
      </c>
      <c r="AA24" s="1">
        <f t="shared" si="8"/>
        <v>0.3334464218790012</v>
      </c>
      <c r="AB24" s="1">
        <f t="shared" si="9"/>
        <v>700103.49710000004</v>
      </c>
      <c r="AC24" s="8">
        <f t="shared" si="10"/>
        <v>0.3334464218790012</v>
      </c>
      <c r="AD24" s="1" t="str">
        <f t="shared" si="11"/>
        <v>CUST24</v>
      </c>
      <c r="AE24" s="1"/>
      <c r="AF24" s="1">
        <f t="shared" si="18"/>
        <v>17110684.011099994</v>
      </c>
      <c r="AG24" s="1">
        <f t="shared" si="13"/>
        <v>8.3597371581491456E-2</v>
      </c>
      <c r="AH24" s="1" t="str">
        <f t="shared" si="14"/>
        <v>Yes</v>
      </c>
      <c r="AI24" s="1" t="str">
        <f t="shared" si="17"/>
        <v>Yes</v>
      </c>
      <c r="AJ24" s="1" t="str">
        <f t="shared" si="15"/>
        <v>Yes</v>
      </c>
      <c r="AK24" s="1" t="str">
        <f t="shared" si="16"/>
        <v>High</v>
      </c>
    </row>
    <row r="25" spans="1:37" x14ac:dyDescent="0.3">
      <c r="A25" s="1" t="s">
        <v>22</v>
      </c>
      <c r="B25" s="1" t="s">
        <v>27</v>
      </c>
      <c r="C25" s="1" t="s">
        <v>30</v>
      </c>
      <c r="D25" s="1">
        <v>3474</v>
      </c>
      <c r="E25" s="1">
        <v>961093</v>
      </c>
      <c r="F25" s="1">
        <v>51607</v>
      </c>
      <c r="G25" s="1">
        <v>9.43</v>
      </c>
      <c r="H25" s="1">
        <v>7.54</v>
      </c>
      <c r="I25" s="1">
        <v>166</v>
      </c>
      <c r="J25" s="1">
        <v>64.12</v>
      </c>
      <c r="K25" s="1">
        <v>15.64</v>
      </c>
      <c r="L25" s="1">
        <v>4944</v>
      </c>
      <c r="M25" s="1">
        <v>14</v>
      </c>
      <c r="N25" s="1">
        <v>1648.76</v>
      </c>
      <c r="O25" s="1">
        <v>27.96</v>
      </c>
      <c r="P25" s="1">
        <v>26</v>
      </c>
      <c r="Q25" s="1">
        <v>27119</v>
      </c>
      <c r="R25" s="1">
        <v>34</v>
      </c>
      <c r="S25" s="1">
        <f t="shared" si="0"/>
        <v>26193.96</v>
      </c>
      <c r="T25" s="1">
        <f t="shared" si="1"/>
        <v>150314.94520000002</v>
      </c>
      <c r="U25" s="1">
        <f t="shared" si="2"/>
        <v>971.33040000000005</v>
      </c>
      <c r="V25" s="1">
        <f t="shared" si="3"/>
        <v>327.59819999999996</v>
      </c>
      <c r="W25" s="1">
        <f t="shared" si="4"/>
        <v>751222.16619999998</v>
      </c>
      <c r="X25" s="1">
        <f t="shared" si="5"/>
        <v>216.24126833621185</v>
      </c>
      <c r="Y25" s="10">
        <f t="shared" si="6"/>
        <v>18.623306915728488</v>
      </c>
      <c r="Z25" s="1">
        <f t="shared" si="7"/>
        <v>582.91867827943429</v>
      </c>
      <c r="AA25" s="1">
        <f t="shared" si="8"/>
        <v>0.28477385643220787</v>
      </c>
      <c r="AB25" s="1">
        <f t="shared" si="9"/>
        <v>699615.16619999998</v>
      </c>
      <c r="AC25" s="8">
        <f t="shared" si="10"/>
        <v>0.28477385643220787</v>
      </c>
      <c r="AD25" s="1" t="str">
        <f t="shared" si="11"/>
        <v>CUST25</v>
      </c>
      <c r="AE25" s="1"/>
      <c r="AF25" s="1">
        <f t="shared" si="18"/>
        <v>17810299.177299995</v>
      </c>
      <c r="AG25" s="1">
        <f t="shared" si="13"/>
        <v>8.7015469243450938E-2</v>
      </c>
      <c r="AH25" s="1" t="str">
        <f t="shared" si="14"/>
        <v>Yes</v>
      </c>
      <c r="AI25" s="1" t="str">
        <f t="shared" si="17"/>
        <v>No</v>
      </c>
      <c r="AJ25" s="1" t="str">
        <f t="shared" si="15"/>
        <v>No</v>
      </c>
      <c r="AK25" s="1" t="str">
        <f t="shared" si="16"/>
        <v>High</v>
      </c>
    </row>
    <row r="26" spans="1:37" x14ac:dyDescent="0.3">
      <c r="A26" s="1" t="s">
        <v>18</v>
      </c>
      <c r="B26" s="1" t="s">
        <v>24</v>
      </c>
      <c r="C26" s="1" t="s">
        <v>29</v>
      </c>
      <c r="D26" s="1">
        <v>307</v>
      </c>
      <c r="E26" s="1">
        <v>936514</v>
      </c>
      <c r="F26" s="1">
        <v>79637</v>
      </c>
      <c r="G26" s="1">
        <v>7.11</v>
      </c>
      <c r="H26" s="1">
        <v>5.93</v>
      </c>
      <c r="I26" s="1">
        <v>138</v>
      </c>
      <c r="J26" s="1">
        <v>31.12</v>
      </c>
      <c r="K26" s="1">
        <v>13.47</v>
      </c>
      <c r="L26" s="1">
        <v>29565</v>
      </c>
      <c r="M26" s="1">
        <v>3</v>
      </c>
      <c r="N26" s="1">
        <v>1020.95</v>
      </c>
      <c r="O26" s="1">
        <v>5.73</v>
      </c>
      <c r="P26" s="1">
        <v>38</v>
      </c>
      <c r="Q26" s="1">
        <v>3369</v>
      </c>
      <c r="R26" s="1">
        <v>52</v>
      </c>
      <c r="S26" s="1">
        <f t="shared" si="0"/>
        <v>1820.51</v>
      </c>
      <c r="T26" s="1">
        <f t="shared" si="1"/>
        <v>126148.43580000001</v>
      </c>
      <c r="U26" s="1">
        <f t="shared" si="2"/>
        <v>17.591100000000001</v>
      </c>
      <c r="V26" s="1">
        <f t="shared" si="3"/>
        <v>21.8277</v>
      </c>
      <c r="W26" s="1">
        <f t="shared" si="4"/>
        <v>775571.63540000003</v>
      </c>
      <c r="X26" s="1">
        <f t="shared" si="5"/>
        <v>2526.2919719869706</v>
      </c>
      <c r="Y26" s="10">
        <f t="shared" si="6"/>
        <v>11.75978502454889</v>
      </c>
      <c r="Z26" s="1">
        <f t="shared" si="7"/>
        <v>917.29663548655662</v>
      </c>
      <c r="AA26" s="1">
        <f t="shared" si="8"/>
        <v>0.15044206493442705</v>
      </c>
      <c r="AB26" s="1">
        <f t="shared" si="9"/>
        <v>695934.63540000003</v>
      </c>
      <c r="AC26" s="8">
        <f t="shared" si="10"/>
        <v>0.15044206493442705</v>
      </c>
      <c r="AD26" s="1" t="str">
        <f t="shared" si="11"/>
        <v>CUST26</v>
      </c>
      <c r="AE26" s="1"/>
      <c r="AF26" s="1">
        <f t="shared" si="18"/>
        <v>18506233.812699996</v>
      </c>
      <c r="AG26" s="1">
        <f t="shared" si="13"/>
        <v>9.0415585000028664E-2</v>
      </c>
      <c r="AH26" s="1" t="str">
        <f t="shared" si="14"/>
        <v>Yes</v>
      </c>
      <c r="AI26" s="1" t="str">
        <f t="shared" si="17"/>
        <v>Yes</v>
      </c>
      <c r="AJ26" s="1" t="str">
        <f t="shared" si="15"/>
        <v>No</v>
      </c>
      <c r="AK26" s="1" t="str">
        <f t="shared" si="16"/>
        <v>Low</v>
      </c>
    </row>
    <row r="27" spans="1:37" x14ac:dyDescent="0.3">
      <c r="A27" s="1" t="s">
        <v>19</v>
      </c>
      <c r="B27" s="1" t="s">
        <v>24</v>
      </c>
      <c r="C27" s="1" t="s">
        <v>31</v>
      </c>
      <c r="D27" s="1">
        <v>3391</v>
      </c>
      <c r="E27" s="1">
        <v>926141</v>
      </c>
      <c r="F27" s="1">
        <v>33884</v>
      </c>
      <c r="G27" s="1">
        <v>9.9700000000000006</v>
      </c>
      <c r="H27" s="1">
        <v>13.75</v>
      </c>
      <c r="I27" s="1">
        <v>106</v>
      </c>
      <c r="J27" s="1">
        <v>52.83</v>
      </c>
      <c r="K27" s="1">
        <v>10.51</v>
      </c>
      <c r="L27" s="1">
        <v>33351</v>
      </c>
      <c r="M27" s="1">
        <v>11</v>
      </c>
      <c r="N27" s="1">
        <v>1265.58</v>
      </c>
      <c r="O27" s="1">
        <v>9.69</v>
      </c>
      <c r="P27" s="1">
        <v>4</v>
      </c>
      <c r="Q27" s="1">
        <v>19413</v>
      </c>
      <c r="R27" s="1">
        <v>30</v>
      </c>
      <c r="S27" s="1">
        <f t="shared" si="0"/>
        <v>46626.25</v>
      </c>
      <c r="T27" s="1">
        <f t="shared" si="1"/>
        <v>97337.419099999999</v>
      </c>
      <c r="U27" s="1">
        <f t="shared" si="2"/>
        <v>328.58789999999999</v>
      </c>
      <c r="V27" s="1">
        <f t="shared" si="3"/>
        <v>338.08270000000005</v>
      </c>
      <c r="W27" s="1">
        <f t="shared" si="4"/>
        <v>728746.66029999999</v>
      </c>
      <c r="X27" s="1">
        <f t="shared" si="5"/>
        <v>214.90612217634916</v>
      </c>
      <c r="Y27" s="10">
        <f t="shared" si="6"/>
        <v>27.332693896824459</v>
      </c>
      <c r="Z27" s="1">
        <f t="shared" si="7"/>
        <v>731.79174765720074</v>
      </c>
      <c r="AA27" s="1">
        <f t="shared" si="8"/>
        <v>0.14484995265299774</v>
      </c>
      <c r="AB27" s="1">
        <f t="shared" si="9"/>
        <v>694862.66029999999</v>
      </c>
      <c r="AC27" s="8">
        <f t="shared" si="10"/>
        <v>0.14484995265299774</v>
      </c>
      <c r="AD27" s="1" t="str">
        <f t="shared" si="11"/>
        <v>CUST27</v>
      </c>
      <c r="AE27" s="1"/>
      <c r="AF27" s="1">
        <f t="shared" si="18"/>
        <v>19201096.472999997</v>
      </c>
      <c r="AG27" s="1">
        <f t="shared" si="13"/>
        <v>9.3810463426485469E-2</v>
      </c>
      <c r="AH27" s="1" t="str">
        <f t="shared" si="14"/>
        <v>Yes</v>
      </c>
      <c r="AI27" s="1" t="str">
        <f t="shared" si="17"/>
        <v>No</v>
      </c>
      <c r="AJ27" s="1" t="str">
        <f t="shared" si="15"/>
        <v>No</v>
      </c>
      <c r="AK27" s="1" t="str">
        <f t="shared" si="16"/>
        <v>High</v>
      </c>
    </row>
    <row r="28" spans="1:37" x14ac:dyDescent="0.3">
      <c r="A28" s="1" t="s">
        <v>22</v>
      </c>
      <c r="B28" s="1" t="s">
        <v>24</v>
      </c>
      <c r="C28" s="1" t="s">
        <v>30</v>
      </c>
      <c r="D28" s="1">
        <v>2731</v>
      </c>
      <c r="E28" s="1">
        <v>982443</v>
      </c>
      <c r="F28" s="1">
        <v>130737</v>
      </c>
      <c r="G28" s="1">
        <v>4.9000000000000004</v>
      </c>
      <c r="H28" s="1">
        <v>17.329999999999998</v>
      </c>
      <c r="I28" s="1">
        <v>278</v>
      </c>
      <c r="J28" s="1">
        <v>62.05</v>
      </c>
      <c r="K28" s="1">
        <v>8.8000000000000007</v>
      </c>
      <c r="L28" s="1">
        <v>5574</v>
      </c>
      <c r="M28" s="1">
        <v>9</v>
      </c>
      <c r="N28" s="1">
        <v>1541.96</v>
      </c>
      <c r="O28" s="1">
        <v>13.63</v>
      </c>
      <c r="P28" s="1">
        <v>27</v>
      </c>
      <c r="Q28" s="1">
        <v>17997</v>
      </c>
      <c r="R28" s="1">
        <v>75</v>
      </c>
      <c r="S28" s="1">
        <f t="shared" si="0"/>
        <v>47328.229999999996</v>
      </c>
      <c r="T28" s="1">
        <f t="shared" si="1"/>
        <v>86454.984000000011</v>
      </c>
      <c r="U28" s="1">
        <f t="shared" si="2"/>
        <v>372.2353</v>
      </c>
      <c r="V28" s="1">
        <f t="shared" si="3"/>
        <v>133.81900000000002</v>
      </c>
      <c r="W28" s="1">
        <f t="shared" si="4"/>
        <v>824582.7317</v>
      </c>
      <c r="X28" s="1">
        <f t="shared" si="5"/>
        <v>301.93435800073235</v>
      </c>
      <c r="Y28" s="10">
        <f t="shared" si="6"/>
        <v>7.5146515523531976</v>
      </c>
      <c r="Z28" s="1">
        <f t="shared" si="7"/>
        <v>637.13909569638645</v>
      </c>
      <c r="AA28" s="1">
        <f t="shared" si="8"/>
        <v>0.43632544585283828</v>
      </c>
      <c r="AB28" s="1">
        <f t="shared" si="9"/>
        <v>693845.7317</v>
      </c>
      <c r="AC28" s="8">
        <f t="shared" si="10"/>
        <v>0.43632544585283828</v>
      </c>
      <c r="AD28" s="1" t="str">
        <f t="shared" si="11"/>
        <v>CUST28</v>
      </c>
      <c r="AE28" s="1"/>
      <c r="AF28" s="1">
        <f t="shared" si="18"/>
        <v>19894942.204699997</v>
      </c>
      <c r="AG28" s="1">
        <f t="shared" si="13"/>
        <v>9.7200373462549991E-2</v>
      </c>
      <c r="AH28" s="1" t="str">
        <f t="shared" si="14"/>
        <v>Yes</v>
      </c>
      <c r="AI28" s="1" t="str">
        <f t="shared" si="17"/>
        <v>No</v>
      </c>
      <c r="AJ28" s="1" t="str">
        <f t="shared" si="15"/>
        <v>No</v>
      </c>
      <c r="AK28" s="1" t="str">
        <f t="shared" si="16"/>
        <v>Low</v>
      </c>
    </row>
    <row r="29" spans="1:37" x14ac:dyDescent="0.3">
      <c r="A29" s="1" t="s">
        <v>22</v>
      </c>
      <c r="B29" s="1" t="s">
        <v>24</v>
      </c>
      <c r="C29" s="1" t="s">
        <v>29</v>
      </c>
      <c r="D29" s="1">
        <v>3089</v>
      </c>
      <c r="E29" s="1">
        <v>991763</v>
      </c>
      <c r="F29" s="1">
        <v>127258</v>
      </c>
      <c r="G29" s="1">
        <v>4.78</v>
      </c>
      <c r="H29" s="1">
        <v>11.01</v>
      </c>
      <c r="I29" s="1">
        <v>228</v>
      </c>
      <c r="J29" s="1">
        <v>65.98</v>
      </c>
      <c r="K29" s="1">
        <v>8.58</v>
      </c>
      <c r="L29" s="1">
        <v>47456</v>
      </c>
      <c r="M29" s="1">
        <v>8</v>
      </c>
      <c r="N29" s="1">
        <v>372.29</v>
      </c>
      <c r="O29" s="1">
        <v>12.95</v>
      </c>
      <c r="P29" s="1">
        <v>40</v>
      </c>
      <c r="Q29" s="1">
        <v>5643</v>
      </c>
      <c r="R29" s="1">
        <v>63</v>
      </c>
      <c r="S29" s="1">
        <f t="shared" si="0"/>
        <v>34009.89</v>
      </c>
      <c r="T29" s="1">
        <f t="shared" si="1"/>
        <v>85093.265400000004</v>
      </c>
      <c r="U29" s="1">
        <f t="shared" si="2"/>
        <v>400.02550000000002</v>
      </c>
      <c r="V29" s="1">
        <f t="shared" si="3"/>
        <v>147.6542</v>
      </c>
      <c r="W29" s="1">
        <f t="shared" si="4"/>
        <v>819013.16489999997</v>
      </c>
      <c r="X29" s="1">
        <f t="shared" si="5"/>
        <v>265.13860955001616</v>
      </c>
      <c r="Y29" s="10">
        <f t="shared" si="6"/>
        <v>7.7933253705071586</v>
      </c>
      <c r="Z29" s="1">
        <f t="shared" si="7"/>
        <v>2663.9528324693115</v>
      </c>
      <c r="AA29" s="1">
        <f t="shared" si="8"/>
        <v>8.5587100950529515E-2</v>
      </c>
      <c r="AB29" s="1">
        <f t="shared" si="9"/>
        <v>691755.16489999997</v>
      </c>
      <c r="AC29" s="8">
        <f t="shared" si="10"/>
        <v>8.5587100950529515E-2</v>
      </c>
      <c r="AD29" s="1" t="str">
        <f t="shared" si="11"/>
        <v>CUST29</v>
      </c>
      <c r="AE29" s="1"/>
      <c r="AF29" s="1">
        <f t="shared" si="18"/>
        <v>20586697.369599998</v>
      </c>
      <c r="AG29" s="1">
        <f t="shared" si="13"/>
        <v>0.10058006965272256</v>
      </c>
      <c r="AH29" s="1" t="str">
        <f t="shared" si="14"/>
        <v>Yes</v>
      </c>
      <c r="AI29" s="1" t="str">
        <f t="shared" si="17"/>
        <v>No</v>
      </c>
      <c r="AJ29" s="1" t="str">
        <f t="shared" si="15"/>
        <v>No</v>
      </c>
      <c r="AK29" s="1" t="str">
        <f t="shared" si="16"/>
        <v>Low</v>
      </c>
    </row>
    <row r="30" spans="1:37" x14ac:dyDescent="0.3">
      <c r="A30" s="1" t="s">
        <v>23</v>
      </c>
      <c r="B30" s="1" t="s">
        <v>26</v>
      </c>
      <c r="C30" s="1" t="s">
        <v>28</v>
      </c>
      <c r="D30" s="1">
        <v>411</v>
      </c>
      <c r="E30" s="1">
        <v>982883</v>
      </c>
      <c r="F30" s="1">
        <v>87279</v>
      </c>
      <c r="G30" s="1">
        <v>2.59</v>
      </c>
      <c r="H30" s="1">
        <v>18.87</v>
      </c>
      <c r="I30" s="1">
        <v>253</v>
      </c>
      <c r="J30" s="1">
        <v>48.12</v>
      </c>
      <c r="K30" s="1">
        <v>14.84</v>
      </c>
      <c r="L30" s="1">
        <v>34731</v>
      </c>
      <c r="M30" s="1">
        <v>9</v>
      </c>
      <c r="N30" s="1">
        <v>895.15</v>
      </c>
      <c r="O30" s="1">
        <v>28.01</v>
      </c>
      <c r="P30" s="1">
        <v>33</v>
      </c>
      <c r="Q30" s="1">
        <v>23402</v>
      </c>
      <c r="R30" s="1">
        <v>58</v>
      </c>
      <c r="S30" s="1">
        <f t="shared" si="0"/>
        <v>7755.5700000000006</v>
      </c>
      <c r="T30" s="1">
        <f t="shared" si="1"/>
        <v>145859.83720000001</v>
      </c>
      <c r="U30" s="1">
        <f t="shared" si="2"/>
        <v>115.12110000000001</v>
      </c>
      <c r="V30" s="1">
        <f t="shared" si="3"/>
        <v>10.6449</v>
      </c>
      <c r="W30" s="1">
        <f t="shared" si="4"/>
        <v>771008.82679999992</v>
      </c>
      <c r="X30" s="1">
        <f t="shared" si="5"/>
        <v>1875.9338851581506</v>
      </c>
      <c r="Y30" s="10">
        <f t="shared" si="6"/>
        <v>11.261391629143322</v>
      </c>
      <c r="Z30" s="1">
        <f t="shared" si="7"/>
        <v>1098.0092721890187</v>
      </c>
      <c r="AA30" s="1">
        <f t="shared" si="8"/>
        <v>0.23041699775049521</v>
      </c>
      <c r="AB30" s="1">
        <f t="shared" si="9"/>
        <v>683729.82679999992</v>
      </c>
      <c r="AC30" s="8">
        <f t="shared" si="10"/>
        <v>0.23041699775049521</v>
      </c>
      <c r="AD30" s="1" t="str">
        <f t="shared" si="11"/>
        <v>CUST30</v>
      </c>
      <c r="AE30" s="1"/>
      <c r="AF30" s="1">
        <f t="shared" si="18"/>
        <v>21270427.196399998</v>
      </c>
      <c r="AG30" s="1">
        <f t="shared" si="13"/>
        <v>0.10392055658797711</v>
      </c>
      <c r="AH30" s="1" t="str">
        <f t="shared" si="14"/>
        <v>Yes</v>
      </c>
      <c r="AI30" s="1" t="str">
        <f t="shared" si="17"/>
        <v>No</v>
      </c>
      <c r="AJ30" s="1" t="str">
        <f t="shared" si="15"/>
        <v>No</v>
      </c>
      <c r="AK30" s="1" t="str">
        <f t="shared" si="16"/>
        <v>Low</v>
      </c>
    </row>
    <row r="31" spans="1:37" x14ac:dyDescent="0.3">
      <c r="A31" s="1" t="s">
        <v>21</v>
      </c>
      <c r="B31" s="1" t="s">
        <v>27</v>
      </c>
      <c r="C31" s="1" t="s">
        <v>30</v>
      </c>
      <c r="D31" s="1">
        <v>828</v>
      </c>
      <c r="E31" s="1">
        <v>845928</v>
      </c>
      <c r="F31" s="1">
        <v>22543</v>
      </c>
      <c r="G31" s="1">
        <v>4.21</v>
      </c>
      <c r="H31" s="1">
        <v>10.74</v>
      </c>
      <c r="I31" s="1">
        <v>410</v>
      </c>
      <c r="J31" s="1">
        <v>13.01</v>
      </c>
      <c r="K31" s="1">
        <v>8.09</v>
      </c>
      <c r="L31" s="1">
        <v>27885</v>
      </c>
      <c r="M31" s="1">
        <v>5</v>
      </c>
      <c r="N31" s="1">
        <v>1051.82</v>
      </c>
      <c r="O31" s="1">
        <v>0.94</v>
      </c>
      <c r="P31" s="1">
        <v>4</v>
      </c>
      <c r="Q31" s="1">
        <v>39413</v>
      </c>
      <c r="R31" s="1">
        <v>75</v>
      </c>
      <c r="S31" s="1">
        <f t="shared" si="0"/>
        <v>8892.7199999999993</v>
      </c>
      <c r="T31" s="1">
        <f t="shared" si="1"/>
        <v>68435.575200000007</v>
      </c>
      <c r="U31" s="1">
        <f t="shared" si="2"/>
        <v>7.783199999999999</v>
      </c>
      <c r="V31" s="1">
        <f t="shared" si="3"/>
        <v>34.858800000000002</v>
      </c>
      <c r="W31" s="1">
        <f t="shared" si="4"/>
        <v>701259.06279999996</v>
      </c>
      <c r="X31" s="1">
        <f t="shared" si="5"/>
        <v>846.93123526570048</v>
      </c>
      <c r="Y31" s="10">
        <f t="shared" si="6"/>
        <v>37.525085392361262</v>
      </c>
      <c r="Z31" s="1">
        <f t="shared" si="7"/>
        <v>804.25167804377179</v>
      </c>
      <c r="AA31" s="1">
        <f t="shared" si="8"/>
        <v>0.50979066776368676</v>
      </c>
      <c r="AB31" s="1">
        <f t="shared" si="9"/>
        <v>678716.06279999996</v>
      </c>
      <c r="AC31" s="8">
        <f t="shared" si="10"/>
        <v>0.50979066776368676</v>
      </c>
      <c r="AD31" s="1" t="str">
        <f t="shared" si="11"/>
        <v>CUST31</v>
      </c>
      <c r="AE31" s="1"/>
      <c r="AF31" s="1">
        <f t="shared" si="18"/>
        <v>21949143.259199999</v>
      </c>
      <c r="AG31" s="1">
        <f t="shared" si="13"/>
        <v>0.10723654786356908</v>
      </c>
      <c r="AH31" s="1" t="str">
        <f t="shared" si="14"/>
        <v>Yes</v>
      </c>
      <c r="AI31" s="1" t="str">
        <f t="shared" si="17"/>
        <v>Yes</v>
      </c>
      <c r="AJ31" s="1" t="str">
        <f t="shared" si="15"/>
        <v>Yes</v>
      </c>
      <c r="AK31" s="1" t="str">
        <f t="shared" si="16"/>
        <v>High</v>
      </c>
    </row>
    <row r="32" spans="1:37" x14ac:dyDescent="0.3">
      <c r="A32" s="1" t="s">
        <v>23</v>
      </c>
      <c r="B32" s="1" t="s">
        <v>25</v>
      </c>
      <c r="C32" s="1" t="s">
        <v>31</v>
      </c>
      <c r="D32" s="1">
        <v>1366</v>
      </c>
      <c r="E32" s="1">
        <v>949607</v>
      </c>
      <c r="F32" s="1">
        <v>72534</v>
      </c>
      <c r="G32" s="1">
        <v>0.52</v>
      </c>
      <c r="H32" s="1">
        <v>4.8099999999999996</v>
      </c>
      <c r="I32" s="1">
        <v>54</v>
      </c>
      <c r="J32" s="1">
        <v>19.04</v>
      </c>
      <c r="K32" s="1">
        <v>9.52</v>
      </c>
      <c r="L32" s="1">
        <v>99279</v>
      </c>
      <c r="M32" s="1">
        <v>14</v>
      </c>
      <c r="N32" s="1">
        <v>1453.31</v>
      </c>
      <c r="O32" s="1">
        <v>14.99</v>
      </c>
      <c r="P32" s="1">
        <v>31</v>
      </c>
      <c r="Q32" s="1">
        <v>5905</v>
      </c>
      <c r="R32" s="1">
        <v>22</v>
      </c>
      <c r="S32" s="1">
        <f t="shared" si="0"/>
        <v>6570.4599999999991</v>
      </c>
      <c r="T32" s="1">
        <f t="shared" si="1"/>
        <v>90402.5864</v>
      </c>
      <c r="U32" s="1">
        <f t="shared" si="2"/>
        <v>204.76340000000002</v>
      </c>
      <c r="V32" s="1">
        <f t="shared" si="3"/>
        <v>7.1031999999999993</v>
      </c>
      <c r="W32" s="1">
        <f t="shared" si="4"/>
        <v>747238.08700000006</v>
      </c>
      <c r="X32" s="1">
        <f t="shared" si="5"/>
        <v>547.02641800878484</v>
      </c>
      <c r="Y32" s="10">
        <f t="shared" si="6"/>
        <v>13.091887942206414</v>
      </c>
      <c r="Z32" s="1">
        <f t="shared" si="7"/>
        <v>653.40980245095682</v>
      </c>
      <c r="AA32" s="1">
        <f t="shared" si="8"/>
        <v>8.2643388264829545E-2</v>
      </c>
      <c r="AB32" s="1">
        <f t="shared" si="9"/>
        <v>674704.08700000006</v>
      </c>
      <c r="AC32" s="8">
        <f t="shared" si="10"/>
        <v>8.2643388264829545E-2</v>
      </c>
      <c r="AD32" s="1" t="str">
        <f t="shared" si="11"/>
        <v>CUST32</v>
      </c>
      <c r="AE32" s="1"/>
      <c r="AF32" s="1">
        <f t="shared" si="18"/>
        <v>22623847.3462</v>
      </c>
      <c r="AG32" s="1">
        <f t="shared" si="13"/>
        <v>0.11053293789870153</v>
      </c>
      <c r="AH32" s="1" t="str">
        <f t="shared" si="14"/>
        <v>Yes</v>
      </c>
      <c r="AI32" s="1" t="str">
        <f t="shared" si="17"/>
        <v>No</v>
      </c>
      <c r="AJ32" s="1" t="str">
        <f t="shared" si="15"/>
        <v>No</v>
      </c>
      <c r="AK32" s="1" t="str">
        <f t="shared" si="16"/>
        <v>High</v>
      </c>
    </row>
    <row r="33" spans="1:37" x14ac:dyDescent="0.3">
      <c r="A33" s="1" t="s">
        <v>18</v>
      </c>
      <c r="B33" s="1" t="s">
        <v>25</v>
      </c>
      <c r="C33" s="1" t="s">
        <v>31</v>
      </c>
      <c r="D33" s="1">
        <v>4105</v>
      </c>
      <c r="E33" s="1">
        <v>983688</v>
      </c>
      <c r="F33" s="1">
        <v>81449</v>
      </c>
      <c r="G33" s="1">
        <v>8.1</v>
      </c>
      <c r="H33" s="1">
        <v>16.059999999999999</v>
      </c>
      <c r="I33" s="1">
        <v>150</v>
      </c>
      <c r="J33" s="1">
        <v>44.04</v>
      </c>
      <c r="K33" s="1">
        <v>6.61</v>
      </c>
      <c r="L33" s="1">
        <v>85311</v>
      </c>
      <c r="M33" s="1">
        <v>13</v>
      </c>
      <c r="N33" s="1">
        <v>1377.91</v>
      </c>
      <c r="O33" s="1">
        <v>1.21</v>
      </c>
      <c r="P33" s="1">
        <v>38</v>
      </c>
      <c r="Q33" s="1">
        <v>11681</v>
      </c>
      <c r="R33" s="1">
        <v>17</v>
      </c>
      <c r="S33" s="1">
        <f t="shared" si="0"/>
        <v>65926.299999999988</v>
      </c>
      <c r="T33" s="1">
        <f t="shared" si="1"/>
        <v>65021.776800000007</v>
      </c>
      <c r="U33" s="1">
        <f t="shared" si="2"/>
        <v>49.670499999999997</v>
      </c>
      <c r="V33" s="1">
        <f t="shared" si="3"/>
        <v>332.505</v>
      </c>
      <c r="W33" s="1">
        <f t="shared" si="4"/>
        <v>755365.74769999995</v>
      </c>
      <c r="X33" s="1">
        <f t="shared" si="5"/>
        <v>184.01114438489645</v>
      </c>
      <c r="Y33" s="10">
        <f t="shared" si="6"/>
        <v>12.077349015948631</v>
      </c>
      <c r="Z33" s="1">
        <f t="shared" si="7"/>
        <v>713.8985855389684</v>
      </c>
      <c r="AA33" s="1">
        <f t="shared" si="8"/>
        <v>0.21011387757093714</v>
      </c>
      <c r="AB33" s="1">
        <f t="shared" si="9"/>
        <v>673916.74769999995</v>
      </c>
      <c r="AC33" s="8">
        <f t="shared" si="10"/>
        <v>0.21011387757093714</v>
      </c>
      <c r="AD33" s="1" t="str">
        <f t="shared" si="11"/>
        <v>CUST33</v>
      </c>
      <c r="AE33" s="1"/>
      <c r="AF33" s="1">
        <f t="shared" si="18"/>
        <v>23297764.093899999</v>
      </c>
      <c r="AG33" s="1">
        <f t="shared" si="13"/>
        <v>0.11382548124389566</v>
      </c>
      <c r="AH33" s="1" t="str">
        <f t="shared" si="14"/>
        <v>Yes</v>
      </c>
      <c r="AI33" s="1" t="str">
        <f t="shared" si="17"/>
        <v>No</v>
      </c>
      <c r="AJ33" s="1" t="str">
        <f t="shared" si="15"/>
        <v>No</v>
      </c>
      <c r="AK33" s="1" t="str">
        <f t="shared" si="16"/>
        <v>Low</v>
      </c>
    </row>
    <row r="34" spans="1:37" x14ac:dyDescent="0.3">
      <c r="A34" s="1" t="s">
        <v>23</v>
      </c>
      <c r="B34" s="1" t="s">
        <v>24</v>
      </c>
      <c r="C34" s="1" t="s">
        <v>30</v>
      </c>
      <c r="D34" s="1">
        <v>1018</v>
      </c>
      <c r="E34" s="1">
        <v>990756</v>
      </c>
      <c r="F34" s="1">
        <v>107239</v>
      </c>
      <c r="G34" s="1">
        <v>3.78</v>
      </c>
      <c r="H34" s="1">
        <v>11.64</v>
      </c>
      <c r="I34" s="1">
        <v>188</v>
      </c>
      <c r="J34" s="1">
        <v>50.56</v>
      </c>
      <c r="K34" s="1">
        <v>11.34</v>
      </c>
      <c r="L34" s="1">
        <v>64471</v>
      </c>
      <c r="M34" s="1">
        <v>10</v>
      </c>
      <c r="N34" s="1">
        <v>1272.3800000000001</v>
      </c>
      <c r="O34" s="1">
        <v>18.41</v>
      </c>
      <c r="P34" s="1">
        <v>22</v>
      </c>
      <c r="Q34" s="1">
        <v>21617</v>
      </c>
      <c r="R34" s="1">
        <v>-5</v>
      </c>
      <c r="S34" s="1">
        <f t="shared" si="0"/>
        <v>11849.52</v>
      </c>
      <c r="T34" s="1">
        <f t="shared" si="1"/>
        <v>112351.7304</v>
      </c>
      <c r="U34" s="1">
        <f t="shared" si="2"/>
        <v>187.41380000000001</v>
      </c>
      <c r="V34" s="1">
        <f t="shared" si="3"/>
        <v>38.480400000000003</v>
      </c>
      <c r="W34" s="1">
        <f t="shared" si="4"/>
        <v>780240.8554</v>
      </c>
      <c r="X34" s="1">
        <f t="shared" si="5"/>
        <v>766.44484813359531</v>
      </c>
      <c r="Y34" s="10">
        <f t="shared" si="6"/>
        <v>9.2387657475358775</v>
      </c>
      <c r="Z34" s="1">
        <f t="shared" si="7"/>
        <v>778.66360678413673</v>
      </c>
      <c r="AA34" s="1">
        <f t="shared" si="8"/>
        <v>0.24143930493481747</v>
      </c>
      <c r="AB34" s="1">
        <f t="shared" si="9"/>
        <v>673001.8554</v>
      </c>
      <c r="AC34" s="8">
        <f t="shared" si="10"/>
        <v>0.24143930493481747</v>
      </c>
      <c r="AD34" s="1" t="str">
        <f t="shared" si="11"/>
        <v>CUST34</v>
      </c>
      <c r="AE34" s="1"/>
      <c r="AF34" s="1">
        <f t="shared" si="18"/>
        <v>23970765.949299999</v>
      </c>
      <c r="AG34" s="1">
        <f t="shared" si="13"/>
        <v>0.1171135547156756</v>
      </c>
      <c r="AH34" s="1" t="str">
        <f t="shared" si="14"/>
        <v>Yes</v>
      </c>
      <c r="AI34" s="1" t="str">
        <f t="shared" si="17"/>
        <v>No</v>
      </c>
      <c r="AJ34" s="1" t="str">
        <f t="shared" si="15"/>
        <v>No</v>
      </c>
      <c r="AK34" s="1" t="str">
        <f t="shared" si="16"/>
        <v>Low</v>
      </c>
    </row>
    <row r="35" spans="1:37" x14ac:dyDescent="0.3">
      <c r="A35" s="1" t="s">
        <v>23</v>
      </c>
      <c r="B35" s="1" t="s">
        <v>25</v>
      </c>
      <c r="C35" s="1" t="s">
        <v>29</v>
      </c>
      <c r="D35" s="1">
        <v>878</v>
      </c>
      <c r="E35" s="1">
        <v>924631</v>
      </c>
      <c r="F35" s="1">
        <v>22087</v>
      </c>
      <c r="G35" s="1">
        <v>4.59</v>
      </c>
      <c r="H35" s="1">
        <v>4.47</v>
      </c>
      <c r="I35" s="1">
        <v>34</v>
      </c>
      <c r="J35" s="1">
        <v>67.78</v>
      </c>
      <c r="K35" s="1">
        <v>15.14</v>
      </c>
      <c r="L35" s="1">
        <v>50311</v>
      </c>
      <c r="M35" s="1">
        <v>2</v>
      </c>
      <c r="N35" s="1">
        <v>946.09</v>
      </c>
      <c r="O35" s="1">
        <v>5.27</v>
      </c>
      <c r="P35" s="1">
        <v>37</v>
      </c>
      <c r="Q35" s="1">
        <v>36198</v>
      </c>
      <c r="R35" s="1">
        <v>18</v>
      </c>
      <c r="S35" s="1">
        <f t="shared" si="0"/>
        <v>3924.66</v>
      </c>
      <c r="T35" s="1">
        <f t="shared" si="1"/>
        <v>139989.13340000002</v>
      </c>
      <c r="U35" s="1">
        <f t="shared" si="2"/>
        <v>46.270599999999995</v>
      </c>
      <c r="V35" s="1">
        <f t="shared" si="3"/>
        <v>40.300199999999997</v>
      </c>
      <c r="W35" s="1">
        <f t="shared" si="4"/>
        <v>694121.63580000005</v>
      </c>
      <c r="X35" s="1">
        <f t="shared" si="5"/>
        <v>790.57133917995452</v>
      </c>
      <c r="Y35" s="10">
        <f t="shared" si="6"/>
        <v>41.863132159188666</v>
      </c>
      <c r="Z35" s="1">
        <f t="shared" si="7"/>
        <v>977.31822553879647</v>
      </c>
      <c r="AA35" s="1">
        <f t="shared" si="8"/>
        <v>3.4789078021394484E-2</v>
      </c>
      <c r="AB35" s="1">
        <f t="shared" si="9"/>
        <v>672034.63580000005</v>
      </c>
      <c r="AC35" s="8">
        <f t="shared" si="10"/>
        <v>3.4789078021394484E-2</v>
      </c>
      <c r="AD35" s="1" t="str">
        <f t="shared" si="11"/>
        <v>CUST35</v>
      </c>
      <c r="AE35" s="1"/>
      <c r="AF35" s="1">
        <f t="shared" si="18"/>
        <v>24642800.585099999</v>
      </c>
      <c r="AG35" s="1">
        <f t="shared" si="13"/>
        <v>0.12039690265946087</v>
      </c>
      <c r="AH35" s="1" t="str">
        <f t="shared" si="14"/>
        <v>Yes</v>
      </c>
      <c r="AI35" s="1" t="str">
        <f t="shared" si="17"/>
        <v>Yes</v>
      </c>
      <c r="AJ35" s="1" t="str">
        <f t="shared" si="15"/>
        <v>Yes</v>
      </c>
      <c r="AK35" s="1" t="str">
        <f t="shared" si="16"/>
        <v>High</v>
      </c>
    </row>
    <row r="36" spans="1:37" x14ac:dyDescent="0.3">
      <c r="A36" s="1" t="s">
        <v>22</v>
      </c>
      <c r="B36" s="1" t="s">
        <v>26</v>
      </c>
      <c r="C36" s="1" t="s">
        <v>31</v>
      </c>
      <c r="D36" s="1">
        <v>2039</v>
      </c>
      <c r="E36" s="1">
        <v>945331</v>
      </c>
      <c r="F36" s="1">
        <v>43635</v>
      </c>
      <c r="G36" s="1">
        <v>2.7</v>
      </c>
      <c r="H36" s="1">
        <v>4.87</v>
      </c>
      <c r="I36" s="1">
        <v>391</v>
      </c>
      <c r="J36" s="1">
        <v>9.0299999999999994</v>
      </c>
      <c r="K36" s="1">
        <v>11.16</v>
      </c>
      <c r="L36" s="1">
        <v>95359</v>
      </c>
      <c r="M36" s="1">
        <v>6</v>
      </c>
      <c r="N36" s="1">
        <v>963.01</v>
      </c>
      <c r="O36" s="1">
        <v>23.91</v>
      </c>
      <c r="P36" s="1">
        <v>25</v>
      </c>
      <c r="Q36" s="1">
        <v>19161</v>
      </c>
      <c r="R36" s="1">
        <v>35</v>
      </c>
      <c r="S36" s="1">
        <f t="shared" si="0"/>
        <v>9929.93</v>
      </c>
      <c r="T36" s="1">
        <f t="shared" si="1"/>
        <v>105498.9396</v>
      </c>
      <c r="U36" s="1">
        <f t="shared" si="2"/>
        <v>487.5249</v>
      </c>
      <c r="V36" s="1">
        <f t="shared" si="3"/>
        <v>55.053000000000004</v>
      </c>
      <c r="W36" s="1">
        <f t="shared" si="4"/>
        <v>714839.55249999999</v>
      </c>
      <c r="X36" s="1">
        <f t="shared" si="5"/>
        <v>350.58339995095633</v>
      </c>
      <c r="Y36" s="10">
        <f t="shared" si="6"/>
        <v>21.664512432680187</v>
      </c>
      <c r="Z36" s="1">
        <f t="shared" si="7"/>
        <v>981.64193518239688</v>
      </c>
      <c r="AA36" s="1">
        <f t="shared" si="8"/>
        <v>0.39831224195546322</v>
      </c>
      <c r="AB36" s="1">
        <f t="shared" si="9"/>
        <v>671204.55249999999</v>
      </c>
      <c r="AC36" s="8">
        <f t="shared" si="10"/>
        <v>0.39831224195546322</v>
      </c>
      <c r="AD36" s="1" t="str">
        <f t="shared" si="11"/>
        <v>CUST36</v>
      </c>
      <c r="AE36" s="1"/>
      <c r="AF36" s="1">
        <f t="shared" si="18"/>
        <v>25314005.137599997</v>
      </c>
      <c r="AG36" s="1">
        <f t="shared" si="13"/>
        <v>0.12367619507968972</v>
      </c>
      <c r="AH36" s="1" t="str">
        <f t="shared" si="14"/>
        <v>Yes</v>
      </c>
      <c r="AI36" s="1" t="str">
        <f t="shared" si="17"/>
        <v>Yes</v>
      </c>
      <c r="AJ36" s="1" t="str">
        <f t="shared" si="15"/>
        <v>Yes</v>
      </c>
      <c r="AK36" s="1" t="str">
        <f t="shared" si="16"/>
        <v>High</v>
      </c>
    </row>
    <row r="37" spans="1:37" x14ac:dyDescent="0.3">
      <c r="A37" s="1" t="s">
        <v>23</v>
      </c>
      <c r="B37" s="1" t="s">
        <v>27</v>
      </c>
      <c r="C37" s="1" t="s">
        <v>29</v>
      </c>
      <c r="D37" s="1">
        <v>3928</v>
      </c>
      <c r="E37" s="1">
        <v>975431</v>
      </c>
      <c r="F37" s="1">
        <v>143367</v>
      </c>
      <c r="G37" s="1">
        <v>9.5399999999999991</v>
      </c>
      <c r="H37" s="1">
        <v>8.08</v>
      </c>
      <c r="I37" s="1">
        <v>198</v>
      </c>
      <c r="J37" s="1">
        <v>64.069999999999993</v>
      </c>
      <c r="K37" s="1">
        <v>6.94</v>
      </c>
      <c r="L37" s="1">
        <v>23524</v>
      </c>
      <c r="M37" s="1">
        <v>3</v>
      </c>
      <c r="N37" s="1">
        <v>617.28</v>
      </c>
      <c r="O37" s="1">
        <v>19.329999999999998</v>
      </c>
      <c r="P37" s="1">
        <v>23</v>
      </c>
      <c r="Q37" s="1">
        <v>38834</v>
      </c>
      <c r="R37" s="1">
        <v>2</v>
      </c>
      <c r="S37" s="1">
        <f t="shared" si="0"/>
        <v>31738.240000000002</v>
      </c>
      <c r="T37" s="1">
        <f t="shared" si="1"/>
        <v>67694.911399999997</v>
      </c>
      <c r="U37" s="1">
        <f t="shared" si="2"/>
        <v>759.28239999999994</v>
      </c>
      <c r="V37" s="1">
        <f t="shared" si="3"/>
        <v>374.73119999999994</v>
      </c>
      <c r="W37" s="1">
        <f t="shared" si="4"/>
        <v>812505.83499999996</v>
      </c>
      <c r="X37" s="1">
        <f t="shared" si="5"/>
        <v>206.84975432790222</v>
      </c>
      <c r="Y37" s="10">
        <f t="shared" si="6"/>
        <v>6.8037344716706079</v>
      </c>
      <c r="Z37" s="1">
        <f t="shared" si="7"/>
        <v>1580.2083333333335</v>
      </c>
      <c r="AA37" s="1">
        <f t="shared" si="8"/>
        <v>0.12529993408042187</v>
      </c>
      <c r="AB37" s="1">
        <f t="shared" si="9"/>
        <v>669138.83499999996</v>
      </c>
      <c r="AC37" s="8">
        <f t="shared" si="10"/>
        <v>0.12529993408042187</v>
      </c>
      <c r="AD37" s="1" t="str">
        <f t="shared" si="11"/>
        <v>CUST37</v>
      </c>
      <c r="AE37" s="1"/>
      <c r="AF37" s="1">
        <f t="shared" si="18"/>
        <v>25983143.972599998</v>
      </c>
      <c r="AG37" s="1">
        <f t="shared" si="13"/>
        <v>0.12694539505981986</v>
      </c>
      <c r="AH37" s="1" t="str">
        <f t="shared" si="14"/>
        <v>Yes</v>
      </c>
      <c r="AI37" s="1" t="str">
        <f t="shared" si="17"/>
        <v>Yes</v>
      </c>
      <c r="AJ37" s="1" t="str">
        <f t="shared" si="15"/>
        <v>No</v>
      </c>
      <c r="AK37" s="1" t="str">
        <f t="shared" si="16"/>
        <v>Low</v>
      </c>
    </row>
    <row r="38" spans="1:37" x14ac:dyDescent="0.3">
      <c r="A38" s="1" t="s">
        <v>20</v>
      </c>
      <c r="B38" s="1" t="s">
        <v>27</v>
      </c>
      <c r="C38" s="1" t="s">
        <v>28</v>
      </c>
      <c r="D38" s="1">
        <v>4868</v>
      </c>
      <c r="E38" s="1">
        <v>927611</v>
      </c>
      <c r="F38" s="1">
        <v>86423</v>
      </c>
      <c r="G38" s="1">
        <v>4.4400000000000004</v>
      </c>
      <c r="H38" s="1">
        <v>9.9600000000000009</v>
      </c>
      <c r="I38" s="1">
        <v>418</v>
      </c>
      <c r="J38" s="1">
        <v>19.79</v>
      </c>
      <c r="K38" s="1">
        <v>8.94</v>
      </c>
      <c r="L38" s="1">
        <v>35201</v>
      </c>
      <c r="M38" s="1">
        <v>5</v>
      </c>
      <c r="N38" s="1">
        <v>1574.08</v>
      </c>
      <c r="O38" s="1">
        <v>17.149999999999999</v>
      </c>
      <c r="P38" s="1">
        <v>18</v>
      </c>
      <c r="Q38" s="1">
        <v>6423</v>
      </c>
      <c r="R38" s="1">
        <v>-17</v>
      </c>
      <c r="S38" s="1">
        <f t="shared" si="0"/>
        <v>48485.280000000006</v>
      </c>
      <c r="T38" s="1">
        <f t="shared" si="1"/>
        <v>82928.4234</v>
      </c>
      <c r="U38" s="1">
        <f t="shared" si="2"/>
        <v>834.86199999999997</v>
      </c>
      <c r="V38" s="1">
        <f t="shared" si="3"/>
        <v>216.13920000000002</v>
      </c>
      <c r="W38" s="1">
        <f t="shared" si="4"/>
        <v>753522.29539999994</v>
      </c>
      <c r="X38" s="1">
        <f t="shared" si="5"/>
        <v>154.79093989317994</v>
      </c>
      <c r="Y38" s="10">
        <f t="shared" si="6"/>
        <v>10.733381160107841</v>
      </c>
      <c r="Z38" s="1">
        <f t="shared" si="7"/>
        <v>589.30359321000208</v>
      </c>
      <c r="AA38" s="1">
        <f t="shared" si="8"/>
        <v>0.70931181281808853</v>
      </c>
      <c r="AB38" s="1">
        <f t="shared" si="9"/>
        <v>667099.29539999994</v>
      </c>
      <c r="AC38" s="8">
        <f t="shared" si="10"/>
        <v>0.70931181281808853</v>
      </c>
      <c r="AD38" s="1" t="str">
        <f t="shared" si="11"/>
        <v>CUST38</v>
      </c>
      <c r="AE38" s="1"/>
      <c r="AF38" s="1">
        <f t="shared" si="18"/>
        <v>26650243.267999999</v>
      </c>
      <c r="AG38" s="1">
        <f t="shared" si="13"/>
        <v>0.13020463049676251</v>
      </c>
      <c r="AH38" s="1" t="str">
        <f t="shared" si="14"/>
        <v>Yes</v>
      </c>
      <c r="AI38" s="1" t="str">
        <f t="shared" si="17"/>
        <v>Yes</v>
      </c>
      <c r="AJ38" s="1" t="str">
        <f t="shared" si="15"/>
        <v>No</v>
      </c>
      <c r="AK38" s="1" t="str">
        <f t="shared" si="16"/>
        <v>Low</v>
      </c>
    </row>
    <row r="39" spans="1:37" x14ac:dyDescent="0.3">
      <c r="A39" s="1" t="s">
        <v>20</v>
      </c>
      <c r="B39" s="1" t="s">
        <v>26</v>
      </c>
      <c r="C39" s="1" t="s">
        <v>30</v>
      </c>
      <c r="D39" s="1">
        <v>1594</v>
      </c>
      <c r="E39" s="1">
        <v>966383</v>
      </c>
      <c r="F39" s="1">
        <v>34336</v>
      </c>
      <c r="G39" s="1">
        <v>6.38</v>
      </c>
      <c r="H39" s="1">
        <v>16.47</v>
      </c>
      <c r="I39" s="1">
        <v>109</v>
      </c>
      <c r="J39" s="1">
        <v>25.57</v>
      </c>
      <c r="K39" s="1">
        <v>19.48</v>
      </c>
      <c r="L39" s="1">
        <v>42733</v>
      </c>
      <c r="M39" s="1">
        <v>14</v>
      </c>
      <c r="N39" s="1">
        <v>327.83</v>
      </c>
      <c r="O39" s="1">
        <v>2.56</v>
      </c>
      <c r="P39" s="1">
        <v>1</v>
      </c>
      <c r="Q39" s="1">
        <v>7569</v>
      </c>
      <c r="R39" s="1">
        <v>30</v>
      </c>
      <c r="S39" s="1">
        <f t="shared" si="0"/>
        <v>26253.179999999997</v>
      </c>
      <c r="T39" s="1">
        <f t="shared" si="1"/>
        <v>188251.40840000001</v>
      </c>
      <c r="U39" s="1">
        <f t="shared" si="2"/>
        <v>40.806400000000004</v>
      </c>
      <c r="V39" s="1">
        <f t="shared" si="3"/>
        <v>101.6972</v>
      </c>
      <c r="W39" s="1">
        <f t="shared" si="4"/>
        <v>701433.90800000005</v>
      </c>
      <c r="X39" s="1">
        <f t="shared" si="5"/>
        <v>440.04636637390217</v>
      </c>
      <c r="Y39" s="10">
        <f t="shared" si="6"/>
        <v>28.144891658900281</v>
      </c>
      <c r="Z39" s="1">
        <f t="shared" si="7"/>
        <v>2947.817466369765</v>
      </c>
      <c r="AA39" s="1">
        <f t="shared" si="8"/>
        <v>3.6976509313595127E-2</v>
      </c>
      <c r="AB39" s="1">
        <f t="shared" si="9"/>
        <v>667097.90800000005</v>
      </c>
      <c r="AC39" s="8">
        <f t="shared" si="10"/>
        <v>3.6976509313595127E-2</v>
      </c>
      <c r="AD39" s="1" t="str">
        <f t="shared" si="11"/>
        <v>CUST39</v>
      </c>
      <c r="AE39" s="1"/>
      <c r="AF39" s="1">
        <f t="shared" si="18"/>
        <v>27317341.175999999</v>
      </c>
      <c r="AG39" s="1">
        <f t="shared" si="13"/>
        <v>0.13346385915530909</v>
      </c>
      <c r="AH39" s="1" t="str">
        <f t="shared" si="14"/>
        <v>Yes</v>
      </c>
      <c r="AI39" s="1" t="str">
        <f t="shared" si="17"/>
        <v>No</v>
      </c>
      <c r="AJ39" s="1" t="str">
        <f t="shared" si="15"/>
        <v>No</v>
      </c>
      <c r="AK39" s="1" t="str">
        <f t="shared" si="16"/>
        <v>High</v>
      </c>
    </row>
    <row r="40" spans="1:37" x14ac:dyDescent="0.3">
      <c r="A40" s="1" t="s">
        <v>18</v>
      </c>
      <c r="B40" s="1" t="s">
        <v>27</v>
      </c>
      <c r="C40" s="1" t="s">
        <v>30</v>
      </c>
      <c r="D40" s="1">
        <v>746</v>
      </c>
      <c r="E40" s="1">
        <v>914434</v>
      </c>
      <c r="F40" s="1">
        <v>76569</v>
      </c>
      <c r="G40" s="1">
        <v>9.42</v>
      </c>
      <c r="H40" s="1">
        <v>7.45</v>
      </c>
      <c r="I40" s="1">
        <v>218</v>
      </c>
      <c r="J40" s="1">
        <v>32.380000000000003</v>
      </c>
      <c r="K40" s="1">
        <v>11.83</v>
      </c>
      <c r="L40" s="1">
        <v>40931</v>
      </c>
      <c r="M40" s="1">
        <v>5</v>
      </c>
      <c r="N40" s="1">
        <v>223.47</v>
      </c>
      <c r="O40" s="1">
        <v>14.76</v>
      </c>
      <c r="P40" s="1">
        <v>46</v>
      </c>
      <c r="Q40" s="1">
        <v>22801</v>
      </c>
      <c r="R40" s="1">
        <v>-19</v>
      </c>
      <c r="S40" s="1">
        <f t="shared" si="0"/>
        <v>5557.7</v>
      </c>
      <c r="T40" s="1">
        <f t="shared" si="1"/>
        <v>108177.5422</v>
      </c>
      <c r="U40" s="1">
        <f t="shared" si="2"/>
        <v>110.1096</v>
      </c>
      <c r="V40" s="1">
        <f t="shared" si="3"/>
        <v>70.273200000000003</v>
      </c>
      <c r="W40" s="1">
        <f t="shared" si="4"/>
        <v>736786.375</v>
      </c>
      <c r="X40" s="1">
        <f t="shared" si="5"/>
        <v>987.64929624664876</v>
      </c>
      <c r="Y40" s="10">
        <f t="shared" si="6"/>
        <v>11.942613851558725</v>
      </c>
      <c r="Z40" s="1">
        <f t="shared" si="7"/>
        <v>4091.9765516624157</v>
      </c>
      <c r="AA40" s="1">
        <f t="shared" si="8"/>
        <v>5.327498758795058E-2</v>
      </c>
      <c r="AB40" s="1">
        <f t="shared" si="9"/>
        <v>660217.375</v>
      </c>
      <c r="AC40" s="8">
        <f t="shared" si="10"/>
        <v>5.327498758795058E-2</v>
      </c>
      <c r="AD40" s="1" t="str">
        <f t="shared" si="11"/>
        <v>CUST40</v>
      </c>
      <c r="AE40" s="1"/>
      <c r="AF40" s="1">
        <f t="shared" si="18"/>
        <v>27977558.550999999</v>
      </c>
      <c r="AG40" s="1">
        <f t="shared" si="13"/>
        <v>0.13668947171332416</v>
      </c>
      <c r="AH40" s="1" t="str">
        <f t="shared" si="14"/>
        <v>Yes</v>
      </c>
      <c r="AI40" s="1" t="str">
        <f t="shared" si="17"/>
        <v>Yes</v>
      </c>
      <c r="AJ40" s="1" t="str">
        <f t="shared" si="15"/>
        <v>No</v>
      </c>
      <c r="AK40" s="1" t="str">
        <f t="shared" si="16"/>
        <v>Low</v>
      </c>
    </row>
    <row r="41" spans="1:37" x14ac:dyDescent="0.3">
      <c r="A41" s="1" t="s">
        <v>18</v>
      </c>
      <c r="B41" s="1" t="s">
        <v>25</v>
      </c>
      <c r="C41" s="1" t="s">
        <v>29</v>
      </c>
      <c r="D41" s="1">
        <v>1063</v>
      </c>
      <c r="E41" s="1">
        <v>920678</v>
      </c>
      <c r="F41" s="1">
        <v>94080</v>
      </c>
      <c r="G41" s="1">
        <v>1.59</v>
      </c>
      <c r="H41" s="1">
        <v>4.93</v>
      </c>
      <c r="I41" s="1">
        <v>307</v>
      </c>
      <c r="J41" s="1">
        <v>25.85</v>
      </c>
      <c r="K41" s="1">
        <v>7.13</v>
      </c>
      <c r="L41" s="1">
        <v>66961</v>
      </c>
      <c r="M41" s="1">
        <v>8</v>
      </c>
      <c r="N41" s="1">
        <v>575.35</v>
      </c>
      <c r="O41" s="1">
        <v>14.56</v>
      </c>
      <c r="P41" s="1">
        <v>0</v>
      </c>
      <c r="Q41" s="1">
        <v>30888</v>
      </c>
      <c r="R41" s="1">
        <v>51</v>
      </c>
      <c r="S41" s="1">
        <f t="shared" si="0"/>
        <v>5240.59</v>
      </c>
      <c r="T41" s="1">
        <f t="shared" si="1"/>
        <v>65644.341400000005</v>
      </c>
      <c r="U41" s="1">
        <f t="shared" si="2"/>
        <v>154.77280000000002</v>
      </c>
      <c r="V41" s="1">
        <f t="shared" si="3"/>
        <v>16.901700000000002</v>
      </c>
      <c r="W41" s="1">
        <f t="shared" si="4"/>
        <v>751772.39409999992</v>
      </c>
      <c r="X41" s="1">
        <f t="shared" si="5"/>
        <v>707.21768024459072</v>
      </c>
      <c r="Y41" s="10">
        <f t="shared" si="6"/>
        <v>9.7861181972789115</v>
      </c>
      <c r="Z41" s="1">
        <f t="shared" si="7"/>
        <v>1600.2050925523595</v>
      </c>
      <c r="AA41" s="1">
        <f t="shared" si="8"/>
        <v>0.19185040806883621</v>
      </c>
      <c r="AB41" s="1">
        <f t="shared" si="9"/>
        <v>657692.39409999992</v>
      </c>
      <c r="AC41" s="8">
        <f t="shared" si="10"/>
        <v>0.19185040806883621</v>
      </c>
      <c r="AD41" s="1" t="str">
        <f t="shared" si="11"/>
        <v>CUST41</v>
      </c>
      <c r="AE41" s="1"/>
      <c r="AF41" s="1">
        <f t="shared" si="18"/>
        <v>28635250.945099998</v>
      </c>
      <c r="AG41" s="1">
        <f t="shared" si="13"/>
        <v>0.13990274801602667</v>
      </c>
      <c r="AH41" s="1" t="str">
        <f t="shared" si="14"/>
        <v>Yes</v>
      </c>
      <c r="AI41" s="1" t="str">
        <f t="shared" si="17"/>
        <v>No</v>
      </c>
      <c r="AJ41" s="1" t="str">
        <f t="shared" si="15"/>
        <v>No</v>
      </c>
      <c r="AK41" s="1" t="str">
        <f t="shared" si="16"/>
        <v>Low</v>
      </c>
    </row>
    <row r="42" spans="1:37" x14ac:dyDescent="0.3">
      <c r="A42" s="1" t="s">
        <v>23</v>
      </c>
      <c r="B42" s="1" t="s">
        <v>26</v>
      </c>
      <c r="C42" s="1" t="s">
        <v>28</v>
      </c>
      <c r="D42" s="1">
        <v>1904</v>
      </c>
      <c r="E42" s="1">
        <v>921877</v>
      </c>
      <c r="F42" s="1">
        <v>59131</v>
      </c>
      <c r="G42" s="1">
        <v>9.2100000000000009</v>
      </c>
      <c r="H42" s="1">
        <v>16.940000000000001</v>
      </c>
      <c r="I42" s="1">
        <v>399</v>
      </c>
      <c r="J42" s="1">
        <v>44.98</v>
      </c>
      <c r="K42" s="1">
        <v>10</v>
      </c>
      <c r="L42" s="1">
        <v>70102</v>
      </c>
      <c r="M42" s="1">
        <v>9</v>
      </c>
      <c r="N42" s="1">
        <v>1175.24</v>
      </c>
      <c r="O42" s="1">
        <v>19.29</v>
      </c>
      <c r="P42" s="1">
        <v>13</v>
      </c>
      <c r="Q42" s="1">
        <v>10695</v>
      </c>
      <c r="R42" s="1">
        <v>76</v>
      </c>
      <c r="S42" s="1">
        <f t="shared" si="0"/>
        <v>32253.760000000002</v>
      </c>
      <c r="T42" s="1">
        <f t="shared" si="1"/>
        <v>92187.700000000012</v>
      </c>
      <c r="U42" s="1">
        <f t="shared" si="2"/>
        <v>367.28159999999997</v>
      </c>
      <c r="V42" s="1">
        <f t="shared" si="3"/>
        <v>175.35840000000002</v>
      </c>
      <c r="W42" s="1">
        <f t="shared" si="4"/>
        <v>716095.89999999991</v>
      </c>
      <c r="X42" s="1">
        <f t="shared" si="5"/>
        <v>376.10078781512601</v>
      </c>
      <c r="Y42" s="10">
        <f t="shared" si="6"/>
        <v>15.590417885711387</v>
      </c>
      <c r="Z42" s="1">
        <f t="shared" si="7"/>
        <v>784.41594908274055</v>
      </c>
      <c r="AA42" s="1">
        <f t="shared" si="8"/>
        <v>0.50865870392687962</v>
      </c>
      <c r="AB42" s="1">
        <f t="shared" si="9"/>
        <v>656964.89999999991</v>
      </c>
      <c r="AC42" s="8">
        <f t="shared" si="10"/>
        <v>0.50865870392687962</v>
      </c>
      <c r="AD42" s="1" t="str">
        <f t="shared" si="11"/>
        <v>CUST42</v>
      </c>
      <c r="AE42" s="1"/>
      <c r="AF42" s="1">
        <f t="shared" si="18"/>
        <v>29292215.845099997</v>
      </c>
      <c r="AG42" s="1">
        <f t="shared" si="13"/>
        <v>0.14311247001344474</v>
      </c>
      <c r="AH42" s="1" t="str">
        <f t="shared" si="14"/>
        <v>Yes</v>
      </c>
      <c r="AI42" s="1" t="str">
        <f t="shared" si="17"/>
        <v>No</v>
      </c>
      <c r="AJ42" s="1" t="str">
        <f t="shared" si="15"/>
        <v>No</v>
      </c>
      <c r="AK42" s="1" t="str">
        <f t="shared" si="16"/>
        <v>High</v>
      </c>
    </row>
    <row r="43" spans="1:37" x14ac:dyDescent="0.3">
      <c r="A43" s="1" t="s">
        <v>22</v>
      </c>
      <c r="B43" s="1" t="s">
        <v>25</v>
      </c>
      <c r="C43" s="1" t="s">
        <v>29</v>
      </c>
      <c r="D43" s="1">
        <v>4937</v>
      </c>
      <c r="E43" s="1">
        <v>923093</v>
      </c>
      <c r="F43" s="1">
        <v>8696</v>
      </c>
      <c r="G43" s="1">
        <v>1.67</v>
      </c>
      <c r="H43" s="1">
        <v>4.0999999999999996</v>
      </c>
      <c r="I43" s="1">
        <v>412</v>
      </c>
      <c r="J43" s="1">
        <v>31.6</v>
      </c>
      <c r="K43" s="1">
        <v>14.42</v>
      </c>
      <c r="L43" s="1">
        <v>71196</v>
      </c>
      <c r="M43" s="1">
        <v>0</v>
      </c>
      <c r="N43" s="1">
        <v>1702.53</v>
      </c>
      <c r="O43" s="1">
        <v>29.88</v>
      </c>
      <c r="P43" s="1">
        <v>24</v>
      </c>
      <c r="Q43" s="1">
        <v>31383</v>
      </c>
      <c r="R43" s="1">
        <v>67</v>
      </c>
      <c r="S43" s="1">
        <f t="shared" si="0"/>
        <v>20241.699999999997</v>
      </c>
      <c r="T43" s="1">
        <f t="shared" si="1"/>
        <v>133110.01060000001</v>
      </c>
      <c r="U43" s="1">
        <f t="shared" si="2"/>
        <v>1475.1756</v>
      </c>
      <c r="V43" s="1">
        <f t="shared" si="3"/>
        <v>82.447900000000004</v>
      </c>
      <c r="W43" s="1">
        <f t="shared" si="4"/>
        <v>665604.66590000002</v>
      </c>
      <c r="X43" s="1">
        <f t="shared" si="5"/>
        <v>134.81966090743367</v>
      </c>
      <c r="Y43" s="10">
        <f t="shared" si="6"/>
        <v>106.15144894204232</v>
      </c>
      <c r="Z43" s="1">
        <f t="shared" si="7"/>
        <v>542.18897758042442</v>
      </c>
      <c r="AA43" s="1">
        <f t="shared" si="8"/>
        <v>0.75988265537708555</v>
      </c>
      <c r="AB43" s="1">
        <f t="shared" si="9"/>
        <v>656908.66590000002</v>
      </c>
      <c r="AC43" s="8">
        <f t="shared" si="10"/>
        <v>0.75988265537708555</v>
      </c>
      <c r="AD43" s="1" t="str">
        <f t="shared" si="11"/>
        <v>CUST43</v>
      </c>
      <c r="AE43" s="1"/>
      <c r="AF43" s="1">
        <f t="shared" si="18"/>
        <v>29949124.510999996</v>
      </c>
      <c r="AG43" s="1">
        <f t="shared" si="13"/>
        <v>0.14632191726889748</v>
      </c>
      <c r="AH43" s="1" t="str">
        <f t="shared" si="14"/>
        <v>Yes</v>
      </c>
      <c r="AI43" s="1" t="str">
        <f t="shared" si="17"/>
        <v>Yes</v>
      </c>
      <c r="AJ43" s="1" t="str">
        <f t="shared" si="15"/>
        <v>Yes</v>
      </c>
      <c r="AK43" s="1" t="str">
        <f t="shared" si="16"/>
        <v>High</v>
      </c>
    </row>
    <row r="44" spans="1:37" x14ac:dyDescent="0.3">
      <c r="A44" s="1" t="s">
        <v>22</v>
      </c>
      <c r="B44" s="1" t="s">
        <v>24</v>
      </c>
      <c r="C44" s="1" t="s">
        <v>30</v>
      </c>
      <c r="D44" s="1">
        <v>4126</v>
      </c>
      <c r="E44" s="1">
        <v>931272</v>
      </c>
      <c r="F44" s="1">
        <v>20523</v>
      </c>
      <c r="G44" s="1">
        <v>5.77</v>
      </c>
      <c r="H44" s="1">
        <v>11.37</v>
      </c>
      <c r="I44" s="1">
        <v>336</v>
      </c>
      <c r="J44" s="1">
        <v>34.79</v>
      </c>
      <c r="K44" s="1">
        <v>13.24</v>
      </c>
      <c r="L44" s="1">
        <v>35524</v>
      </c>
      <c r="M44" s="1">
        <v>0</v>
      </c>
      <c r="N44" s="1">
        <v>360.46</v>
      </c>
      <c r="O44" s="1">
        <v>7.57</v>
      </c>
      <c r="P44" s="1">
        <v>4</v>
      </c>
      <c r="Q44" s="1">
        <v>49351</v>
      </c>
      <c r="R44" s="1">
        <v>27</v>
      </c>
      <c r="S44" s="1">
        <f t="shared" si="0"/>
        <v>46912.619999999995</v>
      </c>
      <c r="T44" s="1">
        <f t="shared" si="1"/>
        <v>123300.41279999999</v>
      </c>
      <c r="U44" s="1">
        <f t="shared" si="2"/>
        <v>312.33820000000003</v>
      </c>
      <c r="V44" s="1">
        <f t="shared" si="3"/>
        <v>238.07019999999997</v>
      </c>
      <c r="W44" s="1">
        <f t="shared" si="4"/>
        <v>675633.5588</v>
      </c>
      <c r="X44" s="1">
        <f t="shared" si="5"/>
        <v>163.75025661657779</v>
      </c>
      <c r="Y44" s="10">
        <f t="shared" si="6"/>
        <v>45.376991667884809</v>
      </c>
      <c r="Z44" s="1">
        <f t="shared" si="7"/>
        <v>2583.5654441546912</v>
      </c>
      <c r="AA44" s="1">
        <f t="shared" si="8"/>
        <v>0.13005283096667783</v>
      </c>
      <c r="AB44" s="1">
        <f t="shared" si="9"/>
        <v>655110.5588</v>
      </c>
      <c r="AC44" s="8">
        <f t="shared" si="10"/>
        <v>0.13005283096667783</v>
      </c>
      <c r="AD44" s="1" t="str">
        <f t="shared" si="11"/>
        <v>CUST44</v>
      </c>
      <c r="AE44" s="1"/>
      <c r="AF44" s="1">
        <f t="shared" si="18"/>
        <v>30604235.069799997</v>
      </c>
      <c r="AG44" s="1">
        <f t="shared" si="13"/>
        <v>0.14952257954373319</v>
      </c>
      <c r="AH44" s="1" t="str">
        <f t="shared" si="14"/>
        <v>Yes</v>
      </c>
      <c r="AI44" s="1" t="str">
        <f t="shared" si="17"/>
        <v>Yes</v>
      </c>
      <c r="AJ44" s="1" t="str">
        <f t="shared" si="15"/>
        <v>Yes</v>
      </c>
      <c r="AK44" s="1" t="str">
        <f t="shared" si="16"/>
        <v>High</v>
      </c>
    </row>
    <row r="45" spans="1:37" x14ac:dyDescent="0.3">
      <c r="A45" s="1" t="s">
        <v>22</v>
      </c>
      <c r="B45" s="1" t="s">
        <v>24</v>
      </c>
      <c r="C45" s="1" t="s">
        <v>30</v>
      </c>
      <c r="D45" s="1">
        <v>4533</v>
      </c>
      <c r="E45" s="1">
        <v>918374</v>
      </c>
      <c r="F45" s="1">
        <v>101055</v>
      </c>
      <c r="G45" s="1">
        <v>9.83</v>
      </c>
      <c r="H45" s="1">
        <v>15.13</v>
      </c>
      <c r="I45" s="1">
        <v>352</v>
      </c>
      <c r="J45" s="1">
        <v>14.57</v>
      </c>
      <c r="K45" s="1">
        <v>5.4</v>
      </c>
      <c r="L45" s="1">
        <v>17459</v>
      </c>
      <c r="M45" s="1">
        <v>2</v>
      </c>
      <c r="N45" s="1">
        <v>294.29000000000002</v>
      </c>
      <c r="O45" s="1">
        <v>8.0500000000000007</v>
      </c>
      <c r="P45" s="1">
        <v>22</v>
      </c>
      <c r="Q45" s="1">
        <v>26298</v>
      </c>
      <c r="R45" s="1">
        <v>-6</v>
      </c>
      <c r="S45" s="1">
        <f t="shared" si="0"/>
        <v>68584.290000000008</v>
      </c>
      <c r="T45" s="1">
        <f t="shared" si="1"/>
        <v>49592.196000000004</v>
      </c>
      <c r="U45" s="1">
        <f t="shared" si="2"/>
        <v>364.90649999999999</v>
      </c>
      <c r="V45" s="1">
        <f t="shared" si="3"/>
        <v>445.59390000000002</v>
      </c>
      <c r="W45" s="1">
        <f t="shared" si="4"/>
        <v>755630.01359999995</v>
      </c>
      <c r="X45" s="1">
        <f t="shared" si="5"/>
        <v>166.69534824619456</v>
      </c>
      <c r="Y45" s="10">
        <f t="shared" si="6"/>
        <v>9.0878630448765527</v>
      </c>
      <c r="Z45" s="1">
        <f t="shared" si="7"/>
        <v>3120.6429032586902</v>
      </c>
      <c r="AA45" s="1">
        <f t="shared" si="8"/>
        <v>0.11279726995755543</v>
      </c>
      <c r="AB45" s="1">
        <f t="shared" si="9"/>
        <v>654575.01359999995</v>
      </c>
      <c r="AC45" s="8">
        <f t="shared" si="10"/>
        <v>0.11279726995755543</v>
      </c>
      <c r="AD45" s="1" t="str">
        <f t="shared" si="11"/>
        <v>CUST45</v>
      </c>
      <c r="AE45" s="1"/>
      <c r="AF45" s="1">
        <f t="shared" si="18"/>
        <v>31258810.083399996</v>
      </c>
      <c r="AG45" s="1">
        <f t="shared" si="13"/>
        <v>0.15272062531469013</v>
      </c>
      <c r="AH45" s="1" t="str">
        <f t="shared" si="14"/>
        <v>Yes</v>
      </c>
      <c r="AI45" s="1" t="str">
        <f t="shared" si="17"/>
        <v>Yes</v>
      </c>
      <c r="AJ45" s="1" t="str">
        <f t="shared" si="15"/>
        <v>No</v>
      </c>
      <c r="AK45" s="1" t="str">
        <f t="shared" si="16"/>
        <v>Low</v>
      </c>
    </row>
    <row r="46" spans="1:37" x14ac:dyDescent="0.3">
      <c r="A46" s="1" t="s">
        <v>21</v>
      </c>
      <c r="B46" s="1" t="s">
        <v>25</v>
      </c>
      <c r="C46" s="1" t="s">
        <v>30</v>
      </c>
      <c r="D46" s="1">
        <v>994</v>
      </c>
      <c r="E46" s="1">
        <v>919049</v>
      </c>
      <c r="F46" s="1">
        <v>65058</v>
      </c>
      <c r="G46" s="1">
        <v>4.05</v>
      </c>
      <c r="H46" s="1">
        <v>15.41</v>
      </c>
      <c r="I46" s="1">
        <v>245</v>
      </c>
      <c r="J46" s="1">
        <v>17.12</v>
      </c>
      <c r="K46" s="1">
        <v>14.85</v>
      </c>
      <c r="L46" s="1">
        <v>9716</v>
      </c>
      <c r="M46" s="1">
        <v>3</v>
      </c>
      <c r="N46" s="1">
        <v>1157.25</v>
      </c>
      <c r="O46" s="1">
        <v>1.42</v>
      </c>
      <c r="P46" s="1">
        <v>23</v>
      </c>
      <c r="Q46" s="1">
        <v>38443</v>
      </c>
      <c r="R46" s="1">
        <v>47</v>
      </c>
      <c r="S46" s="1">
        <f t="shared" si="0"/>
        <v>15317.54</v>
      </c>
      <c r="T46" s="1">
        <f t="shared" si="1"/>
        <v>136478.77650000001</v>
      </c>
      <c r="U46" s="1">
        <f t="shared" si="2"/>
        <v>14.114799999999999</v>
      </c>
      <c r="V46" s="1">
        <f t="shared" si="3"/>
        <v>40.256999999999998</v>
      </c>
      <c r="W46" s="1">
        <f t="shared" si="4"/>
        <v>719039.31169999996</v>
      </c>
      <c r="X46" s="1">
        <f t="shared" si="5"/>
        <v>723.37958923541248</v>
      </c>
      <c r="Y46" s="10">
        <f t="shared" si="6"/>
        <v>14.126610101755357</v>
      </c>
      <c r="Z46" s="1">
        <f t="shared" si="7"/>
        <v>794.16634262259663</v>
      </c>
      <c r="AA46" s="1">
        <f t="shared" si="8"/>
        <v>0.30849960121821579</v>
      </c>
      <c r="AB46" s="1">
        <f t="shared" si="9"/>
        <v>653981.31169999996</v>
      </c>
      <c r="AC46" s="8">
        <f t="shared" si="10"/>
        <v>0.30849960121821579</v>
      </c>
      <c r="AD46" s="1" t="str">
        <f t="shared" si="11"/>
        <v>CUST46</v>
      </c>
      <c r="AE46" s="1"/>
      <c r="AF46" s="1">
        <f t="shared" si="18"/>
        <v>31912791.395099998</v>
      </c>
      <c r="AG46" s="1">
        <f t="shared" si="13"/>
        <v>0.15591577044658958</v>
      </c>
      <c r="AH46" s="1" t="str">
        <f t="shared" si="14"/>
        <v>Yes</v>
      </c>
      <c r="AI46" s="1" t="str">
        <f t="shared" si="17"/>
        <v>Yes</v>
      </c>
      <c r="AJ46" s="1" t="str">
        <f t="shared" si="15"/>
        <v>Yes</v>
      </c>
      <c r="AK46" s="1" t="str">
        <f t="shared" si="16"/>
        <v>High</v>
      </c>
    </row>
    <row r="47" spans="1:37" x14ac:dyDescent="0.3">
      <c r="A47" s="1" t="s">
        <v>21</v>
      </c>
      <c r="B47" s="1" t="s">
        <v>24</v>
      </c>
      <c r="C47" s="1" t="s">
        <v>29</v>
      </c>
      <c r="D47" s="1">
        <v>2312</v>
      </c>
      <c r="E47" s="1">
        <v>906985</v>
      </c>
      <c r="F47" s="1">
        <v>21859</v>
      </c>
      <c r="G47" s="1">
        <v>5.76</v>
      </c>
      <c r="H47" s="1">
        <v>10.94</v>
      </c>
      <c r="I47" s="1">
        <v>108</v>
      </c>
      <c r="J47" s="1">
        <v>38.67</v>
      </c>
      <c r="K47" s="1">
        <v>10.42</v>
      </c>
      <c r="L47" s="1">
        <v>83683</v>
      </c>
      <c r="M47" s="1">
        <v>1</v>
      </c>
      <c r="N47" s="1">
        <v>1663.12</v>
      </c>
      <c r="O47" s="1">
        <v>26.14</v>
      </c>
      <c r="P47" s="1">
        <v>12</v>
      </c>
      <c r="Q47" s="1">
        <v>27467</v>
      </c>
      <c r="R47" s="1">
        <v>59</v>
      </c>
      <c r="S47" s="1">
        <f t="shared" si="0"/>
        <v>25293.279999999999</v>
      </c>
      <c r="T47" s="1">
        <f t="shared" si="1"/>
        <v>94507.837</v>
      </c>
      <c r="U47" s="1">
        <f t="shared" si="2"/>
        <v>604.35680000000002</v>
      </c>
      <c r="V47" s="1">
        <f t="shared" si="3"/>
        <v>133.1712</v>
      </c>
      <c r="W47" s="1">
        <f t="shared" si="4"/>
        <v>675296.35499999998</v>
      </c>
      <c r="X47" s="1">
        <f t="shared" si="5"/>
        <v>292.08319852941173</v>
      </c>
      <c r="Y47" s="10">
        <f t="shared" si="6"/>
        <v>41.492520243378017</v>
      </c>
      <c r="Z47" s="1">
        <f t="shared" si="7"/>
        <v>545.3515080090433</v>
      </c>
      <c r="AA47" s="1">
        <f t="shared" si="8"/>
        <v>0.19803740965947617</v>
      </c>
      <c r="AB47" s="1">
        <f t="shared" si="9"/>
        <v>653437.35499999998</v>
      </c>
      <c r="AC47" s="8">
        <f t="shared" si="10"/>
        <v>0.19803740965947617</v>
      </c>
      <c r="AD47" s="1" t="str">
        <f t="shared" si="11"/>
        <v>CUST47</v>
      </c>
      <c r="AE47" s="1"/>
      <c r="AF47" s="1">
        <f t="shared" si="18"/>
        <v>32566228.750099998</v>
      </c>
      <c r="AG47" s="1">
        <f t="shared" si="13"/>
        <v>0.15910825797869091</v>
      </c>
      <c r="AH47" s="1" t="str">
        <f t="shared" si="14"/>
        <v>Yes</v>
      </c>
      <c r="AI47" s="1" t="str">
        <f t="shared" si="17"/>
        <v>Yes</v>
      </c>
      <c r="AJ47" s="1" t="str">
        <f t="shared" si="15"/>
        <v>Yes</v>
      </c>
      <c r="AK47" s="1" t="str">
        <f t="shared" si="16"/>
        <v>High</v>
      </c>
    </row>
    <row r="48" spans="1:37" x14ac:dyDescent="0.3">
      <c r="A48" s="1" t="s">
        <v>23</v>
      </c>
      <c r="B48" s="1" t="s">
        <v>27</v>
      </c>
      <c r="C48" s="1" t="s">
        <v>31</v>
      </c>
      <c r="D48" s="1">
        <v>1116</v>
      </c>
      <c r="E48" s="1">
        <v>842338</v>
      </c>
      <c r="F48" s="1">
        <v>57870</v>
      </c>
      <c r="G48" s="1">
        <v>5.29</v>
      </c>
      <c r="H48" s="1">
        <v>10.86</v>
      </c>
      <c r="I48" s="1">
        <v>431</v>
      </c>
      <c r="J48" s="1">
        <v>5.4</v>
      </c>
      <c r="K48" s="1">
        <v>5.32</v>
      </c>
      <c r="L48" s="1">
        <v>48825</v>
      </c>
      <c r="M48" s="1">
        <v>12</v>
      </c>
      <c r="N48" s="1">
        <v>312.01</v>
      </c>
      <c r="O48" s="1">
        <v>21.62</v>
      </c>
      <c r="P48" s="1">
        <v>28</v>
      </c>
      <c r="Q48" s="1">
        <v>28915</v>
      </c>
      <c r="R48" s="1">
        <v>-1</v>
      </c>
      <c r="S48" s="1">
        <f t="shared" si="0"/>
        <v>12119.76</v>
      </c>
      <c r="T48" s="1">
        <f t="shared" si="1"/>
        <v>44812.381600000001</v>
      </c>
      <c r="U48" s="1">
        <f t="shared" si="2"/>
        <v>241.2792</v>
      </c>
      <c r="V48" s="1">
        <f t="shared" si="3"/>
        <v>59.0364</v>
      </c>
      <c r="W48" s="1">
        <f t="shared" si="4"/>
        <v>707365.54279999994</v>
      </c>
      <c r="X48" s="1">
        <f t="shared" si="5"/>
        <v>633.84009211469527</v>
      </c>
      <c r="Y48" s="10">
        <f t="shared" si="6"/>
        <v>14.555693796440297</v>
      </c>
      <c r="Z48" s="1">
        <f t="shared" si="7"/>
        <v>2699.7147527322845</v>
      </c>
      <c r="AA48" s="1">
        <f t="shared" si="8"/>
        <v>0.15964649582471643</v>
      </c>
      <c r="AB48" s="1">
        <f t="shared" si="9"/>
        <v>649495.54279999994</v>
      </c>
      <c r="AC48" s="8">
        <f t="shared" si="10"/>
        <v>0.15964649582471643</v>
      </c>
      <c r="AD48" s="1" t="str">
        <f t="shared" si="11"/>
        <v>CUST48</v>
      </c>
      <c r="AE48" s="1"/>
      <c r="AF48" s="1">
        <f t="shared" si="18"/>
        <v>33215724.292899996</v>
      </c>
      <c r="AG48" s="1">
        <f t="shared" si="13"/>
        <v>0.16228148706741413</v>
      </c>
      <c r="AH48" s="1" t="str">
        <f t="shared" si="14"/>
        <v>Yes</v>
      </c>
      <c r="AI48" s="1" t="str">
        <f t="shared" si="17"/>
        <v>No</v>
      </c>
      <c r="AJ48" s="1" t="str">
        <f t="shared" si="15"/>
        <v>No</v>
      </c>
      <c r="AK48" s="1" t="str">
        <f t="shared" si="16"/>
        <v>High</v>
      </c>
    </row>
    <row r="49" spans="1:37" x14ac:dyDescent="0.3">
      <c r="A49" s="1" t="s">
        <v>23</v>
      </c>
      <c r="B49" s="1" t="s">
        <v>25</v>
      </c>
      <c r="C49" s="1" t="s">
        <v>28</v>
      </c>
      <c r="D49" s="1">
        <v>1400</v>
      </c>
      <c r="E49" s="1">
        <v>915139</v>
      </c>
      <c r="F49" s="1">
        <v>116022</v>
      </c>
      <c r="G49" s="1">
        <v>4.5999999999999996</v>
      </c>
      <c r="H49" s="1">
        <v>2.44</v>
      </c>
      <c r="I49" s="1">
        <v>497</v>
      </c>
      <c r="J49" s="1">
        <v>67.84</v>
      </c>
      <c r="K49" s="1">
        <v>7.59</v>
      </c>
      <c r="L49" s="1">
        <v>72227</v>
      </c>
      <c r="M49" s="1">
        <v>4</v>
      </c>
      <c r="N49" s="1">
        <v>1101.96</v>
      </c>
      <c r="O49" s="1">
        <v>17.690000000000001</v>
      </c>
      <c r="P49" s="1">
        <v>5</v>
      </c>
      <c r="Q49" s="1">
        <v>4280</v>
      </c>
      <c r="R49" s="1">
        <v>-7</v>
      </c>
      <c r="S49" s="1">
        <f t="shared" si="0"/>
        <v>3416</v>
      </c>
      <c r="T49" s="1">
        <f t="shared" si="1"/>
        <v>69459.050099999993</v>
      </c>
      <c r="U49" s="1">
        <f t="shared" si="2"/>
        <v>247.66</v>
      </c>
      <c r="V49" s="1">
        <f t="shared" si="3"/>
        <v>64.400000000000006</v>
      </c>
      <c r="W49" s="1">
        <f t="shared" si="4"/>
        <v>765444.88990000007</v>
      </c>
      <c r="X49" s="1">
        <f t="shared" si="5"/>
        <v>546.74634992857148</v>
      </c>
      <c r="Y49" s="10">
        <f t="shared" si="6"/>
        <v>7.8876333798762301</v>
      </c>
      <c r="Z49" s="1">
        <f t="shared" si="7"/>
        <v>830.46480816000576</v>
      </c>
      <c r="AA49" s="1">
        <f t="shared" si="8"/>
        <v>0.59846003721838981</v>
      </c>
      <c r="AB49" s="1">
        <f t="shared" si="9"/>
        <v>649422.88990000007</v>
      </c>
      <c r="AC49" s="8">
        <f t="shared" si="10"/>
        <v>0.59846003721838981</v>
      </c>
      <c r="AD49" s="1" t="str">
        <f t="shared" si="11"/>
        <v>CUST49</v>
      </c>
      <c r="AE49" s="1"/>
      <c r="AF49" s="1">
        <f t="shared" si="18"/>
        <v>33865147.182799995</v>
      </c>
      <c r="AG49" s="1">
        <f t="shared" si="13"/>
        <v>0.16545436119712614</v>
      </c>
      <c r="AH49" s="1" t="str">
        <f t="shared" si="14"/>
        <v>Yes</v>
      </c>
      <c r="AI49" s="1" t="str">
        <f t="shared" si="17"/>
        <v>Yes</v>
      </c>
      <c r="AJ49" s="1" t="str">
        <f t="shared" si="15"/>
        <v>No</v>
      </c>
      <c r="AK49" s="1" t="str">
        <f t="shared" si="16"/>
        <v>Low</v>
      </c>
    </row>
    <row r="50" spans="1:37" x14ac:dyDescent="0.3">
      <c r="A50" s="1" t="s">
        <v>23</v>
      </c>
      <c r="B50" s="1" t="s">
        <v>25</v>
      </c>
      <c r="C50" s="1" t="s">
        <v>31</v>
      </c>
      <c r="D50" s="1">
        <v>406</v>
      </c>
      <c r="E50" s="1">
        <v>928629</v>
      </c>
      <c r="F50" s="1">
        <v>105127</v>
      </c>
      <c r="G50" s="1">
        <v>6.46</v>
      </c>
      <c r="H50" s="1">
        <v>2.2999999999999998</v>
      </c>
      <c r="I50" s="1">
        <v>39</v>
      </c>
      <c r="J50" s="1">
        <v>18.39</v>
      </c>
      <c r="K50" s="1">
        <v>6.46</v>
      </c>
      <c r="L50" s="1">
        <v>91239</v>
      </c>
      <c r="M50" s="1">
        <v>8</v>
      </c>
      <c r="N50" s="1">
        <v>334.07</v>
      </c>
      <c r="O50" s="1">
        <v>3.54</v>
      </c>
      <c r="P50" s="1">
        <v>39</v>
      </c>
      <c r="Q50" s="1">
        <v>23161</v>
      </c>
      <c r="R50" s="1">
        <v>4</v>
      </c>
      <c r="S50" s="1">
        <f t="shared" si="0"/>
        <v>933.8</v>
      </c>
      <c r="T50" s="1">
        <f t="shared" si="1"/>
        <v>59989.433400000002</v>
      </c>
      <c r="U50" s="1">
        <f t="shared" si="2"/>
        <v>14.372400000000001</v>
      </c>
      <c r="V50" s="1">
        <f t="shared" si="3"/>
        <v>26.227600000000002</v>
      </c>
      <c r="W50" s="1">
        <f t="shared" si="4"/>
        <v>753265.1666</v>
      </c>
      <c r="X50" s="1">
        <f t="shared" si="5"/>
        <v>1855.3329226600986</v>
      </c>
      <c r="Y50" s="10">
        <f t="shared" si="6"/>
        <v>8.8334015048465186</v>
      </c>
      <c r="Z50" s="1">
        <f t="shared" si="7"/>
        <v>2779.7437662765287</v>
      </c>
      <c r="AA50" s="1">
        <f t="shared" si="8"/>
        <v>1.4030070135651591E-2</v>
      </c>
      <c r="AB50" s="1">
        <f t="shared" si="9"/>
        <v>648138.1666</v>
      </c>
      <c r="AC50" s="8">
        <f t="shared" si="10"/>
        <v>1.4030070135651591E-2</v>
      </c>
      <c r="AD50" s="1" t="str">
        <f t="shared" si="11"/>
        <v>CUST50</v>
      </c>
      <c r="AE50" s="1"/>
      <c r="AF50" s="1">
        <f t="shared" si="18"/>
        <v>34513285.349399991</v>
      </c>
      <c r="AG50" s="1">
        <f t="shared" si="13"/>
        <v>0.16862095857653292</v>
      </c>
      <c r="AH50" s="1" t="str">
        <f t="shared" si="14"/>
        <v>Yes</v>
      </c>
      <c r="AI50" s="1" t="str">
        <f t="shared" si="17"/>
        <v>No</v>
      </c>
      <c r="AJ50" s="1" t="str">
        <f t="shared" si="15"/>
        <v>No</v>
      </c>
      <c r="AK50" s="1" t="str">
        <f t="shared" si="16"/>
        <v>Low</v>
      </c>
    </row>
    <row r="51" spans="1:37" x14ac:dyDescent="0.3">
      <c r="A51" s="1" t="s">
        <v>18</v>
      </c>
      <c r="B51" s="1" t="s">
        <v>27</v>
      </c>
      <c r="C51" s="1" t="s">
        <v>28</v>
      </c>
      <c r="D51" s="1">
        <v>3316</v>
      </c>
      <c r="E51" s="1">
        <v>920477</v>
      </c>
      <c r="F51" s="1">
        <v>124619</v>
      </c>
      <c r="G51" s="1">
        <v>1.87</v>
      </c>
      <c r="H51" s="1">
        <v>11.85</v>
      </c>
      <c r="I51" s="1">
        <v>305</v>
      </c>
      <c r="J51" s="1">
        <v>36.840000000000003</v>
      </c>
      <c r="K51" s="1">
        <v>7.04</v>
      </c>
      <c r="L51" s="1">
        <v>9964</v>
      </c>
      <c r="M51" s="1">
        <v>13</v>
      </c>
      <c r="N51" s="1">
        <v>289.01</v>
      </c>
      <c r="O51" s="1">
        <v>11.85</v>
      </c>
      <c r="P51" s="1">
        <v>24</v>
      </c>
      <c r="Q51" s="1">
        <v>33596</v>
      </c>
      <c r="R51" s="1">
        <v>56</v>
      </c>
      <c r="S51" s="1">
        <f t="shared" si="0"/>
        <v>39294.6</v>
      </c>
      <c r="T51" s="1">
        <f t="shared" si="1"/>
        <v>64801.580800000003</v>
      </c>
      <c r="U51" s="1">
        <f t="shared" si="2"/>
        <v>392.94599999999997</v>
      </c>
      <c r="V51" s="1">
        <f t="shared" si="3"/>
        <v>62.009200000000007</v>
      </c>
      <c r="W51" s="1">
        <f t="shared" si="4"/>
        <v>772365.86400000006</v>
      </c>
      <c r="X51" s="1">
        <f t="shared" si="5"/>
        <v>232.92094813027745</v>
      </c>
      <c r="Y51" s="10">
        <f t="shared" si="6"/>
        <v>7.3863295324148002</v>
      </c>
      <c r="Z51" s="1">
        <f t="shared" si="7"/>
        <v>3184.9313172554585</v>
      </c>
      <c r="AA51" s="1">
        <f t="shared" si="8"/>
        <v>9.5763446560859208E-2</v>
      </c>
      <c r="AB51" s="1">
        <f t="shared" si="9"/>
        <v>647746.86400000006</v>
      </c>
      <c r="AC51" s="8">
        <f t="shared" si="10"/>
        <v>9.5763446560859208E-2</v>
      </c>
      <c r="AD51" s="1" t="str">
        <f t="shared" si="11"/>
        <v>CUST51</v>
      </c>
      <c r="AE51" s="1"/>
      <c r="AF51" s="1">
        <f t="shared" si="18"/>
        <v>35161032.213399991</v>
      </c>
      <c r="AG51" s="1">
        <f t="shared" si="13"/>
        <v>0.17178564417562561</v>
      </c>
      <c r="AH51" s="1" t="str">
        <f t="shared" si="14"/>
        <v>Yes</v>
      </c>
      <c r="AI51" s="1" t="str">
        <f t="shared" si="17"/>
        <v>No</v>
      </c>
      <c r="AJ51" s="1" t="str">
        <f t="shared" si="15"/>
        <v>No</v>
      </c>
      <c r="AK51" s="1" t="str">
        <f t="shared" si="16"/>
        <v>Low</v>
      </c>
    </row>
    <row r="52" spans="1:37" x14ac:dyDescent="0.3">
      <c r="A52" s="1" t="s">
        <v>20</v>
      </c>
      <c r="B52" s="1" t="s">
        <v>25</v>
      </c>
      <c r="C52" s="1" t="s">
        <v>30</v>
      </c>
      <c r="D52" s="1">
        <v>3668</v>
      </c>
      <c r="E52" s="1">
        <v>931220</v>
      </c>
      <c r="F52" s="1">
        <v>96088</v>
      </c>
      <c r="G52" s="1">
        <v>7.55</v>
      </c>
      <c r="H52" s="1">
        <v>15.97</v>
      </c>
      <c r="I52" s="1">
        <v>84</v>
      </c>
      <c r="J52" s="1">
        <v>20.38</v>
      </c>
      <c r="K52" s="1">
        <v>6.06</v>
      </c>
      <c r="L52" s="1">
        <v>35256</v>
      </c>
      <c r="M52" s="1">
        <v>3</v>
      </c>
      <c r="N52" s="1">
        <v>1760.97</v>
      </c>
      <c r="O52" s="1">
        <v>2.93</v>
      </c>
      <c r="P52" s="1">
        <v>19</v>
      </c>
      <c r="Q52" s="1">
        <v>37978</v>
      </c>
      <c r="R52" s="1">
        <v>69</v>
      </c>
      <c r="S52" s="1">
        <f t="shared" si="0"/>
        <v>58577.96</v>
      </c>
      <c r="T52" s="1">
        <f t="shared" si="1"/>
        <v>56431.931999999993</v>
      </c>
      <c r="U52" s="1">
        <f t="shared" si="2"/>
        <v>107.47240000000001</v>
      </c>
      <c r="V52" s="1">
        <f t="shared" si="3"/>
        <v>276.93399999999997</v>
      </c>
      <c r="W52" s="1">
        <f t="shared" si="4"/>
        <v>742591.70160000003</v>
      </c>
      <c r="X52" s="1">
        <f t="shared" si="5"/>
        <v>202.45139083969465</v>
      </c>
      <c r="Y52" s="10">
        <f t="shared" si="6"/>
        <v>9.6913246190991593</v>
      </c>
      <c r="Z52" s="1">
        <f t="shared" si="7"/>
        <v>528.81082585166132</v>
      </c>
      <c r="AA52" s="1">
        <f t="shared" si="8"/>
        <v>0.15884697493610531</v>
      </c>
      <c r="AB52" s="1">
        <f t="shared" si="9"/>
        <v>646503.70160000003</v>
      </c>
      <c r="AC52" s="8">
        <f t="shared" si="10"/>
        <v>0.15884697493610531</v>
      </c>
      <c r="AD52" s="1" t="str">
        <f t="shared" si="11"/>
        <v>CUST52</v>
      </c>
      <c r="AE52" s="1"/>
      <c r="AF52" s="1">
        <f t="shared" si="18"/>
        <v>35807535.914999992</v>
      </c>
      <c r="AG52" s="1">
        <f t="shared" si="13"/>
        <v>0.17494425607778008</v>
      </c>
      <c r="AH52" s="1" t="str">
        <f t="shared" si="14"/>
        <v>Yes</v>
      </c>
      <c r="AI52" s="1" t="str">
        <f t="shared" si="17"/>
        <v>Yes</v>
      </c>
      <c r="AJ52" s="1" t="str">
        <f t="shared" si="15"/>
        <v>No</v>
      </c>
      <c r="AK52" s="1" t="str">
        <f t="shared" si="16"/>
        <v>Low</v>
      </c>
    </row>
    <row r="53" spans="1:37" x14ac:dyDescent="0.3">
      <c r="A53" s="1" t="s">
        <v>19</v>
      </c>
      <c r="B53" s="1" t="s">
        <v>24</v>
      </c>
      <c r="C53" s="1" t="s">
        <v>30</v>
      </c>
      <c r="D53" s="1">
        <v>621</v>
      </c>
      <c r="E53" s="1">
        <v>921868</v>
      </c>
      <c r="F53" s="1">
        <v>131374</v>
      </c>
      <c r="G53" s="1">
        <v>3.29</v>
      </c>
      <c r="H53" s="1">
        <v>2.2999999999999998</v>
      </c>
      <c r="I53" s="1">
        <v>178</v>
      </c>
      <c r="J53" s="1">
        <v>35.49</v>
      </c>
      <c r="K53" s="1">
        <v>7.85</v>
      </c>
      <c r="L53" s="1">
        <v>51644</v>
      </c>
      <c r="M53" s="1">
        <v>0</v>
      </c>
      <c r="N53" s="1">
        <v>1423.34</v>
      </c>
      <c r="O53" s="1">
        <v>7.56</v>
      </c>
      <c r="P53" s="1">
        <v>26</v>
      </c>
      <c r="Q53" s="1">
        <v>22563</v>
      </c>
      <c r="R53" s="1">
        <v>67</v>
      </c>
      <c r="S53" s="1">
        <f t="shared" si="0"/>
        <v>1428.3</v>
      </c>
      <c r="T53" s="1">
        <f t="shared" si="1"/>
        <v>72366.638000000006</v>
      </c>
      <c r="U53" s="1">
        <f t="shared" si="2"/>
        <v>46.947600000000001</v>
      </c>
      <c r="V53" s="1">
        <f t="shared" si="3"/>
        <v>20.430899999999998</v>
      </c>
      <c r="W53" s="1">
        <f t="shared" si="4"/>
        <v>773798.68350000004</v>
      </c>
      <c r="X53" s="1">
        <f t="shared" si="5"/>
        <v>1246.0526304347827</v>
      </c>
      <c r="Y53" s="10">
        <f t="shared" si="6"/>
        <v>7.0171266765113343</v>
      </c>
      <c r="Z53" s="1">
        <f t="shared" si="7"/>
        <v>647.67940197001428</v>
      </c>
      <c r="AA53" s="1">
        <f t="shared" si="8"/>
        <v>0.27482732885836147</v>
      </c>
      <c r="AB53" s="1">
        <f t="shared" si="9"/>
        <v>642424.68350000004</v>
      </c>
      <c r="AC53" s="8">
        <f t="shared" si="10"/>
        <v>0.27482732885836147</v>
      </c>
      <c r="AD53" s="1" t="str">
        <f t="shared" si="11"/>
        <v>CUST53</v>
      </c>
      <c r="AE53" s="1"/>
      <c r="AF53" s="1">
        <f t="shared" si="18"/>
        <v>36449960.598499991</v>
      </c>
      <c r="AG53" s="1">
        <f t="shared" si="13"/>
        <v>0.17808293919207477</v>
      </c>
      <c r="AH53" s="1" t="str">
        <f t="shared" si="14"/>
        <v>Yes</v>
      </c>
      <c r="AI53" s="1" t="str">
        <f t="shared" si="17"/>
        <v>Yes</v>
      </c>
      <c r="AJ53" s="1" t="str">
        <f t="shared" si="15"/>
        <v>No</v>
      </c>
      <c r="AK53" s="1" t="str">
        <f t="shared" si="16"/>
        <v>Low</v>
      </c>
    </row>
    <row r="54" spans="1:37" x14ac:dyDescent="0.3">
      <c r="A54" s="1" t="s">
        <v>23</v>
      </c>
      <c r="B54" s="1" t="s">
        <v>26</v>
      </c>
      <c r="C54" s="1" t="s">
        <v>31</v>
      </c>
      <c r="D54" s="1">
        <v>2607</v>
      </c>
      <c r="E54" s="1">
        <v>928483</v>
      </c>
      <c r="F54" s="1">
        <v>101762</v>
      </c>
      <c r="G54" s="1">
        <v>6.57</v>
      </c>
      <c r="H54" s="1">
        <v>18.34</v>
      </c>
      <c r="I54" s="1">
        <v>299</v>
      </c>
      <c r="J54" s="1">
        <v>55.19</v>
      </c>
      <c r="K54" s="1">
        <v>8.98</v>
      </c>
      <c r="L54" s="1">
        <v>16493</v>
      </c>
      <c r="M54" s="1">
        <v>8</v>
      </c>
      <c r="N54" s="1">
        <v>1469.65</v>
      </c>
      <c r="O54" s="1">
        <v>20.64</v>
      </c>
      <c r="P54" s="1">
        <v>20</v>
      </c>
      <c r="Q54" s="1">
        <v>36001</v>
      </c>
      <c r="R54" s="1">
        <v>16</v>
      </c>
      <c r="S54" s="1">
        <f t="shared" si="0"/>
        <v>47812.38</v>
      </c>
      <c r="T54" s="1">
        <f t="shared" si="1"/>
        <v>83377.773400000005</v>
      </c>
      <c r="U54" s="1">
        <f t="shared" si="2"/>
        <v>538.08479999999997</v>
      </c>
      <c r="V54" s="1">
        <f t="shared" si="3"/>
        <v>171.27990000000003</v>
      </c>
      <c r="W54" s="1">
        <f t="shared" si="4"/>
        <v>744089.48190000001</v>
      </c>
      <c r="X54" s="1">
        <f t="shared" si="5"/>
        <v>285.41982428078251</v>
      </c>
      <c r="Y54" s="10">
        <f t="shared" si="6"/>
        <v>9.1240639924529781</v>
      </c>
      <c r="Z54" s="1">
        <f t="shared" si="7"/>
        <v>631.77151022352257</v>
      </c>
      <c r="AA54" s="1">
        <f t="shared" si="8"/>
        <v>0.47327237009185957</v>
      </c>
      <c r="AB54" s="1">
        <f t="shared" si="9"/>
        <v>642327.48190000001</v>
      </c>
      <c r="AC54" s="8">
        <f t="shared" si="10"/>
        <v>0.47327237009185957</v>
      </c>
      <c r="AD54" s="1" t="str">
        <f t="shared" si="11"/>
        <v>CUST54</v>
      </c>
      <c r="AE54" s="1"/>
      <c r="AF54" s="1">
        <f t="shared" si="18"/>
        <v>37092288.08039999</v>
      </c>
      <c r="AG54" s="1">
        <f t="shared" si="13"/>
        <v>0.18122114741020118</v>
      </c>
      <c r="AH54" s="1" t="str">
        <f t="shared" si="14"/>
        <v>Yes</v>
      </c>
      <c r="AI54" s="1" t="str">
        <f t="shared" si="17"/>
        <v>No</v>
      </c>
      <c r="AJ54" s="1" t="str">
        <f t="shared" si="15"/>
        <v>No</v>
      </c>
      <c r="AK54" s="1" t="str">
        <f t="shared" si="16"/>
        <v>Low</v>
      </c>
    </row>
    <row r="55" spans="1:37" x14ac:dyDescent="0.3">
      <c r="A55" s="1" t="s">
        <v>18</v>
      </c>
      <c r="B55" s="1" t="s">
        <v>24</v>
      </c>
      <c r="C55" s="1" t="s">
        <v>28</v>
      </c>
      <c r="D55" s="1">
        <v>3387</v>
      </c>
      <c r="E55" s="1">
        <v>837019</v>
      </c>
      <c r="F55" s="1">
        <v>48309</v>
      </c>
      <c r="G55" s="1">
        <v>6.38</v>
      </c>
      <c r="H55" s="1">
        <v>3.91</v>
      </c>
      <c r="I55" s="1">
        <v>80</v>
      </c>
      <c r="J55" s="1">
        <v>34.76</v>
      </c>
      <c r="K55" s="1">
        <v>12.31</v>
      </c>
      <c r="L55" s="1">
        <v>486</v>
      </c>
      <c r="M55" s="1">
        <v>4</v>
      </c>
      <c r="N55" s="1">
        <v>943.44</v>
      </c>
      <c r="O55" s="1">
        <v>24.13</v>
      </c>
      <c r="P55" s="1">
        <v>28</v>
      </c>
      <c r="Q55" s="1">
        <v>28723</v>
      </c>
      <c r="R55" s="1">
        <v>-1</v>
      </c>
      <c r="S55" s="1">
        <f t="shared" si="0"/>
        <v>13243.17</v>
      </c>
      <c r="T55" s="1">
        <f t="shared" si="1"/>
        <v>103037.0389</v>
      </c>
      <c r="U55" s="1">
        <f t="shared" si="2"/>
        <v>817.28309999999999</v>
      </c>
      <c r="V55" s="1">
        <f t="shared" si="3"/>
        <v>216.09059999999999</v>
      </c>
      <c r="W55" s="1">
        <f t="shared" si="4"/>
        <v>690496.41740000003</v>
      </c>
      <c r="X55" s="1">
        <f t="shared" si="5"/>
        <v>203.86667180395631</v>
      </c>
      <c r="Y55" s="10">
        <f t="shared" si="6"/>
        <v>17.326357407522408</v>
      </c>
      <c r="Z55" s="1">
        <f t="shared" si="7"/>
        <v>887.1989739676078</v>
      </c>
      <c r="AA55" s="1">
        <f t="shared" si="8"/>
        <v>9.017142980027934E-2</v>
      </c>
      <c r="AB55" s="1">
        <f t="shared" si="9"/>
        <v>642187.41740000003</v>
      </c>
      <c r="AC55" s="8">
        <f t="shared" si="10"/>
        <v>9.017142980027934E-2</v>
      </c>
      <c r="AD55" s="1" t="str">
        <f t="shared" si="11"/>
        <v>CUST55</v>
      </c>
      <c r="AE55" s="1"/>
      <c r="AF55" s="1">
        <f t="shared" si="18"/>
        <v>37734475.497799993</v>
      </c>
      <c r="AG55" s="1">
        <f t="shared" si="13"/>
        <v>0.1843586713176335</v>
      </c>
      <c r="AH55" s="1" t="str">
        <f t="shared" si="14"/>
        <v>Yes</v>
      </c>
      <c r="AI55" s="1" t="str">
        <f t="shared" si="17"/>
        <v>Yes</v>
      </c>
      <c r="AJ55" s="1" t="str">
        <f t="shared" si="15"/>
        <v>Yes</v>
      </c>
      <c r="AK55" s="1" t="str">
        <f t="shared" si="16"/>
        <v>High</v>
      </c>
    </row>
    <row r="56" spans="1:37" x14ac:dyDescent="0.3">
      <c r="A56" s="1" t="s">
        <v>22</v>
      </c>
      <c r="B56" s="1" t="s">
        <v>25</v>
      </c>
      <c r="C56" s="1" t="s">
        <v>29</v>
      </c>
      <c r="D56" s="1">
        <v>554</v>
      </c>
      <c r="E56" s="1">
        <v>864660</v>
      </c>
      <c r="F56" s="1">
        <v>15207</v>
      </c>
      <c r="G56" s="1">
        <v>3.21</v>
      </c>
      <c r="H56" s="1">
        <v>11.63</v>
      </c>
      <c r="I56" s="1">
        <v>68</v>
      </c>
      <c r="J56" s="1">
        <v>54.99</v>
      </c>
      <c r="K56" s="1">
        <v>13.79</v>
      </c>
      <c r="L56" s="1">
        <v>32694</v>
      </c>
      <c r="M56" s="1">
        <v>3</v>
      </c>
      <c r="N56" s="1">
        <v>1075.56</v>
      </c>
      <c r="O56" s="1">
        <v>11.87</v>
      </c>
      <c r="P56" s="1">
        <v>24</v>
      </c>
      <c r="Q56" s="1">
        <v>48857</v>
      </c>
      <c r="R56" s="1">
        <v>3</v>
      </c>
      <c r="S56" s="1">
        <f t="shared" si="0"/>
        <v>6443.02</v>
      </c>
      <c r="T56" s="1">
        <f t="shared" si="1"/>
        <v>119236.614</v>
      </c>
      <c r="U56" s="1">
        <f t="shared" si="2"/>
        <v>65.759799999999998</v>
      </c>
      <c r="V56" s="1">
        <f t="shared" si="3"/>
        <v>17.783399999999997</v>
      </c>
      <c r="W56" s="1">
        <f t="shared" si="4"/>
        <v>657345.82279999997</v>
      </c>
      <c r="X56" s="1">
        <f t="shared" si="5"/>
        <v>1186.5448064981949</v>
      </c>
      <c r="Y56" s="10">
        <f t="shared" si="6"/>
        <v>56.859341092917738</v>
      </c>
      <c r="Z56" s="1">
        <f t="shared" si="7"/>
        <v>803.91609952024999</v>
      </c>
      <c r="AA56" s="1">
        <f t="shared" si="8"/>
        <v>8.4585941294844202E-2</v>
      </c>
      <c r="AB56" s="1">
        <f t="shared" si="9"/>
        <v>642138.82279999997</v>
      </c>
      <c r="AC56" s="8">
        <f t="shared" si="10"/>
        <v>8.4585941294844202E-2</v>
      </c>
      <c r="AD56" s="1" t="str">
        <f t="shared" si="11"/>
        <v>CUST56</v>
      </c>
      <c r="AE56" s="1"/>
      <c r="AF56" s="1">
        <f t="shared" si="18"/>
        <v>38376614.320599996</v>
      </c>
      <c r="AG56" s="1">
        <f t="shared" si="13"/>
        <v>0.18749595780727293</v>
      </c>
      <c r="AH56" s="1" t="str">
        <f t="shared" si="14"/>
        <v>Yes</v>
      </c>
      <c r="AI56" s="1" t="str">
        <f t="shared" si="17"/>
        <v>Yes</v>
      </c>
      <c r="AJ56" s="1" t="str">
        <f t="shared" si="15"/>
        <v>Yes</v>
      </c>
      <c r="AK56" s="1" t="str">
        <f t="shared" si="16"/>
        <v>High</v>
      </c>
    </row>
    <row r="57" spans="1:37" x14ac:dyDescent="0.3">
      <c r="A57" s="1" t="s">
        <v>21</v>
      </c>
      <c r="B57" s="1" t="s">
        <v>27</v>
      </c>
      <c r="C57" s="1" t="s">
        <v>31</v>
      </c>
      <c r="D57" s="1">
        <v>3819</v>
      </c>
      <c r="E57" s="1">
        <v>963320</v>
      </c>
      <c r="F57" s="1">
        <v>23375</v>
      </c>
      <c r="G57" s="1">
        <v>7.66</v>
      </c>
      <c r="H57" s="1">
        <v>2.4</v>
      </c>
      <c r="I57" s="1">
        <v>45</v>
      </c>
      <c r="J57" s="1">
        <v>46.54</v>
      </c>
      <c r="K57" s="1">
        <v>17.13</v>
      </c>
      <c r="L57" s="1">
        <v>87948</v>
      </c>
      <c r="M57" s="1">
        <v>2</v>
      </c>
      <c r="N57" s="1">
        <v>1803.48</v>
      </c>
      <c r="O57" s="1">
        <v>7.88</v>
      </c>
      <c r="P57" s="1">
        <v>40</v>
      </c>
      <c r="Q57" s="1">
        <v>39485</v>
      </c>
      <c r="R57" s="1">
        <v>15</v>
      </c>
      <c r="S57" s="1">
        <f t="shared" si="0"/>
        <v>9165.6</v>
      </c>
      <c r="T57" s="1">
        <f t="shared" si="1"/>
        <v>165016.71599999999</v>
      </c>
      <c r="U57" s="1">
        <f t="shared" si="2"/>
        <v>300.93719999999996</v>
      </c>
      <c r="V57" s="1">
        <f t="shared" si="3"/>
        <v>292.53539999999998</v>
      </c>
      <c r="W57" s="1">
        <f t="shared" si="4"/>
        <v>661111.21140000003</v>
      </c>
      <c r="X57" s="1">
        <f t="shared" si="5"/>
        <v>173.11107918303222</v>
      </c>
      <c r="Y57" s="10">
        <f t="shared" si="6"/>
        <v>41.211550802139037</v>
      </c>
      <c r="Z57" s="1">
        <f t="shared" si="7"/>
        <v>534.1450972564154</v>
      </c>
      <c r="AA57" s="1">
        <f t="shared" si="8"/>
        <v>8.4246771581613589E-2</v>
      </c>
      <c r="AB57" s="1">
        <f t="shared" si="9"/>
        <v>637736.21140000003</v>
      </c>
      <c r="AC57" s="8">
        <f t="shared" si="10"/>
        <v>8.4246771581613589E-2</v>
      </c>
      <c r="AD57" s="1" t="str">
        <f t="shared" si="11"/>
        <v>CUST57</v>
      </c>
      <c r="AE57" s="1"/>
      <c r="AF57" s="1">
        <f t="shared" si="18"/>
        <v>39014350.531999998</v>
      </c>
      <c r="AG57" s="1">
        <f t="shared" si="13"/>
        <v>0.19061173453488903</v>
      </c>
      <c r="AH57" s="1" t="str">
        <f t="shared" si="14"/>
        <v>Yes</v>
      </c>
      <c r="AI57" s="1" t="str">
        <f t="shared" si="17"/>
        <v>Yes</v>
      </c>
      <c r="AJ57" s="1" t="str">
        <f t="shared" si="15"/>
        <v>Yes</v>
      </c>
      <c r="AK57" s="1" t="str">
        <f t="shared" si="16"/>
        <v>High</v>
      </c>
    </row>
    <row r="58" spans="1:37" x14ac:dyDescent="0.3">
      <c r="A58" s="1" t="s">
        <v>20</v>
      </c>
      <c r="B58" s="1" t="s">
        <v>27</v>
      </c>
      <c r="C58" s="1" t="s">
        <v>28</v>
      </c>
      <c r="D58" s="1">
        <v>3332</v>
      </c>
      <c r="E58" s="1">
        <v>960734</v>
      </c>
      <c r="F58" s="1">
        <v>83471</v>
      </c>
      <c r="G58" s="1">
        <v>7.77</v>
      </c>
      <c r="H58" s="1">
        <v>5.08</v>
      </c>
      <c r="I58" s="1">
        <v>396</v>
      </c>
      <c r="J58" s="1">
        <v>13.53</v>
      </c>
      <c r="K58" s="1">
        <v>13</v>
      </c>
      <c r="L58" s="1">
        <v>61293</v>
      </c>
      <c r="M58" s="1">
        <v>3</v>
      </c>
      <c r="N58" s="1">
        <v>458.63</v>
      </c>
      <c r="O58" s="1">
        <v>23.14</v>
      </c>
      <c r="P58" s="1">
        <v>15</v>
      </c>
      <c r="Q58" s="1">
        <v>35721</v>
      </c>
      <c r="R58" s="1">
        <v>12</v>
      </c>
      <c r="S58" s="1">
        <f t="shared" si="0"/>
        <v>16926.560000000001</v>
      </c>
      <c r="T58" s="1">
        <f t="shared" si="1"/>
        <v>124895.42</v>
      </c>
      <c r="U58" s="1">
        <f t="shared" si="2"/>
        <v>771.02480000000003</v>
      </c>
      <c r="V58" s="1">
        <f t="shared" si="3"/>
        <v>258.89639999999997</v>
      </c>
      <c r="W58" s="1">
        <f t="shared" si="4"/>
        <v>720868.09880000004</v>
      </c>
      <c r="X58" s="1">
        <f t="shared" si="5"/>
        <v>216.34696842737097</v>
      </c>
      <c r="Y58" s="10">
        <f t="shared" si="6"/>
        <v>11.509793820608355</v>
      </c>
      <c r="Z58" s="1">
        <f t="shared" si="7"/>
        <v>2094.7910080020933</v>
      </c>
      <c r="AA58" s="1">
        <f t="shared" si="8"/>
        <v>0.1890403379083076</v>
      </c>
      <c r="AB58" s="1">
        <f t="shared" si="9"/>
        <v>637397.09880000004</v>
      </c>
      <c r="AC58" s="8">
        <f t="shared" si="10"/>
        <v>0.1890403379083076</v>
      </c>
      <c r="AD58" s="1" t="str">
        <f t="shared" si="11"/>
        <v>CUST58</v>
      </c>
      <c r="AE58" s="1"/>
      <c r="AF58" s="1">
        <f t="shared" si="18"/>
        <v>39651747.630800001</v>
      </c>
      <c r="AG58" s="1">
        <f t="shared" si="13"/>
        <v>0.1937258544659673</v>
      </c>
      <c r="AH58" s="1" t="str">
        <f t="shared" si="14"/>
        <v>Yes</v>
      </c>
      <c r="AI58" s="1" t="str">
        <f t="shared" si="17"/>
        <v>Yes</v>
      </c>
      <c r="AJ58" s="1" t="str">
        <f t="shared" si="15"/>
        <v>No</v>
      </c>
      <c r="AK58" s="1" t="str">
        <f t="shared" si="16"/>
        <v>Low</v>
      </c>
    </row>
    <row r="59" spans="1:37" x14ac:dyDescent="0.3">
      <c r="A59" s="1" t="s">
        <v>23</v>
      </c>
      <c r="B59" s="1" t="s">
        <v>24</v>
      </c>
      <c r="C59" s="1" t="s">
        <v>28</v>
      </c>
      <c r="D59" s="1">
        <v>2501</v>
      </c>
      <c r="E59" s="1">
        <v>869812</v>
      </c>
      <c r="F59" s="1">
        <v>35431</v>
      </c>
      <c r="G59" s="1">
        <v>4.03</v>
      </c>
      <c r="H59" s="1">
        <v>6.62</v>
      </c>
      <c r="I59" s="1">
        <v>372</v>
      </c>
      <c r="J59" s="1">
        <v>21.82</v>
      </c>
      <c r="K59" s="1">
        <v>11.71</v>
      </c>
      <c r="L59" s="1">
        <v>49573</v>
      </c>
      <c r="M59" s="1">
        <v>3</v>
      </c>
      <c r="N59" s="1">
        <v>408.48</v>
      </c>
      <c r="O59" s="1">
        <v>21.15</v>
      </c>
      <c r="P59" s="1">
        <v>5</v>
      </c>
      <c r="Q59" s="1">
        <v>28740</v>
      </c>
      <c r="R59" s="1">
        <v>71</v>
      </c>
      <c r="S59" s="1">
        <f t="shared" si="0"/>
        <v>16556.62</v>
      </c>
      <c r="T59" s="1">
        <f t="shared" si="1"/>
        <v>101854.98520000001</v>
      </c>
      <c r="U59" s="1">
        <f t="shared" si="2"/>
        <v>528.9615</v>
      </c>
      <c r="V59" s="1">
        <f t="shared" si="3"/>
        <v>100.7903</v>
      </c>
      <c r="W59" s="1">
        <f t="shared" si="4"/>
        <v>672457.64299999992</v>
      </c>
      <c r="X59" s="1">
        <f t="shared" si="5"/>
        <v>268.87550699720111</v>
      </c>
      <c r="Y59" s="10">
        <f t="shared" si="6"/>
        <v>24.549462335243149</v>
      </c>
      <c r="Z59" s="1">
        <f t="shared" si="7"/>
        <v>2129.3869956913436</v>
      </c>
      <c r="AA59" s="1">
        <f t="shared" si="8"/>
        <v>0.17469816466086924</v>
      </c>
      <c r="AB59" s="1">
        <f t="shared" si="9"/>
        <v>637026.64299999992</v>
      </c>
      <c r="AC59" s="8">
        <f t="shared" si="10"/>
        <v>0.17469816466086924</v>
      </c>
      <c r="AD59" s="1" t="str">
        <f t="shared" si="11"/>
        <v>CUST59</v>
      </c>
      <c r="AE59" s="1"/>
      <c r="AF59" s="1">
        <f t="shared" si="18"/>
        <v>40288774.273800001</v>
      </c>
      <c r="AG59" s="1">
        <f t="shared" si="13"/>
        <v>0.19683816446757998</v>
      </c>
      <c r="AH59" s="1" t="str">
        <f t="shared" si="14"/>
        <v>Yes</v>
      </c>
      <c r="AI59" s="1" t="str">
        <f t="shared" si="17"/>
        <v>Yes</v>
      </c>
      <c r="AJ59" s="1" t="str">
        <f t="shared" si="15"/>
        <v>Yes</v>
      </c>
      <c r="AK59" s="1" t="str">
        <f t="shared" si="16"/>
        <v>High</v>
      </c>
    </row>
    <row r="60" spans="1:37" x14ac:dyDescent="0.3">
      <c r="A60" s="1" t="s">
        <v>20</v>
      </c>
      <c r="B60" s="1" t="s">
        <v>27</v>
      </c>
      <c r="C60" s="1" t="s">
        <v>31</v>
      </c>
      <c r="D60" s="1">
        <v>3988</v>
      </c>
      <c r="E60" s="1">
        <v>931718</v>
      </c>
      <c r="F60" s="1">
        <v>26312</v>
      </c>
      <c r="G60" s="1">
        <v>8.9600000000000009</v>
      </c>
      <c r="H60" s="1">
        <v>6.3</v>
      </c>
      <c r="I60" s="1">
        <v>118</v>
      </c>
      <c r="J60" s="1">
        <v>42.28</v>
      </c>
      <c r="K60" s="1">
        <v>13.54</v>
      </c>
      <c r="L60" s="1">
        <v>88887</v>
      </c>
      <c r="M60" s="1">
        <v>2</v>
      </c>
      <c r="N60" s="1">
        <v>325.27</v>
      </c>
      <c r="O60" s="1">
        <v>11.89</v>
      </c>
      <c r="P60" s="1">
        <v>41</v>
      </c>
      <c r="Q60" s="1">
        <v>27926</v>
      </c>
      <c r="R60" s="1">
        <v>-3</v>
      </c>
      <c r="S60" s="1">
        <f t="shared" si="0"/>
        <v>25124.399999999998</v>
      </c>
      <c r="T60" s="1">
        <f t="shared" si="1"/>
        <v>126154.61719999999</v>
      </c>
      <c r="U60" s="1">
        <f t="shared" si="2"/>
        <v>474.17320000000001</v>
      </c>
      <c r="V60" s="1">
        <f t="shared" si="3"/>
        <v>357.32480000000004</v>
      </c>
      <c r="W60" s="1">
        <f t="shared" si="4"/>
        <v>662794.48479999998</v>
      </c>
      <c r="X60" s="1">
        <f t="shared" si="5"/>
        <v>166.19721283851555</v>
      </c>
      <c r="Y60" s="10">
        <f t="shared" si="6"/>
        <v>35.410383095165706</v>
      </c>
      <c r="Z60" s="1">
        <f t="shared" si="7"/>
        <v>2864.44492267962</v>
      </c>
      <c r="AA60" s="1">
        <f t="shared" si="8"/>
        <v>4.1194717715016774E-2</v>
      </c>
      <c r="AB60" s="1">
        <f t="shared" si="9"/>
        <v>636482.48479999998</v>
      </c>
      <c r="AC60" s="8">
        <f t="shared" si="10"/>
        <v>4.1194717715016774E-2</v>
      </c>
      <c r="AD60" s="1" t="str">
        <f t="shared" si="11"/>
        <v>CUST60</v>
      </c>
      <c r="AE60" s="1"/>
      <c r="AF60" s="1">
        <f t="shared" si="18"/>
        <v>40925256.758600004</v>
      </c>
      <c r="AG60" s="1">
        <f t="shared" si="13"/>
        <v>0.19994781588492952</v>
      </c>
      <c r="AH60" s="1" t="str">
        <f t="shared" si="14"/>
        <v>Yes</v>
      </c>
      <c r="AI60" s="1" t="str">
        <f t="shared" si="17"/>
        <v>Yes</v>
      </c>
      <c r="AJ60" s="1" t="str">
        <f t="shared" si="15"/>
        <v>Yes</v>
      </c>
      <c r="AK60" s="1" t="str">
        <f t="shared" si="16"/>
        <v>High</v>
      </c>
    </row>
    <row r="61" spans="1:37" x14ac:dyDescent="0.3">
      <c r="A61" s="1" t="s">
        <v>19</v>
      </c>
      <c r="B61" s="1" t="s">
        <v>27</v>
      </c>
      <c r="C61" s="1" t="s">
        <v>31</v>
      </c>
      <c r="D61" s="1">
        <v>2808</v>
      </c>
      <c r="E61" s="1">
        <v>813429</v>
      </c>
      <c r="F61" s="1">
        <v>38919</v>
      </c>
      <c r="G61" s="1">
        <v>5.64</v>
      </c>
      <c r="H61" s="1">
        <v>9.36</v>
      </c>
      <c r="I61" s="1">
        <v>135</v>
      </c>
      <c r="J61" s="1">
        <v>58.38</v>
      </c>
      <c r="K61" s="1">
        <v>8.6</v>
      </c>
      <c r="L61" s="1">
        <v>23977</v>
      </c>
      <c r="M61" s="1">
        <v>7</v>
      </c>
      <c r="N61" s="1">
        <v>626.13</v>
      </c>
      <c r="O61" s="1">
        <v>9.83</v>
      </c>
      <c r="P61" s="1">
        <v>21</v>
      </c>
      <c r="Q61" s="1">
        <v>18743</v>
      </c>
      <c r="R61" s="1">
        <v>65</v>
      </c>
      <c r="S61" s="1">
        <f t="shared" si="0"/>
        <v>26282.879999999997</v>
      </c>
      <c r="T61" s="1">
        <f t="shared" si="1"/>
        <v>69954.894</v>
      </c>
      <c r="U61" s="1">
        <f t="shared" si="2"/>
        <v>276.02640000000002</v>
      </c>
      <c r="V61" s="1">
        <f t="shared" si="3"/>
        <v>158.37119999999999</v>
      </c>
      <c r="W61" s="1">
        <f t="shared" si="4"/>
        <v>674036.8284</v>
      </c>
      <c r="X61" s="1">
        <f t="shared" si="5"/>
        <v>240.04160555555555</v>
      </c>
      <c r="Y61" s="10">
        <f t="shared" si="6"/>
        <v>20.900562707161026</v>
      </c>
      <c r="Z61" s="1">
        <f t="shared" si="7"/>
        <v>1299.1375592927986</v>
      </c>
      <c r="AA61" s="1">
        <f t="shared" si="8"/>
        <v>0.10391509277392372</v>
      </c>
      <c r="AB61" s="1">
        <f t="shared" si="9"/>
        <v>635117.8284</v>
      </c>
      <c r="AC61" s="8">
        <f t="shared" si="10"/>
        <v>0.10391509277392372</v>
      </c>
      <c r="AD61" s="1" t="str">
        <f t="shared" si="11"/>
        <v>CUST61</v>
      </c>
      <c r="AE61" s="1"/>
      <c r="AF61" s="1">
        <f t="shared" si="18"/>
        <v>41560374.587000005</v>
      </c>
      <c r="AG61" s="1">
        <f t="shared" si="13"/>
        <v>0.20305080002421591</v>
      </c>
      <c r="AH61" s="1" t="str">
        <f t="shared" si="14"/>
        <v>Yes</v>
      </c>
      <c r="AI61" s="1" t="str">
        <f t="shared" si="17"/>
        <v>Yes</v>
      </c>
      <c r="AJ61" s="1" t="str">
        <f t="shared" si="15"/>
        <v>Yes</v>
      </c>
      <c r="AK61" s="1" t="str">
        <f t="shared" si="16"/>
        <v>High</v>
      </c>
    </row>
    <row r="62" spans="1:37" x14ac:dyDescent="0.3">
      <c r="A62" s="1" t="s">
        <v>23</v>
      </c>
      <c r="B62" s="1" t="s">
        <v>24</v>
      </c>
      <c r="C62" s="1" t="s">
        <v>31</v>
      </c>
      <c r="D62" s="1">
        <v>1490</v>
      </c>
      <c r="E62" s="1">
        <v>879395</v>
      </c>
      <c r="F62" s="1">
        <v>53651</v>
      </c>
      <c r="G62" s="1">
        <v>2.5499999999999998</v>
      </c>
      <c r="H62" s="1">
        <v>16.350000000000001</v>
      </c>
      <c r="I62" s="1">
        <v>334</v>
      </c>
      <c r="J62" s="1">
        <v>11.9</v>
      </c>
      <c r="K62" s="1">
        <v>12.12</v>
      </c>
      <c r="L62" s="1">
        <v>51428</v>
      </c>
      <c r="M62" s="1">
        <v>13</v>
      </c>
      <c r="N62" s="1">
        <v>1384.72</v>
      </c>
      <c r="O62" s="1">
        <v>10.79</v>
      </c>
      <c r="P62" s="1">
        <v>29</v>
      </c>
      <c r="Q62" s="1">
        <v>8878</v>
      </c>
      <c r="R62" s="1">
        <v>27</v>
      </c>
      <c r="S62" s="1">
        <f t="shared" si="0"/>
        <v>24361.500000000004</v>
      </c>
      <c r="T62" s="1">
        <f t="shared" si="1"/>
        <v>106582.67399999998</v>
      </c>
      <c r="U62" s="1">
        <f t="shared" si="2"/>
        <v>160.77099999999999</v>
      </c>
      <c r="V62" s="1">
        <f t="shared" si="3"/>
        <v>37.994999999999997</v>
      </c>
      <c r="W62" s="1">
        <f t="shared" si="4"/>
        <v>687946.06</v>
      </c>
      <c r="X62" s="1">
        <f t="shared" si="5"/>
        <v>461.7087651006712</v>
      </c>
      <c r="Y62" s="10">
        <f t="shared" si="6"/>
        <v>16.391027194274105</v>
      </c>
      <c r="Z62" s="1">
        <f t="shared" si="7"/>
        <v>635.07062799699577</v>
      </c>
      <c r="AA62" s="1">
        <f t="shared" si="8"/>
        <v>0.52592575577527734</v>
      </c>
      <c r="AB62" s="1">
        <f t="shared" si="9"/>
        <v>634295.06000000006</v>
      </c>
      <c r="AC62" s="8">
        <f t="shared" si="10"/>
        <v>0.52592575577527734</v>
      </c>
      <c r="AD62" s="1" t="str">
        <f t="shared" si="11"/>
        <v>CUST62</v>
      </c>
      <c r="AE62" s="1"/>
      <c r="AF62" s="1">
        <f t="shared" si="18"/>
        <v>42194669.647000007</v>
      </c>
      <c r="AG62" s="1">
        <f t="shared" si="13"/>
        <v>0.20614976437822574</v>
      </c>
      <c r="AH62" s="1" t="str">
        <f t="shared" si="14"/>
        <v>Yes</v>
      </c>
      <c r="AI62" s="1" t="str">
        <f t="shared" si="17"/>
        <v>No</v>
      </c>
      <c r="AJ62" s="1" t="str">
        <f t="shared" si="15"/>
        <v>No</v>
      </c>
      <c r="AK62" s="1" t="str">
        <f t="shared" si="16"/>
        <v>High</v>
      </c>
    </row>
    <row r="63" spans="1:37" x14ac:dyDescent="0.3">
      <c r="A63" s="1" t="s">
        <v>23</v>
      </c>
      <c r="B63" s="1" t="s">
        <v>25</v>
      </c>
      <c r="C63" s="1" t="s">
        <v>31</v>
      </c>
      <c r="D63" s="1">
        <v>3997</v>
      </c>
      <c r="E63" s="1">
        <v>964634</v>
      </c>
      <c r="F63" s="1">
        <v>116435</v>
      </c>
      <c r="G63" s="1">
        <v>4.07</v>
      </c>
      <c r="H63" s="1">
        <v>15.62</v>
      </c>
      <c r="I63" s="1">
        <v>67</v>
      </c>
      <c r="J63" s="1">
        <v>47.22</v>
      </c>
      <c r="K63" s="1">
        <v>10.84</v>
      </c>
      <c r="L63" s="1">
        <v>41941</v>
      </c>
      <c r="M63" s="1">
        <v>9</v>
      </c>
      <c r="N63" s="1">
        <v>1093.05</v>
      </c>
      <c r="O63" s="1">
        <v>9.4700000000000006</v>
      </c>
      <c r="P63" s="1">
        <v>30</v>
      </c>
      <c r="Q63" s="1">
        <v>7560</v>
      </c>
      <c r="R63" s="1">
        <v>30</v>
      </c>
      <c r="S63" s="1">
        <f t="shared" si="0"/>
        <v>62433.14</v>
      </c>
      <c r="T63" s="1">
        <f t="shared" si="1"/>
        <v>104566.3256</v>
      </c>
      <c r="U63" s="1">
        <f t="shared" si="2"/>
        <v>378.51590000000004</v>
      </c>
      <c r="V63" s="1">
        <f t="shared" si="3"/>
        <v>162.67789999999999</v>
      </c>
      <c r="W63" s="1">
        <f t="shared" si="4"/>
        <v>747592.3406</v>
      </c>
      <c r="X63" s="1">
        <f t="shared" si="5"/>
        <v>187.03836392294221</v>
      </c>
      <c r="Y63" s="10">
        <f t="shared" si="6"/>
        <v>8.2847425602267357</v>
      </c>
      <c r="Z63" s="1">
        <f t="shared" si="7"/>
        <v>882.51589588765387</v>
      </c>
      <c r="AA63" s="1">
        <f t="shared" si="8"/>
        <v>7.5919312402424124E-2</v>
      </c>
      <c r="AB63" s="1">
        <f t="shared" si="9"/>
        <v>631157.3406</v>
      </c>
      <c r="AC63" s="8">
        <f t="shared" si="10"/>
        <v>7.5919312402424124E-2</v>
      </c>
      <c r="AD63" s="1" t="str">
        <f t="shared" si="11"/>
        <v>CUST63</v>
      </c>
      <c r="AE63" s="1"/>
      <c r="AF63" s="1">
        <f t="shared" si="18"/>
        <v>42825826.987600006</v>
      </c>
      <c r="AG63" s="1">
        <f t="shared" si="13"/>
        <v>0.20923339883107964</v>
      </c>
      <c r="AH63" s="1" t="str">
        <f t="shared" si="14"/>
        <v>Yes</v>
      </c>
      <c r="AI63" s="1" t="str">
        <f t="shared" si="17"/>
        <v>No</v>
      </c>
      <c r="AJ63" s="1" t="str">
        <f t="shared" si="15"/>
        <v>No</v>
      </c>
      <c r="AK63" s="1" t="str">
        <f t="shared" si="16"/>
        <v>Low</v>
      </c>
    </row>
    <row r="64" spans="1:37" x14ac:dyDescent="0.3">
      <c r="A64" s="1" t="s">
        <v>22</v>
      </c>
      <c r="B64" s="1" t="s">
        <v>24</v>
      </c>
      <c r="C64" s="1" t="s">
        <v>30</v>
      </c>
      <c r="D64" s="1">
        <v>4617</v>
      </c>
      <c r="E64" s="1">
        <v>975683</v>
      </c>
      <c r="F64" s="1">
        <v>73323</v>
      </c>
      <c r="G64" s="1">
        <v>0.93</v>
      </c>
      <c r="H64" s="1">
        <v>19.920000000000002</v>
      </c>
      <c r="I64" s="1">
        <v>256</v>
      </c>
      <c r="J64" s="1">
        <v>20.71</v>
      </c>
      <c r="K64" s="1">
        <v>6.85</v>
      </c>
      <c r="L64" s="1">
        <v>87459</v>
      </c>
      <c r="M64" s="1">
        <v>2</v>
      </c>
      <c r="N64" s="1">
        <v>909.47</v>
      </c>
      <c r="O64" s="1">
        <v>20.62</v>
      </c>
      <c r="P64" s="1">
        <v>48</v>
      </c>
      <c r="Q64" s="1">
        <v>24211</v>
      </c>
      <c r="R64" s="1">
        <v>35</v>
      </c>
      <c r="S64" s="1">
        <f t="shared" si="0"/>
        <v>91970.640000000014</v>
      </c>
      <c r="T64" s="1">
        <f t="shared" si="1"/>
        <v>66834.285499999998</v>
      </c>
      <c r="U64" s="1">
        <f t="shared" si="2"/>
        <v>952.0254000000001</v>
      </c>
      <c r="V64" s="1">
        <f t="shared" si="3"/>
        <v>42.938100000000006</v>
      </c>
      <c r="W64" s="1">
        <f t="shared" si="4"/>
        <v>704213.11100000003</v>
      </c>
      <c r="X64" s="1">
        <f t="shared" si="5"/>
        <v>152.52612324019927</v>
      </c>
      <c r="Y64" s="10">
        <f t="shared" si="6"/>
        <v>13.306643208815787</v>
      </c>
      <c r="Z64" s="1">
        <f t="shared" si="7"/>
        <v>1072.8039407567044</v>
      </c>
      <c r="AA64" s="1">
        <f t="shared" si="8"/>
        <v>0.23862701307699327</v>
      </c>
      <c r="AB64" s="1">
        <f t="shared" si="9"/>
        <v>630890.11100000003</v>
      </c>
      <c r="AC64" s="8">
        <f t="shared" si="10"/>
        <v>0.23862701307699327</v>
      </c>
      <c r="AD64" s="1" t="str">
        <f t="shared" si="11"/>
        <v>CUST64</v>
      </c>
      <c r="AE64" s="1"/>
      <c r="AF64" s="1">
        <f t="shared" si="18"/>
        <v>43456717.098600008</v>
      </c>
      <c r="AG64" s="1">
        <f t="shared" si="13"/>
        <v>0.21231572768491982</v>
      </c>
      <c r="AH64" s="1" t="str">
        <f t="shared" si="14"/>
        <v>Yes</v>
      </c>
      <c r="AI64" s="1" t="str">
        <f t="shared" si="17"/>
        <v>Yes</v>
      </c>
      <c r="AJ64" s="1" t="str">
        <f t="shared" si="15"/>
        <v>Yes</v>
      </c>
      <c r="AK64" s="1" t="str">
        <f t="shared" si="16"/>
        <v>High</v>
      </c>
    </row>
    <row r="65" spans="1:37" x14ac:dyDescent="0.3">
      <c r="A65" s="1" t="s">
        <v>18</v>
      </c>
      <c r="B65" s="1" t="s">
        <v>26</v>
      </c>
      <c r="C65" s="1" t="s">
        <v>28</v>
      </c>
      <c r="D65" s="1">
        <v>1386</v>
      </c>
      <c r="E65" s="1">
        <v>903695</v>
      </c>
      <c r="F65" s="1">
        <v>49760</v>
      </c>
      <c r="G65" s="1">
        <v>6.09</v>
      </c>
      <c r="H65" s="1">
        <v>16.52</v>
      </c>
      <c r="I65" s="1">
        <v>280</v>
      </c>
      <c r="J65" s="1">
        <v>7.5</v>
      </c>
      <c r="K65" s="1">
        <v>14.99</v>
      </c>
      <c r="L65" s="1">
        <v>21352</v>
      </c>
      <c r="M65" s="1">
        <v>1</v>
      </c>
      <c r="N65" s="1">
        <v>1969.66</v>
      </c>
      <c r="O65" s="1">
        <v>25.58</v>
      </c>
      <c r="P65" s="1">
        <v>4</v>
      </c>
      <c r="Q65" s="1">
        <v>43749</v>
      </c>
      <c r="R65" s="1">
        <v>11</v>
      </c>
      <c r="S65" s="1">
        <f t="shared" si="0"/>
        <v>22896.720000000001</v>
      </c>
      <c r="T65" s="1">
        <f t="shared" si="1"/>
        <v>135463.8805</v>
      </c>
      <c r="U65" s="1">
        <f t="shared" si="2"/>
        <v>354.53879999999998</v>
      </c>
      <c r="V65" s="1">
        <f t="shared" si="3"/>
        <v>84.407399999999996</v>
      </c>
      <c r="W65" s="1">
        <f t="shared" si="4"/>
        <v>679794.45329999994</v>
      </c>
      <c r="X65" s="1">
        <f t="shared" si="5"/>
        <v>490.47218852813847</v>
      </c>
      <c r="Y65" s="10">
        <f t="shared" si="6"/>
        <v>18.1610731511254</v>
      </c>
      <c r="Z65" s="1">
        <f t="shared" si="7"/>
        <v>458.80761146593824</v>
      </c>
      <c r="AA65" s="1">
        <f t="shared" si="8"/>
        <v>0.61027758259147169</v>
      </c>
      <c r="AB65" s="1">
        <f t="shared" si="9"/>
        <v>630034.45329999994</v>
      </c>
      <c r="AC65" s="8">
        <f t="shared" si="10"/>
        <v>0.61027758259147169</v>
      </c>
      <c r="AD65" s="1" t="str">
        <f t="shared" si="11"/>
        <v>CUST65</v>
      </c>
      <c r="AE65" s="1"/>
      <c r="AF65" s="1">
        <f t="shared" si="18"/>
        <v>44086751.551900007</v>
      </c>
      <c r="AG65" s="1">
        <f t="shared" si="13"/>
        <v>0.21539387606680183</v>
      </c>
      <c r="AH65" s="1" t="str">
        <f t="shared" si="14"/>
        <v>Yes</v>
      </c>
      <c r="AI65" s="1" t="str">
        <f t="shared" si="17"/>
        <v>Yes</v>
      </c>
      <c r="AJ65" s="1" t="str">
        <f t="shared" si="15"/>
        <v>Yes</v>
      </c>
      <c r="AK65" s="1" t="str">
        <f t="shared" si="16"/>
        <v>High</v>
      </c>
    </row>
    <row r="66" spans="1:37" x14ac:dyDescent="0.3">
      <c r="A66" s="1" t="s">
        <v>21</v>
      </c>
      <c r="B66" s="1" t="s">
        <v>25</v>
      </c>
      <c r="C66" s="1" t="s">
        <v>30</v>
      </c>
      <c r="D66" s="1">
        <v>3960</v>
      </c>
      <c r="E66" s="1">
        <v>845326</v>
      </c>
      <c r="F66" s="1">
        <v>78869</v>
      </c>
      <c r="G66" s="1">
        <v>3.47</v>
      </c>
      <c r="H66" s="1">
        <v>7.38</v>
      </c>
      <c r="I66" s="1">
        <v>310</v>
      </c>
      <c r="J66" s="1">
        <v>20.65</v>
      </c>
      <c r="K66" s="1">
        <v>10.24</v>
      </c>
      <c r="L66" s="1">
        <v>8789</v>
      </c>
      <c r="M66" s="1">
        <v>9</v>
      </c>
      <c r="N66" s="1">
        <v>1904.59</v>
      </c>
      <c r="O66" s="1">
        <v>10.39</v>
      </c>
      <c r="P66" s="1">
        <v>18</v>
      </c>
      <c r="Q66" s="1">
        <v>12278</v>
      </c>
      <c r="R66" s="1">
        <v>-12</v>
      </c>
      <c r="S66" s="1">
        <f t="shared" ref="S66:S129" si="19">H66*D66</f>
        <v>29224.799999999999</v>
      </c>
      <c r="T66" s="1">
        <f t="shared" ref="T66:T129" si="20">K66/100*E66</f>
        <v>86561.382400000002</v>
      </c>
      <c r="U66" s="1">
        <f t="shared" ref="U66:U129" si="21">O66/100*D66</f>
        <v>411.44400000000002</v>
      </c>
      <c r="V66" s="1">
        <f t="shared" ref="V66:V129" si="22">G66/100*D66</f>
        <v>137.41200000000001</v>
      </c>
      <c r="W66" s="1">
        <f t="shared" ref="W66:W129" si="23">E66 - (S66+T66+U66+V66+L66+Q66)</f>
        <v>707923.96160000004</v>
      </c>
      <c r="X66" s="1">
        <f t="shared" ref="X66:X129" si="24">IF(D66=0,NA(),W66/D66)</f>
        <v>178.76867717171717</v>
      </c>
      <c r="Y66" s="10">
        <f t="shared" ref="Y66:Y129" si="25">IF(F66=0,NA(),E66/F66)</f>
        <v>10.718102169420177</v>
      </c>
      <c r="Z66" s="1">
        <f t="shared" ref="Z66:Z129" si="26">IF(N66=0,NA(),E66/N66)</f>
        <v>443.83620621761116</v>
      </c>
      <c r="AA66" s="1">
        <f t="shared" ref="AA66:AA129" si="27">IF(Z66=0,NA(),I66/Z66)</f>
        <v>0.69845586199880283</v>
      </c>
      <c r="AB66" s="1">
        <f t="shared" ref="AB66:AB129" si="28">W66-F66</f>
        <v>629054.96160000004</v>
      </c>
      <c r="AC66" s="8">
        <f t="shared" ref="AC66:AC129" si="29">IF(Z66=0,NA(),I66/Z66)</f>
        <v>0.69845586199880283</v>
      </c>
      <c r="AD66" s="1" t="str">
        <f t="shared" ref="AD66:AD129" si="30" xml:space="preserve"> "CUST" &amp; ROW()</f>
        <v>CUST66</v>
      </c>
      <c r="AE66" s="1"/>
      <c r="AF66" s="1">
        <f t="shared" si="18"/>
        <v>44715806.513500005</v>
      </c>
      <c r="AG66" s="1">
        <f t="shared" ref="AG66:AG129" si="31">AF66/$AE$2</f>
        <v>0.21846723896310344</v>
      </c>
      <c r="AH66" s="1" t="str">
        <f t="shared" ref="AH66:AH129" si="32">IF(AG66&lt;=0.75,"Yes","No")</f>
        <v>Yes</v>
      </c>
      <c r="AI66" s="1" t="str">
        <f t="shared" ref="AI66:AI129" si="33">IF(AND(AB66&gt;=$AM$1, M66&lt;$AM$2),"Yes","No")</f>
        <v>No</v>
      </c>
      <c r="AJ66" s="1" t="str">
        <f t="shared" ref="AJ66:AJ129" si="34">IF(AND(AB66&gt;=$AM$1, M66&lt;$AM$2, Y66&gt;=$AM$5),"Yes","No")</f>
        <v>No</v>
      </c>
      <c r="AK66" s="1" t="str">
        <f t="shared" ref="AK66:AK129" si="35">IF(Y66&gt;$AM$5,"High",IF(Y66&lt;$AM$5,"Low","Medium"))</f>
        <v>Low</v>
      </c>
    </row>
    <row r="67" spans="1:37" x14ac:dyDescent="0.3">
      <c r="A67" s="1" t="s">
        <v>19</v>
      </c>
      <c r="B67" s="1" t="s">
        <v>25</v>
      </c>
      <c r="C67" s="1" t="s">
        <v>29</v>
      </c>
      <c r="D67" s="1">
        <v>4543</v>
      </c>
      <c r="E67" s="1">
        <v>837715</v>
      </c>
      <c r="F67" s="1">
        <v>108547</v>
      </c>
      <c r="G67" s="1">
        <v>4.43</v>
      </c>
      <c r="H67" s="1">
        <v>2.87</v>
      </c>
      <c r="I67" s="1">
        <v>292</v>
      </c>
      <c r="J67" s="1">
        <v>39.67</v>
      </c>
      <c r="K67" s="1">
        <v>6.9</v>
      </c>
      <c r="L67" s="1">
        <v>22553</v>
      </c>
      <c r="M67" s="1">
        <v>1</v>
      </c>
      <c r="N67" s="1">
        <v>1375.39</v>
      </c>
      <c r="O67" s="1">
        <v>9.48</v>
      </c>
      <c r="P67" s="1">
        <v>31</v>
      </c>
      <c r="Q67" s="1">
        <v>10088</v>
      </c>
      <c r="R67" s="1">
        <v>70</v>
      </c>
      <c r="S67" s="1">
        <f t="shared" si="19"/>
        <v>13038.41</v>
      </c>
      <c r="T67" s="1">
        <f t="shared" si="20"/>
        <v>57802.335000000006</v>
      </c>
      <c r="U67" s="1">
        <f t="shared" si="21"/>
        <v>430.67640000000006</v>
      </c>
      <c r="V67" s="1">
        <f t="shared" si="22"/>
        <v>201.25489999999999</v>
      </c>
      <c r="W67" s="1">
        <f t="shared" si="23"/>
        <v>733601.32369999995</v>
      </c>
      <c r="X67" s="1">
        <f t="shared" si="24"/>
        <v>161.47949013867486</v>
      </c>
      <c r="Y67" s="10">
        <f t="shared" si="25"/>
        <v>7.7175324974435036</v>
      </c>
      <c r="Z67" s="1">
        <f t="shared" si="26"/>
        <v>609.07451704607411</v>
      </c>
      <c r="AA67" s="1">
        <f t="shared" si="27"/>
        <v>0.47941588726476198</v>
      </c>
      <c r="AB67" s="1">
        <f t="shared" si="28"/>
        <v>625054.32369999995</v>
      </c>
      <c r="AC67" s="8">
        <f t="shared" si="29"/>
        <v>0.47941588726476198</v>
      </c>
      <c r="AD67" s="1" t="str">
        <f t="shared" si="30"/>
        <v>CUST67</v>
      </c>
      <c r="AE67" s="1"/>
      <c r="AF67" s="1">
        <f t="shared" si="18"/>
        <v>45340860.837200008</v>
      </c>
      <c r="AG67" s="1">
        <f t="shared" si="31"/>
        <v>0.22152105601232658</v>
      </c>
      <c r="AH67" s="1" t="str">
        <f t="shared" si="32"/>
        <v>Yes</v>
      </c>
      <c r="AI67" s="1" t="str">
        <f t="shared" si="33"/>
        <v>Yes</v>
      </c>
      <c r="AJ67" s="1" t="str">
        <f t="shared" si="34"/>
        <v>No</v>
      </c>
      <c r="AK67" s="1" t="str">
        <f t="shared" si="35"/>
        <v>Low</v>
      </c>
    </row>
    <row r="68" spans="1:37" x14ac:dyDescent="0.3">
      <c r="A68" s="1" t="s">
        <v>23</v>
      </c>
      <c r="B68" s="1" t="s">
        <v>25</v>
      </c>
      <c r="C68" s="1" t="s">
        <v>28</v>
      </c>
      <c r="D68" s="1">
        <v>1277</v>
      </c>
      <c r="E68" s="1">
        <v>898464</v>
      </c>
      <c r="F68" s="1">
        <v>94571</v>
      </c>
      <c r="G68" s="1">
        <v>1.17</v>
      </c>
      <c r="H68" s="1">
        <v>12.86</v>
      </c>
      <c r="I68" s="1">
        <v>132</v>
      </c>
      <c r="J68" s="1">
        <v>56.87</v>
      </c>
      <c r="K68" s="1">
        <v>10.119999999999999</v>
      </c>
      <c r="L68" s="1">
        <v>64800</v>
      </c>
      <c r="M68" s="1">
        <v>1</v>
      </c>
      <c r="N68" s="1">
        <v>505.23</v>
      </c>
      <c r="O68" s="1">
        <v>24.65</v>
      </c>
      <c r="P68" s="1">
        <v>27</v>
      </c>
      <c r="Q68" s="1">
        <v>9221</v>
      </c>
      <c r="R68" s="1">
        <v>31</v>
      </c>
      <c r="S68" s="1">
        <f t="shared" si="19"/>
        <v>16422.219999999998</v>
      </c>
      <c r="T68" s="1">
        <f t="shared" si="20"/>
        <v>90924.556799999991</v>
      </c>
      <c r="U68" s="1">
        <f t="shared" si="21"/>
        <v>314.78050000000002</v>
      </c>
      <c r="V68" s="1">
        <f t="shared" si="22"/>
        <v>14.940899999999997</v>
      </c>
      <c r="W68" s="1">
        <f t="shared" si="23"/>
        <v>716766.50179999997</v>
      </c>
      <c r="X68" s="1">
        <f t="shared" si="24"/>
        <v>561.28935144870786</v>
      </c>
      <c r="Y68" s="10">
        <f t="shared" si="25"/>
        <v>9.5004176756088015</v>
      </c>
      <c r="Z68" s="1">
        <f t="shared" si="26"/>
        <v>1778.3267026898639</v>
      </c>
      <c r="AA68" s="1">
        <f t="shared" si="27"/>
        <v>7.4227080884709917E-2</v>
      </c>
      <c r="AB68" s="1">
        <f t="shared" si="28"/>
        <v>622195.50179999997</v>
      </c>
      <c r="AC68" s="8">
        <f t="shared" si="29"/>
        <v>7.4227080884709917E-2</v>
      </c>
      <c r="AD68" s="1" t="str">
        <f t="shared" si="30"/>
        <v>CUST68</v>
      </c>
      <c r="AE68" s="1"/>
      <c r="AF68" s="1">
        <f t="shared" ref="AF68:AF131" si="36">AF67+AB68</f>
        <v>45963056.339000009</v>
      </c>
      <c r="AG68" s="1">
        <f t="shared" si="31"/>
        <v>0.22456090576506382</v>
      </c>
      <c r="AH68" s="1" t="str">
        <f t="shared" si="32"/>
        <v>Yes</v>
      </c>
      <c r="AI68" s="1" t="str">
        <f t="shared" si="33"/>
        <v>Yes</v>
      </c>
      <c r="AJ68" s="1" t="str">
        <f t="shared" si="34"/>
        <v>No</v>
      </c>
      <c r="AK68" s="1" t="str">
        <f t="shared" si="35"/>
        <v>Low</v>
      </c>
    </row>
    <row r="69" spans="1:37" x14ac:dyDescent="0.3">
      <c r="A69" s="1" t="s">
        <v>18</v>
      </c>
      <c r="B69" s="1" t="s">
        <v>27</v>
      </c>
      <c r="C69" s="1" t="s">
        <v>29</v>
      </c>
      <c r="D69" s="1">
        <v>4939</v>
      </c>
      <c r="E69" s="1">
        <v>988542</v>
      </c>
      <c r="F69" s="1">
        <v>33172</v>
      </c>
      <c r="G69" s="1">
        <v>8.57</v>
      </c>
      <c r="H69" s="1">
        <v>13.99</v>
      </c>
      <c r="I69" s="1">
        <v>451</v>
      </c>
      <c r="J69" s="1">
        <v>33.130000000000003</v>
      </c>
      <c r="K69" s="1">
        <v>17.72</v>
      </c>
      <c r="L69" s="1">
        <v>78113</v>
      </c>
      <c r="M69" s="1">
        <v>6</v>
      </c>
      <c r="N69" s="1">
        <v>662.93</v>
      </c>
      <c r="O69" s="1">
        <v>23.57</v>
      </c>
      <c r="P69" s="1">
        <v>25</v>
      </c>
      <c r="Q69" s="1">
        <v>10982</v>
      </c>
      <c r="R69" s="1">
        <v>43</v>
      </c>
      <c r="S69" s="1">
        <f t="shared" si="19"/>
        <v>69096.61</v>
      </c>
      <c r="T69" s="1">
        <f t="shared" si="20"/>
        <v>175169.64239999998</v>
      </c>
      <c r="U69" s="1">
        <f t="shared" si="21"/>
        <v>1164.1223</v>
      </c>
      <c r="V69" s="1">
        <f t="shared" si="22"/>
        <v>423.27229999999997</v>
      </c>
      <c r="W69" s="1">
        <f t="shared" si="23"/>
        <v>653593.353</v>
      </c>
      <c r="X69" s="1">
        <f t="shared" si="24"/>
        <v>132.33313484511035</v>
      </c>
      <c r="Y69" s="10">
        <f t="shared" si="25"/>
        <v>29.800494392861449</v>
      </c>
      <c r="Z69" s="1">
        <f t="shared" si="26"/>
        <v>1491.1710135308406</v>
      </c>
      <c r="AA69" s="1">
        <f t="shared" si="27"/>
        <v>0.3024468661928375</v>
      </c>
      <c r="AB69" s="1">
        <f t="shared" si="28"/>
        <v>620421.353</v>
      </c>
      <c r="AC69" s="8">
        <f t="shared" si="29"/>
        <v>0.3024468661928375</v>
      </c>
      <c r="AD69" s="1" t="str">
        <f t="shared" si="30"/>
        <v>CUST69</v>
      </c>
      <c r="AE69" s="1"/>
      <c r="AF69" s="1">
        <f t="shared" si="36"/>
        <v>46583477.692000009</v>
      </c>
      <c r="AG69" s="1">
        <f t="shared" si="31"/>
        <v>0.22759208758983404</v>
      </c>
      <c r="AH69" s="1" t="str">
        <f t="shared" si="32"/>
        <v>Yes</v>
      </c>
      <c r="AI69" s="1" t="str">
        <f t="shared" si="33"/>
        <v>Yes</v>
      </c>
      <c r="AJ69" s="1" t="str">
        <f t="shared" si="34"/>
        <v>Yes</v>
      </c>
      <c r="AK69" s="1" t="str">
        <f t="shared" si="35"/>
        <v>High</v>
      </c>
    </row>
    <row r="70" spans="1:37" x14ac:dyDescent="0.3">
      <c r="A70" s="1" t="s">
        <v>23</v>
      </c>
      <c r="B70" s="1" t="s">
        <v>27</v>
      </c>
      <c r="C70" s="1" t="s">
        <v>30</v>
      </c>
      <c r="D70" s="1">
        <v>2239</v>
      </c>
      <c r="E70" s="1">
        <v>890230</v>
      </c>
      <c r="F70" s="1">
        <v>112096</v>
      </c>
      <c r="G70" s="1">
        <v>0.65</v>
      </c>
      <c r="H70" s="1">
        <v>13.12</v>
      </c>
      <c r="I70" s="1">
        <v>480</v>
      </c>
      <c r="J70" s="1">
        <v>55.55</v>
      </c>
      <c r="K70" s="1">
        <v>7.3</v>
      </c>
      <c r="L70" s="1">
        <v>42531</v>
      </c>
      <c r="M70" s="1">
        <v>0</v>
      </c>
      <c r="N70" s="1">
        <v>516.54</v>
      </c>
      <c r="O70" s="1">
        <v>27.33</v>
      </c>
      <c r="P70" s="1">
        <v>19</v>
      </c>
      <c r="Q70" s="1">
        <v>21514</v>
      </c>
      <c r="R70" s="1">
        <v>43</v>
      </c>
      <c r="S70" s="1">
        <f t="shared" si="19"/>
        <v>29375.679999999997</v>
      </c>
      <c r="T70" s="1">
        <f t="shared" si="20"/>
        <v>64986.789999999994</v>
      </c>
      <c r="U70" s="1">
        <f t="shared" si="21"/>
        <v>611.91869999999994</v>
      </c>
      <c r="V70" s="1">
        <f t="shared" si="22"/>
        <v>14.553500000000001</v>
      </c>
      <c r="W70" s="1">
        <f t="shared" si="23"/>
        <v>731196.05780000007</v>
      </c>
      <c r="X70" s="1">
        <f t="shared" si="24"/>
        <v>326.57260285841897</v>
      </c>
      <c r="Y70" s="10">
        <f t="shared" si="25"/>
        <v>7.94167499286326</v>
      </c>
      <c r="Z70" s="1">
        <f t="shared" si="26"/>
        <v>1723.4483292678206</v>
      </c>
      <c r="AA70" s="1">
        <f t="shared" si="27"/>
        <v>0.27851139593138852</v>
      </c>
      <c r="AB70" s="1">
        <f t="shared" si="28"/>
        <v>619100.05780000007</v>
      </c>
      <c r="AC70" s="8">
        <f t="shared" si="29"/>
        <v>0.27851139593138852</v>
      </c>
      <c r="AD70" s="1" t="str">
        <f t="shared" si="30"/>
        <v>CUST70</v>
      </c>
      <c r="AE70" s="1"/>
      <c r="AF70" s="1">
        <f t="shared" si="36"/>
        <v>47202577.749800012</v>
      </c>
      <c r="AG70" s="1">
        <f t="shared" si="31"/>
        <v>0.2306168139856026</v>
      </c>
      <c r="AH70" s="1" t="str">
        <f t="shared" si="32"/>
        <v>Yes</v>
      </c>
      <c r="AI70" s="1" t="str">
        <f t="shared" si="33"/>
        <v>Yes</v>
      </c>
      <c r="AJ70" s="1" t="str">
        <f t="shared" si="34"/>
        <v>No</v>
      </c>
      <c r="AK70" s="1" t="str">
        <f t="shared" si="35"/>
        <v>Low</v>
      </c>
    </row>
    <row r="71" spans="1:37" x14ac:dyDescent="0.3">
      <c r="A71" s="1" t="s">
        <v>23</v>
      </c>
      <c r="B71" s="1" t="s">
        <v>24</v>
      </c>
      <c r="C71" s="1" t="s">
        <v>31</v>
      </c>
      <c r="D71" s="1">
        <v>3691</v>
      </c>
      <c r="E71" s="1">
        <v>829446</v>
      </c>
      <c r="F71" s="1">
        <v>25538</v>
      </c>
      <c r="G71" s="1">
        <v>7.97</v>
      </c>
      <c r="H71" s="1">
        <v>17.059999999999999</v>
      </c>
      <c r="I71" s="1">
        <v>487</v>
      </c>
      <c r="J71" s="1">
        <v>65.459999999999994</v>
      </c>
      <c r="K71" s="1">
        <v>5.42</v>
      </c>
      <c r="L71" s="1">
        <v>49508</v>
      </c>
      <c r="M71" s="1">
        <v>2</v>
      </c>
      <c r="N71" s="1">
        <v>1471.12</v>
      </c>
      <c r="O71" s="1">
        <v>5.84</v>
      </c>
      <c r="P71" s="1">
        <v>28</v>
      </c>
      <c r="Q71" s="1">
        <v>27058</v>
      </c>
      <c r="R71" s="1">
        <v>50</v>
      </c>
      <c r="S71" s="1">
        <f t="shared" si="19"/>
        <v>62968.459999999992</v>
      </c>
      <c r="T71" s="1">
        <f t="shared" si="20"/>
        <v>44955.9732</v>
      </c>
      <c r="U71" s="1">
        <f t="shared" si="21"/>
        <v>215.55440000000002</v>
      </c>
      <c r="V71" s="1">
        <f t="shared" si="22"/>
        <v>294.17269999999996</v>
      </c>
      <c r="W71" s="1">
        <f t="shared" si="23"/>
        <v>644445.83970000001</v>
      </c>
      <c r="X71" s="1">
        <f t="shared" si="24"/>
        <v>174.59925215388785</v>
      </c>
      <c r="Y71" s="10">
        <f t="shared" si="25"/>
        <v>32.478894196883076</v>
      </c>
      <c r="Z71" s="1">
        <f t="shared" si="26"/>
        <v>563.81940290391003</v>
      </c>
      <c r="AA71" s="1">
        <f t="shared" si="27"/>
        <v>0.86375175719697228</v>
      </c>
      <c r="AB71" s="1">
        <f t="shared" si="28"/>
        <v>618907.83970000001</v>
      </c>
      <c r="AC71" s="8">
        <f t="shared" si="29"/>
        <v>0.86375175719697228</v>
      </c>
      <c r="AD71" s="1" t="str">
        <f t="shared" si="30"/>
        <v>CUST71</v>
      </c>
      <c r="AE71" s="1"/>
      <c r="AF71" s="1">
        <f t="shared" si="36"/>
        <v>47821485.58950001</v>
      </c>
      <c r="AG71" s="1">
        <f t="shared" si="31"/>
        <v>0.23364060126473973</v>
      </c>
      <c r="AH71" s="1" t="str">
        <f t="shared" si="32"/>
        <v>Yes</v>
      </c>
      <c r="AI71" s="1" t="str">
        <f t="shared" si="33"/>
        <v>Yes</v>
      </c>
      <c r="AJ71" s="1" t="str">
        <f t="shared" si="34"/>
        <v>Yes</v>
      </c>
      <c r="AK71" s="1" t="str">
        <f t="shared" si="35"/>
        <v>High</v>
      </c>
    </row>
    <row r="72" spans="1:37" x14ac:dyDescent="0.3">
      <c r="A72" s="1" t="s">
        <v>21</v>
      </c>
      <c r="B72" s="1" t="s">
        <v>27</v>
      </c>
      <c r="C72" s="1" t="s">
        <v>31</v>
      </c>
      <c r="D72" s="1">
        <v>2772</v>
      </c>
      <c r="E72" s="1">
        <v>854783</v>
      </c>
      <c r="F72" s="1">
        <v>47998</v>
      </c>
      <c r="G72" s="1">
        <v>8.99</v>
      </c>
      <c r="H72" s="1">
        <v>11.77</v>
      </c>
      <c r="I72" s="1">
        <v>201</v>
      </c>
      <c r="J72" s="1">
        <v>16.809999999999999</v>
      </c>
      <c r="K72" s="1">
        <v>13.25</v>
      </c>
      <c r="L72" s="1">
        <v>10974</v>
      </c>
      <c r="M72" s="1">
        <v>14</v>
      </c>
      <c r="N72" s="1">
        <v>1217.49</v>
      </c>
      <c r="O72" s="1">
        <v>5.91</v>
      </c>
      <c r="P72" s="1">
        <v>2</v>
      </c>
      <c r="Q72" s="1">
        <v>32971</v>
      </c>
      <c r="R72" s="1">
        <v>17</v>
      </c>
      <c r="S72" s="1">
        <f t="shared" si="19"/>
        <v>32626.44</v>
      </c>
      <c r="T72" s="1">
        <f t="shared" si="20"/>
        <v>113258.74750000001</v>
      </c>
      <c r="U72" s="1">
        <f t="shared" si="21"/>
        <v>163.8252</v>
      </c>
      <c r="V72" s="1">
        <f t="shared" si="22"/>
        <v>249.20280000000002</v>
      </c>
      <c r="W72" s="1">
        <f t="shared" si="23"/>
        <v>664539.78450000007</v>
      </c>
      <c r="X72" s="1">
        <f t="shared" si="24"/>
        <v>239.73296699134201</v>
      </c>
      <c r="Y72" s="10">
        <f t="shared" si="25"/>
        <v>17.80872119671653</v>
      </c>
      <c r="Z72" s="1">
        <f t="shared" si="26"/>
        <v>702.08625943539573</v>
      </c>
      <c r="AA72" s="1">
        <f t="shared" si="27"/>
        <v>0.28628960800577458</v>
      </c>
      <c r="AB72" s="1">
        <f t="shared" si="28"/>
        <v>616541.78450000007</v>
      </c>
      <c r="AC72" s="8">
        <f t="shared" si="29"/>
        <v>0.28628960800577458</v>
      </c>
      <c r="AD72" s="1" t="str">
        <f t="shared" si="30"/>
        <v>CUST72</v>
      </c>
      <c r="AE72" s="1"/>
      <c r="AF72" s="1">
        <f t="shared" si="36"/>
        <v>48438027.374000013</v>
      </c>
      <c r="AG72" s="1">
        <f t="shared" si="31"/>
        <v>0.23665282874909552</v>
      </c>
      <c r="AH72" s="1" t="str">
        <f t="shared" si="32"/>
        <v>Yes</v>
      </c>
      <c r="AI72" s="1" t="str">
        <f t="shared" si="33"/>
        <v>No</v>
      </c>
      <c r="AJ72" s="1" t="str">
        <f t="shared" si="34"/>
        <v>No</v>
      </c>
      <c r="AK72" s="1" t="str">
        <f t="shared" si="35"/>
        <v>High</v>
      </c>
    </row>
    <row r="73" spans="1:37" x14ac:dyDescent="0.3">
      <c r="A73" s="1" t="s">
        <v>23</v>
      </c>
      <c r="B73" s="1" t="s">
        <v>24</v>
      </c>
      <c r="C73" s="1" t="s">
        <v>30</v>
      </c>
      <c r="D73" s="1">
        <v>469</v>
      </c>
      <c r="E73" s="1">
        <v>932430</v>
      </c>
      <c r="F73" s="1">
        <v>147228</v>
      </c>
      <c r="G73" s="1">
        <v>8.64</v>
      </c>
      <c r="H73" s="1">
        <v>9.8699999999999992</v>
      </c>
      <c r="I73" s="1">
        <v>217</v>
      </c>
      <c r="J73" s="1">
        <v>13.34</v>
      </c>
      <c r="K73" s="1">
        <v>7.9</v>
      </c>
      <c r="L73" s="1">
        <v>54097</v>
      </c>
      <c r="M73" s="1">
        <v>5</v>
      </c>
      <c r="N73" s="1">
        <v>1967.91</v>
      </c>
      <c r="O73" s="1">
        <v>9.4</v>
      </c>
      <c r="P73" s="1">
        <v>34</v>
      </c>
      <c r="Q73" s="1">
        <v>37365</v>
      </c>
      <c r="R73" s="1">
        <v>-2</v>
      </c>
      <c r="S73" s="1">
        <f t="shared" si="19"/>
        <v>4629.03</v>
      </c>
      <c r="T73" s="1">
        <f t="shared" si="20"/>
        <v>73661.97</v>
      </c>
      <c r="U73" s="1">
        <f t="shared" si="21"/>
        <v>44.085999999999999</v>
      </c>
      <c r="V73" s="1">
        <f t="shared" si="22"/>
        <v>40.521599999999999</v>
      </c>
      <c r="W73" s="1">
        <f t="shared" si="23"/>
        <v>762592.39240000001</v>
      </c>
      <c r="X73" s="1">
        <f t="shared" si="24"/>
        <v>1625.99657228145</v>
      </c>
      <c r="Y73" s="10">
        <f t="shared" si="25"/>
        <v>6.3332382427255682</v>
      </c>
      <c r="Z73" s="1">
        <f t="shared" si="26"/>
        <v>473.81740018598407</v>
      </c>
      <c r="AA73" s="1">
        <f t="shared" si="27"/>
        <v>0.45798233647566039</v>
      </c>
      <c r="AB73" s="1">
        <f t="shared" si="28"/>
        <v>615364.39240000001</v>
      </c>
      <c r="AC73" s="8">
        <f t="shared" si="29"/>
        <v>0.45798233647566039</v>
      </c>
      <c r="AD73" s="1" t="str">
        <f t="shared" si="30"/>
        <v>CUST73</v>
      </c>
      <c r="AE73" s="1"/>
      <c r="AF73" s="1">
        <f t="shared" si="36"/>
        <v>49053391.766400009</v>
      </c>
      <c r="AG73" s="1">
        <f t="shared" si="31"/>
        <v>0.23965930386932505</v>
      </c>
      <c r="AH73" s="1" t="str">
        <f t="shared" si="32"/>
        <v>Yes</v>
      </c>
      <c r="AI73" s="1" t="str">
        <f t="shared" si="33"/>
        <v>Yes</v>
      </c>
      <c r="AJ73" s="1" t="str">
        <f t="shared" si="34"/>
        <v>No</v>
      </c>
      <c r="AK73" s="1" t="str">
        <f t="shared" si="35"/>
        <v>Low</v>
      </c>
    </row>
    <row r="74" spans="1:37" x14ac:dyDescent="0.3">
      <c r="A74" s="1" t="s">
        <v>21</v>
      </c>
      <c r="B74" s="1" t="s">
        <v>26</v>
      </c>
      <c r="C74" s="1" t="s">
        <v>30</v>
      </c>
      <c r="D74" s="1">
        <v>440</v>
      </c>
      <c r="E74" s="1">
        <v>782635</v>
      </c>
      <c r="F74" s="1">
        <v>28989</v>
      </c>
      <c r="G74" s="1">
        <v>1.4</v>
      </c>
      <c r="H74" s="1">
        <v>18.63</v>
      </c>
      <c r="I74" s="1">
        <v>449</v>
      </c>
      <c r="J74" s="1">
        <v>42.47</v>
      </c>
      <c r="K74" s="1">
        <v>12.65</v>
      </c>
      <c r="L74" s="1">
        <v>16940</v>
      </c>
      <c r="M74" s="1">
        <v>2</v>
      </c>
      <c r="N74" s="1">
        <v>1461.22</v>
      </c>
      <c r="O74" s="1">
        <v>12.73</v>
      </c>
      <c r="P74" s="1">
        <v>21</v>
      </c>
      <c r="Q74" s="1">
        <v>16861</v>
      </c>
      <c r="R74" s="1">
        <v>13</v>
      </c>
      <c r="S74" s="1">
        <f t="shared" si="19"/>
        <v>8197.1999999999989</v>
      </c>
      <c r="T74" s="1">
        <f t="shared" si="20"/>
        <v>99003.327499999999</v>
      </c>
      <c r="U74" s="1">
        <f t="shared" si="21"/>
        <v>56.012</v>
      </c>
      <c r="V74" s="1">
        <f t="shared" si="22"/>
        <v>6.1599999999999993</v>
      </c>
      <c r="W74" s="1">
        <f t="shared" si="23"/>
        <v>641571.30050000001</v>
      </c>
      <c r="X74" s="1">
        <f t="shared" si="24"/>
        <v>1458.1165920454546</v>
      </c>
      <c r="Y74" s="10">
        <f t="shared" si="25"/>
        <v>26.997654282658939</v>
      </c>
      <c r="Z74" s="1">
        <f t="shared" si="26"/>
        <v>535.60381051450156</v>
      </c>
      <c r="AA74" s="1">
        <f t="shared" si="27"/>
        <v>0.83830620915241461</v>
      </c>
      <c r="AB74" s="1">
        <f t="shared" si="28"/>
        <v>612582.30050000001</v>
      </c>
      <c r="AC74" s="8">
        <f t="shared" si="29"/>
        <v>0.83830620915241461</v>
      </c>
      <c r="AD74" s="1" t="str">
        <f t="shared" si="30"/>
        <v>CUST74</v>
      </c>
      <c r="AE74" s="1"/>
      <c r="AF74" s="1">
        <f t="shared" si="36"/>
        <v>49665974.066900007</v>
      </c>
      <c r="AG74" s="1">
        <f t="shared" si="31"/>
        <v>0.24265218657149651</v>
      </c>
      <c r="AH74" s="1" t="str">
        <f t="shared" si="32"/>
        <v>Yes</v>
      </c>
      <c r="AI74" s="1" t="str">
        <f t="shared" si="33"/>
        <v>Yes</v>
      </c>
      <c r="AJ74" s="1" t="str">
        <f t="shared" si="34"/>
        <v>Yes</v>
      </c>
      <c r="AK74" s="1" t="str">
        <f t="shared" si="35"/>
        <v>High</v>
      </c>
    </row>
    <row r="75" spans="1:37" x14ac:dyDescent="0.3">
      <c r="A75" s="1" t="s">
        <v>21</v>
      </c>
      <c r="B75" s="1" t="s">
        <v>27</v>
      </c>
      <c r="C75" s="1" t="s">
        <v>31</v>
      </c>
      <c r="D75" s="1">
        <v>2455</v>
      </c>
      <c r="E75" s="1">
        <v>752098</v>
      </c>
      <c r="F75" s="1">
        <v>14256</v>
      </c>
      <c r="G75" s="1">
        <v>1.75</v>
      </c>
      <c r="H75" s="1">
        <v>10.02</v>
      </c>
      <c r="I75" s="1">
        <v>228</v>
      </c>
      <c r="J75" s="1">
        <v>53.87</v>
      </c>
      <c r="K75" s="1">
        <v>6.42</v>
      </c>
      <c r="L75" s="1">
        <v>12397</v>
      </c>
      <c r="M75" s="1">
        <v>9</v>
      </c>
      <c r="N75" s="1">
        <v>538.59</v>
      </c>
      <c r="O75" s="1">
        <v>24.01</v>
      </c>
      <c r="P75" s="1">
        <v>42</v>
      </c>
      <c r="Q75" s="1">
        <v>39869</v>
      </c>
      <c r="R75" s="1">
        <v>-1</v>
      </c>
      <c r="S75" s="1">
        <f t="shared" si="19"/>
        <v>24599.1</v>
      </c>
      <c r="T75" s="1">
        <f t="shared" si="20"/>
        <v>48284.691599999998</v>
      </c>
      <c r="U75" s="1">
        <f t="shared" si="21"/>
        <v>589.44550000000004</v>
      </c>
      <c r="V75" s="1">
        <f t="shared" si="22"/>
        <v>42.962500000000006</v>
      </c>
      <c r="W75" s="1">
        <f t="shared" si="23"/>
        <v>626315.80040000007</v>
      </c>
      <c r="X75" s="1">
        <f t="shared" si="24"/>
        <v>255.11845230142569</v>
      </c>
      <c r="Y75" s="10">
        <f t="shared" si="25"/>
        <v>52.75659371492705</v>
      </c>
      <c r="Z75" s="1">
        <f t="shared" si="26"/>
        <v>1396.420282589725</v>
      </c>
      <c r="AA75" s="1">
        <f t="shared" si="27"/>
        <v>0.16327462644495797</v>
      </c>
      <c r="AB75" s="1">
        <f t="shared" si="28"/>
        <v>612059.80040000007</v>
      </c>
      <c r="AC75" s="8">
        <f t="shared" si="29"/>
        <v>0.16327462644495797</v>
      </c>
      <c r="AD75" s="1" t="str">
        <f t="shared" si="30"/>
        <v>CUST75</v>
      </c>
      <c r="AE75" s="1"/>
      <c r="AF75" s="1">
        <f t="shared" si="36"/>
        <v>50278033.867300004</v>
      </c>
      <c r="AG75" s="1">
        <f t="shared" si="31"/>
        <v>0.24564251650400765</v>
      </c>
      <c r="AH75" s="1" t="str">
        <f t="shared" si="32"/>
        <v>Yes</v>
      </c>
      <c r="AI75" s="1" t="str">
        <f t="shared" si="33"/>
        <v>No</v>
      </c>
      <c r="AJ75" s="1" t="str">
        <f t="shared" si="34"/>
        <v>No</v>
      </c>
      <c r="AK75" s="1" t="str">
        <f t="shared" si="35"/>
        <v>High</v>
      </c>
    </row>
    <row r="76" spans="1:37" x14ac:dyDescent="0.3">
      <c r="A76" s="1" t="s">
        <v>19</v>
      </c>
      <c r="B76" s="1" t="s">
        <v>26</v>
      </c>
      <c r="C76" s="1" t="s">
        <v>31</v>
      </c>
      <c r="D76" s="1">
        <v>307</v>
      </c>
      <c r="E76" s="1">
        <v>962008</v>
      </c>
      <c r="F76" s="1">
        <v>121895</v>
      </c>
      <c r="G76" s="1">
        <v>8.41</v>
      </c>
      <c r="H76" s="1">
        <v>6.19</v>
      </c>
      <c r="I76" s="1">
        <v>375</v>
      </c>
      <c r="J76" s="1">
        <v>66.64</v>
      </c>
      <c r="K76" s="1">
        <v>16.64</v>
      </c>
      <c r="L76" s="1">
        <v>29990</v>
      </c>
      <c r="M76" s="1">
        <v>7</v>
      </c>
      <c r="N76" s="1">
        <v>1842.04</v>
      </c>
      <c r="O76" s="1">
        <v>2.74</v>
      </c>
      <c r="P76" s="1">
        <v>42</v>
      </c>
      <c r="Q76" s="1">
        <v>39749</v>
      </c>
      <c r="R76" s="1">
        <v>15</v>
      </c>
      <c r="S76" s="1">
        <f t="shared" si="19"/>
        <v>1900.3300000000002</v>
      </c>
      <c r="T76" s="1">
        <f t="shared" si="20"/>
        <v>160078.1312</v>
      </c>
      <c r="U76" s="1">
        <f t="shared" si="21"/>
        <v>8.4117999999999995</v>
      </c>
      <c r="V76" s="1">
        <f t="shared" si="22"/>
        <v>25.818700000000003</v>
      </c>
      <c r="W76" s="1">
        <f t="shared" si="23"/>
        <v>730256.30830000003</v>
      </c>
      <c r="X76" s="1">
        <f t="shared" si="24"/>
        <v>2378.6850433224758</v>
      </c>
      <c r="Y76" s="10">
        <f t="shared" si="25"/>
        <v>7.8921038598794047</v>
      </c>
      <c r="Z76" s="1">
        <f t="shared" si="26"/>
        <v>522.25141690734188</v>
      </c>
      <c r="AA76" s="1">
        <f t="shared" si="27"/>
        <v>0.71804496428304132</v>
      </c>
      <c r="AB76" s="1">
        <f t="shared" si="28"/>
        <v>608361.30830000003</v>
      </c>
      <c r="AC76" s="8">
        <f t="shared" si="29"/>
        <v>0.71804496428304132</v>
      </c>
      <c r="AD76" s="1" t="str">
        <f t="shared" si="30"/>
        <v>CUST76</v>
      </c>
      <c r="AE76" s="1"/>
      <c r="AF76" s="1">
        <f t="shared" si="36"/>
        <v>50886395.175600007</v>
      </c>
      <c r="AG76" s="1">
        <f t="shared" si="31"/>
        <v>0.24861477677792571</v>
      </c>
      <c r="AH76" s="1" t="str">
        <f t="shared" si="32"/>
        <v>Yes</v>
      </c>
      <c r="AI76" s="1" t="str">
        <f t="shared" si="33"/>
        <v>Yes</v>
      </c>
      <c r="AJ76" s="1" t="str">
        <f t="shared" si="34"/>
        <v>No</v>
      </c>
      <c r="AK76" s="1" t="str">
        <f t="shared" si="35"/>
        <v>Low</v>
      </c>
    </row>
    <row r="77" spans="1:37" x14ac:dyDescent="0.3">
      <c r="A77" s="1" t="s">
        <v>23</v>
      </c>
      <c r="B77" s="1" t="s">
        <v>27</v>
      </c>
      <c r="C77" s="1" t="s">
        <v>28</v>
      </c>
      <c r="D77" s="1">
        <v>1541</v>
      </c>
      <c r="E77" s="1">
        <v>914661</v>
      </c>
      <c r="F77" s="1">
        <v>143141</v>
      </c>
      <c r="G77" s="1">
        <v>0.78</v>
      </c>
      <c r="H77" s="1">
        <v>11.68</v>
      </c>
      <c r="I77" s="1">
        <v>267</v>
      </c>
      <c r="J77" s="1">
        <v>16.82</v>
      </c>
      <c r="K77" s="1">
        <v>11.57</v>
      </c>
      <c r="L77" s="1">
        <v>19563</v>
      </c>
      <c r="M77" s="1">
        <v>3</v>
      </c>
      <c r="N77" s="1">
        <v>898.36</v>
      </c>
      <c r="O77" s="1">
        <v>28.29</v>
      </c>
      <c r="P77" s="1">
        <v>18</v>
      </c>
      <c r="Q77" s="1">
        <v>24171</v>
      </c>
      <c r="R77" s="1">
        <v>43</v>
      </c>
      <c r="S77" s="1">
        <f t="shared" si="19"/>
        <v>17998.88</v>
      </c>
      <c r="T77" s="1">
        <f t="shared" si="20"/>
        <v>105826.27769999999</v>
      </c>
      <c r="U77" s="1">
        <f t="shared" si="21"/>
        <v>435.94889999999998</v>
      </c>
      <c r="V77" s="1">
        <f t="shared" si="22"/>
        <v>12.0198</v>
      </c>
      <c r="W77" s="1">
        <f t="shared" si="23"/>
        <v>746653.87360000005</v>
      </c>
      <c r="X77" s="1">
        <f t="shared" si="24"/>
        <v>484.52555068137576</v>
      </c>
      <c r="Y77" s="10">
        <f t="shared" si="25"/>
        <v>6.389930208675362</v>
      </c>
      <c r="Z77" s="1">
        <f t="shared" si="26"/>
        <v>1018.1452869673627</v>
      </c>
      <c r="AA77" s="1">
        <f t="shared" si="27"/>
        <v>0.26224155178803948</v>
      </c>
      <c r="AB77" s="1">
        <f t="shared" si="28"/>
        <v>603512.87360000005</v>
      </c>
      <c r="AC77" s="8">
        <f t="shared" si="29"/>
        <v>0.26224155178803948</v>
      </c>
      <c r="AD77" s="1" t="str">
        <f t="shared" si="30"/>
        <v>CUST77</v>
      </c>
      <c r="AE77" s="1"/>
      <c r="AF77" s="1">
        <f t="shared" si="36"/>
        <v>51489908.049200006</v>
      </c>
      <c r="AG77" s="1">
        <f t="shared" si="31"/>
        <v>0.25156334913866968</v>
      </c>
      <c r="AH77" s="1" t="str">
        <f t="shared" si="32"/>
        <v>Yes</v>
      </c>
      <c r="AI77" s="1" t="str">
        <f t="shared" si="33"/>
        <v>Yes</v>
      </c>
      <c r="AJ77" s="1" t="str">
        <f t="shared" si="34"/>
        <v>No</v>
      </c>
      <c r="AK77" s="1" t="str">
        <f t="shared" si="35"/>
        <v>Low</v>
      </c>
    </row>
    <row r="78" spans="1:37" x14ac:dyDescent="0.3">
      <c r="A78" s="1" t="s">
        <v>19</v>
      </c>
      <c r="B78" s="1" t="s">
        <v>26</v>
      </c>
      <c r="C78" s="1" t="s">
        <v>30</v>
      </c>
      <c r="D78" s="1">
        <v>2248</v>
      </c>
      <c r="E78" s="1">
        <v>924392</v>
      </c>
      <c r="F78" s="1">
        <v>68227</v>
      </c>
      <c r="G78" s="1">
        <v>3.18</v>
      </c>
      <c r="H78" s="1">
        <v>7.82</v>
      </c>
      <c r="I78" s="1">
        <v>434</v>
      </c>
      <c r="J78" s="1">
        <v>31.72</v>
      </c>
      <c r="K78" s="1">
        <v>14.75</v>
      </c>
      <c r="L78" s="1">
        <v>87858</v>
      </c>
      <c r="M78" s="1">
        <v>12</v>
      </c>
      <c r="N78" s="1">
        <v>369.15</v>
      </c>
      <c r="O78" s="1">
        <v>15.62</v>
      </c>
      <c r="P78" s="1">
        <v>2</v>
      </c>
      <c r="Q78" s="1">
        <v>12218</v>
      </c>
      <c r="R78" s="1">
        <v>59</v>
      </c>
      <c r="S78" s="1">
        <f t="shared" si="19"/>
        <v>17579.36</v>
      </c>
      <c r="T78" s="1">
        <f t="shared" si="20"/>
        <v>136347.82</v>
      </c>
      <c r="U78" s="1">
        <f t="shared" si="21"/>
        <v>351.13760000000002</v>
      </c>
      <c r="V78" s="1">
        <f t="shared" si="22"/>
        <v>71.486400000000003</v>
      </c>
      <c r="W78" s="1">
        <f t="shared" si="23"/>
        <v>669966.196</v>
      </c>
      <c r="X78" s="1">
        <f t="shared" si="24"/>
        <v>298.02766725978648</v>
      </c>
      <c r="Y78" s="10">
        <f t="shared" si="25"/>
        <v>13.548771014407786</v>
      </c>
      <c r="Z78" s="1">
        <f t="shared" si="26"/>
        <v>2504.1094406067996</v>
      </c>
      <c r="AA78" s="1">
        <f t="shared" si="27"/>
        <v>0.17331510874174591</v>
      </c>
      <c r="AB78" s="1">
        <f t="shared" si="28"/>
        <v>601739.196</v>
      </c>
      <c r="AC78" s="8">
        <f t="shared" si="29"/>
        <v>0.17331510874174591</v>
      </c>
      <c r="AD78" s="1" t="str">
        <f t="shared" si="30"/>
        <v>CUST78</v>
      </c>
      <c r="AE78" s="1"/>
      <c r="AF78" s="1">
        <f t="shared" si="36"/>
        <v>52091647.245200008</v>
      </c>
      <c r="AG78" s="1">
        <f t="shared" si="31"/>
        <v>0.25450325587358025</v>
      </c>
      <c r="AH78" s="1" t="str">
        <f t="shared" si="32"/>
        <v>Yes</v>
      </c>
      <c r="AI78" s="1" t="str">
        <f t="shared" si="33"/>
        <v>No</v>
      </c>
      <c r="AJ78" s="1" t="str">
        <f t="shared" si="34"/>
        <v>No</v>
      </c>
      <c r="AK78" s="1" t="str">
        <f t="shared" si="35"/>
        <v>High</v>
      </c>
    </row>
    <row r="79" spans="1:37" x14ac:dyDescent="0.3">
      <c r="A79" s="1" t="s">
        <v>23</v>
      </c>
      <c r="B79" s="1" t="s">
        <v>25</v>
      </c>
      <c r="C79" s="1" t="s">
        <v>29</v>
      </c>
      <c r="D79" s="1">
        <v>2745</v>
      </c>
      <c r="E79" s="1">
        <v>865948</v>
      </c>
      <c r="F79" s="1">
        <v>14171</v>
      </c>
      <c r="G79" s="1">
        <v>5.82</v>
      </c>
      <c r="H79" s="1">
        <v>6.08</v>
      </c>
      <c r="I79" s="1">
        <v>449</v>
      </c>
      <c r="J79" s="1">
        <v>49.67</v>
      </c>
      <c r="K79" s="1">
        <v>16.98</v>
      </c>
      <c r="L79" s="1">
        <v>45771</v>
      </c>
      <c r="M79" s="1">
        <v>2</v>
      </c>
      <c r="N79" s="1">
        <v>1950.32</v>
      </c>
      <c r="O79" s="1">
        <v>28.51</v>
      </c>
      <c r="P79" s="1">
        <v>43</v>
      </c>
      <c r="Q79" s="1">
        <v>39964</v>
      </c>
      <c r="R79" s="1">
        <v>20</v>
      </c>
      <c r="S79" s="1">
        <f t="shared" si="19"/>
        <v>16689.599999999999</v>
      </c>
      <c r="T79" s="1">
        <f t="shared" si="20"/>
        <v>147037.97039999999</v>
      </c>
      <c r="U79" s="1">
        <f t="shared" si="21"/>
        <v>782.59950000000003</v>
      </c>
      <c r="V79" s="1">
        <f t="shared" si="22"/>
        <v>159.75900000000001</v>
      </c>
      <c r="W79" s="1">
        <f t="shared" si="23"/>
        <v>615543.07110000006</v>
      </c>
      <c r="X79" s="1">
        <f t="shared" si="24"/>
        <v>224.24155595628417</v>
      </c>
      <c r="Y79" s="10">
        <f t="shared" si="25"/>
        <v>61.107049608355091</v>
      </c>
      <c r="Z79" s="1">
        <f t="shared" si="26"/>
        <v>444.00303539931912</v>
      </c>
      <c r="AA79" s="1">
        <f t="shared" si="27"/>
        <v>1.0112543478361287</v>
      </c>
      <c r="AB79" s="1">
        <f t="shared" si="28"/>
        <v>601372.07110000006</v>
      </c>
      <c r="AC79" s="8">
        <f t="shared" si="29"/>
        <v>1.0112543478361287</v>
      </c>
      <c r="AD79" s="1" t="str">
        <f t="shared" si="30"/>
        <v>CUST79</v>
      </c>
      <c r="AE79" s="1"/>
      <c r="AF79" s="1">
        <f t="shared" si="36"/>
        <v>52693019.316300005</v>
      </c>
      <c r="AG79" s="1">
        <f t="shared" si="31"/>
        <v>0.25744136895274555</v>
      </c>
      <c r="AH79" s="1" t="str">
        <f t="shared" si="32"/>
        <v>Yes</v>
      </c>
      <c r="AI79" s="1" t="str">
        <f t="shared" si="33"/>
        <v>Yes</v>
      </c>
      <c r="AJ79" s="1" t="str">
        <f t="shared" si="34"/>
        <v>Yes</v>
      </c>
      <c r="AK79" s="1" t="str">
        <f t="shared" si="35"/>
        <v>High</v>
      </c>
    </row>
    <row r="80" spans="1:37" x14ac:dyDescent="0.3">
      <c r="A80" s="1" t="s">
        <v>22</v>
      </c>
      <c r="B80" s="1" t="s">
        <v>24</v>
      </c>
      <c r="C80" s="1" t="s">
        <v>31</v>
      </c>
      <c r="D80" s="1">
        <v>1108</v>
      </c>
      <c r="E80" s="1">
        <v>880051</v>
      </c>
      <c r="F80" s="1">
        <v>109946</v>
      </c>
      <c r="G80" s="1">
        <v>0.63</v>
      </c>
      <c r="H80" s="1">
        <v>5.85</v>
      </c>
      <c r="I80" s="1">
        <v>192</v>
      </c>
      <c r="J80" s="1">
        <v>7.59</v>
      </c>
      <c r="K80" s="1">
        <v>12.59</v>
      </c>
      <c r="L80" s="1">
        <v>25596</v>
      </c>
      <c r="M80" s="1">
        <v>5</v>
      </c>
      <c r="N80" s="1">
        <v>1743.06</v>
      </c>
      <c r="O80" s="1">
        <v>9.99</v>
      </c>
      <c r="P80" s="1">
        <v>11</v>
      </c>
      <c r="Q80" s="1">
        <v>25824</v>
      </c>
      <c r="R80" s="1">
        <v>5</v>
      </c>
      <c r="S80" s="1">
        <f t="shared" si="19"/>
        <v>6481.7999999999993</v>
      </c>
      <c r="T80" s="1">
        <f t="shared" si="20"/>
        <v>110798.42090000001</v>
      </c>
      <c r="U80" s="1">
        <f t="shared" si="21"/>
        <v>110.6892</v>
      </c>
      <c r="V80" s="1">
        <f t="shared" si="22"/>
        <v>6.9804000000000004</v>
      </c>
      <c r="W80" s="1">
        <f t="shared" si="23"/>
        <v>711233.10950000002</v>
      </c>
      <c r="X80" s="1">
        <f t="shared" si="24"/>
        <v>641.90713853790612</v>
      </c>
      <c r="Y80" s="10">
        <f t="shared" si="25"/>
        <v>8.0043930656867914</v>
      </c>
      <c r="Z80" s="1">
        <f t="shared" si="26"/>
        <v>504.88852936789328</v>
      </c>
      <c r="AA80" s="1">
        <f t="shared" si="27"/>
        <v>0.3802819609318096</v>
      </c>
      <c r="AB80" s="1">
        <f t="shared" si="28"/>
        <v>601287.10950000002</v>
      </c>
      <c r="AC80" s="8">
        <f t="shared" si="29"/>
        <v>0.3802819609318096</v>
      </c>
      <c r="AD80" s="1" t="str">
        <f t="shared" si="30"/>
        <v>CUST80</v>
      </c>
      <c r="AE80" s="1"/>
      <c r="AF80" s="1">
        <f t="shared" si="36"/>
        <v>53294306.425800003</v>
      </c>
      <c r="AG80" s="1">
        <f t="shared" si="31"/>
        <v>0.26037906693649793</v>
      </c>
      <c r="AH80" s="1" t="str">
        <f t="shared" si="32"/>
        <v>Yes</v>
      </c>
      <c r="AI80" s="1" t="str">
        <f t="shared" si="33"/>
        <v>Yes</v>
      </c>
      <c r="AJ80" s="1" t="str">
        <f t="shared" si="34"/>
        <v>No</v>
      </c>
      <c r="AK80" s="1" t="str">
        <f t="shared" si="35"/>
        <v>Low</v>
      </c>
    </row>
    <row r="81" spans="1:37" x14ac:dyDescent="0.3">
      <c r="A81" s="1" t="s">
        <v>20</v>
      </c>
      <c r="B81" s="1" t="s">
        <v>27</v>
      </c>
      <c r="C81" s="1" t="s">
        <v>30</v>
      </c>
      <c r="D81" s="1">
        <v>507</v>
      </c>
      <c r="E81" s="1">
        <v>885869</v>
      </c>
      <c r="F81" s="1">
        <v>117230</v>
      </c>
      <c r="G81" s="1">
        <v>7.17</v>
      </c>
      <c r="H81" s="1">
        <v>12.61</v>
      </c>
      <c r="I81" s="1">
        <v>297</v>
      </c>
      <c r="J81" s="1">
        <v>11.78</v>
      </c>
      <c r="K81" s="1">
        <v>13.53</v>
      </c>
      <c r="L81" s="1">
        <v>39267</v>
      </c>
      <c r="M81" s="1">
        <v>9</v>
      </c>
      <c r="N81" s="1">
        <v>1670.33</v>
      </c>
      <c r="O81" s="1">
        <v>0.28000000000000003</v>
      </c>
      <c r="P81" s="1">
        <v>11</v>
      </c>
      <c r="Q81" s="1">
        <v>5098</v>
      </c>
      <c r="R81" s="1">
        <v>52</v>
      </c>
      <c r="S81" s="1">
        <f t="shared" si="19"/>
        <v>6393.2699999999995</v>
      </c>
      <c r="T81" s="1">
        <f t="shared" si="20"/>
        <v>119858.0757</v>
      </c>
      <c r="U81" s="1">
        <f t="shared" si="21"/>
        <v>1.4196000000000002</v>
      </c>
      <c r="V81" s="1">
        <f t="shared" si="22"/>
        <v>36.351900000000001</v>
      </c>
      <c r="W81" s="1">
        <f t="shared" si="23"/>
        <v>715214.88280000002</v>
      </c>
      <c r="X81" s="1">
        <f t="shared" si="24"/>
        <v>1410.680242209073</v>
      </c>
      <c r="Y81" s="10">
        <f t="shared" si="25"/>
        <v>7.5566749125650432</v>
      </c>
      <c r="Z81" s="1">
        <f t="shared" si="26"/>
        <v>530.35567821927407</v>
      </c>
      <c r="AA81" s="1">
        <f t="shared" si="27"/>
        <v>0.5600015465040542</v>
      </c>
      <c r="AB81" s="1">
        <f t="shared" si="28"/>
        <v>597984.88280000002</v>
      </c>
      <c r="AC81" s="8">
        <f t="shared" si="29"/>
        <v>0.5600015465040542</v>
      </c>
      <c r="AD81" s="1" t="str">
        <f t="shared" si="30"/>
        <v>CUST81</v>
      </c>
      <c r="AE81" s="1"/>
      <c r="AF81" s="1">
        <f t="shared" si="36"/>
        <v>53892291.308600001</v>
      </c>
      <c r="AG81" s="1">
        <f t="shared" si="31"/>
        <v>0.26330063128863701</v>
      </c>
      <c r="AH81" s="1" t="str">
        <f t="shared" si="32"/>
        <v>Yes</v>
      </c>
      <c r="AI81" s="1" t="str">
        <f t="shared" si="33"/>
        <v>No</v>
      </c>
      <c r="AJ81" s="1" t="str">
        <f t="shared" si="34"/>
        <v>No</v>
      </c>
      <c r="AK81" s="1" t="str">
        <f t="shared" si="35"/>
        <v>Low</v>
      </c>
    </row>
    <row r="82" spans="1:37" x14ac:dyDescent="0.3">
      <c r="A82" s="1" t="s">
        <v>23</v>
      </c>
      <c r="B82" s="1" t="s">
        <v>27</v>
      </c>
      <c r="C82" s="1" t="s">
        <v>30</v>
      </c>
      <c r="D82" s="1">
        <v>2269</v>
      </c>
      <c r="E82" s="1">
        <v>810109</v>
      </c>
      <c r="F82" s="1">
        <v>13210</v>
      </c>
      <c r="G82" s="1">
        <v>9.19</v>
      </c>
      <c r="H82" s="1">
        <v>3.36</v>
      </c>
      <c r="I82" s="1">
        <v>250</v>
      </c>
      <c r="J82" s="1">
        <v>19.75</v>
      </c>
      <c r="K82" s="1">
        <v>7.5</v>
      </c>
      <c r="L82" s="1">
        <v>85435</v>
      </c>
      <c r="M82" s="1">
        <v>8</v>
      </c>
      <c r="N82" s="1">
        <v>1042.3599999999999</v>
      </c>
      <c r="O82" s="1">
        <v>21.98</v>
      </c>
      <c r="P82" s="1">
        <v>19</v>
      </c>
      <c r="Q82" s="1">
        <v>48147</v>
      </c>
      <c r="R82" s="1">
        <v>15</v>
      </c>
      <c r="S82" s="1">
        <f t="shared" si="19"/>
        <v>7623.84</v>
      </c>
      <c r="T82" s="1">
        <f t="shared" si="20"/>
        <v>60758.174999999996</v>
      </c>
      <c r="U82" s="1">
        <f t="shared" si="21"/>
        <v>498.72620000000001</v>
      </c>
      <c r="V82" s="1">
        <f t="shared" si="22"/>
        <v>208.52109999999999</v>
      </c>
      <c r="W82" s="1">
        <f t="shared" si="23"/>
        <v>607437.73769999994</v>
      </c>
      <c r="X82" s="1">
        <f t="shared" si="24"/>
        <v>267.71165169678272</v>
      </c>
      <c r="Y82" s="10">
        <f t="shared" si="25"/>
        <v>61.325435276305832</v>
      </c>
      <c r="Z82" s="1">
        <f t="shared" si="26"/>
        <v>777.18734410376464</v>
      </c>
      <c r="AA82" s="1">
        <f t="shared" si="27"/>
        <v>0.32167276255417476</v>
      </c>
      <c r="AB82" s="1">
        <f t="shared" si="28"/>
        <v>594227.73769999994</v>
      </c>
      <c r="AC82" s="8">
        <f t="shared" si="29"/>
        <v>0.32167276255417476</v>
      </c>
      <c r="AD82" s="1" t="str">
        <f t="shared" si="30"/>
        <v>CUST82</v>
      </c>
      <c r="AE82" s="1"/>
      <c r="AF82" s="1">
        <f t="shared" si="36"/>
        <v>54486519.046300001</v>
      </c>
      <c r="AG82" s="1">
        <f t="shared" si="31"/>
        <v>0.26620383942224002</v>
      </c>
      <c r="AH82" s="1" t="str">
        <f t="shared" si="32"/>
        <v>Yes</v>
      </c>
      <c r="AI82" s="1" t="str">
        <f t="shared" si="33"/>
        <v>No</v>
      </c>
      <c r="AJ82" s="1" t="str">
        <f t="shared" si="34"/>
        <v>No</v>
      </c>
      <c r="AK82" s="1" t="str">
        <f t="shared" si="35"/>
        <v>High</v>
      </c>
    </row>
    <row r="83" spans="1:37" x14ac:dyDescent="0.3">
      <c r="A83" s="1" t="s">
        <v>22</v>
      </c>
      <c r="B83" s="1" t="s">
        <v>24</v>
      </c>
      <c r="C83" s="1" t="s">
        <v>28</v>
      </c>
      <c r="D83" s="1">
        <v>4412</v>
      </c>
      <c r="E83" s="1">
        <v>902746</v>
      </c>
      <c r="F83" s="1">
        <v>32128</v>
      </c>
      <c r="G83" s="1">
        <v>5.9</v>
      </c>
      <c r="H83" s="1">
        <v>12.58</v>
      </c>
      <c r="I83" s="1">
        <v>345</v>
      </c>
      <c r="J83" s="1">
        <v>9.24</v>
      </c>
      <c r="K83" s="1">
        <v>12.64</v>
      </c>
      <c r="L83" s="1">
        <v>90410</v>
      </c>
      <c r="M83" s="1">
        <v>1</v>
      </c>
      <c r="N83" s="1">
        <v>658.56</v>
      </c>
      <c r="O83" s="1">
        <v>15.76</v>
      </c>
      <c r="P83" s="1">
        <v>39</v>
      </c>
      <c r="Q83" s="1">
        <v>15662</v>
      </c>
      <c r="R83" s="1">
        <v>22</v>
      </c>
      <c r="S83" s="1">
        <f t="shared" si="19"/>
        <v>55502.96</v>
      </c>
      <c r="T83" s="1">
        <f t="shared" si="20"/>
        <v>114107.09440000002</v>
      </c>
      <c r="U83" s="1">
        <f t="shared" si="21"/>
        <v>695.33119999999997</v>
      </c>
      <c r="V83" s="1">
        <f t="shared" si="22"/>
        <v>260.30799999999999</v>
      </c>
      <c r="W83" s="1">
        <f t="shared" si="23"/>
        <v>626108.3064</v>
      </c>
      <c r="X83" s="1">
        <f t="shared" si="24"/>
        <v>141.91031423390751</v>
      </c>
      <c r="Y83" s="10">
        <f t="shared" si="25"/>
        <v>28.098418824701195</v>
      </c>
      <c r="Z83" s="1">
        <f t="shared" si="26"/>
        <v>1370.7877793974733</v>
      </c>
      <c r="AA83" s="1">
        <f t="shared" si="27"/>
        <v>0.25168009606245834</v>
      </c>
      <c r="AB83" s="1">
        <f t="shared" si="28"/>
        <v>593980.3064</v>
      </c>
      <c r="AC83" s="8">
        <f t="shared" si="29"/>
        <v>0.25168009606245834</v>
      </c>
      <c r="AD83" s="1" t="str">
        <f t="shared" si="30"/>
        <v>CUST83</v>
      </c>
      <c r="AE83" s="1"/>
      <c r="AF83" s="1">
        <f t="shared" si="36"/>
        <v>55080499.352700002</v>
      </c>
      <c r="AG83" s="1">
        <f t="shared" si="31"/>
        <v>0.26910583868503962</v>
      </c>
      <c r="AH83" s="1" t="str">
        <f t="shared" si="32"/>
        <v>Yes</v>
      </c>
      <c r="AI83" s="1" t="str">
        <f t="shared" si="33"/>
        <v>Yes</v>
      </c>
      <c r="AJ83" s="1" t="str">
        <f t="shared" si="34"/>
        <v>Yes</v>
      </c>
      <c r="AK83" s="1" t="str">
        <f t="shared" si="35"/>
        <v>High</v>
      </c>
    </row>
    <row r="84" spans="1:37" x14ac:dyDescent="0.3">
      <c r="A84" s="1" t="s">
        <v>22</v>
      </c>
      <c r="B84" s="1" t="s">
        <v>24</v>
      </c>
      <c r="C84" s="1" t="s">
        <v>28</v>
      </c>
      <c r="D84" s="1">
        <v>135</v>
      </c>
      <c r="E84" s="1">
        <v>813935</v>
      </c>
      <c r="F84" s="1">
        <v>90716</v>
      </c>
      <c r="G84" s="1">
        <v>7.38</v>
      </c>
      <c r="H84" s="1">
        <v>15.04</v>
      </c>
      <c r="I84" s="1">
        <v>88</v>
      </c>
      <c r="J84" s="1">
        <v>64.150000000000006</v>
      </c>
      <c r="K84" s="1">
        <v>12.48</v>
      </c>
      <c r="L84" s="1">
        <v>18482</v>
      </c>
      <c r="M84" s="1">
        <v>6</v>
      </c>
      <c r="N84" s="1">
        <v>254.22</v>
      </c>
      <c r="O84" s="1">
        <v>17.850000000000001</v>
      </c>
      <c r="P84" s="1">
        <v>16</v>
      </c>
      <c r="Q84" s="1">
        <v>14429</v>
      </c>
      <c r="R84" s="1">
        <v>14</v>
      </c>
      <c r="S84" s="1">
        <f t="shared" si="19"/>
        <v>2030.3999999999999</v>
      </c>
      <c r="T84" s="1">
        <f t="shared" si="20"/>
        <v>101579.088</v>
      </c>
      <c r="U84" s="1">
        <f t="shared" si="21"/>
        <v>24.097500000000004</v>
      </c>
      <c r="V84" s="1">
        <f t="shared" si="22"/>
        <v>9.963000000000001</v>
      </c>
      <c r="W84" s="1">
        <f t="shared" si="23"/>
        <v>677380.45149999997</v>
      </c>
      <c r="X84" s="1">
        <f t="shared" si="24"/>
        <v>5017.6329740740739</v>
      </c>
      <c r="Y84" s="10">
        <f t="shared" si="25"/>
        <v>8.9723422549495133</v>
      </c>
      <c r="Z84" s="1">
        <f t="shared" si="26"/>
        <v>3201.6953819526393</v>
      </c>
      <c r="AA84" s="1">
        <f t="shared" si="27"/>
        <v>2.7485438026378029E-2</v>
      </c>
      <c r="AB84" s="1">
        <f t="shared" si="28"/>
        <v>586664.45149999997</v>
      </c>
      <c r="AC84" s="8">
        <f t="shared" si="29"/>
        <v>2.7485438026378029E-2</v>
      </c>
      <c r="AD84" s="1" t="str">
        <f t="shared" si="30"/>
        <v>CUST84</v>
      </c>
      <c r="AE84" s="1"/>
      <c r="AF84" s="1">
        <f t="shared" si="36"/>
        <v>55667163.804200001</v>
      </c>
      <c r="AG84" s="1">
        <f t="shared" si="31"/>
        <v>0.27197209500266439</v>
      </c>
      <c r="AH84" s="1" t="str">
        <f t="shared" si="32"/>
        <v>Yes</v>
      </c>
      <c r="AI84" s="1" t="str">
        <f t="shared" si="33"/>
        <v>Yes</v>
      </c>
      <c r="AJ84" s="1" t="str">
        <f t="shared" si="34"/>
        <v>No</v>
      </c>
      <c r="AK84" s="1" t="str">
        <f t="shared" si="35"/>
        <v>Low</v>
      </c>
    </row>
    <row r="85" spans="1:37" x14ac:dyDescent="0.3">
      <c r="A85" s="1" t="s">
        <v>20</v>
      </c>
      <c r="B85" s="1" t="s">
        <v>24</v>
      </c>
      <c r="C85" s="1" t="s">
        <v>31</v>
      </c>
      <c r="D85" s="1">
        <v>652</v>
      </c>
      <c r="E85" s="1">
        <v>741211</v>
      </c>
      <c r="F85" s="1">
        <v>39542</v>
      </c>
      <c r="G85" s="1">
        <v>5.41</v>
      </c>
      <c r="H85" s="1">
        <v>12.1</v>
      </c>
      <c r="I85" s="1">
        <v>354</v>
      </c>
      <c r="J85" s="1">
        <v>33.19</v>
      </c>
      <c r="K85" s="1">
        <v>7.35</v>
      </c>
      <c r="L85" s="1">
        <v>20595</v>
      </c>
      <c r="M85" s="1">
        <v>3</v>
      </c>
      <c r="N85" s="1">
        <v>242.09</v>
      </c>
      <c r="O85" s="1">
        <v>28.52</v>
      </c>
      <c r="P85" s="1">
        <v>43</v>
      </c>
      <c r="Q85" s="1">
        <v>34071</v>
      </c>
      <c r="R85" s="1">
        <v>9</v>
      </c>
      <c r="S85" s="1">
        <f t="shared" si="19"/>
        <v>7889.2</v>
      </c>
      <c r="T85" s="1">
        <f t="shared" si="20"/>
        <v>54479.008499999996</v>
      </c>
      <c r="U85" s="1">
        <f t="shared" si="21"/>
        <v>185.9504</v>
      </c>
      <c r="V85" s="1">
        <f t="shared" si="22"/>
        <v>35.273200000000003</v>
      </c>
      <c r="W85" s="1">
        <f t="shared" si="23"/>
        <v>623955.56790000002</v>
      </c>
      <c r="X85" s="1">
        <f t="shared" si="24"/>
        <v>956.98706733128836</v>
      </c>
      <c r="Y85" s="10">
        <f t="shared" si="25"/>
        <v>18.74490415254666</v>
      </c>
      <c r="Z85" s="1">
        <f t="shared" si="26"/>
        <v>3061.7167169234581</v>
      </c>
      <c r="AA85" s="1">
        <f t="shared" si="27"/>
        <v>0.11562140874865592</v>
      </c>
      <c r="AB85" s="1">
        <f t="shared" si="28"/>
        <v>584413.56790000002</v>
      </c>
      <c r="AC85" s="8">
        <f t="shared" si="29"/>
        <v>0.11562140874865592</v>
      </c>
      <c r="AD85" s="1" t="str">
        <f t="shared" si="30"/>
        <v>CUST85</v>
      </c>
      <c r="AE85" s="1"/>
      <c r="AF85" s="1">
        <f t="shared" si="36"/>
        <v>56251577.372100003</v>
      </c>
      <c r="AG85" s="1">
        <f t="shared" si="31"/>
        <v>0.27482735421739296</v>
      </c>
      <c r="AH85" s="1" t="str">
        <f t="shared" si="32"/>
        <v>Yes</v>
      </c>
      <c r="AI85" s="1" t="str">
        <f t="shared" si="33"/>
        <v>Yes</v>
      </c>
      <c r="AJ85" s="1" t="str">
        <f t="shared" si="34"/>
        <v>Yes</v>
      </c>
      <c r="AK85" s="1" t="str">
        <f t="shared" si="35"/>
        <v>High</v>
      </c>
    </row>
    <row r="86" spans="1:37" x14ac:dyDescent="0.3">
      <c r="A86" s="1" t="s">
        <v>20</v>
      </c>
      <c r="B86" s="1" t="s">
        <v>25</v>
      </c>
      <c r="C86" s="1" t="s">
        <v>28</v>
      </c>
      <c r="D86" s="1">
        <v>1760</v>
      </c>
      <c r="E86" s="1">
        <v>854565</v>
      </c>
      <c r="F86" s="1">
        <v>71852</v>
      </c>
      <c r="G86" s="1">
        <v>8.35</v>
      </c>
      <c r="H86" s="1">
        <v>4.71</v>
      </c>
      <c r="I86" s="1">
        <v>250</v>
      </c>
      <c r="J86" s="1">
        <v>32.119999999999997</v>
      </c>
      <c r="K86" s="1">
        <v>14.4</v>
      </c>
      <c r="L86" s="1">
        <v>16934</v>
      </c>
      <c r="M86" s="1">
        <v>0</v>
      </c>
      <c r="N86" s="1">
        <v>1652.79</v>
      </c>
      <c r="O86" s="1">
        <v>16.149999999999999</v>
      </c>
      <c r="P86" s="1">
        <v>18</v>
      </c>
      <c r="Q86" s="1">
        <v>49704</v>
      </c>
      <c r="R86" s="1">
        <v>34</v>
      </c>
      <c r="S86" s="1">
        <f t="shared" si="19"/>
        <v>8289.6</v>
      </c>
      <c r="T86" s="1">
        <f t="shared" si="20"/>
        <v>123057.36000000002</v>
      </c>
      <c r="U86" s="1">
        <f t="shared" si="21"/>
        <v>284.23999999999995</v>
      </c>
      <c r="V86" s="1">
        <f t="shared" si="22"/>
        <v>146.95999999999998</v>
      </c>
      <c r="W86" s="1">
        <f t="shared" si="23"/>
        <v>656148.84</v>
      </c>
      <c r="X86" s="1">
        <f t="shared" si="24"/>
        <v>372.8118409090909</v>
      </c>
      <c r="Y86" s="10">
        <f t="shared" si="25"/>
        <v>11.893405889884763</v>
      </c>
      <c r="Z86" s="1">
        <f t="shared" si="26"/>
        <v>517.04390757446504</v>
      </c>
      <c r="AA86" s="1">
        <f t="shared" si="27"/>
        <v>0.48351793017500128</v>
      </c>
      <c r="AB86" s="1">
        <f t="shared" si="28"/>
        <v>584296.84</v>
      </c>
      <c r="AC86" s="8">
        <f t="shared" si="29"/>
        <v>0.48351793017500128</v>
      </c>
      <c r="AD86" s="1" t="str">
        <f t="shared" si="30"/>
        <v>CUST86</v>
      </c>
      <c r="AE86" s="1"/>
      <c r="AF86" s="1">
        <f t="shared" si="36"/>
        <v>56835874.212100007</v>
      </c>
      <c r="AG86" s="1">
        <f t="shared" si="31"/>
        <v>0.27768204313664857</v>
      </c>
      <c r="AH86" s="1" t="str">
        <f t="shared" si="32"/>
        <v>Yes</v>
      </c>
      <c r="AI86" s="1" t="str">
        <f t="shared" si="33"/>
        <v>Yes</v>
      </c>
      <c r="AJ86" s="1" t="str">
        <f t="shared" si="34"/>
        <v>No</v>
      </c>
      <c r="AK86" s="1" t="str">
        <f t="shared" si="35"/>
        <v>Low</v>
      </c>
    </row>
    <row r="87" spans="1:37" x14ac:dyDescent="0.3">
      <c r="A87" s="1" t="s">
        <v>19</v>
      </c>
      <c r="B87" s="1" t="s">
        <v>25</v>
      </c>
      <c r="C87" s="1" t="s">
        <v>28</v>
      </c>
      <c r="D87" s="1">
        <v>3819</v>
      </c>
      <c r="E87" s="1">
        <v>889188</v>
      </c>
      <c r="F87" s="1">
        <v>92265</v>
      </c>
      <c r="G87" s="1">
        <v>1.1599999999999999</v>
      </c>
      <c r="H87" s="1">
        <v>16.98</v>
      </c>
      <c r="I87" s="1">
        <v>141</v>
      </c>
      <c r="J87" s="1">
        <v>52.66</v>
      </c>
      <c r="K87" s="1">
        <v>10.29</v>
      </c>
      <c r="L87" s="1">
        <v>15775</v>
      </c>
      <c r="M87" s="1">
        <v>5</v>
      </c>
      <c r="N87" s="1">
        <v>1258.95</v>
      </c>
      <c r="O87" s="1">
        <v>29.34</v>
      </c>
      <c r="P87" s="1">
        <v>32</v>
      </c>
      <c r="Q87" s="1">
        <v>41128</v>
      </c>
      <c r="R87" s="1">
        <v>34</v>
      </c>
      <c r="S87" s="1">
        <f t="shared" si="19"/>
        <v>64846.62</v>
      </c>
      <c r="T87" s="1">
        <f t="shared" si="20"/>
        <v>91497.445199999987</v>
      </c>
      <c r="U87" s="1">
        <f t="shared" si="21"/>
        <v>1120.4946</v>
      </c>
      <c r="V87" s="1">
        <f t="shared" si="22"/>
        <v>44.300399999999996</v>
      </c>
      <c r="W87" s="1">
        <f t="shared" si="23"/>
        <v>674776.1398</v>
      </c>
      <c r="X87" s="1">
        <f t="shared" si="24"/>
        <v>176.68922225713538</v>
      </c>
      <c r="Y87" s="10">
        <f t="shared" si="25"/>
        <v>9.6373272638595342</v>
      </c>
      <c r="Z87" s="1">
        <f t="shared" si="26"/>
        <v>706.2933396878351</v>
      </c>
      <c r="AA87" s="1">
        <f t="shared" si="27"/>
        <v>0.19963376698740873</v>
      </c>
      <c r="AB87" s="1">
        <f t="shared" si="28"/>
        <v>582511.1398</v>
      </c>
      <c r="AC87" s="8">
        <f t="shared" si="29"/>
        <v>0.19963376698740873</v>
      </c>
      <c r="AD87" s="1" t="str">
        <f t="shared" si="30"/>
        <v>CUST87</v>
      </c>
      <c r="AE87" s="1"/>
      <c r="AF87" s="1">
        <f t="shared" si="36"/>
        <v>57418385.351900004</v>
      </c>
      <c r="AG87" s="1">
        <f t="shared" si="31"/>
        <v>0.28052800769146291</v>
      </c>
      <c r="AH87" s="1" t="str">
        <f t="shared" si="32"/>
        <v>Yes</v>
      </c>
      <c r="AI87" s="1" t="str">
        <f t="shared" si="33"/>
        <v>Yes</v>
      </c>
      <c r="AJ87" s="1" t="str">
        <f t="shared" si="34"/>
        <v>No</v>
      </c>
      <c r="AK87" s="1" t="str">
        <f t="shared" si="35"/>
        <v>Low</v>
      </c>
    </row>
    <row r="88" spans="1:37" x14ac:dyDescent="0.3">
      <c r="A88" s="1" t="s">
        <v>23</v>
      </c>
      <c r="B88" s="1" t="s">
        <v>27</v>
      </c>
      <c r="C88" s="1" t="s">
        <v>31</v>
      </c>
      <c r="D88" s="1">
        <v>1482</v>
      </c>
      <c r="E88" s="1">
        <v>899710</v>
      </c>
      <c r="F88" s="1">
        <v>141039</v>
      </c>
      <c r="G88" s="1">
        <v>3.96</v>
      </c>
      <c r="H88" s="1">
        <v>19.78</v>
      </c>
      <c r="I88" s="1">
        <v>51</v>
      </c>
      <c r="J88" s="1">
        <v>50.76</v>
      </c>
      <c r="K88" s="1">
        <v>6.36</v>
      </c>
      <c r="L88" s="1">
        <v>84667</v>
      </c>
      <c r="M88" s="1">
        <v>12</v>
      </c>
      <c r="N88" s="1">
        <v>175.23</v>
      </c>
      <c r="O88" s="1">
        <v>19.66</v>
      </c>
      <c r="P88" s="1">
        <v>39</v>
      </c>
      <c r="Q88" s="1">
        <v>7055</v>
      </c>
      <c r="R88" s="1">
        <v>18</v>
      </c>
      <c r="S88" s="1">
        <f t="shared" si="19"/>
        <v>29313.960000000003</v>
      </c>
      <c r="T88" s="1">
        <f t="shared" si="20"/>
        <v>57221.556000000004</v>
      </c>
      <c r="U88" s="1">
        <f t="shared" si="21"/>
        <v>291.3612</v>
      </c>
      <c r="V88" s="1">
        <f t="shared" si="22"/>
        <v>58.687199999999997</v>
      </c>
      <c r="W88" s="1">
        <f t="shared" si="23"/>
        <v>721102.43559999997</v>
      </c>
      <c r="X88" s="1">
        <f t="shared" si="24"/>
        <v>486.57384318488528</v>
      </c>
      <c r="Y88" s="10">
        <f t="shared" si="25"/>
        <v>6.3791575379859475</v>
      </c>
      <c r="Z88" s="1">
        <f t="shared" si="26"/>
        <v>5134.4518632654226</v>
      </c>
      <c r="AA88" s="1">
        <f t="shared" si="27"/>
        <v>9.932900601304865E-3</v>
      </c>
      <c r="AB88" s="1">
        <f t="shared" si="28"/>
        <v>580063.43559999997</v>
      </c>
      <c r="AC88" s="8">
        <f t="shared" si="29"/>
        <v>9.932900601304865E-3</v>
      </c>
      <c r="AD88" s="1" t="str">
        <f t="shared" si="30"/>
        <v>CUST88</v>
      </c>
      <c r="AE88" s="1"/>
      <c r="AF88" s="1">
        <f t="shared" si="36"/>
        <v>57998448.787500001</v>
      </c>
      <c r="AG88" s="1">
        <f t="shared" si="31"/>
        <v>0.2833620135403952</v>
      </c>
      <c r="AH88" s="1" t="str">
        <f t="shared" si="32"/>
        <v>Yes</v>
      </c>
      <c r="AI88" s="1" t="str">
        <f t="shared" si="33"/>
        <v>No</v>
      </c>
      <c r="AJ88" s="1" t="str">
        <f t="shared" si="34"/>
        <v>No</v>
      </c>
      <c r="AK88" s="1" t="str">
        <f t="shared" si="35"/>
        <v>Low</v>
      </c>
    </row>
    <row r="89" spans="1:37" x14ac:dyDescent="0.3">
      <c r="A89" s="1" t="s">
        <v>19</v>
      </c>
      <c r="B89" s="1" t="s">
        <v>26</v>
      </c>
      <c r="C89" s="1" t="s">
        <v>29</v>
      </c>
      <c r="D89" s="1">
        <v>3665</v>
      </c>
      <c r="E89" s="1">
        <v>796111</v>
      </c>
      <c r="F89" s="1">
        <v>27601</v>
      </c>
      <c r="G89" s="1">
        <v>8.82</v>
      </c>
      <c r="H89" s="1">
        <v>18.48</v>
      </c>
      <c r="I89" s="1">
        <v>31</v>
      </c>
      <c r="J89" s="1">
        <v>40.409999999999997</v>
      </c>
      <c r="K89" s="1">
        <v>8.14</v>
      </c>
      <c r="L89" s="1">
        <v>25761</v>
      </c>
      <c r="M89" s="1">
        <v>9</v>
      </c>
      <c r="N89" s="1">
        <v>1009.68</v>
      </c>
      <c r="O89" s="1">
        <v>27.22</v>
      </c>
      <c r="P89" s="1">
        <v>9</v>
      </c>
      <c r="Q89" s="1">
        <v>29204</v>
      </c>
      <c r="R89" s="1">
        <v>19</v>
      </c>
      <c r="S89" s="1">
        <f t="shared" si="19"/>
        <v>67729.2</v>
      </c>
      <c r="T89" s="1">
        <f t="shared" si="20"/>
        <v>64803.435400000002</v>
      </c>
      <c r="U89" s="1">
        <f t="shared" si="21"/>
        <v>997.61299999999994</v>
      </c>
      <c r="V89" s="1">
        <f t="shared" si="22"/>
        <v>323.25299999999999</v>
      </c>
      <c r="W89" s="1">
        <f t="shared" si="23"/>
        <v>607292.49860000005</v>
      </c>
      <c r="X89" s="1">
        <f t="shared" si="24"/>
        <v>165.7005453206003</v>
      </c>
      <c r="Y89" s="10">
        <f t="shared" si="25"/>
        <v>28.843556392884317</v>
      </c>
      <c r="Z89" s="1">
        <f t="shared" si="26"/>
        <v>788.47852785040811</v>
      </c>
      <c r="AA89" s="1">
        <f t="shared" si="27"/>
        <v>3.931622600366029E-2</v>
      </c>
      <c r="AB89" s="1">
        <f t="shared" si="28"/>
        <v>579691.49860000005</v>
      </c>
      <c r="AC89" s="8">
        <f t="shared" si="29"/>
        <v>3.931622600366029E-2</v>
      </c>
      <c r="AD89" s="1" t="str">
        <f t="shared" si="30"/>
        <v>CUST89</v>
      </c>
      <c r="AE89" s="1"/>
      <c r="AF89" s="1">
        <f t="shared" si="36"/>
        <v>58578140.2861</v>
      </c>
      <c r="AG89" s="1">
        <f t="shared" si="31"/>
        <v>0.28619420222318886</v>
      </c>
      <c r="AH89" s="1" t="str">
        <f t="shared" si="32"/>
        <v>Yes</v>
      </c>
      <c r="AI89" s="1" t="str">
        <f t="shared" si="33"/>
        <v>No</v>
      </c>
      <c r="AJ89" s="1" t="str">
        <f t="shared" si="34"/>
        <v>No</v>
      </c>
      <c r="AK89" s="1" t="str">
        <f t="shared" si="35"/>
        <v>High</v>
      </c>
    </row>
    <row r="90" spans="1:37" x14ac:dyDescent="0.3">
      <c r="A90" s="1" t="s">
        <v>20</v>
      </c>
      <c r="B90" s="1" t="s">
        <v>26</v>
      </c>
      <c r="C90" s="1" t="s">
        <v>30</v>
      </c>
      <c r="D90" s="1">
        <v>1000</v>
      </c>
      <c r="E90" s="1">
        <v>859178</v>
      </c>
      <c r="F90" s="1">
        <v>24149</v>
      </c>
      <c r="G90" s="1">
        <v>4.45</v>
      </c>
      <c r="H90" s="1">
        <v>5.41</v>
      </c>
      <c r="I90" s="1">
        <v>437</v>
      </c>
      <c r="J90" s="1">
        <v>50.07</v>
      </c>
      <c r="K90" s="1">
        <v>19.79</v>
      </c>
      <c r="L90" s="1">
        <v>38409</v>
      </c>
      <c r="M90" s="1">
        <v>6</v>
      </c>
      <c r="N90" s="1">
        <v>1889.33</v>
      </c>
      <c r="O90" s="1">
        <v>15.08</v>
      </c>
      <c r="P90" s="1">
        <v>36</v>
      </c>
      <c r="Q90" s="1">
        <v>41910</v>
      </c>
      <c r="R90" s="1">
        <v>25</v>
      </c>
      <c r="S90" s="1">
        <f t="shared" si="19"/>
        <v>5410</v>
      </c>
      <c r="T90" s="1">
        <f t="shared" si="20"/>
        <v>170031.32619999998</v>
      </c>
      <c r="U90" s="1">
        <f t="shared" si="21"/>
        <v>150.79999999999998</v>
      </c>
      <c r="V90" s="1">
        <f t="shared" si="22"/>
        <v>44.500000000000007</v>
      </c>
      <c r="W90" s="1">
        <f t="shared" si="23"/>
        <v>603222.37380000006</v>
      </c>
      <c r="X90" s="1">
        <f t="shared" si="24"/>
        <v>603.22237380000001</v>
      </c>
      <c r="Y90" s="10">
        <f t="shared" si="25"/>
        <v>35.578201995941861</v>
      </c>
      <c r="Z90" s="1">
        <f t="shared" si="26"/>
        <v>454.75274303589106</v>
      </c>
      <c r="AA90" s="1">
        <f t="shared" si="27"/>
        <v>0.96096176810858747</v>
      </c>
      <c r="AB90" s="1">
        <f t="shared" si="28"/>
        <v>579073.37380000006</v>
      </c>
      <c r="AC90" s="8">
        <f t="shared" si="29"/>
        <v>0.96096176810858747</v>
      </c>
      <c r="AD90" s="1" t="str">
        <f t="shared" si="30"/>
        <v>CUST90</v>
      </c>
      <c r="AE90" s="1"/>
      <c r="AF90" s="1">
        <f t="shared" si="36"/>
        <v>59157213.659900002</v>
      </c>
      <c r="AG90" s="1">
        <f t="shared" si="31"/>
        <v>0.28902337094438685</v>
      </c>
      <c r="AH90" s="1" t="str">
        <f t="shared" si="32"/>
        <v>Yes</v>
      </c>
      <c r="AI90" s="1" t="str">
        <f t="shared" si="33"/>
        <v>Yes</v>
      </c>
      <c r="AJ90" s="1" t="str">
        <f t="shared" si="34"/>
        <v>Yes</v>
      </c>
      <c r="AK90" s="1" t="str">
        <f t="shared" si="35"/>
        <v>High</v>
      </c>
    </row>
    <row r="91" spans="1:37" x14ac:dyDescent="0.3">
      <c r="A91" s="1" t="s">
        <v>21</v>
      </c>
      <c r="B91" s="1" t="s">
        <v>26</v>
      </c>
      <c r="C91" s="1" t="s">
        <v>28</v>
      </c>
      <c r="D91" s="1">
        <v>3523</v>
      </c>
      <c r="E91" s="1">
        <v>965207</v>
      </c>
      <c r="F91" s="1">
        <v>106754</v>
      </c>
      <c r="G91" s="1">
        <v>6.45</v>
      </c>
      <c r="H91" s="1">
        <v>3</v>
      </c>
      <c r="I91" s="1">
        <v>344</v>
      </c>
      <c r="J91" s="1">
        <v>44.67</v>
      </c>
      <c r="K91" s="1">
        <v>16.670000000000002</v>
      </c>
      <c r="L91" s="1">
        <v>60303</v>
      </c>
      <c r="M91" s="1">
        <v>8</v>
      </c>
      <c r="N91" s="1">
        <v>1874.04</v>
      </c>
      <c r="O91" s="1">
        <v>14.14</v>
      </c>
      <c r="P91" s="1">
        <v>21</v>
      </c>
      <c r="Q91" s="1">
        <v>49365</v>
      </c>
      <c r="R91" s="1">
        <v>-14</v>
      </c>
      <c r="S91" s="1">
        <f t="shared" si="19"/>
        <v>10569</v>
      </c>
      <c r="T91" s="1">
        <f t="shared" si="20"/>
        <v>160900.00690000001</v>
      </c>
      <c r="U91" s="1">
        <f t="shared" si="21"/>
        <v>498.15219999999999</v>
      </c>
      <c r="V91" s="1">
        <f t="shared" si="22"/>
        <v>227.23349999999999</v>
      </c>
      <c r="W91" s="1">
        <f t="shared" si="23"/>
        <v>683344.60739999998</v>
      </c>
      <c r="X91" s="1">
        <f t="shared" si="24"/>
        <v>193.96667822878229</v>
      </c>
      <c r="Y91" s="10">
        <f t="shared" si="25"/>
        <v>9.0414129681323416</v>
      </c>
      <c r="Z91" s="1">
        <f t="shared" si="26"/>
        <v>515.04076753964694</v>
      </c>
      <c r="AA91" s="1">
        <f t="shared" si="27"/>
        <v>0.6679082932469409</v>
      </c>
      <c r="AB91" s="1">
        <f t="shared" si="28"/>
        <v>576590.60739999998</v>
      </c>
      <c r="AC91" s="8">
        <f t="shared" si="29"/>
        <v>0.6679082932469409</v>
      </c>
      <c r="AD91" s="1" t="str">
        <f t="shared" si="30"/>
        <v>CUST91</v>
      </c>
      <c r="AE91" s="1"/>
      <c r="AF91" s="1">
        <f t="shared" si="36"/>
        <v>59733804.267300002</v>
      </c>
      <c r="AG91" s="1">
        <f t="shared" si="31"/>
        <v>0.29184040965692143</v>
      </c>
      <c r="AH91" s="1" t="str">
        <f t="shared" si="32"/>
        <v>Yes</v>
      </c>
      <c r="AI91" s="1" t="str">
        <f t="shared" si="33"/>
        <v>No</v>
      </c>
      <c r="AJ91" s="1" t="str">
        <f t="shared" si="34"/>
        <v>No</v>
      </c>
      <c r="AK91" s="1" t="str">
        <f t="shared" si="35"/>
        <v>Low</v>
      </c>
    </row>
    <row r="92" spans="1:37" x14ac:dyDescent="0.3">
      <c r="A92" s="1" t="s">
        <v>21</v>
      </c>
      <c r="B92" s="1" t="s">
        <v>24</v>
      </c>
      <c r="C92" s="1" t="s">
        <v>29</v>
      </c>
      <c r="D92" s="1">
        <v>1746</v>
      </c>
      <c r="E92" s="1">
        <v>870483</v>
      </c>
      <c r="F92" s="1">
        <v>145641</v>
      </c>
      <c r="G92" s="1">
        <v>7.98</v>
      </c>
      <c r="H92" s="1">
        <v>18.98</v>
      </c>
      <c r="I92" s="1">
        <v>208</v>
      </c>
      <c r="J92" s="1">
        <v>64.97</v>
      </c>
      <c r="K92" s="1">
        <v>8.17</v>
      </c>
      <c r="L92" s="1">
        <v>13201</v>
      </c>
      <c r="M92" s="1">
        <v>13</v>
      </c>
      <c r="N92" s="1">
        <v>192.64</v>
      </c>
      <c r="O92" s="1">
        <v>8.66</v>
      </c>
      <c r="P92" s="1">
        <v>30</v>
      </c>
      <c r="Q92" s="1">
        <v>32481</v>
      </c>
      <c r="R92" s="1">
        <v>12</v>
      </c>
      <c r="S92" s="1">
        <f t="shared" si="19"/>
        <v>33139.08</v>
      </c>
      <c r="T92" s="1">
        <f t="shared" si="20"/>
        <v>71118.4611</v>
      </c>
      <c r="U92" s="1">
        <f t="shared" si="21"/>
        <v>151.20359999999999</v>
      </c>
      <c r="V92" s="1">
        <f t="shared" si="22"/>
        <v>139.33080000000001</v>
      </c>
      <c r="W92" s="1">
        <f t="shared" si="23"/>
        <v>720252.92449999996</v>
      </c>
      <c r="X92" s="1">
        <f t="shared" si="24"/>
        <v>412.51599341351658</v>
      </c>
      <c r="Y92" s="10">
        <f t="shared" si="25"/>
        <v>5.9769089748079178</v>
      </c>
      <c r="Z92" s="1">
        <f t="shared" si="26"/>
        <v>4518.7032807308969</v>
      </c>
      <c r="AA92" s="1">
        <f t="shared" si="27"/>
        <v>4.6030904681653752E-2</v>
      </c>
      <c r="AB92" s="1">
        <f t="shared" si="28"/>
        <v>574611.92449999996</v>
      </c>
      <c r="AC92" s="8">
        <f t="shared" si="29"/>
        <v>4.6030904681653752E-2</v>
      </c>
      <c r="AD92" s="1" t="str">
        <f t="shared" si="30"/>
        <v>CUST92</v>
      </c>
      <c r="AE92" s="1"/>
      <c r="AF92" s="1">
        <f t="shared" si="36"/>
        <v>60308416.191800006</v>
      </c>
      <c r="AG92" s="1">
        <f t="shared" si="31"/>
        <v>0.29464778115279039</v>
      </c>
      <c r="AH92" s="1" t="str">
        <f t="shared" si="32"/>
        <v>Yes</v>
      </c>
      <c r="AI92" s="1" t="str">
        <f t="shared" si="33"/>
        <v>No</v>
      </c>
      <c r="AJ92" s="1" t="str">
        <f t="shared" si="34"/>
        <v>No</v>
      </c>
      <c r="AK92" s="1" t="str">
        <f t="shared" si="35"/>
        <v>Low</v>
      </c>
    </row>
    <row r="93" spans="1:37" x14ac:dyDescent="0.3">
      <c r="A93" s="1" t="s">
        <v>20</v>
      </c>
      <c r="B93" s="1" t="s">
        <v>27</v>
      </c>
      <c r="C93" s="1" t="s">
        <v>29</v>
      </c>
      <c r="D93" s="1">
        <v>4019</v>
      </c>
      <c r="E93" s="1">
        <v>906047</v>
      </c>
      <c r="F93" s="1">
        <v>43405</v>
      </c>
      <c r="G93" s="1">
        <v>3.8</v>
      </c>
      <c r="H93" s="1">
        <v>10.14</v>
      </c>
      <c r="I93" s="1">
        <v>272</v>
      </c>
      <c r="J93" s="1">
        <v>67.84</v>
      </c>
      <c r="K93" s="1">
        <v>13.1</v>
      </c>
      <c r="L93" s="1">
        <v>94937</v>
      </c>
      <c r="M93" s="1">
        <v>13</v>
      </c>
      <c r="N93" s="1">
        <v>1883.18</v>
      </c>
      <c r="O93" s="1">
        <v>24.09</v>
      </c>
      <c r="P93" s="1">
        <v>2</v>
      </c>
      <c r="Q93" s="1">
        <v>33535</v>
      </c>
      <c r="R93" s="1">
        <v>19</v>
      </c>
      <c r="S93" s="1">
        <f t="shared" si="19"/>
        <v>40752.660000000003</v>
      </c>
      <c r="T93" s="1">
        <f t="shared" si="20"/>
        <v>118692.15700000001</v>
      </c>
      <c r="U93" s="1">
        <f t="shared" si="21"/>
        <v>968.1771</v>
      </c>
      <c r="V93" s="1">
        <f t="shared" si="22"/>
        <v>152.72200000000001</v>
      </c>
      <c r="W93" s="1">
        <f t="shared" si="23"/>
        <v>617009.28389999992</v>
      </c>
      <c r="X93" s="1">
        <f t="shared" si="24"/>
        <v>153.52308631500372</v>
      </c>
      <c r="Y93" s="10">
        <f t="shared" si="25"/>
        <v>20.87425411818915</v>
      </c>
      <c r="Z93" s="1">
        <f t="shared" si="26"/>
        <v>481.12607398124447</v>
      </c>
      <c r="AA93" s="1">
        <f t="shared" si="27"/>
        <v>0.56534038521180474</v>
      </c>
      <c r="AB93" s="1">
        <f t="shared" si="28"/>
        <v>573604.28389999992</v>
      </c>
      <c r="AC93" s="8">
        <f t="shared" si="29"/>
        <v>0.56534038521180474</v>
      </c>
      <c r="AD93" s="1" t="str">
        <f t="shared" si="30"/>
        <v>CUST93</v>
      </c>
      <c r="AE93" s="1"/>
      <c r="AF93" s="1">
        <f t="shared" si="36"/>
        <v>60882020.475700006</v>
      </c>
      <c r="AG93" s="1">
        <f t="shared" si="31"/>
        <v>0.29745022963648726</v>
      </c>
      <c r="AH93" s="1" t="str">
        <f t="shared" si="32"/>
        <v>Yes</v>
      </c>
      <c r="AI93" s="1" t="str">
        <f t="shared" si="33"/>
        <v>No</v>
      </c>
      <c r="AJ93" s="1" t="str">
        <f t="shared" si="34"/>
        <v>No</v>
      </c>
      <c r="AK93" s="1" t="str">
        <f t="shared" si="35"/>
        <v>High</v>
      </c>
    </row>
    <row r="94" spans="1:37" x14ac:dyDescent="0.3">
      <c r="A94" s="1" t="s">
        <v>18</v>
      </c>
      <c r="B94" s="1" t="s">
        <v>25</v>
      </c>
      <c r="C94" s="1" t="s">
        <v>29</v>
      </c>
      <c r="D94" s="1">
        <v>2330</v>
      </c>
      <c r="E94" s="1">
        <v>845600</v>
      </c>
      <c r="F94" s="1">
        <v>38276</v>
      </c>
      <c r="G94" s="1">
        <v>6.71</v>
      </c>
      <c r="H94" s="1">
        <v>15.17</v>
      </c>
      <c r="I94" s="1">
        <v>323</v>
      </c>
      <c r="J94" s="1">
        <v>39.15</v>
      </c>
      <c r="K94" s="1">
        <v>14.68</v>
      </c>
      <c r="L94" s="1">
        <v>55897</v>
      </c>
      <c r="M94" s="1">
        <v>5</v>
      </c>
      <c r="N94" s="1">
        <v>1600.31</v>
      </c>
      <c r="O94" s="1">
        <v>11.73</v>
      </c>
      <c r="P94" s="1">
        <v>2</v>
      </c>
      <c r="Q94" s="1">
        <v>18131</v>
      </c>
      <c r="R94" s="1">
        <v>28</v>
      </c>
      <c r="S94" s="1">
        <f t="shared" si="19"/>
        <v>35346.1</v>
      </c>
      <c r="T94" s="1">
        <f t="shared" si="20"/>
        <v>124134.07999999999</v>
      </c>
      <c r="U94" s="1">
        <f t="shared" si="21"/>
        <v>273.30900000000003</v>
      </c>
      <c r="V94" s="1">
        <f t="shared" si="22"/>
        <v>156.34299999999999</v>
      </c>
      <c r="W94" s="1">
        <f t="shared" si="23"/>
        <v>611662.16800000006</v>
      </c>
      <c r="X94" s="1">
        <f t="shared" si="24"/>
        <v>262.51595193133051</v>
      </c>
      <c r="Y94" s="10">
        <f t="shared" si="25"/>
        <v>22.092172640819314</v>
      </c>
      <c r="Z94" s="1">
        <f t="shared" si="26"/>
        <v>528.39762296055142</v>
      </c>
      <c r="AA94" s="1">
        <f t="shared" si="27"/>
        <v>0.61128208372753068</v>
      </c>
      <c r="AB94" s="1">
        <f t="shared" si="28"/>
        <v>573386.16800000006</v>
      </c>
      <c r="AC94" s="8">
        <f t="shared" si="29"/>
        <v>0.61128208372753068</v>
      </c>
      <c r="AD94" s="1" t="str">
        <f t="shared" si="30"/>
        <v>CUST94</v>
      </c>
      <c r="AE94" s="1"/>
      <c r="AF94" s="1">
        <f t="shared" si="36"/>
        <v>61455406.643700004</v>
      </c>
      <c r="AG94" s="1">
        <f t="shared" si="31"/>
        <v>0.30025161247512117</v>
      </c>
      <c r="AH94" s="1" t="str">
        <f t="shared" si="32"/>
        <v>Yes</v>
      </c>
      <c r="AI94" s="1" t="str">
        <f t="shared" si="33"/>
        <v>Yes</v>
      </c>
      <c r="AJ94" s="1" t="str">
        <f t="shared" si="34"/>
        <v>Yes</v>
      </c>
      <c r="AK94" s="1" t="str">
        <f t="shared" si="35"/>
        <v>High</v>
      </c>
    </row>
    <row r="95" spans="1:37" x14ac:dyDescent="0.3">
      <c r="A95" s="1" t="s">
        <v>22</v>
      </c>
      <c r="B95" s="1" t="s">
        <v>27</v>
      </c>
      <c r="C95" s="1" t="s">
        <v>28</v>
      </c>
      <c r="D95" s="1">
        <v>991</v>
      </c>
      <c r="E95" s="1">
        <v>929005</v>
      </c>
      <c r="F95" s="1">
        <v>73026</v>
      </c>
      <c r="G95" s="1">
        <v>6.53</v>
      </c>
      <c r="H95" s="1">
        <v>5.5</v>
      </c>
      <c r="I95" s="1">
        <v>92</v>
      </c>
      <c r="J95" s="1">
        <v>54.26</v>
      </c>
      <c r="K95" s="1">
        <v>17.2</v>
      </c>
      <c r="L95" s="1">
        <v>69586</v>
      </c>
      <c r="M95" s="1">
        <v>4</v>
      </c>
      <c r="N95" s="1">
        <v>358.79</v>
      </c>
      <c r="O95" s="1">
        <v>0.66</v>
      </c>
      <c r="P95" s="1">
        <v>42</v>
      </c>
      <c r="Q95" s="1">
        <v>47996</v>
      </c>
      <c r="R95" s="1">
        <v>2</v>
      </c>
      <c r="S95" s="1">
        <f t="shared" si="19"/>
        <v>5450.5</v>
      </c>
      <c r="T95" s="1">
        <f t="shared" si="20"/>
        <v>159788.85999999999</v>
      </c>
      <c r="U95" s="1">
        <f t="shared" si="21"/>
        <v>6.5405999999999995</v>
      </c>
      <c r="V95" s="1">
        <f t="shared" si="22"/>
        <v>64.712299999999999</v>
      </c>
      <c r="W95" s="1">
        <f t="shared" si="23"/>
        <v>646112.38709999993</v>
      </c>
      <c r="X95" s="1">
        <f t="shared" si="24"/>
        <v>651.98020898082734</v>
      </c>
      <c r="Y95" s="10">
        <f t="shared" si="25"/>
        <v>12.721564922082546</v>
      </c>
      <c r="Z95" s="1">
        <f t="shared" si="26"/>
        <v>2589.2722762618801</v>
      </c>
      <c r="AA95" s="1">
        <f t="shared" si="27"/>
        <v>3.5531218884720751E-2</v>
      </c>
      <c r="AB95" s="1">
        <f t="shared" si="28"/>
        <v>573086.38709999993</v>
      </c>
      <c r="AC95" s="8">
        <f t="shared" si="29"/>
        <v>3.5531218884720751E-2</v>
      </c>
      <c r="AD95" s="1" t="str">
        <f t="shared" si="30"/>
        <v>CUST95</v>
      </c>
      <c r="AE95" s="1"/>
      <c r="AF95" s="1">
        <f t="shared" si="36"/>
        <v>62028493.0308</v>
      </c>
      <c r="AG95" s="1">
        <f t="shared" si="31"/>
        <v>0.30305153067942053</v>
      </c>
      <c r="AH95" s="1" t="str">
        <f t="shared" si="32"/>
        <v>Yes</v>
      </c>
      <c r="AI95" s="1" t="str">
        <f t="shared" si="33"/>
        <v>Yes</v>
      </c>
      <c r="AJ95" s="1" t="str">
        <f t="shared" si="34"/>
        <v>Yes</v>
      </c>
      <c r="AK95" s="1" t="str">
        <f t="shared" si="35"/>
        <v>High</v>
      </c>
    </row>
    <row r="96" spans="1:37" x14ac:dyDescent="0.3">
      <c r="A96" s="1" t="s">
        <v>21</v>
      </c>
      <c r="B96" s="1" t="s">
        <v>27</v>
      </c>
      <c r="C96" s="1" t="s">
        <v>28</v>
      </c>
      <c r="D96" s="1">
        <v>3983</v>
      </c>
      <c r="E96" s="1">
        <v>796084</v>
      </c>
      <c r="F96" s="1">
        <v>74561</v>
      </c>
      <c r="G96" s="1">
        <v>4.71</v>
      </c>
      <c r="H96" s="1">
        <v>3.67</v>
      </c>
      <c r="I96" s="1">
        <v>223</v>
      </c>
      <c r="J96" s="1">
        <v>67.83</v>
      </c>
      <c r="K96" s="1">
        <v>8.65</v>
      </c>
      <c r="L96" s="1">
        <v>25762</v>
      </c>
      <c r="M96" s="1">
        <v>9</v>
      </c>
      <c r="N96" s="1">
        <v>1153.42</v>
      </c>
      <c r="O96" s="1">
        <v>28.69</v>
      </c>
      <c r="P96" s="1">
        <v>46</v>
      </c>
      <c r="Q96" s="1">
        <v>37996</v>
      </c>
      <c r="R96" s="1">
        <v>56</v>
      </c>
      <c r="S96" s="1">
        <f t="shared" si="19"/>
        <v>14617.61</v>
      </c>
      <c r="T96" s="1">
        <f t="shared" si="20"/>
        <v>68861.266000000003</v>
      </c>
      <c r="U96" s="1">
        <f t="shared" si="21"/>
        <v>1142.7227</v>
      </c>
      <c r="V96" s="1">
        <f t="shared" si="22"/>
        <v>187.5993</v>
      </c>
      <c r="W96" s="1">
        <f t="shared" si="23"/>
        <v>647516.80200000003</v>
      </c>
      <c r="X96" s="1">
        <f t="shared" si="24"/>
        <v>162.57012352498117</v>
      </c>
      <c r="Y96" s="10">
        <f t="shared" si="25"/>
        <v>10.67694907525382</v>
      </c>
      <c r="Z96" s="1">
        <f t="shared" si="26"/>
        <v>690.19437845711013</v>
      </c>
      <c r="AA96" s="1">
        <f t="shared" si="27"/>
        <v>0.32309738670793536</v>
      </c>
      <c r="AB96" s="1">
        <f t="shared" si="28"/>
        <v>572955.80200000003</v>
      </c>
      <c r="AC96" s="8">
        <f t="shared" si="29"/>
        <v>0.32309738670793536</v>
      </c>
      <c r="AD96" s="1" t="str">
        <f t="shared" si="30"/>
        <v>CUST96</v>
      </c>
      <c r="AE96" s="1"/>
      <c r="AF96" s="1">
        <f t="shared" si="36"/>
        <v>62601448.832800001</v>
      </c>
      <c r="AG96" s="1">
        <f t="shared" si="31"/>
        <v>0.30585081088636573</v>
      </c>
      <c r="AH96" s="1" t="str">
        <f t="shared" si="32"/>
        <v>Yes</v>
      </c>
      <c r="AI96" s="1" t="str">
        <f t="shared" si="33"/>
        <v>No</v>
      </c>
      <c r="AJ96" s="1" t="str">
        <f t="shared" si="34"/>
        <v>No</v>
      </c>
      <c r="AK96" s="1" t="str">
        <f t="shared" si="35"/>
        <v>Low</v>
      </c>
    </row>
    <row r="97" spans="1:37" x14ac:dyDescent="0.3">
      <c r="A97" s="1" t="s">
        <v>18</v>
      </c>
      <c r="B97" s="1" t="s">
        <v>24</v>
      </c>
      <c r="C97" s="1" t="s">
        <v>31</v>
      </c>
      <c r="D97" s="1">
        <v>3568</v>
      </c>
      <c r="E97" s="1">
        <v>926338</v>
      </c>
      <c r="F97" s="1">
        <v>134887</v>
      </c>
      <c r="G97" s="1">
        <v>9.92</v>
      </c>
      <c r="H97" s="1">
        <v>4.3</v>
      </c>
      <c r="I97" s="1">
        <v>414</v>
      </c>
      <c r="J97" s="1">
        <v>48.6</v>
      </c>
      <c r="K97" s="1">
        <v>11.99</v>
      </c>
      <c r="L97" s="1">
        <v>63001</v>
      </c>
      <c r="M97" s="1">
        <v>5</v>
      </c>
      <c r="N97" s="1">
        <v>1549.6</v>
      </c>
      <c r="O97" s="1">
        <v>6.91</v>
      </c>
      <c r="P97" s="1">
        <v>12</v>
      </c>
      <c r="Q97" s="1">
        <v>28892</v>
      </c>
      <c r="R97" s="1">
        <v>-13</v>
      </c>
      <c r="S97" s="1">
        <f t="shared" si="19"/>
        <v>15342.4</v>
      </c>
      <c r="T97" s="1">
        <f t="shared" si="20"/>
        <v>111067.9262</v>
      </c>
      <c r="U97" s="1">
        <f t="shared" si="21"/>
        <v>246.54879999999997</v>
      </c>
      <c r="V97" s="1">
        <f t="shared" si="22"/>
        <v>353.94560000000001</v>
      </c>
      <c r="W97" s="1">
        <f t="shared" si="23"/>
        <v>707434.17940000002</v>
      </c>
      <c r="X97" s="1">
        <f t="shared" si="24"/>
        <v>198.27191126681615</v>
      </c>
      <c r="Y97" s="10">
        <f t="shared" si="25"/>
        <v>6.8675113242936678</v>
      </c>
      <c r="Z97" s="1">
        <f t="shared" si="26"/>
        <v>597.79168817759421</v>
      </c>
      <c r="AA97" s="1">
        <f t="shared" si="27"/>
        <v>0.69254894001973366</v>
      </c>
      <c r="AB97" s="1">
        <f t="shared" si="28"/>
        <v>572547.17940000002</v>
      </c>
      <c r="AC97" s="8">
        <f t="shared" si="29"/>
        <v>0.69254894001973366</v>
      </c>
      <c r="AD97" s="1" t="str">
        <f t="shared" si="30"/>
        <v>CUST97</v>
      </c>
      <c r="AE97" s="1"/>
      <c r="AF97" s="1">
        <f t="shared" si="36"/>
        <v>63173996.012199998</v>
      </c>
      <c r="AG97" s="1">
        <f t="shared" si="31"/>
        <v>0.30864809469297372</v>
      </c>
      <c r="AH97" s="1" t="str">
        <f t="shared" si="32"/>
        <v>Yes</v>
      </c>
      <c r="AI97" s="1" t="str">
        <f t="shared" si="33"/>
        <v>Yes</v>
      </c>
      <c r="AJ97" s="1" t="str">
        <f t="shared" si="34"/>
        <v>No</v>
      </c>
      <c r="AK97" s="1" t="str">
        <f t="shared" si="35"/>
        <v>Low</v>
      </c>
    </row>
    <row r="98" spans="1:37" x14ac:dyDescent="0.3">
      <c r="A98" s="1" t="s">
        <v>23</v>
      </c>
      <c r="B98" s="1" t="s">
        <v>26</v>
      </c>
      <c r="C98" s="1" t="s">
        <v>29</v>
      </c>
      <c r="D98" s="1">
        <v>544</v>
      </c>
      <c r="E98" s="1">
        <v>874255</v>
      </c>
      <c r="F98" s="1">
        <v>99230</v>
      </c>
      <c r="G98" s="1">
        <v>8.75</v>
      </c>
      <c r="H98" s="1">
        <v>14.11</v>
      </c>
      <c r="I98" s="1">
        <v>273</v>
      </c>
      <c r="J98" s="1">
        <v>37.630000000000003</v>
      </c>
      <c r="K98" s="1">
        <v>11.89</v>
      </c>
      <c r="L98" s="1">
        <v>44999</v>
      </c>
      <c r="M98" s="1">
        <v>2</v>
      </c>
      <c r="N98" s="1">
        <v>1303.1300000000001</v>
      </c>
      <c r="O98" s="1">
        <v>10</v>
      </c>
      <c r="P98" s="1">
        <v>13</v>
      </c>
      <c r="Q98" s="1">
        <v>47374</v>
      </c>
      <c r="R98" s="1">
        <v>25</v>
      </c>
      <c r="S98" s="1">
        <f t="shared" si="19"/>
        <v>7675.84</v>
      </c>
      <c r="T98" s="1">
        <f t="shared" si="20"/>
        <v>103948.9195</v>
      </c>
      <c r="U98" s="1">
        <f t="shared" si="21"/>
        <v>54.400000000000006</v>
      </c>
      <c r="V98" s="1">
        <f t="shared" si="22"/>
        <v>47.599999999999994</v>
      </c>
      <c r="W98" s="1">
        <f t="shared" si="23"/>
        <v>670155.24050000007</v>
      </c>
      <c r="X98" s="1">
        <f t="shared" si="24"/>
        <v>1231.9030156250001</v>
      </c>
      <c r="Y98" s="10">
        <f t="shared" si="25"/>
        <v>8.8103900030232793</v>
      </c>
      <c r="Z98" s="1">
        <f t="shared" si="26"/>
        <v>670.88855294560017</v>
      </c>
      <c r="AA98" s="1">
        <f t="shared" si="27"/>
        <v>0.40692302589061546</v>
      </c>
      <c r="AB98" s="1">
        <f t="shared" si="28"/>
        <v>570925.24050000007</v>
      </c>
      <c r="AC98" s="8">
        <f t="shared" si="29"/>
        <v>0.40692302589061546</v>
      </c>
      <c r="AD98" s="1" t="str">
        <f t="shared" si="30"/>
        <v>CUST98</v>
      </c>
      <c r="AE98" s="1"/>
      <c r="AF98" s="1">
        <f t="shared" si="36"/>
        <v>63744921.252700001</v>
      </c>
      <c r="AG98" s="1">
        <f t="shared" si="31"/>
        <v>0.3114374542208786</v>
      </c>
      <c r="AH98" s="1" t="str">
        <f t="shared" si="32"/>
        <v>Yes</v>
      </c>
      <c r="AI98" s="1" t="str">
        <f t="shared" si="33"/>
        <v>Yes</v>
      </c>
      <c r="AJ98" s="1" t="str">
        <f t="shared" si="34"/>
        <v>No</v>
      </c>
      <c r="AK98" s="1" t="str">
        <f t="shared" si="35"/>
        <v>Low</v>
      </c>
    </row>
    <row r="99" spans="1:37" x14ac:dyDescent="0.3">
      <c r="A99" s="1" t="s">
        <v>23</v>
      </c>
      <c r="B99" s="1" t="s">
        <v>25</v>
      </c>
      <c r="C99" s="1" t="s">
        <v>30</v>
      </c>
      <c r="D99" s="1">
        <v>1945</v>
      </c>
      <c r="E99" s="1">
        <v>780265</v>
      </c>
      <c r="F99" s="1">
        <v>34796</v>
      </c>
      <c r="G99" s="1">
        <v>1.77</v>
      </c>
      <c r="H99" s="1">
        <v>9.16</v>
      </c>
      <c r="I99" s="1">
        <v>470</v>
      </c>
      <c r="J99" s="1">
        <v>61.18</v>
      </c>
      <c r="K99" s="1">
        <v>16.48</v>
      </c>
      <c r="L99" s="1">
        <v>13026</v>
      </c>
      <c r="M99" s="1">
        <v>6</v>
      </c>
      <c r="N99" s="1">
        <v>960.85</v>
      </c>
      <c r="O99" s="1">
        <v>28.78</v>
      </c>
      <c r="P99" s="1">
        <v>12</v>
      </c>
      <c r="Q99" s="1">
        <v>15901</v>
      </c>
      <c r="R99" s="1">
        <v>8</v>
      </c>
      <c r="S99" s="1">
        <f t="shared" si="19"/>
        <v>17816.2</v>
      </c>
      <c r="T99" s="1">
        <f t="shared" si="20"/>
        <v>128587.67200000001</v>
      </c>
      <c r="U99" s="1">
        <f t="shared" si="21"/>
        <v>559.77099999999996</v>
      </c>
      <c r="V99" s="1">
        <f t="shared" si="22"/>
        <v>34.426500000000004</v>
      </c>
      <c r="W99" s="1">
        <f t="shared" si="23"/>
        <v>604339.93050000002</v>
      </c>
      <c r="X99" s="1">
        <f t="shared" si="24"/>
        <v>310.71461722365041</v>
      </c>
      <c r="Y99" s="10">
        <f t="shared" si="25"/>
        <v>22.423985515576504</v>
      </c>
      <c r="Z99" s="1">
        <f t="shared" si="26"/>
        <v>812.0570328355102</v>
      </c>
      <c r="AA99" s="1">
        <f t="shared" si="27"/>
        <v>0.57877708214516865</v>
      </c>
      <c r="AB99" s="1">
        <f t="shared" si="28"/>
        <v>569543.93050000002</v>
      </c>
      <c r="AC99" s="8">
        <f t="shared" si="29"/>
        <v>0.57877708214516865</v>
      </c>
      <c r="AD99" s="1" t="str">
        <f t="shared" si="30"/>
        <v>CUST99</v>
      </c>
      <c r="AE99" s="1"/>
      <c r="AF99" s="1">
        <f t="shared" si="36"/>
        <v>64314465.183200002</v>
      </c>
      <c r="AG99" s="1">
        <f t="shared" si="31"/>
        <v>0.31422006510651618</v>
      </c>
      <c r="AH99" s="1" t="str">
        <f t="shared" si="32"/>
        <v>Yes</v>
      </c>
      <c r="AI99" s="1" t="str">
        <f t="shared" si="33"/>
        <v>Yes</v>
      </c>
      <c r="AJ99" s="1" t="str">
        <f t="shared" si="34"/>
        <v>Yes</v>
      </c>
      <c r="AK99" s="1" t="str">
        <f t="shared" si="35"/>
        <v>High</v>
      </c>
    </row>
    <row r="100" spans="1:37" x14ac:dyDescent="0.3">
      <c r="A100" s="1" t="s">
        <v>19</v>
      </c>
      <c r="B100" s="1" t="s">
        <v>27</v>
      </c>
      <c r="C100" s="1" t="s">
        <v>30</v>
      </c>
      <c r="D100" s="1">
        <v>2811</v>
      </c>
      <c r="E100" s="1">
        <v>896143</v>
      </c>
      <c r="F100" s="1">
        <v>90076</v>
      </c>
      <c r="G100" s="1">
        <v>6.34</v>
      </c>
      <c r="H100" s="1">
        <v>10.18</v>
      </c>
      <c r="I100" s="1">
        <v>370</v>
      </c>
      <c r="J100" s="1">
        <v>14.46</v>
      </c>
      <c r="K100" s="1">
        <v>18.02</v>
      </c>
      <c r="L100" s="1">
        <v>37941</v>
      </c>
      <c r="M100" s="1">
        <v>5</v>
      </c>
      <c r="N100" s="1">
        <v>1573.11</v>
      </c>
      <c r="O100" s="1">
        <v>24.24</v>
      </c>
      <c r="P100" s="1">
        <v>47</v>
      </c>
      <c r="Q100" s="1">
        <v>8619</v>
      </c>
      <c r="R100" s="1">
        <v>52</v>
      </c>
      <c r="S100" s="1">
        <f t="shared" si="19"/>
        <v>28615.98</v>
      </c>
      <c r="T100" s="1">
        <f t="shared" si="20"/>
        <v>161484.96859999999</v>
      </c>
      <c r="U100" s="1">
        <f t="shared" si="21"/>
        <v>681.38639999999998</v>
      </c>
      <c r="V100" s="1">
        <f t="shared" si="22"/>
        <v>178.2174</v>
      </c>
      <c r="W100" s="1">
        <f t="shared" si="23"/>
        <v>658622.44760000007</v>
      </c>
      <c r="X100" s="1">
        <f t="shared" si="24"/>
        <v>234.30183123443618</v>
      </c>
      <c r="Y100" s="10">
        <f t="shared" si="25"/>
        <v>9.9487432834495308</v>
      </c>
      <c r="Z100" s="1">
        <f t="shared" si="26"/>
        <v>569.66327847385116</v>
      </c>
      <c r="AA100" s="1">
        <f t="shared" si="27"/>
        <v>0.64950649617304379</v>
      </c>
      <c r="AB100" s="1">
        <f t="shared" si="28"/>
        <v>568546.44760000007</v>
      </c>
      <c r="AC100" s="8">
        <f t="shared" si="29"/>
        <v>0.64950649617304379</v>
      </c>
      <c r="AD100" s="1" t="str">
        <f t="shared" si="30"/>
        <v>CUST100</v>
      </c>
      <c r="AE100" s="1"/>
      <c r="AF100" s="1">
        <f t="shared" si="36"/>
        <v>64883011.630800001</v>
      </c>
      <c r="AG100" s="1">
        <f t="shared" si="31"/>
        <v>0.31699780260728005</v>
      </c>
      <c r="AH100" s="1" t="str">
        <f t="shared" si="32"/>
        <v>Yes</v>
      </c>
      <c r="AI100" s="1" t="str">
        <f t="shared" si="33"/>
        <v>Yes</v>
      </c>
      <c r="AJ100" s="1" t="str">
        <f t="shared" si="34"/>
        <v>No</v>
      </c>
      <c r="AK100" s="1" t="str">
        <f t="shared" si="35"/>
        <v>Low</v>
      </c>
    </row>
    <row r="101" spans="1:37" x14ac:dyDescent="0.3">
      <c r="A101" s="1" t="s">
        <v>21</v>
      </c>
      <c r="B101" s="1" t="s">
        <v>26</v>
      </c>
      <c r="C101" s="1" t="s">
        <v>31</v>
      </c>
      <c r="D101" s="1">
        <v>341</v>
      </c>
      <c r="E101" s="1">
        <v>841507</v>
      </c>
      <c r="F101" s="1">
        <v>25700</v>
      </c>
      <c r="G101" s="1">
        <v>5.46</v>
      </c>
      <c r="H101" s="1">
        <v>17.39</v>
      </c>
      <c r="I101" s="1">
        <v>336</v>
      </c>
      <c r="J101" s="1">
        <v>11.9</v>
      </c>
      <c r="K101" s="1">
        <v>17.64</v>
      </c>
      <c r="L101" s="1">
        <v>55612</v>
      </c>
      <c r="M101" s="1">
        <v>7</v>
      </c>
      <c r="N101" s="1">
        <v>1060.5999999999999</v>
      </c>
      <c r="O101" s="1">
        <v>26.41</v>
      </c>
      <c r="P101" s="1">
        <v>0</v>
      </c>
      <c r="Q101" s="1">
        <v>37446</v>
      </c>
      <c r="R101" s="1">
        <v>14</v>
      </c>
      <c r="S101" s="1">
        <f t="shared" si="19"/>
        <v>5929.99</v>
      </c>
      <c r="T101" s="1">
        <f t="shared" si="20"/>
        <v>148441.83480000001</v>
      </c>
      <c r="U101" s="1">
        <f t="shared" si="21"/>
        <v>90.058099999999996</v>
      </c>
      <c r="V101" s="1">
        <f t="shared" si="22"/>
        <v>18.618600000000001</v>
      </c>
      <c r="W101" s="1">
        <f t="shared" si="23"/>
        <v>593968.49849999999</v>
      </c>
      <c r="X101" s="1">
        <f t="shared" si="24"/>
        <v>1741.8431041055719</v>
      </c>
      <c r="Y101" s="10">
        <f t="shared" si="25"/>
        <v>32.743463035019452</v>
      </c>
      <c r="Z101" s="1">
        <f t="shared" si="26"/>
        <v>793.42541957382616</v>
      </c>
      <c r="AA101" s="1">
        <f t="shared" si="27"/>
        <v>0.42348025625455282</v>
      </c>
      <c r="AB101" s="1">
        <f t="shared" si="28"/>
        <v>568268.49849999999</v>
      </c>
      <c r="AC101" s="8">
        <f t="shared" si="29"/>
        <v>0.42348025625455282</v>
      </c>
      <c r="AD101" s="1" t="str">
        <f t="shared" si="30"/>
        <v>CUST101</v>
      </c>
      <c r="AE101" s="1"/>
      <c r="AF101" s="1">
        <f t="shared" si="36"/>
        <v>65451280.129299998</v>
      </c>
      <c r="AG101" s="1">
        <f t="shared" si="31"/>
        <v>0.31977418213695535</v>
      </c>
      <c r="AH101" s="1" t="str">
        <f t="shared" si="32"/>
        <v>Yes</v>
      </c>
      <c r="AI101" s="1" t="str">
        <f t="shared" si="33"/>
        <v>Yes</v>
      </c>
      <c r="AJ101" s="1" t="str">
        <f t="shared" si="34"/>
        <v>Yes</v>
      </c>
      <c r="AK101" s="1" t="str">
        <f t="shared" si="35"/>
        <v>High</v>
      </c>
    </row>
    <row r="102" spans="1:37" x14ac:dyDescent="0.3">
      <c r="A102" s="1" t="s">
        <v>18</v>
      </c>
      <c r="B102" s="1" t="s">
        <v>25</v>
      </c>
      <c r="C102" s="1" t="s">
        <v>30</v>
      </c>
      <c r="D102" s="1">
        <v>2069</v>
      </c>
      <c r="E102" s="1">
        <v>779963</v>
      </c>
      <c r="F102" s="1">
        <v>45510</v>
      </c>
      <c r="G102" s="1">
        <v>8.8800000000000008</v>
      </c>
      <c r="H102" s="1">
        <v>4.38</v>
      </c>
      <c r="I102" s="1">
        <v>229</v>
      </c>
      <c r="J102" s="1">
        <v>34.619999999999997</v>
      </c>
      <c r="K102" s="1">
        <v>15.98</v>
      </c>
      <c r="L102" s="1">
        <v>13894</v>
      </c>
      <c r="M102" s="1">
        <v>10</v>
      </c>
      <c r="N102" s="1">
        <v>1991.64</v>
      </c>
      <c r="O102" s="1">
        <v>5.5</v>
      </c>
      <c r="P102" s="1">
        <v>24</v>
      </c>
      <c r="Q102" s="1">
        <v>18533</v>
      </c>
      <c r="R102" s="1">
        <v>75</v>
      </c>
      <c r="S102" s="1">
        <f t="shared" si="19"/>
        <v>9062.2199999999993</v>
      </c>
      <c r="T102" s="1">
        <f t="shared" si="20"/>
        <v>124638.0874</v>
      </c>
      <c r="U102" s="1">
        <f t="shared" si="21"/>
        <v>113.795</v>
      </c>
      <c r="V102" s="1">
        <f t="shared" si="22"/>
        <v>183.72720000000001</v>
      </c>
      <c r="W102" s="1">
        <f t="shared" si="23"/>
        <v>613538.17039999994</v>
      </c>
      <c r="X102" s="1">
        <f t="shared" si="24"/>
        <v>296.53850671822136</v>
      </c>
      <c r="Y102" s="10">
        <f t="shared" si="25"/>
        <v>17.138277301691936</v>
      </c>
      <c r="Z102" s="1">
        <f t="shared" si="26"/>
        <v>391.61846518447106</v>
      </c>
      <c r="AA102" s="1">
        <f t="shared" si="27"/>
        <v>0.58475281519764399</v>
      </c>
      <c r="AB102" s="1">
        <f t="shared" si="28"/>
        <v>568028.17039999994</v>
      </c>
      <c r="AC102" s="8">
        <f t="shared" si="29"/>
        <v>0.58475281519764399</v>
      </c>
      <c r="AD102" s="1" t="str">
        <f t="shared" si="30"/>
        <v>CUST102</v>
      </c>
      <c r="AE102" s="1"/>
      <c r="AF102" s="1">
        <f t="shared" si="36"/>
        <v>66019308.299699999</v>
      </c>
      <c r="AG102" s="1">
        <f t="shared" si="31"/>
        <v>0.32254938749980816</v>
      </c>
      <c r="AH102" s="1" t="str">
        <f t="shared" si="32"/>
        <v>Yes</v>
      </c>
      <c r="AI102" s="1" t="str">
        <f t="shared" si="33"/>
        <v>No</v>
      </c>
      <c r="AJ102" s="1" t="str">
        <f t="shared" si="34"/>
        <v>No</v>
      </c>
      <c r="AK102" s="1" t="str">
        <f t="shared" si="35"/>
        <v>High</v>
      </c>
    </row>
    <row r="103" spans="1:37" x14ac:dyDescent="0.3">
      <c r="A103" s="1" t="s">
        <v>18</v>
      </c>
      <c r="B103" s="1" t="s">
        <v>24</v>
      </c>
      <c r="C103" s="1" t="s">
        <v>31</v>
      </c>
      <c r="D103" s="1">
        <v>3710</v>
      </c>
      <c r="E103" s="1">
        <v>874143</v>
      </c>
      <c r="F103" s="1">
        <v>20193</v>
      </c>
      <c r="G103" s="1">
        <v>5.36</v>
      </c>
      <c r="H103" s="1">
        <v>3.18</v>
      </c>
      <c r="I103" s="1">
        <v>334</v>
      </c>
      <c r="J103" s="1">
        <v>34.43</v>
      </c>
      <c r="K103" s="1">
        <v>16.91</v>
      </c>
      <c r="L103" s="1">
        <v>85395</v>
      </c>
      <c r="M103" s="1">
        <v>12</v>
      </c>
      <c r="N103" s="1">
        <v>211.84</v>
      </c>
      <c r="O103" s="1">
        <v>28.87</v>
      </c>
      <c r="P103" s="1">
        <v>17</v>
      </c>
      <c r="Q103" s="1">
        <v>42147</v>
      </c>
      <c r="R103" s="1">
        <v>17</v>
      </c>
      <c r="S103" s="1">
        <f t="shared" si="19"/>
        <v>11797.800000000001</v>
      </c>
      <c r="T103" s="1">
        <f t="shared" si="20"/>
        <v>147817.58129999999</v>
      </c>
      <c r="U103" s="1">
        <f t="shared" si="21"/>
        <v>1071.077</v>
      </c>
      <c r="V103" s="1">
        <f t="shared" si="22"/>
        <v>198.85599999999999</v>
      </c>
      <c r="W103" s="1">
        <f t="shared" si="23"/>
        <v>585715.68570000003</v>
      </c>
      <c r="X103" s="1">
        <f t="shared" si="24"/>
        <v>157.87484789757414</v>
      </c>
      <c r="Y103" s="10">
        <f t="shared" si="25"/>
        <v>43.289407220323874</v>
      </c>
      <c r="Z103" s="1">
        <f t="shared" si="26"/>
        <v>4126.4303247734142</v>
      </c>
      <c r="AA103" s="1">
        <f t="shared" si="27"/>
        <v>8.0941630831568745E-2</v>
      </c>
      <c r="AB103" s="1">
        <f t="shared" si="28"/>
        <v>565522.68570000003</v>
      </c>
      <c r="AC103" s="8">
        <f t="shared" si="29"/>
        <v>8.0941630831568745E-2</v>
      </c>
      <c r="AD103" s="1" t="str">
        <f t="shared" si="30"/>
        <v>CUST103</v>
      </c>
      <c r="AE103" s="1"/>
      <c r="AF103" s="1">
        <f t="shared" si="36"/>
        <v>66584830.985399999</v>
      </c>
      <c r="AG103" s="1">
        <f t="shared" si="31"/>
        <v>0.32531235185959395</v>
      </c>
      <c r="AH103" s="1" t="str">
        <f t="shared" si="32"/>
        <v>Yes</v>
      </c>
      <c r="AI103" s="1" t="str">
        <f t="shared" si="33"/>
        <v>No</v>
      </c>
      <c r="AJ103" s="1" t="str">
        <f t="shared" si="34"/>
        <v>No</v>
      </c>
      <c r="AK103" s="1" t="str">
        <f t="shared" si="35"/>
        <v>High</v>
      </c>
    </row>
    <row r="104" spans="1:37" x14ac:dyDescent="0.3">
      <c r="A104" s="1" t="s">
        <v>20</v>
      </c>
      <c r="B104" s="1" t="s">
        <v>24</v>
      </c>
      <c r="C104" s="1" t="s">
        <v>31</v>
      </c>
      <c r="D104" s="1">
        <v>1017</v>
      </c>
      <c r="E104" s="1">
        <v>815418</v>
      </c>
      <c r="F104" s="1">
        <v>27207</v>
      </c>
      <c r="G104" s="1">
        <v>7.96</v>
      </c>
      <c r="H104" s="1">
        <v>18.97</v>
      </c>
      <c r="I104" s="1">
        <v>234</v>
      </c>
      <c r="J104" s="1">
        <v>43.83</v>
      </c>
      <c r="K104" s="1">
        <v>14.61</v>
      </c>
      <c r="L104" s="1">
        <v>53413</v>
      </c>
      <c r="M104" s="1">
        <v>7</v>
      </c>
      <c r="N104" s="1">
        <v>1361.58</v>
      </c>
      <c r="O104" s="1">
        <v>10</v>
      </c>
      <c r="P104" s="1">
        <v>38</v>
      </c>
      <c r="Q104" s="1">
        <v>31328</v>
      </c>
      <c r="R104" s="1">
        <v>37</v>
      </c>
      <c r="S104" s="1">
        <f t="shared" si="19"/>
        <v>19292.489999999998</v>
      </c>
      <c r="T104" s="1">
        <f t="shared" si="20"/>
        <v>119132.56980000001</v>
      </c>
      <c r="U104" s="1">
        <f t="shared" si="21"/>
        <v>101.7</v>
      </c>
      <c r="V104" s="1">
        <f t="shared" si="22"/>
        <v>80.95320000000001</v>
      </c>
      <c r="W104" s="1">
        <f t="shared" si="23"/>
        <v>592069.28700000001</v>
      </c>
      <c r="X104" s="1">
        <f t="shared" si="24"/>
        <v>582.17235693215343</v>
      </c>
      <c r="Y104" s="10">
        <f t="shared" si="25"/>
        <v>29.970889844525306</v>
      </c>
      <c r="Z104" s="1">
        <f t="shared" si="26"/>
        <v>598.87630546864671</v>
      </c>
      <c r="AA104" s="1">
        <f t="shared" si="27"/>
        <v>0.39073177192556457</v>
      </c>
      <c r="AB104" s="1">
        <f t="shared" si="28"/>
        <v>564862.28700000001</v>
      </c>
      <c r="AC104" s="8">
        <f t="shared" si="29"/>
        <v>0.39073177192556457</v>
      </c>
      <c r="AD104" s="1" t="str">
        <f t="shared" si="30"/>
        <v>CUST104</v>
      </c>
      <c r="AE104" s="1"/>
      <c r="AF104" s="1">
        <f t="shared" si="36"/>
        <v>67149693.272399992</v>
      </c>
      <c r="AG104" s="1">
        <f t="shared" si="31"/>
        <v>0.32807208972092528</v>
      </c>
      <c r="AH104" s="1" t="str">
        <f t="shared" si="32"/>
        <v>Yes</v>
      </c>
      <c r="AI104" s="1" t="str">
        <f t="shared" si="33"/>
        <v>Yes</v>
      </c>
      <c r="AJ104" s="1" t="str">
        <f t="shared" si="34"/>
        <v>Yes</v>
      </c>
      <c r="AK104" s="1" t="str">
        <f t="shared" si="35"/>
        <v>High</v>
      </c>
    </row>
    <row r="105" spans="1:37" x14ac:dyDescent="0.3">
      <c r="A105" s="1" t="s">
        <v>18</v>
      </c>
      <c r="B105" s="1" t="s">
        <v>24</v>
      </c>
      <c r="C105" s="1" t="s">
        <v>30</v>
      </c>
      <c r="D105" s="1">
        <v>921</v>
      </c>
      <c r="E105" s="1">
        <v>833441</v>
      </c>
      <c r="F105" s="1">
        <v>66388</v>
      </c>
      <c r="G105" s="1">
        <v>1.71</v>
      </c>
      <c r="H105" s="1">
        <v>13.81</v>
      </c>
      <c r="I105" s="1">
        <v>223</v>
      </c>
      <c r="J105" s="1">
        <v>18.23</v>
      </c>
      <c r="K105" s="1">
        <v>9.2799999999999994</v>
      </c>
      <c r="L105" s="1">
        <v>66201</v>
      </c>
      <c r="M105" s="1">
        <v>7</v>
      </c>
      <c r="N105" s="1">
        <v>1483.14</v>
      </c>
      <c r="O105" s="1">
        <v>18.149999999999999</v>
      </c>
      <c r="P105" s="1">
        <v>42</v>
      </c>
      <c r="Q105" s="1">
        <v>46215</v>
      </c>
      <c r="R105" s="1">
        <v>35</v>
      </c>
      <c r="S105" s="1">
        <f t="shared" si="19"/>
        <v>12719.01</v>
      </c>
      <c r="T105" s="1">
        <f t="shared" si="20"/>
        <v>77343.324799999988</v>
      </c>
      <c r="U105" s="1">
        <f t="shared" si="21"/>
        <v>167.16149999999999</v>
      </c>
      <c r="V105" s="1">
        <f t="shared" si="22"/>
        <v>15.7491</v>
      </c>
      <c r="W105" s="1">
        <f t="shared" si="23"/>
        <v>630779.75459999999</v>
      </c>
      <c r="X105" s="1">
        <f t="shared" si="24"/>
        <v>684.88572703583066</v>
      </c>
      <c r="Y105" s="10">
        <f t="shared" si="25"/>
        <v>12.554091100801349</v>
      </c>
      <c r="Z105" s="1">
        <f t="shared" si="26"/>
        <v>561.94357916312686</v>
      </c>
      <c r="AA105" s="1">
        <f t="shared" si="27"/>
        <v>0.39683699266054828</v>
      </c>
      <c r="AB105" s="1">
        <f t="shared" si="28"/>
        <v>564391.75459999999</v>
      </c>
      <c r="AC105" s="8">
        <f t="shared" si="29"/>
        <v>0.39683699266054828</v>
      </c>
      <c r="AD105" s="1" t="str">
        <f t="shared" si="30"/>
        <v>CUST105</v>
      </c>
      <c r="AE105" s="1"/>
      <c r="AF105" s="1">
        <f t="shared" si="36"/>
        <v>67714085.026999995</v>
      </c>
      <c r="AG105" s="1">
        <f t="shared" si="31"/>
        <v>0.33082952871028531</v>
      </c>
      <c r="AH105" s="1" t="str">
        <f t="shared" si="32"/>
        <v>Yes</v>
      </c>
      <c r="AI105" s="1" t="str">
        <f t="shared" si="33"/>
        <v>Yes</v>
      </c>
      <c r="AJ105" s="1" t="str">
        <f t="shared" si="34"/>
        <v>Yes</v>
      </c>
      <c r="AK105" s="1" t="str">
        <f t="shared" si="35"/>
        <v>High</v>
      </c>
    </row>
    <row r="106" spans="1:37" x14ac:dyDescent="0.3">
      <c r="A106" s="1" t="s">
        <v>18</v>
      </c>
      <c r="B106" s="1" t="s">
        <v>26</v>
      </c>
      <c r="C106" s="1" t="s">
        <v>29</v>
      </c>
      <c r="D106" s="1">
        <v>4655</v>
      </c>
      <c r="E106" s="1">
        <v>801164</v>
      </c>
      <c r="F106" s="1">
        <v>60568</v>
      </c>
      <c r="G106" s="1">
        <v>4.96</v>
      </c>
      <c r="H106" s="1">
        <v>7.84</v>
      </c>
      <c r="I106" s="1">
        <v>206</v>
      </c>
      <c r="J106" s="1">
        <v>47.79</v>
      </c>
      <c r="K106" s="1">
        <v>6.33</v>
      </c>
      <c r="L106" s="1">
        <v>82212</v>
      </c>
      <c r="M106" s="1">
        <v>14</v>
      </c>
      <c r="N106" s="1">
        <v>1142.3599999999999</v>
      </c>
      <c r="O106" s="1">
        <v>5.74</v>
      </c>
      <c r="P106" s="1">
        <v>24</v>
      </c>
      <c r="Q106" s="1">
        <v>7047</v>
      </c>
      <c r="R106" s="1">
        <v>11</v>
      </c>
      <c r="S106" s="1">
        <f t="shared" si="19"/>
        <v>36495.199999999997</v>
      </c>
      <c r="T106" s="1">
        <f t="shared" si="20"/>
        <v>50713.681199999999</v>
      </c>
      <c r="U106" s="1">
        <f t="shared" si="21"/>
        <v>267.197</v>
      </c>
      <c r="V106" s="1">
        <f t="shared" si="22"/>
        <v>230.88800000000001</v>
      </c>
      <c r="W106" s="1">
        <f t="shared" si="23"/>
        <v>624198.03379999998</v>
      </c>
      <c r="X106" s="1">
        <f t="shared" si="24"/>
        <v>134.09195140708914</v>
      </c>
      <c r="Y106" s="10">
        <f t="shared" si="25"/>
        <v>13.227512878087438</v>
      </c>
      <c r="Z106" s="1">
        <f t="shared" si="26"/>
        <v>701.3235757554537</v>
      </c>
      <c r="AA106" s="1">
        <f t="shared" si="27"/>
        <v>0.29373032238093572</v>
      </c>
      <c r="AB106" s="1">
        <f t="shared" si="28"/>
        <v>563630.03379999998</v>
      </c>
      <c r="AC106" s="8">
        <f t="shared" si="29"/>
        <v>0.29373032238093572</v>
      </c>
      <c r="AD106" s="1" t="str">
        <f t="shared" si="30"/>
        <v>CUST106</v>
      </c>
      <c r="AE106" s="1"/>
      <c r="AF106" s="1">
        <f t="shared" si="36"/>
        <v>68277715.060800001</v>
      </c>
      <c r="AG106" s="1">
        <f t="shared" si="31"/>
        <v>0.33358324617356738</v>
      </c>
      <c r="AH106" s="1" t="str">
        <f t="shared" si="32"/>
        <v>Yes</v>
      </c>
      <c r="AI106" s="1" t="str">
        <f t="shared" si="33"/>
        <v>No</v>
      </c>
      <c r="AJ106" s="1" t="str">
        <f t="shared" si="34"/>
        <v>No</v>
      </c>
      <c r="AK106" s="1" t="str">
        <f t="shared" si="35"/>
        <v>High</v>
      </c>
    </row>
    <row r="107" spans="1:37" x14ac:dyDescent="0.3">
      <c r="A107" s="1" t="s">
        <v>19</v>
      </c>
      <c r="B107" s="1" t="s">
        <v>27</v>
      </c>
      <c r="C107" s="1" t="s">
        <v>31</v>
      </c>
      <c r="D107" s="1">
        <v>4359</v>
      </c>
      <c r="E107" s="1">
        <v>895474</v>
      </c>
      <c r="F107" s="1">
        <v>59110</v>
      </c>
      <c r="G107" s="1">
        <v>4.45</v>
      </c>
      <c r="H107" s="1">
        <v>9.4700000000000006</v>
      </c>
      <c r="I107" s="1">
        <v>379</v>
      </c>
      <c r="J107" s="1">
        <v>39.200000000000003</v>
      </c>
      <c r="K107" s="1">
        <v>17.54</v>
      </c>
      <c r="L107" s="1">
        <v>32275</v>
      </c>
      <c r="M107" s="1">
        <v>4</v>
      </c>
      <c r="N107" s="1">
        <v>363.31</v>
      </c>
      <c r="O107" s="1">
        <v>12.17</v>
      </c>
      <c r="P107" s="1">
        <v>7</v>
      </c>
      <c r="Q107" s="1">
        <v>41498</v>
      </c>
      <c r="R107" s="1">
        <v>42</v>
      </c>
      <c r="S107" s="1">
        <f t="shared" si="19"/>
        <v>41279.730000000003</v>
      </c>
      <c r="T107" s="1">
        <f t="shared" si="20"/>
        <v>157066.13959999999</v>
      </c>
      <c r="U107" s="1">
        <f t="shared" si="21"/>
        <v>530.49030000000005</v>
      </c>
      <c r="V107" s="1">
        <f t="shared" si="22"/>
        <v>193.97550000000001</v>
      </c>
      <c r="W107" s="1">
        <f t="shared" si="23"/>
        <v>622630.66460000002</v>
      </c>
      <c r="X107" s="1">
        <f t="shared" si="24"/>
        <v>142.83795930259234</v>
      </c>
      <c r="Y107" s="10">
        <f t="shared" si="25"/>
        <v>15.149281001522585</v>
      </c>
      <c r="Z107" s="1">
        <f t="shared" si="26"/>
        <v>2464.7656271503674</v>
      </c>
      <c r="AA107" s="1">
        <f t="shared" si="27"/>
        <v>0.15376715571864732</v>
      </c>
      <c r="AB107" s="1">
        <f t="shared" si="28"/>
        <v>563520.66460000002</v>
      </c>
      <c r="AC107" s="8">
        <f t="shared" si="29"/>
        <v>0.15376715571864732</v>
      </c>
      <c r="AD107" s="1" t="str">
        <f t="shared" si="30"/>
        <v>CUST107</v>
      </c>
      <c r="AE107" s="1"/>
      <c r="AF107" s="1">
        <f t="shared" si="36"/>
        <v>68841235.725400001</v>
      </c>
      <c r="AG107" s="1">
        <f t="shared" si="31"/>
        <v>0.33633642929364926</v>
      </c>
      <c r="AH107" s="1" t="str">
        <f t="shared" si="32"/>
        <v>Yes</v>
      </c>
      <c r="AI107" s="1" t="str">
        <f t="shared" si="33"/>
        <v>Yes</v>
      </c>
      <c r="AJ107" s="1" t="str">
        <f t="shared" si="34"/>
        <v>Yes</v>
      </c>
      <c r="AK107" s="1" t="str">
        <f t="shared" si="35"/>
        <v>High</v>
      </c>
    </row>
    <row r="108" spans="1:37" x14ac:dyDescent="0.3">
      <c r="A108" s="1" t="s">
        <v>18</v>
      </c>
      <c r="B108" s="1" t="s">
        <v>24</v>
      </c>
      <c r="C108" s="1" t="s">
        <v>29</v>
      </c>
      <c r="D108" s="1">
        <v>645</v>
      </c>
      <c r="E108" s="1">
        <v>845219</v>
      </c>
      <c r="F108" s="1">
        <v>39540</v>
      </c>
      <c r="G108" s="1">
        <v>5.16</v>
      </c>
      <c r="H108" s="1">
        <v>4.96</v>
      </c>
      <c r="I108" s="1">
        <v>388</v>
      </c>
      <c r="J108" s="1">
        <v>26.7</v>
      </c>
      <c r="K108" s="1">
        <v>14.1</v>
      </c>
      <c r="L108" s="1">
        <v>92476</v>
      </c>
      <c r="M108" s="1">
        <v>13</v>
      </c>
      <c r="N108" s="1">
        <v>428.42</v>
      </c>
      <c r="O108" s="1">
        <v>24.81</v>
      </c>
      <c r="P108" s="1">
        <v>35</v>
      </c>
      <c r="Q108" s="1">
        <v>29715</v>
      </c>
      <c r="R108" s="1">
        <v>29</v>
      </c>
      <c r="S108" s="1">
        <f t="shared" si="19"/>
        <v>3199.2</v>
      </c>
      <c r="T108" s="1">
        <f t="shared" si="20"/>
        <v>119175.87899999999</v>
      </c>
      <c r="U108" s="1">
        <f t="shared" si="21"/>
        <v>160.02449999999999</v>
      </c>
      <c r="V108" s="1">
        <f t="shared" si="22"/>
        <v>33.281999999999996</v>
      </c>
      <c r="W108" s="1">
        <f t="shared" si="23"/>
        <v>600459.61450000003</v>
      </c>
      <c r="X108" s="1">
        <f t="shared" si="24"/>
        <v>930.94513875968994</v>
      </c>
      <c r="Y108" s="10">
        <f t="shared" si="25"/>
        <v>21.376302478502783</v>
      </c>
      <c r="Z108" s="1">
        <f t="shared" si="26"/>
        <v>1972.8747490780074</v>
      </c>
      <c r="AA108" s="1">
        <f t="shared" si="27"/>
        <v>0.19666732527309491</v>
      </c>
      <c r="AB108" s="1">
        <f t="shared" si="28"/>
        <v>560919.61450000003</v>
      </c>
      <c r="AC108" s="8">
        <f t="shared" si="29"/>
        <v>0.19666732527309491</v>
      </c>
      <c r="AD108" s="1" t="str">
        <f t="shared" si="30"/>
        <v>CUST108</v>
      </c>
      <c r="AE108" s="1"/>
      <c r="AF108" s="1">
        <f t="shared" si="36"/>
        <v>69402155.339900002</v>
      </c>
      <c r="AG108" s="1">
        <f t="shared" si="31"/>
        <v>0.33907690450844979</v>
      </c>
      <c r="AH108" s="1" t="str">
        <f t="shared" si="32"/>
        <v>Yes</v>
      </c>
      <c r="AI108" s="1" t="str">
        <f t="shared" si="33"/>
        <v>No</v>
      </c>
      <c r="AJ108" s="1" t="str">
        <f t="shared" si="34"/>
        <v>No</v>
      </c>
      <c r="AK108" s="1" t="str">
        <f t="shared" si="35"/>
        <v>High</v>
      </c>
    </row>
    <row r="109" spans="1:37" x14ac:dyDescent="0.3">
      <c r="A109" s="1" t="s">
        <v>21</v>
      </c>
      <c r="B109" s="1" t="s">
        <v>26</v>
      </c>
      <c r="C109" s="1" t="s">
        <v>30</v>
      </c>
      <c r="D109" s="1">
        <v>189</v>
      </c>
      <c r="E109" s="1">
        <v>739556</v>
      </c>
      <c r="F109" s="1">
        <v>57781</v>
      </c>
      <c r="G109" s="1">
        <v>3.59</v>
      </c>
      <c r="H109" s="1">
        <v>16.04</v>
      </c>
      <c r="I109" s="1">
        <v>155</v>
      </c>
      <c r="J109" s="1">
        <v>21.71</v>
      </c>
      <c r="K109" s="1">
        <v>5.5</v>
      </c>
      <c r="L109" s="1">
        <v>70248</v>
      </c>
      <c r="M109" s="1">
        <v>1</v>
      </c>
      <c r="N109" s="1">
        <v>605.1</v>
      </c>
      <c r="O109" s="1">
        <v>13.07</v>
      </c>
      <c r="P109" s="1">
        <v>7</v>
      </c>
      <c r="Q109" s="1">
        <v>11652</v>
      </c>
      <c r="R109" s="1">
        <v>29</v>
      </c>
      <c r="S109" s="1">
        <f t="shared" si="19"/>
        <v>3031.56</v>
      </c>
      <c r="T109" s="1">
        <f t="shared" si="20"/>
        <v>40675.58</v>
      </c>
      <c r="U109" s="1">
        <f t="shared" si="21"/>
        <v>24.702300000000001</v>
      </c>
      <c r="V109" s="1">
        <f t="shared" si="22"/>
        <v>6.7850999999999999</v>
      </c>
      <c r="W109" s="1">
        <f t="shared" si="23"/>
        <v>613917.3726</v>
      </c>
      <c r="X109" s="1">
        <f t="shared" si="24"/>
        <v>3248.2400666666667</v>
      </c>
      <c r="Y109" s="10">
        <f t="shared" si="25"/>
        <v>12.799293885533308</v>
      </c>
      <c r="Z109" s="1">
        <f t="shared" si="26"/>
        <v>1222.2045942819368</v>
      </c>
      <c r="AA109" s="1">
        <f t="shared" si="27"/>
        <v>0.12682001092547421</v>
      </c>
      <c r="AB109" s="1">
        <f t="shared" si="28"/>
        <v>556136.3726</v>
      </c>
      <c r="AC109" s="8">
        <f t="shared" si="29"/>
        <v>0.12682001092547421</v>
      </c>
      <c r="AD109" s="1" t="str">
        <f t="shared" si="30"/>
        <v>CUST109</v>
      </c>
      <c r="AE109" s="1"/>
      <c r="AF109" s="1">
        <f t="shared" si="36"/>
        <v>69958291.712500006</v>
      </c>
      <c r="AG109" s="1">
        <f t="shared" si="31"/>
        <v>0.34179401032140649</v>
      </c>
      <c r="AH109" s="1" t="str">
        <f t="shared" si="32"/>
        <v>Yes</v>
      </c>
      <c r="AI109" s="1" t="str">
        <f t="shared" si="33"/>
        <v>Yes</v>
      </c>
      <c r="AJ109" s="1" t="str">
        <f t="shared" si="34"/>
        <v>Yes</v>
      </c>
      <c r="AK109" s="1" t="str">
        <f t="shared" si="35"/>
        <v>High</v>
      </c>
    </row>
    <row r="110" spans="1:37" x14ac:dyDescent="0.3">
      <c r="A110" s="1" t="s">
        <v>20</v>
      </c>
      <c r="B110" s="1" t="s">
        <v>27</v>
      </c>
      <c r="C110" s="1" t="s">
        <v>30</v>
      </c>
      <c r="D110" s="1">
        <v>4149</v>
      </c>
      <c r="E110" s="1">
        <v>825723</v>
      </c>
      <c r="F110" s="1">
        <v>86442</v>
      </c>
      <c r="G110" s="1">
        <v>8.7799999999999994</v>
      </c>
      <c r="H110" s="1">
        <v>7.98</v>
      </c>
      <c r="I110" s="1">
        <v>411</v>
      </c>
      <c r="J110" s="1">
        <v>11.47</v>
      </c>
      <c r="K110" s="1">
        <v>10.38</v>
      </c>
      <c r="L110" s="1">
        <v>41152</v>
      </c>
      <c r="M110" s="1">
        <v>4</v>
      </c>
      <c r="N110" s="1">
        <v>1163.0899999999999</v>
      </c>
      <c r="O110" s="1">
        <v>12.67</v>
      </c>
      <c r="P110" s="1">
        <v>33</v>
      </c>
      <c r="Q110" s="1">
        <v>22292</v>
      </c>
      <c r="R110" s="1">
        <v>11</v>
      </c>
      <c r="S110" s="1">
        <f t="shared" si="19"/>
        <v>33109.020000000004</v>
      </c>
      <c r="T110" s="1">
        <f t="shared" si="20"/>
        <v>85710.047399999996</v>
      </c>
      <c r="U110" s="1">
        <f t="shared" si="21"/>
        <v>525.67830000000004</v>
      </c>
      <c r="V110" s="1">
        <f t="shared" si="22"/>
        <v>364.28219999999993</v>
      </c>
      <c r="W110" s="1">
        <f t="shared" si="23"/>
        <v>642569.97210000001</v>
      </c>
      <c r="X110" s="1">
        <f t="shared" si="24"/>
        <v>154.87345676066522</v>
      </c>
      <c r="Y110" s="10">
        <f t="shared" si="25"/>
        <v>9.552335670160339</v>
      </c>
      <c r="Z110" s="1">
        <f t="shared" si="26"/>
        <v>709.93904169066889</v>
      </c>
      <c r="AA110" s="1">
        <f t="shared" si="27"/>
        <v>0.57892294389280663</v>
      </c>
      <c r="AB110" s="1">
        <f t="shared" si="28"/>
        <v>556127.97210000001</v>
      </c>
      <c r="AC110" s="8">
        <f t="shared" si="29"/>
        <v>0.57892294389280663</v>
      </c>
      <c r="AD110" s="1" t="str">
        <f t="shared" si="30"/>
        <v>CUST110</v>
      </c>
      <c r="AE110" s="1"/>
      <c r="AF110" s="1">
        <f t="shared" si="36"/>
        <v>70514419.684600011</v>
      </c>
      <c r="AG110" s="1">
        <f t="shared" si="31"/>
        <v>0.34451107509218631</v>
      </c>
      <c r="AH110" s="1" t="str">
        <f t="shared" si="32"/>
        <v>Yes</v>
      </c>
      <c r="AI110" s="1" t="str">
        <f t="shared" si="33"/>
        <v>Yes</v>
      </c>
      <c r="AJ110" s="1" t="str">
        <f t="shared" si="34"/>
        <v>No</v>
      </c>
      <c r="AK110" s="1" t="str">
        <f t="shared" si="35"/>
        <v>Low</v>
      </c>
    </row>
    <row r="111" spans="1:37" x14ac:dyDescent="0.3">
      <c r="A111" s="1" t="s">
        <v>23</v>
      </c>
      <c r="B111" s="1" t="s">
        <v>27</v>
      </c>
      <c r="C111" s="1" t="s">
        <v>31</v>
      </c>
      <c r="D111" s="1">
        <v>382</v>
      </c>
      <c r="E111" s="1">
        <v>847622</v>
      </c>
      <c r="F111" s="1">
        <v>44194</v>
      </c>
      <c r="G111" s="1">
        <v>6.65</v>
      </c>
      <c r="H111" s="1">
        <v>10.51</v>
      </c>
      <c r="I111" s="1">
        <v>71</v>
      </c>
      <c r="J111" s="1">
        <v>40.520000000000003</v>
      </c>
      <c r="K111" s="1">
        <v>19.52</v>
      </c>
      <c r="L111" s="1">
        <v>55989</v>
      </c>
      <c r="M111" s="1">
        <v>9</v>
      </c>
      <c r="N111" s="1">
        <v>909.43</v>
      </c>
      <c r="O111" s="1">
        <v>12.34</v>
      </c>
      <c r="P111" s="1">
        <v>22</v>
      </c>
      <c r="Q111" s="1">
        <v>22730</v>
      </c>
      <c r="R111" s="1">
        <v>23</v>
      </c>
      <c r="S111" s="1">
        <f t="shared" si="19"/>
        <v>4014.8199999999997</v>
      </c>
      <c r="T111" s="1">
        <f t="shared" si="20"/>
        <v>165455.81439999997</v>
      </c>
      <c r="U111" s="1">
        <f t="shared" si="21"/>
        <v>47.138799999999996</v>
      </c>
      <c r="V111" s="1">
        <f t="shared" si="22"/>
        <v>25.403000000000002</v>
      </c>
      <c r="W111" s="1">
        <f t="shared" si="23"/>
        <v>599359.82380000001</v>
      </c>
      <c r="X111" s="1">
        <f t="shared" si="24"/>
        <v>1569.0047743455498</v>
      </c>
      <c r="Y111" s="10">
        <f t="shared" si="25"/>
        <v>19.179571887586551</v>
      </c>
      <c r="Z111" s="1">
        <f t="shared" si="26"/>
        <v>932.0365503667133</v>
      </c>
      <c r="AA111" s="1">
        <f t="shared" si="27"/>
        <v>7.6177270056699789E-2</v>
      </c>
      <c r="AB111" s="1">
        <f t="shared" si="28"/>
        <v>555165.82380000001</v>
      </c>
      <c r="AC111" s="8">
        <f t="shared" si="29"/>
        <v>7.6177270056699789E-2</v>
      </c>
      <c r="AD111" s="1" t="str">
        <f t="shared" si="30"/>
        <v>CUST111</v>
      </c>
      <c r="AE111" s="1"/>
      <c r="AF111" s="1">
        <f t="shared" si="36"/>
        <v>71069585.508400008</v>
      </c>
      <c r="AG111" s="1">
        <f t="shared" si="31"/>
        <v>0.34722343911173376</v>
      </c>
      <c r="AH111" s="1" t="str">
        <f t="shared" si="32"/>
        <v>Yes</v>
      </c>
      <c r="AI111" s="1" t="str">
        <f t="shared" si="33"/>
        <v>No</v>
      </c>
      <c r="AJ111" s="1" t="str">
        <f t="shared" si="34"/>
        <v>No</v>
      </c>
      <c r="AK111" s="1" t="str">
        <f t="shared" si="35"/>
        <v>High</v>
      </c>
    </row>
    <row r="112" spans="1:37" x14ac:dyDescent="0.3">
      <c r="A112" s="1" t="s">
        <v>23</v>
      </c>
      <c r="B112" s="1" t="s">
        <v>27</v>
      </c>
      <c r="C112" s="1" t="s">
        <v>30</v>
      </c>
      <c r="D112" s="1">
        <v>4711</v>
      </c>
      <c r="E112" s="1">
        <v>902129</v>
      </c>
      <c r="F112" s="1">
        <v>49014</v>
      </c>
      <c r="G112" s="1">
        <v>4.66</v>
      </c>
      <c r="H112" s="1">
        <v>6.17</v>
      </c>
      <c r="I112" s="1">
        <v>152</v>
      </c>
      <c r="J112" s="1">
        <v>26.31</v>
      </c>
      <c r="K112" s="1">
        <v>19.7</v>
      </c>
      <c r="L112" s="1">
        <v>76794</v>
      </c>
      <c r="M112" s="1">
        <v>4</v>
      </c>
      <c r="N112" s="1">
        <v>1648.98</v>
      </c>
      <c r="O112" s="1">
        <v>19.350000000000001</v>
      </c>
      <c r="P112" s="1">
        <v>48</v>
      </c>
      <c r="Q112" s="1">
        <v>17568</v>
      </c>
      <c r="R112" s="1">
        <v>35</v>
      </c>
      <c r="S112" s="1">
        <f t="shared" si="19"/>
        <v>29066.87</v>
      </c>
      <c r="T112" s="1">
        <f t="shared" si="20"/>
        <v>177719.41299999997</v>
      </c>
      <c r="U112" s="1">
        <f t="shared" si="21"/>
        <v>911.57850000000008</v>
      </c>
      <c r="V112" s="1">
        <f t="shared" si="22"/>
        <v>219.5326</v>
      </c>
      <c r="W112" s="1">
        <f t="shared" si="23"/>
        <v>599849.60590000008</v>
      </c>
      <c r="X112" s="1">
        <f t="shared" si="24"/>
        <v>127.32957034599875</v>
      </c>
      <c r="Y112" s="10">
        <f t="shared" si="25"/>
        <v>18.405537193454933</v>
      </c>
      <c r="Z112" s="1">
        <f t="shared" si="26"/>
        <v>547.08304527647397</v>
      </c>
      <c r="AA112" s="1">
        <f t="shared" si="27"/>
        <v>0.27783716076082243</v>
      </c>
      <c r="AB112" s="1">
        <f t="shared" si="28"/>
        <v>550835.60590000008</v>
      </c>
      <c r="AC112" s="8">
        <f t="shared" si="29"/>
        <v>0.27783716076082243</v>
      </c>
      <c r="AD112" s="1" t="str">
        <f t="shared" si="30"/>
        <v>CUST112</v>
      </c>
      <c r="AE112" s="1"/>
      <c r="AF112" s="1">
        <f t="shared" si="36"/>
        <v>71620421.114300013</v>
      </c>
      <c r="AG112" s="1">
        <f t="shared" si="31"/>
        <v>0.34991464706092307</v>
      </c>
      <c r="AH112" s="1" t="str">
        <f t="shared" si="32"/>
        <v>Yes</v>
      </c>
      <c r="AI112" s="1" t="str">
        <f t="shared" si="33"/>
        <v>Yes</v>
      </c>
      <c r="AJ112" s="1" t="str">
        <f t="shared" si="34"/>
        <v>Yes</v>
      </c>
      <c r="AK112" s="1" t="str">
        <f t="shared" si="35"/>
        <v>High</v>
      </c>
    </row>
    <row r="113" spans="1:37" x14ac:dyDescent="0.3">
      <c r="A113" s="1" t="s">
        <v>19</v>
      </c>
      <c r="B113" s="1" t="s">
        <v>27</v>
      </c>
      <c r="C113" s="1" t="s">
        <v>31</v>
      </c>
      <c r="D113" s="1">
        <v>3702</v>
      </c>
      <c r="E113" s="1">
        <v>912371</v>
      </c>
      <c r="F113" s="1">
        <v>31672</v>
      </c>
      <c r="G113" s="1">
        <v>4.93</v>
      </c>
      <c r="H113" s="1">
        <v>18.100000000000001</v>
      </c>
      <c r="I113" s="1">
        <v>131</v>
      </c>
      <c r="J113" s="1">
        <v>32.840000000000003</v>
      </c>
      <c r="K113" s="1">
        <v>17.22</v>
      </c>
      <c r="L113" s="1">
        <v>87911</v>
      </c>
      <c r="M113" s="1">
        <v>5</v>
      </c>
      <c r="N113" s="1">
        <v>1247.02</v>
      </c>
      <c r="O113" s="1">
        <v>12.49</v>
      </c>
      <c r="P113" s="1">
        <v>2</v>
      </c>
      <c r="Q113" s="1">
        <v>17876</v>
      </c>
      <c r="R113" s="1">
        <v>66</v>
      </c>
      <c r="S113" s="1">
        <f t="shared" si="19"/>
        <v>67006.200000000012</v>
      </c>
      <c r="T113" s="1">
        <f t="shared" si="20"/>
        <v>157110.2862</v>
      </c>
      <c r="U113" s="1">
        <f t="shared" si="21"/>
        <v>462.37979999999999</v>
      </c>
      <c r="V113" s="1">
        <f t="shared" si="22"/>
        <v>182.5086</v>
      </c>
      <c r="W113" s="1">
        <f t="shared" si="23"/>
        <v>581822.62540000002</v>
      </c>
      <c r="X113" s="1">
        <f t="shared" si="24"/>
        <v>157.16440448406269</v>
      </c>
      <c r="Y113" s="10">
        <f t="shared" si="25"/>
        <v>28.806864107097752</v>
      </c>
      <c r="Z113" s="1">
        <f t="shared" si="26"/>
        <v>731.6410322208144</v>
      </c>
      <c r="AA113" s="1">
        <f t="shared" si="27"/>
        <v>0.17904955330671404</v>
      </c>
      <c r="AB113" s="1">
        <f t="shared" si="28"/>
        <v>550150.62540000002</v>
      </c>
      <c r="AC113" s="8">
        <f t="shared" si="29"/>
        <v>0.17904955330671404</v>
      </c>
      <c r="AD113" s="1" t="str">
        <f t="shared" si="30"/>
        <v>CUST113</v>
      </c>
      <c r="AE113" s="1"/>
      <c r="AF113" s="1">
        <f t="shared" si="36"/>
        <v>72170571.739700019</v>
      </c>
      <c r="AG113" s="1">
        <f t="shared" si="31"/>
        <v>0.35260250841278484</v>
      </c>
      <c r="AH113" s="1" t="str">
        <f t="shared" si="32"/>
        <v>Yes</v>
      </c>
      <c r="AI113" s="1" t="str">
        <f t="shared" si="33"/>
        <v>Yes</v>
      </c>
      <c r="AJ113" s="1" t="str">
        <f t="shared" si="34"/>
        <v>Yes</v>
      </c>
      <c r="AK113" s="1" t="str">
        <f t="shared" si="35"/>
        <v>High</v>
      </c>
    </row>
    <row r="114" spans="1:37" x14ac:dyDescent="0.3">
      <c r="A114" s="1" t="s">
        <v>23</v>
      </c>
      <c r="B114" s="1" t="s">
        <v>27</v>
      </c>
      <c r="C114" s="1" t="s">
        <v>29</v>
      </c>
      <c r="D114" s="1">
        <v>3278</v>
      </c>
      <c r="E114" s="1">
        <v>861554</v>
      </c>
      <c r="F114" s="1">
        <v>49789</v>
      </c>
      <c r="G114" s="1">
        <v>9.2799999999999994</v>
      </c>
      <c r="H114" s="1">
        <v>17.97</v>
      </c>
      <c r="I114" s="1">
        <v>204</v>
      </c>
      <c r="J114" s="1">
        <v>10.55</v>
      </c>
      <c r="K114" s="1">
        <v>15.98</v>
      </c>
      <c r="L114" s="1">
        <v>57378</v>
      </c>
      <c r="M114" s="1">
        <v>8</v>
      </c>
      <c r="N114" s="1">
        <v>1286.21</v>
      </c>
      <c r="O114" s="1">
        <v>8.85</v>
      </c>
      <c r="P114" s="1">
        <v>11</v>
      </c>
      <c r="Q114" s="1">
        <v>8377</v>
      </c>
      <c r="R114" s="1">
        <v>19</v>
      </c>
      <c r="S114" s="1">
        <f t="shared" si="19"/>
        <v>58905.659999999996</v>
      </c>
      <c r="T114" s="1">
        <f t="shared" si="20"/>
        <v>137676.32920000001</v>
      </c>
      <c r="U114" s="1">
        <f t="shared" si="21"/>
        <v>290.10300000000001</v>
      </c>
      <c r="V114" s="1">
        <f t="shared" si="22"/>
        <v>304.19839999999999</v>
      </c>
      <c r="W114" s="1">
        <f t="shared" si="23"/>
        <v>598622.70940000005</v>
      </c>
      <c r="X114" s="1">
        <f t="shared" si="24"/>
        <v>182.61827620500307</v>
      </c>
      <c r="Y114" s="10">
        <f t="shared" si="25"/>
        <v>17.304103315993494</v>
      </c>
      <c r="Z114" s="1">
        <f t="shared" si="26"/>
        <v>669.8392952939256</v>
      </c>
      <c r="AA114" s="1">
        <f t="shared" si="27"/>
        <v>0.30455066078272514</v>
      </c>
      <c r="AB114" s="1">
        <f t="shared" si="28"/>
        <v>548833.70940000005</v>
      </c>
      <c r="AC114" s="8">
        <f t="shared" si="29"/>
        <v>0.30455066078272514</v>
      </c>
      <c r="AD114" s="1" t="str">
        <f t="shared" si="30"/>
        <v>CUST114</v>
      </c>
      <c r="AE114" s="1"/>
      <c r="AF114" s="1">
        <f t="shared" si="36"/>
        <v>72719405.449100018</v>
      </c>
      <c r="AG114" s="1">
        <f t="shared" si="31"/>
        <v>0.35528393573102623</v>
      </c>
      <c r="AH114" s="1" t="str">
        <f t="shared" si="32"/>
        <v>Yes</v>
      </c>
      <c r="AI114" s="1" t="str">
        <f t="shared" si="33"/>
        <v>No</v>
      </c>
      <c r="AJ114" s="1" t="str">
        <f t="shared" si="34"/>
        <v>No</v>
      </c>
      <c r="AK114" s="1" t="str">
        <f t="shared" si="35"/>
        <v>High</v>
      </c>
    </row>
    <row r="115" spans="1:37" x14ac:dyDescent="0.3">
      <c r="A115" s="1" t="s">
        <v>21</v>
      </c>
      <c r="B115" s="1" t="s">
        <v>25</v>
      </c>
      <c r="C115" s="1" t="s">
        <v>30</v>
      </c>
      <c r="D115" s="1">
        <v>1542</v>
      </c>
      <c r="E115" s="1">
        <v>656123</v>
      </c>
      <c r="F115" s="1">
        <v>21241</v>
      </c>
      <c r="G115" s="1">
        <v>7.06</v>
      </c>
      <c r="H115" s="1">
        <v>7.53</v>
      </c>
      <c r="I115" s="1">
        <v>198</v>
      </c>
      <c r="J115" s="1">
        <v>47.14</v>
      </c>
      <c r="K115" s="1">
        <v>5.27</v>
      </c>
      <c r="L115" s="1">
        <v>16682</v>
      </c>
      <c r="M115" s="1">
        <v>2</v>
      </c>
      <c r="N115" s="1">
        <v>1108.7</v>
      </c>
      <c r="O115" s="1">
        <v>19.05</v>
      </c>
      <c r="P115" s="1">
        <v>41</v>
      </c>
      <c r="Q115" s="1">
        <v>24813</v>
      </c>
      <c r="R115" s="1">
        <v>4</v>
      </c>
      <c r="S115" s="1">
        <f t="shared" si="19"/>
        <v>11611.26</v>
      </c>
      <c r="T115" s="1">
        <f t="shared" si="20"/>
        <v>34577.682099999998</v>
      </c>
      <c r="U115" s="1">
        <f t="shared" si="21"/>
        <v>293.75099999999998</v>
      </c>
      <c r="V115" s="1">
        <f t="shared" si="22"/>
        <v>108.86519999999999</v>
      </c>
      <c r="W115" s="1">
        <f t="shared" si="23"/>
        <v>568036.44169999997</v>
      </c>
      <c r="X115" s="1">
        <f t="shared" si="24"/>
        <v>368.37642133592732</v>
      </c>
      <c r="Y115" s="10">
        <f t="shared" si="25"/>
        <v>30.889459065015771</v>
      </c>
      <c r="Z115" s="1">
        <f t="shared" si="26"/>
        <v>591.7948949219807</v>
      </c>
      <c r="AA115" s="1">
        <f t="shared" si="27"/>
        <v>0.33457537687293387</v>
      </c>
      <c r="AB115" s="1">
        <f t="shared" si="28"/>
        <v>546795.44169999997</v>
      </c>
      <c r="AC115" s="8">
        <f t="shared" si="29"/>
        <v>0.33457537687293387</v>
      </c>
      <c r="AD115" s="1" t="str">
        <f t="shared" si="30"/>
        <v>CUST115</v>
      </c>
      <c r="AE115" s="1"/>
      <c r="AF115" s="1">
        <f t="shared" si="36"/>
        <v>73266200.890800014</v>
      </c>
      <c r="AG115" s="1">
        <f t="shared" si="31"/>
        <v>0.35795540472017984</v>
      </c>
      <c r="AH115" s="1" t="str">
        <f t="shared" si="32"/>
        <v>Yes</v>
      </c>
      <c r="AI115" s="1" t="str">
        <f t="shared" si="33"/>
        <v>Yes</v>
      </c>
      <c r="AJ115" s="1" t="str">
        <f t="shared" si="34"/>
        <v>Yes</v>
      </c>
      <c r="AK115" s="1" t="str">
        <f t="shared" si="35"/>
        <v>High</v>
      </c>
    </row>
    <row r="116" spans="1:37" x14ac:dyDescent="0.3">
      <c r="A116" s="1" t="s">
        <v>23</v>
      </c>
      <c r="B116" s="1" t="s">
        <v>25</v>
      </c>
      <c r="C116" s="1" t="s">
        <v>30</v>
      </c>
      <c r="D116" s="1">
        <v>4685</v>
      </c>
      <c r="E116" s="1">
        <v>980997</v>
      </c>
      <c r="F116" s="1">
        <v>118613</v>
      </c>
      <c r="G116" s="1">
        <v>4.41</v>
      </c>
      <c r="H116" s="1">
        <v>17.440000000000001</v>
      </c>
      <c r="I116" s="1">
        <v>476</v>
      </c>
      <c r="J116" s="1">
        <v>42.11</v>
      </c>
      <c r="K116" s="1">
        <v>17.77</v>
      </c>
      <c r="L116" s="1">
        <v>40524</v>
      </c>
      <c r="M116" s="1">
        <v>3</v>
      </c>
      <c r="N116" s="1">
        <v>1723.09</v>
      </c>
      <c r="O116" s="1">
        <v>17.73</v>
      </c>
      <c r="P116" s="1">
        <v>18</v>
      </c>
      <c r="Q116" s="1">
        <v>18333</v>
      </c>
      <c r="R116" s="1">
        <v>15</v>
      </c>
      <c r="S116" s="1">
        <f t="shared" si="19"/>
        <v>81706.400000000009</v>
      </c>
      <c r="T116" s="1">
        <f t="shared" si="20"/>
        <v>174323.16690000001</v>
      </c>
      <c r="U116" s="1">
        <f t="shared" si="21"/>
        <v>830.65050000000008</v>
      </c>
      <c r="V116" s="1">
        <f t="shared" si="22"/>
        <v>206.60849999999999</v>
      </c>
      <c r="W116" s="1">
        <f t="shared" si="23"/>
        <v>665073.17409999995</v>
      </c>
      <c r="X116" s="1">
        <f t="shared" si="24"/>
        <v>141.95798806830308</v>
      </c>
      <c r="Y116" s="10">
        <f t="shared" si="25"/>
        <v>8.2705689932806692</v>
      </c>
      <c r="Z116" s="1">
        <f t="shared" si="26"/>
        <v>569.32429530668742</v>
      </c>
      <c r="AA116" s="1">
        <f t="shared" si="27"/>
        <v>0.83607884631655349</v>
      </c>
      <c r="AB116" s="1">
        <f t="shared" si="28"/>
        <v>546460.17409999995</v>
      </c>
      <c r="AC116" s="8">
        <f t="shared" si="29"/>
        <v>0.83607884631655349</v>
      </c>
      <c r="AD116" s="1" t="str">
        <f t="shared" si="30"/>
        <v>CUST116</v>
      </c>
      <c r="AE116" s="1"/>
      <c r="AF116" s="1">
        <f t="shared" si="36"/>
        <v>73812661.064900011</v>
      </c>
      <c r="AG116" s="1">
        <f t="shared" si="31"/>
        <v>0.36062523569824528</v>
      </c>
      <c r="AH116" s="1" t="str">
        <f t="shared" si="32"/>
        <v>Yes</v>
      </c>
      <c r="AI116" s="1" t="str">
        <f t="shared" si="33"/>
        <v>Yes</v>
      </c>
      <c r="AJ116" s="1" t="str">
        <f t="shared" si="34"/>
        <v>No</v>
      </c>
      <c r="AK116" s="1" t="str">
        <f t="shared" si="35"/>
        <v>Low</v>
      </c>
    </row>
    <row r="117" spans="1:37" x14ac:dyDescent="0.3">
      <c r="A117" s="1" t="s">
        <v>18</v>
      </c>
      <c r="B117" s="1" t="s">
        <v>26</v>
      </c>
      <c r="C117" s="1" t="s">
        <v>30</v>
      </c>
      <c r="D117" s="1">
        <v>2452</v>
      </c>
      <c r="E117" s="1">
        <v>787266</v>
      </c>
      <c r="F117" s="1">
        <v>12684</v>
      </c>
      <c r="G117" s="1">
        <v>2.92</v>
      </c>
      <c r="H117" s="1">
        <v>18.5</v>
      </c>
      <c r="I117" s="1">
        <v>91</v>
      </c>
      <c r="J117" s="1">
        <v>44.92</v>
      </c>
      <c r="K117" s="1">
        <v>14.56</v>
      </c>
      <c r="L117" s="1">
        <v>68827</v>
      </c>
      <c r="M117" s="1">
        <v>5</v>
      </c>
      <c r="N117" s="1">
        <v>220.97</v>
      </c>
      <c r="O117" s="1">
        <v>5.78</v>
      </c>
      <c r="P117" s="1">
        <v>3</v>
      </c>
      <c r="Q117" s="1">
        <v>1048</v>
      </c>
      <c r="R117" s="1">
        <v>-8</v>
      </c>
      <c r="S117" s="1">
        <f t="shared" si="19"/>
        <v>45362</v>
      </c>
      <c r="T117" s="1">
        <f t="shared" si="20"/>
        <v>114625.9296</v>
      </c>
      <c r="U117" s="1">
        <f t="shared" si="21"/>
        <v>141.72560000000001</v>
      </c>
      <c r="V117" s="1">
        <f t="shared" si="22"/>
        <v>71.598399999999998</v>
      </c>
      <c r="W117" s="1">
        <f t="shared" si="23"/>
        <v>557189.74640000006</v>
      </c>
      <c r="X117" s="1">
        <f t="shared" si="24"/>
        <v>227.23888515497555</v>
      </c>
      <c r="Y117" s="10">
        <f t="shared" si="25"/>
        <v>62.067644276253546</v>
      </c>
      <c r="Z117" s="1">
        <f t="shared" si="26"/>
        <v>3562.773227134905</v>
      </c>
      <c r="AA117" s="1">
        <f t="shared" si="27"/>
        <v>2.5541900704463296E-2</v>
      </c>
      <c r="AB117" s="1">
        <f t="shared" si="28"/>
        <v>544505.74640000006</v>
      </c>
      <c r="AC117" s="8">
        <f t="shared" si="29"/>
        <v>2.5541900704463296E-2</v>
      </c>
      <c r="AD117" s="1" t="str">
        <f t="shared" si="30"/>
        <v>CUST117</v>
      </c>
      <c r="AE117" s="1"/>
      <c r="AF117" s="1">
        <f t="shared" si="36"/>
        <v>74357166.811300009</v>
      </c>
      <c r="AG117" s="1">
        <f t="shared" si="31"/>
        <v>0.3632855179628543</v>
      </c>
      <c r="AH117" s="1" t="str">
        <f t="shared" si="32"/>
        <v>Yes</v>
      </c>
      <c r="AI117" s="1" t="str">
        <f t="shared" si="33"/>
        <v>Yes</v>
      </c>
      <c r="AJ117" s="1" t="str">
        <f t="shared" si="34"/>
        <v>Yes</v>
      </c>
      <c r="AK117" s="1" t="str">
        <f t="shared" si="35"/>
        <v>High</v>
      </c>
    </row>
    <row r="118" spans="1:37" x14ac:dyDescent="0.3">
      <c r="A118" s="1" t="s">
        <v>23</v>
      </c>
      <c r="B118" s="1" t="s">
        <v>24</v>
      </c>
      <c r="C118" s="1" t="s">
        <v>29</v>
      </c>
      <c r="D118" s="1">
        <v>3593</v>
      </c>
      <c r="E118" s="1">
        <v>818613</v>
      </c>
      <c r="F118" s="1">
        <v>113946</v>
      </c>
      <c r="G118" s="1">
        <v>7.96</v>
      </c>
      <c r="H118" s="1">
        <v>16.18</v>
      </c>
      <c r="I118" s="1">
        <v>74</v>
      </c>
      <c r="J118" s="1">
        <v>20.14</v>
      </c>
      <c r="K118" s="1">
        <v>10.06</v>
      </c>
      <c r="L118" s="1">
        <v>13444</v>
      </c>
      <c r="M118" s="1">
        <v>14</v>
      </c>
      <c r="N118" s="1">
        <v>1057.3399999999999</v>
      </c>
      <c r="O118" s="1">
        <v>2.73</v>
      </c>
      <c r="P118" s="1">
        <v>16</v>
      </c>
      <c r="Q118" s="1">
        <v>5889</v>
      </c>
      <c r="R118" s="1">
        <v>18</v>
      </c>
      <c r="S118" s="1">
        <f t="shared" si="19"/>
        <v>58134.74</v>
      </c>
      <c r="T118" s="1">
        <f t="shared" si="20"/>
        <v>82352.467800000013</v>
      </c>
      <c r="U118" s="1">
        <f t="shared" si="21"/>
        <v>98.08890000000001</v>
      </c>
      <c r="V118" s="1">
        <f t="shared" si="22"/>
        <v>286.00280000000004</v>
      </c>
      <c r="W118" s="1">
        <f t="shared" si="23"/>
        <v>658408.70050000004</v>
      </c>
      <c r="X118" s="1">
        <f t="shared" si="24"/>
        <v>183.24762051210689</v>
      </c>
      <c r="Y118" s="10">
        <f t="shared" si="25"/>
        <v>7.1842188405033962</v>
      </c>
      <c r="Z118" s="1">
        <f t="shared" si="26"/>
        <v>774.21926721773514</v>
      </c>
      <c r="AA118" s="1">
        <f t="shared" si="27"/>
        <v>9.5580158145546185E-2</v>
      </c>
      <c r="AB118" s="1">
        <f t="shared" si="28"/>
        <v>544462.70050000004</v>
      </c>
      <c r="AC118" s="8">
        <f t="shared" si="29"/>
        <v>9.5580158145546185E-2</v>
      </c>
      <c r="AD118" s="1" t="str">
        <f t="shared" si="30"/>
        <v>CUST118</v>
      </c>
      <c r="AE118" s="1"/>
      <c r="AF118" s="1">
        <f t="shared" si="36"/>
        <v>74901629.511800006</v>
      </c>
      <c r="AG118" s="1">
        <f t="shared" si="31"/>
        <v>0.36594558991885756</v>
      </c>
      <c r="AH118" s="1" t="str">
        <f t="shared" si="32"/>
        <v>Yes</v>
      </c>
      <c r="AI118" s="1" t="str">
        <f t="shared" si="33"/>
        <v>No</v>
      </c>
      <c r="AJ118" s="1" t="str">
        <f t="shared" si="34"/>
        <v>No</v>
      </c>
      <c r="AK118" s="1" t="str">
        <f t="shared" si="35"/>
        <v>Low</v>
      </c>
    </row>
    <row r="119" spans="1:37" x14ac:dyDescent="0.3">
      <c r="A119" s="1" t="s">
        <v>18</v>
      </c>
      <c r="B119" s="1" t="s">
        <v>26</v>
      </c>
      <c r="C119" s="1" t="s">
        <v>28</v>
      </c>
      <c r="D119" s="1">
        <v>3046</v>
      </c>
      <c r="E119" s="1">
        <v>777346</v>
      </c>
      <c r="F119" s="1">
        <v>64234</v>
      </c>
      <c r="G119" s="1">
        <v>9.4499999999999993</v>
      </c>
      <c r="H119" s="1">
        <v>5.25</v>
      </c>
      <c r="I119" s="1">
        <v>483</v>
      </c>
      <c r="J119" s="1">
        <v>8.36</v>
      </c>
      <c r="K119" s="1">
        <v>10.58</v>
      </c>
      <c r="L119" s="1">
        <v>43209</v>
      </c>
      <c r="M119" s="1">
        <v>9</v>
      </c>
      <c r="N119" s="1">
        <v>625.36</v>
      </c>
      <c r="O119" s="1">
        <v>23.16</v>
      </c>
      <c r="P119" s="1">
        <v>29</v>
      </c>
      <c r="Q119" s="1">
        <v>26968</v>
      </c>
      <c r="R119" s="1">
        <v>28</v>
      </c>
      <c r="S119" s="1">
        <f t="shared" si="19"/>
        <v>15991.5</v>
      </c>
      <c r="T119" s="1">
        <f t="shared" si="20"/>
        <v>82243.2068</v>
      </c>
      <c r="U119" s="1">
        <f t="shared" si="21"/>
        <v>705.45360000000005</v>
      </c>
      <c r="V119" s="1">
        <f t="shared" si="22"/>
        <v>287.84699999999998</v>
      </c>
      <c r="W119" s="1">
        <f t="shared" si="23"/>
        <v>607940.9926</v>
      </c>
      <c r="X119" s="1">
        <f t="shared" si="24"/>
        <v>199.5866686145765</v>
      </c>
      <c r="Y119" s="10">
        <f t="shared" si="25"/>
        <v>12.101784101877511</v>
      </c>
      <c r="Z119" s="1">
        <f t="shared" si="26"/>
        <v>1243.0376103364463</v>
      </c>
      <c r="AA119" s="1">
        <f t="shared" si="27"/>
        <v>0.38856426867829769</v>
      </c>
      <c r="AB119" s="1">
        <f t="shared" si="28"/>
        <v>543706.9926</v>
      </c>
      <c r="AC119" s="8">
        <f t="shared" si="29"/>
        <v>0.38856426867829769</v>
      </c>
      <c r="AD119" s="1" t="str">
        <f t="shared" si="30"/>
        <v>CUST119</v>
      </c>
      <c r="AE119" s="1"/>
      <c r="AF119" s="1">
        <f t="shared" si="36"/>
        <v>75445336.5044</v>
      </c>
      <c r="AG119" s="1">
        <f t="shared" si="31"/>
        <v>0.36860196972590392</v>
      </c>
      <c r="AH119" s="1" t="str">
        <f t="shared" si="32"/>
        <v>Yes</v>
      </c>
      <c r="AI119" s="1" t="str">
        <f t="shared" si="33"/>
        <v>No</v>
      </c>
      <c r="AJ119" s="1" t="str">
        <f t="shared" si="34"/>
        <v>No</v>
      </c>
      <c r="AK119" s="1" t="str">
        <f t="shared" si="35"/>
        <v>Low</v>
      </c>
    </row>
    <row r="120" spans="1:37" x14ac:dyDescent="0.3">
      <c r="A120" s="1" t="s">
        <v>19</v>
      </c>
      <c r="B120" s="1" t="s">
        <v>26</v>
      </c>
      <c r="C120" s="1" t="s">
        <v>28</v>
      </c>
      <c r="D120" s="1">
        <v>1926</v>
      </c>
      <c r="E120" s="1">
        <v>751397</v>
      </c>
      <c r="F120" s="1">
        <v>44121</v>
      </c>
      <c r="G120" s="1">
        <v>7.07</v>
      </c>
      <c r="H120" s="1">
        <v>3.1</v>
      </c>
      <c r="I120" s="1">
        <v>205</v>
      </c>
      <c r="J120" s="1">
        <v>29.18</v>
      </c>
      <c r="K120" s="1">
        <v>7.52</v>
      </c>
      <c r="L120" s="1">
        <v>86912</v>
      </c>
      <c r="M120" s="1">
        <v>11</v>
      </c>
      <c r="N120" s="1">
        <v>1165.53</v>
      </c>
      <c r="O120" s="1">
        <v>17.579999999999998</v>
      </c>
      <c r="P120" s="1">
        <v>44</v>
      </c>
      <c r="Q120" s="1">
        <v>13906</v>
      </c>
      <c r="R120" s="1">
        <v>60</v>
      </c>
      <c r="S120" s="1">
        <f t="shared" si="19"/>
        <v>5970.6</v>
      </c>
      <c r="T120" s="1">
        <f t="shared" si="20"/>
        <v>56505.054399999994</v>
      </c>
      <c r="U120" s="1">
        <f t="shared" si="21"/>
        <v>338.59079999999994</v>
      </c>
      <c r="V120" s="1">
        <f t="shared" si="22"/>
        <v>136.16819999999998</v>
      </c>
      <c r="W120" s="1">
        <f t="shared" si="23"/>
        <v>587628.58660000004</v>
      </c>
      <c r="X120" s="1">
        <f t="shared" si="24"/>
        <v>305.10310830737279</v>
      </c>
      <c r="Y120" s="10">
        <f t="shared" si="25"/>
        <v>17.030371025135423</v>
      </c>
      <c r="Z120" s="1">
        <f t="shared" si="26"/>
        <v>644.68267655058219</v>
      </c>
      <c r="AA120" s="1">
        <f t="shared" si="27"/>
        <v>0.31798589826682827</v>
      </c>
      <c r="AB120" s="1">
        <f t="shared" si="28"/>
        <v>543507.58660000004</v>
      </c>
      <c r="AC120" s="8">
        <f t="shared" si="29"/>
        <v>0.31798589826682827</v>
      </c>
      <c r="AD120" s="1" t="str">
        <f t="shared" si="30"/>
        <v>CUST120</v>
      </c>
      <c r="AE120" s="1"/>
      <c r="AF120" s="1">
        <f t="shared" si="36"/>
        <v>75988844.091000006</v>
      </c>
      <c r="AG120" s="1">
        <f t="shared" si="31"/>
        <v>0.37125737529852071</v>
      </c>
      <c r="AH120" s="1" t="str">
        <f t="shared" si="32"/>
        <v>Yes</v>
      </c>
      <c r="AI120" s="1" t="str">
        <f t="shared" si="33"/>
        <v>No</v>
      </c>
      <c r="AJ120" s="1" t="str">
        <f t="shared" si="34"/>
        <v>No</v>
      </c>
      <c r="AK120" s="1" t="str">
        <f t="shared" si="35"/>
        <v>High</v>
      </c>
    </row>
    <row r="121" spans="1:37" x14ac:dyDescent="0.3">
      <c r="A121" s="1" t="s">
        <v>18</v>
      </c>
      <c r="B121" s="1" t="s">
        <v>26</v>
      </c>
      <c r="C121" s="1" t="s">
        <v>31</v>
      </c>
      <c r="D121" s="1">
        <v>4253</v>
      </c>
      <c r="E121" s="1">
        <v>974133</v>
      </c>
      <c r="F121" s="1">
        <v>133681</v>
      </c>
      <c r="G121" s="1">
        <v>7.46</v>
      </c>
      <c r="H121" s="1">
        <v>12.66</v>
      </c>
      <c r="I121" s="1">
        <v>497</v>
      </c>
      <c r="J121" s="1">
        <v>69.92</v>
      </c>
      <c r="K121" s="1">
        <v>11.91</v>
      </c>
      <c r="L121" s="1">
        <v>90135</v>
      </c>
      <c r="M121" s="1">
        <v>10</v>
      </c>
      <c r="N121" s="1">
        <v>937.9</v>
      </c>
      <c r="O121" s="1">
        <v>8.85</v>
      </c>
      <c r="P121" s="1">
        <v>14</v>
      </c>
      <c r="Q121" s="1">
        <v>36904</v>
      </c>
      <c r="R121" s="1">
        <v>51</v>
      </c>
      <c r="S121" s="1">
        <f t="shared" si="19"/>
        <v>53842.98</v>
      </c>
      <c r="T121" s="1">
        <f t="shared" si="20"/>
        <v>116019.24029999999</v>
      </c>
      <c r="U121" s="1">
        <f t="shared" si="21"/>
        <v>376.39049999999997</v>
      </c>
      <c r="V121" s="1">
        <f t="shared" si="22"/>
        <v>317.27379999999999</v>
      </c>
      <c r="W121" s="1">
        <f t="shared" si="23"/>
        <v>676538.11540000001</v>
      </c>
      <c r="X121" s="1">
        <f t="shared" si="24"/>
        <v>159.07315198683281</v>
      </c>
      <c r="Y121" s="10">
        <f t="shared" si="25"/>
        <v>7.2869966562189088</v>
      </c>
      <c r="Z121" s="1">
        <f t="shared" si="26"/>
        <v>1038.6320503251945</v>
      </c>
      <c r="AA121" s="1">
        <f t="shared" si="27"/>
        <v>0.47851402221257261</v>
      </c>
      <c r="AB121" s="1">
        <f t="shared" si="28"/>
        <v>542857.11540000001</v>
      </c>
      <c r="AC121" s="8">
        <f t="shared" si="29"/>
        <v>0.47851402221257261</v>
      </c>
      <c r="AD121" s="1" t="str">
        <f t="shared" si="30"/>
        <v>CUST121</v>
      </c>
      <c r="AE121" s="1"/>
      <c r="AF121" s="1">
        <f t="shared" si="36"/>
        <v>76531701.206400007</v>
      </c>
      <c r="AG121" s="1">
        <f t="shared" si="31"/>
        <v>0.37390960287529734</v>
      </c>
      <c r="AH121" s="1" t="str">
        <f t="shared" si="32"/>
        <v>Yes</v>
      </c>
      <c r="AI121" s="1" t="str">
        <f t="shared" si="33"/>
        <v>No</v>
      </c>
      <c r="AJ121" s="1" t="str">
        <f t="shared" si="34"/>
        <v>No</v>
      </c>
      <c r="AK121" s="1" t="str">
        <f t="shared" si="35"/>
        <v>Low</v>
      </c>
    </row>
    <row r="122" spans="1:37" x14ac:dyDescent="0.3">
      <c r="A122" s="1" t="s">
        <v>22</v>
      </c>
      <c r="B122" s="1" t="s">
        <v>26</v>
      </c>
      <c r="C122" s="1" t="s">
        <v>29</v>
      </c>
      <c r="D122" s="1">
        <v>1938</v>
      </c>
      <c r="E122" s="1">
        <v>753305</v>
      </c>
      <c r="F122" s="1">
        <v>12016</v>
      </c>
      <c r="G122" s="1">
        <v>4.55</v>
      </c>
      <c r="H122" s="1">
        <v>18.989999999999998</v>
      </c>
      <c r="I122" s="1">
        <v>12</v>
      </c>
      <c r="J122" s="1">
        <v>54.15</v>
      </c>
      <c r="K122" s="1">
        <v>16.579999999999998</v>
      </c>
      <c r="L122" s="1">
        <v>19239</v>
      </c>
      <c r="M122" s="1">
        <v>6</v>
      </c>
      <c r="N122" s="1">
        <v>772.43</v>
      </c>
      <c r="O122" s="1">
        <v>1.55</v>
      </c>
      <c r="P122" s="1">
        <v>28</v>
      </c>
      <c r="Q122" s="1">
        <v>21175</v>
      </c>
      <c r="R122" s="1">
        <v>22</v>
      </c>
      <c r="S122" s="1">
        <f t="shared" si="19"/>
        <v>36802.619999999995</v>
      </c>
      <c r="T122" s="1">
        <f t="shared" si="20"/>
        <v>124897.96899999998</v>
      </c>
      <c r="U122" s="1">
        <f t="shared" si="21"/>
        <v>30.039000000000001</v>
      </c>
      <c r="V122" s="1">
        <f t="shared" si="22"/>
        <v>88.179000000000002</v>
      </c>
      <c r="W122" s="1">
        <f t="shared" si="23"/>
        <v>551072.19299999997</v>
      </c>
      <c r="X122" s="1">
        <f t="shared" si="24"/>
        <v>284.35097678018576</v>
      </c>
      <c r="Y122" s="10">
        <f t="shared" si="25"/>
        <v>62.691827563248999</v>
      </c>
      <c r="Z122" s="1">
        <f t="shared" si="26"/>
        <v>975.24047486503639</v>
      </c>
      <c r="AA122" s="1">
        <f t="shared" si="27"/>
        <v>1.2304657476055515E-2</v>
      </c>
      <c r="AB122" s="1">
        <f t="shared" si="28"/>
        <v>539056.19299999997</v>
      </c>
      <c r="AC122" s="8">
        <f t="shared" si="29"/>
        <v>1.2304657476055515E-2</v>
      </c>
      <c r="AD122" s="1" t="str">
        <f t="shared" si="30"/>
        <v>CUST122</v>
      </c>
      <c r="AE122" s="1"/>
      <c r="AF122" s="1">
        <f t="shared" si="36"/>
        <v>77070757.399400011</v>
      </c>
      <c r="AG122" s="1">
        <f t="shared" si="31"/>
        <v>0.3765432603515439</v>
      </c>
      <c r="AH122" s="1" t="str">
        <f t="shared" si="32"/>
        <v>Yes</v>
      </c>
      <c r="AI122" s="1" t="str">
        <f t="shared" si="33"/>
        <v>Yes</v>
      </c>
      <c r="AJ122" s="1" t="str">
        <f t="shared" si="34"/>
        <v>Yes</v>
      </c>
      <c r="AK122" s="1" t="str">
        <f t="shared" si="35"/>
        <v>High</v>
      </c>
    </row>
    <row r="123" spans="1:37" x14ac:dyDescent="0.3">
      <c r="A123" s="1" t="s">
        <v>21</v>
      </c>
      <c r="B123" s="1" t="s">
        <v>25</v>
      </c>
      <c r="C123" s="1" t="s">
        <v>28</v>
      </c>
      <c r="D123" s="1">
        <v>2825</v>
      </c>
      <c r="E123" s="1">
        <v>786983</v>
      </c>
      <c r="F123" s="1">
        <v>49605</v>
      </c>
      <c r="G123" s="1">
        <v>2.41</v>
      </c>
      <c r="H123" s="1">
        <v>3.38</v>
      </c>
      <c r="I123" s="1">
        <v>363</v>
      </c>
      <c r="J123" s="1">
        <v>42.9</v>
      </c>
      <c r="K123" s="1">
        <v>18.14</v>
      </c>
      <c r="L123" s="1">
        <v>18895</v>
      </c>
      <c r="M123" s="1">
        <v>2</v>
      </c>
      <c r="N123" s="1">
        <v>195.12</v>
      </c>
      <c r="O123" s="1">
        <v>14.12</v>
      </c>
      <c r="P123" s="1">
        <v>5</v>
      </c>
      <c r="Q123" s="1">
        <v>28453</v>
      </c>
      <c r="R123" s="1">
        <v>-15</v>
      </c>
      <c r="S123" s="1">
        <f t="shared" si="19"/>
        <v>9548.5</v>
      </c>
      <c r="T123" s="1">
        <f t="shared" si="20"/>
        <v>142758.7162</v>
      </c>
      <c r="U123" s="1">
        <f t="shared" si="21"/>
        <v>398.89</v>
      </c>
      <c r="V123" s="1">
        <f t="shared" si="22"/>
        <v>68.082499999999996</v>
      </c>
      <c r="W123" s="1">
        <f t="shared" si="23"/>
        <v>586860.81129999994</v>
      </c>
      <c r="X123" s="1">
        <f t="shared" si="24"/>
        <v>207.73834028318581</v>
      </c>
      <c r="Y123" s="10">
        <f t="shared" si="25"/>
        <v>15.864993448241105</v>
      </c>
      <c r="Z123" s="1">
        <f t="shared" si="26"/>
        <v>4033.3282082820829</v>
      </c>
      <c r="AA123" s="1">
        <f t="shared" si="27"/>
        <v>9.0000114360793054E-2</v>
      </c>
      <c r="AB123" s="1">
        <f t="shared" si="28"/>
        <v>537255.81129999994</v>
      </c>
      <c r="AC123" s="8">
        <f t="shared" si="29"/>
        <v>9.0000114360793054E-2</v>
      </c>
      <c r="AD123" s="1" t="str">
        <f t="shared" si="30"/>
        <v>CUST123</v>
      </c>
      <c r="AE123" s="1"/>
      <c r="AF123" s="1">
        <f t="shared" si="36"/>
        <v>77608013.210700005</v>
      </c>
      <c r="AG123" s="1">
        <f t="shared" si="31"/>
        <v>0.37916812173419961</v>
      </c>
      <c r="AH123" s="1" t="str">
        <f t="shared" si="32"/>
        <v>Yes</v>
      </c>
      <c r="AI123" s="1" t="str">
        <f t="shared" si="33"/>
        <v>Yes</v>
      </c>
      <c r="AJ123" s="1" t="str">
        <f t="shared" si="34"/>
        <v>Yes</v>
      </c>
      <c r="AK123" s="1" t="str">
        <f t="shared" si="35"/>
        <v>High</v>
      </c>
    </row>
    <row r="124" spans="1:37" x14ac:dyDescent="0.3">
      <c r="A124" s="1" t="s">
        <v>22</v>
      </c>
      <c r="B124" s="1" t="s">
        <v>27</v>
      </c>
      <c r="C124" s="1" t="s">
        <v>31</v>
      </c>
      <c r="D124" s="1">
        <v>2269</v>
      </c>
      <c r="E124" s="1">
        <v>771909</v>
      </c>
      <c r="F124" s="1">
        <v>79964</v>
      </c>
      <c r="G124" s="1">
        <v>2.15</v>
      </c>
      <c r="H124" s="1">
        <v>17.02</v>
      </c>
      <c r="I124" s="1">
        <v>143</v>
      </c>
      <c r="J124" s="1">
        <v>67.87</v>
      </c>
      <c r="K124" s="1">
        <v>7.82</v>
      </c>
      <c r="L124" s="1">
        <v>7213</v>
      </c>
      <c r="M124" s="1">
        <v>13</v>
      </c>
      <c r="N124" s="1">
        <v>989.62</v>
      </c>
      <c r="O124" s="1">
        <v>9.16</v>
      </c>
      <c r="P124" s="1">
        <v>44</v>
      </c>
      <c r="Q124" s="1">
        <v>49307</v>
      </c>
      <c r="R124" s="1">
        <v>36</v>
      </c>
      <c r="S124" s="1">
        <f t="shared" si="19"/>
        <v>38618.379999999997</v>
      </c>
      <c r="T124" s="1">
        <f t="shared" si="20"/>
        <v>60363.283800000005</v>
      </c>
      <c r="U124" s="1">
        <f t="shared" si="21"/>
        <v>207.84039999999999</v>
      </c>
      <c r="V124" s="1">
        <f t="shared" si="22"/>
        <v>48.783499999999997</v>
      </c>
      <c r="W124" s="1">
        <f t="shared" si="23"/>
        <v>616150.71230000001</v>
      </c>
      <c r="X124" s="1">
        <f t="shared" si="24"/>
        <v>271.55165813133539</v>
      </c>
      <c r="Y124" s="10">
        <f t="shared" si="25"/>
        <v>9.6532064428993039</v>
      </c>
      <c r="Z124" s="1">
        <f t="shared" si="26"/>
        <v>780.00545663992239</v>
      </c>
      <c r="AA124" s="1">
        <f t="shared" si="27"/>
        <v>0.18333205079873405</v>
      </c>
      <c r="AB124" s="1">
        <f t="shared" si="28"/>
        <v>536186.71230000001</v>
      </c>
      <c r="AC124" s="8">
        <f t="shared" si="29"/>
        <v>0.18333205079873405</v>
      </c>
      <c r="AD124" s="1" t="str">
        <f t="shared" si="30"/>
        <v>CUST124</v>
      </c>
      <c r="AE124" s="1"/>
      <c r="AF124" s="1">
        <f t="shared" si="36"/>
        <v>78144199.923000008</v>
      </c>
      <c r="AG124" s="1">
        <f t="shared" si="31"/>
        <v>0.38178775983844626</v>
      </c>
      <c r="AH124" s="1" t="str">
        <f t="shared" si="32"/>
        <v>Yes</v>
      </c>
      <c r="AI124" s="1" t="str">
        <f t="shared" si="33"/>
        <v>No</v>
      </c>
      <c r="AJ124" s="1" t="str">
        <f t="shared" si="34"/>
        <v>No</v>
      </c>
      <c r="AK124" s="1" t="str">
        <f t="shared" si="35"/>
        <v>Low</v>
      </c>
    </row>
    <row r="125" spans="1:37" x14ac:dyDescent="0.3">
      <c r="A125" s="1" t="s">
        <v>19</v>
      </c>
      <c r="B125" s="1" t="s">
        <v>27</v>
      </c>
      <c r="C125" s="1" t="s">
        <v>30</v>
      </c>
      <c r="D125" s="1">
        <v>1539</v>
      </c>
      <c r="E125" s="1">
        <v>716165</v>
      </c>
      <c r="F125" s="1">
        <v>29995</v>
      </c>
      <c r="G125" s="1">
        <v>6.25</v>
      </c>
      <c r="H125" s="1">
        <v>15.47</v>
      </c>
      <c r="I125" s="1">
        <v>491</v>
      </c>
      <c r="J125" s="1">
        <v>27.22</v>
      </c>
      <c r="K125" s="1">
        <v>8.49</v>
      </c>
      <c r="L125" s="1">
        <v>28074</v>
      </c>
      <c r="M125" s="1">
        <v>0</v>
      </c>
      <c r="N125" s="1">
        <v>583.01</v>
      </c>
      <c r="O125" s="1">
        <v>19.82</v>
      </c>
      <c r="P125" s="1">
        <v>13</v>
      </c>
      <c r="Q125" s="1">
        <v>37930</v>
      </c>
      <c r="R125" s="1">
        <v>-12</v>
      </c>
      <c r="S125" s="1">
        <f t="shared" si="19"/>
        <v>23808.33</v>
      </c>
      <c r="T125" s="1">
        <f t="shared" si="20"/>
        <v>60802.408500000005</v>
      </c>
      <c r="U125" s="1">
        <f t="shared" si="21"/>
        <v>305.02980000000002</v>
      </c>
      <c r="V125" s="1">
        <f t="shared" si="22"/>
        <v>96.1875</v>
      </c>
      <c r="W125" s="1">
        <f t="shared" si="23"/>
        <v>565149.0442</v>
      </c>
      <c r="X125" s="1">
        <f t="shared" si="24"/>
        <v>367.21835230669268</v>
      </c>
      <c r="Y125" s="10">
        <f t="shared" si="25"/>
        <v>23.876146024337391</v>
      </c>
      <c r="Z125" s="1">
        <f t="shared" si="26"/>
        <v>1228.3923088797792</v>
      </c>
      <c r="AA125" s="1">
        <f t="shared" si="27"/>
        <v>0.39970943846739226</v>
      </c>
      <c r="AB125" s="1">
        <f t="shared" si="28"/>
        <v>535154.0442</v>
      </c>
      <c r="AC125" s="8">
        <f t="shared" si="29"/>
        <v>0.39970943846739226</v>
      </c>
      <c r="AD125" s="1" t="str">
        <f t="shared" si="30"/>
        <v>CUST125</v>
      </c>
      <c r="AE125" s="1"/>
      <c r="AF125" s="1">
        <f t="shared" si="36"/>
        <v>78679353.967200011</v>
      </c>
      <c r="AG125" s="1">
        <f t="shared" si="31"/>
        <v>0.384402352654099</v>
      </c>
      <c r="AH125" s="1" t="str">
        <f t="shared" si="32"/>
        <v>Yes</v>
      </c>
      <c r="AI125" s="1" t="str">
        <f t="shared" si="33"/>
        <v>Yes</v>
      </c>
      <c r="AJ125" s="1" t="str">
        <f t="shared" si="34"/>
        <v>Yes</v>
      </c>
      <c r="AK125" s="1" t="str">
        <f t="shared" si="35"/>
        <v>High</v>
      </c>
    </row>
    <row r="126" spans="1:37" x14ac:dyDescent="0.3">
      <c r="A126" s="1" t="s">
        <v>20</v>
      </c>
      <c r="B126" s="1" t="s">
        <v>27</v>
      </c>
      <c r="C126" s="1" t="s">
        <v>29</v>
      </c>
      <c r="D126" s="1">
        <v>385</v>
      </c>
      <c r="E126" s="1">
        <v>856527</v>
      </c>
      <c r="F126" s="1">
        <v>66215</v>
      </c>
      <c r="G126" s="1">
        <v>1.08</v>
      </c>
      <c r="H126" s="1">
        <v>12.77</v>
      </c>
      <c r="I126" s="1">
        <v>115</v>
      </c>
      <c r="J126" s="1">
        <v>44.21</v>
      </c>
      <c r="K126" s="1">
        <v>19.649999999999999</v>
      </c>
      <c r="L126" s="1">
        <v>66205</v>
      </c>
      <c r="M126" s="1">
        <v>7</v>
      </c>
      <c r="N126" s="1">
        <v>1534.49</v>
      </c>
      <c r="O126" s="1">
        <v>22</v>
      </c>
      <c r="P126" s="1">
        <v>44</v>
      </c>
      <c r="Q126" s="1">
        <v>16861</v>
      </c>
      <c r="R126" s="1">
        <v>63</v>
      </c>
      <c r="S126" s="1">
        <f t="shared" si="19"/>
        <v>4916.45</v>
      </c>
      <c r="T126" s="1">
        <f t="shared" si="20"/>
        <v>168307.55549999999</v>
      </c>
      <c r="U126" s="1">
        <f t="shared" si="21"/>
        <v>84.7</v>
      </c>
      <c r="V126" s="1">
        <f t="shared" si="22"/>
        <v>4.1580000000000004</v>
      </c>
      <c r="W126" s="1">
        <f t="shared" si="23"/>
        <v>600148.13650000002</v>
      </c>
      <c r="X126" s="1">
        <f t="shared" si="24"/>
        <v>1558.8263285714286</v>
      </c>
      <c r="Y126" s="10">
        <f t="shared" si="25"/>
        <v>12.935543305897456</v>
      </c>
      <c r="Z126" s="1">
        <f t="shared" si="26"/>
        <v>558.18350070707527</v>
      </c>
      <c r="AA126" s="1">
        <f t="shared" si="27"/>
        <v>0.20602543761025632</v>
      </c>
      <c r="AB126" s="1">
        <f t="shared" si="28"/>
        <v>533933.13650000002</v>
      </c>
      <c r="AC126" s="8">
        <f t="shared" si="29"/>
        <v>0.20602543761025632</v>
      </c>
      <c r="AD126" s="1" t="str">
        <f t="shared" si="30"/>
        <v>CUST126</v>
      </c>
      <c r="AE126" s="1"/>
      <c r="AF126" s="1">
        <f t="shared" si="36"/>
        <v>79213287.103700012</v>
      </c>
      <c r="AG126" s="1">
        <f t="shared" si="31"/>
        <v>0.38701098050221461</v>
      </c>
      <c r="AH126" s="1" t="str">
        <f t="shared" si="32"/>
        <v>Yes</v>
      </c>
      <c r="AI126" s="1" t="str">
        <f t="shared" si="33"/>
        <v>Yes</v>
      </c>
      <c r="AJ126" s="1" t="str">
        <f t="shared" si="34"/>
        <v>Yes</v>
      </c>
      <c r="AK126" s="1" t="str">
        <f t="shared" si="35"/>
        <v>High</v>
      </c>
    </row>
    <row r="127" spans="1:37" x14ac:dyDescent="0.3">
      <c r="A127" s="1" t="s">
        <v>21</v>
      </c>
      <c r="B127" s="1" t="s">
        <v>24</v>
      </c>
      <c r="C127" s="1" t="s">
        <v>30</v>
      </c>
      <c r="D127" s="1">
        <v>2476</v>
      </c>
      <c r="E127" s="1">
        <v>907342</v>
      </c>
      <c r="F127" s="1">
        <v>115138</v>
      </c>
      <c r="G127" s="1">
        <v>4.92</v>
      </c>
      <c r="H127" s="1">
        <v>19.420000000000002</v>
      </c>
      <c r="I127" s="1">
        <v>201</v>
      </c>
      <c r="J127" s="1">
        <v>22.13</v>
      </c>
      <c r="K127" s="1">
        <v>15.06</v>
      </c>
      <c r="L127" s="1">
        <v>56235</v>
      </c>
      <c r="M127" s="1">
        <v>13</v>
      </c>
      <c r="N127" s="1">
        <v>1688.41</v>
      </c>
      <c r="O127" s="1">
        <v>15.1</v>
      </c>
      <c r="P127" s="1">
        <v>34</v>
      </c>
      <c r="Q127" s="1">
        <v>17101</v>
      </c>
      <c r="R127" s="1">
        <v>68</v>
      </c>
      <c r="S127" s="1">
        <f t="shared" si="19"/>
        <v>48083.920000000006</v>
      </c>
      <c r="T127" s="1">
        <f t="shared" si="20"/>
        <v>136645.7052</v>
      </c>
      <c r="U127" s="1">
        <f t="shared" si="21"/>
        <v>373.87599999999998</v>
      </c>
      <c r="V127" s="1">
        <f t="shared" si="22"/>
        <v>121.8192</v>
      </c>
      <c r="W127" s="1">
        <f t="shared" si="23"/>
        <v>648780.67960000003</v>
      </c>
      <c r="X127" s="1">
        <f t="shared" si="24"/>
        <v>262.02773812600969</v>
      </c>
      <c r="Y127" s="10">
        <f t="shared" si="25"/>
        <v>7.8804738661432365</v>
      </c>
      <c r="Z127" s="1">
        <f t="shared" si="26"/>
        <v>537.39435326727505</v>
      </c>
      <c r="AA127" s="1">
        <f t="shared" si="27"/>
        <v>0.37402700415058493</v>
      </c>
      <c r="AB127" s="1">
        <f t="shared" si="28"/>
        <v>533642.67960000003</v>
      </c>
      <c r="AC127" s="8">
        <f t="shared" si="29"/>
        <v>0.37402700415058493</v>
      </c>
      <c r="AD127" s="1" t="str">
        <f t="shared" si="30"/>
        <v>CUST127</v>
      </c>
      <c r="AE127" s="1"/>
      <c r="AF127" s="1">
        <f t="shared" si="36"/>
        <v>79746929.783300012</v>
      </c>
      <c r="AG127" s="1">
        <f t="shared" si="31"/>
        <v>0.38961818927010045</v>
      </c>
      <c r="AH127" s="1" t="str">
        <f t="shared" si="32"/>
        <v>Yes</v>
      </c>
      <c r="AI127" s="1" t="str">
        <f t="shared" si="33"/>
        <v>No</v>
      </c>
      <c r="AJ127" s="1" t="str">
        <f t="shared" si="34"/>
        <v>No</v>
      </c>
      <c r="AK127" s="1" t="str">
        <f t="shared" si="35"/>
        <v>Low</v>
      </c>
    </row>
    <row r="128" spans="1:37" x14ac:dyDescent="0.3">
      <c r="A128" s="1" t="s">
        <v>20</v>
      </c>
      <c r="B128" s="1" t="s">
        <v>24</v>
      </c>
      <c r="C128" s="1" t="s">
        <v>31</v>
      </c>
      <c r="D128" s="1">
        <v>4978</v>
      </c>
      <c r="E128" s="1">
        <v>801496</v>
      </c>
      <c r="F128" s="1">
        <v>96118</v>
      </c>
      <c r="G128" s="1">
        <v>0.89</v>
      </c>
      <c r="H128" s="1">
        <v>5.51</v>
      </c>
      <c r="I128" s="1">
        <v>160</v>
      </c>
      <c r="J128" s="1">
        <v>65.36</v>
      </c>
      <c r="K128" s="1">
        <v>11.91</v>
      </c>
      <c r="L128" s="1">
        <v>32069</v>
      </c>
      <c r="M128" s="1">
        <v>10</v>
      </c>
      <c r="N128" s="1">
        <v>556.49</v>
      </c>
      <c r="O128" s="1">
        <v>13.63</v>
      </c>
      <c r="P128" s="1">
        <v>40</v>
      </c>
      <c r="Q128" s="1">
        <v>16203</v>
      </c>
      <c r="R128" s="1">
        <v>64</v>
      </c>
      <c r="S128" s="1">
        <f t="shared" si="19"/>
        <v>27428.78</v>
      </c>
      <c r="T128" s="1">
        <f t="shared" si="20"/>
        <v>95458.173599999995</v>
      </c>
      <c r="U128" s="1">
        <f t="shared" si="21"/>
        <v>678.50139999999999</v>
      </c>
      <c r="V128" s="1">
        <f t="shared" si="22"/>
        <v>44.304200000000002</v>
      </c>
      <c r="W128" s="1">
        <f t="shared" si="23"/>
        <v>629614.24080000003</v>
      </c>
      <c r="X128" s="1">
        <f t="shared" si="24"/>
        <v>126.47935733226196</v>
      </c>
      <c r="Y128" s="10">
        <f t="shared" si="25"/>
        <v>8.3386670550781332</v>
      </c>
      <c r="Z128" s="1">
        <f t="shared" si="26"/>
        <v>1440.2702654135744</v>
      </c>
      <c r="AA128" s="1">
        <f t="shared" si="27"/>
        <v>0.11109026121153442</v>
      </c>
      <c r="AB128" s="1">
        <f t="shared" si="28"/>
        <v>533496.24080000003</v>
      </c>
      <c r="AC128" s="8">
        <f t="shared" si="29"/>
        <v>0.11109026121153442</v>
      </c>
      <c r="AD128" s="1" t="str">
        <f t="shared" si="30"/>
        <v>CUST128</v>
      </c>
      <c r="AE128" s="1"/>
      <c r="AF128" s="1">
        <f t="shared" si="36"/>
        <v>80280426.024100006</v>
      </c>
      <c r="AG128" s="1">
        <f t="shared" si="31"/>
        <v>0.3922246825844854</v>
      </c>
      <c r="AH128" s="1" t="str">
        <f t="shared" si="32"/>
        <v>Yes</v>
      </c>
      <c r="AI128" s="1" t="str">
        <f t="shared" si="33"/>
        <v>No</v>
      </c>
      <c r="AJ128" s="1" t="str">
        <f t="shared" si="34"/>
        <v>No</v>
      </c>
      <c r="AK128" s="1" t="str">
        <f t="shared" si="35"/>
        <v>Low</v>
      </c>
    </row>
    <row r="129" spans="1:37" x14ac:dyDescent="0.3">
      <c r="A129" s="1" t="s">
        <v>21</v>
      </c>
      <c r="B129" s="1" t="s">
        <v>26</v>
      </c>
      <c r="C129" s="1" t="s">
        <v>31</v>
      </c>
      <c r="D129" s="1">
        <v>3527</v>
      </c>
      <c r="E129" s="1">
        <v>772724</v>
      </c>
      <c r="F129" s="1">
        <v>43392</v>
      </c>
      <c r="G129" s="1">
        <v>6.32</v>
      </c>
      <c r="H129" s="1">
        <v>12.18</v>
      </c>
      <c r="I129" s="1">
        <v>79</v>
      </c>
      <c r="J129" s="1">
        <v>32.76</v>
      </c>
      <c r="K129" s="1">
        <v>7.16</v>
      </c>
      <c r="L129" s="1">
        <v>68371</v>
      </c>
      <c r="M129" s="1">
        <v>4</v>
      </c>
      <c r="N129" s="1">
        <v>1038.25</v>
      </c>
      <c r="O129" s="1">
        <v>12.25</v>
      </c>
      <c r="P129" s="1">
        <v>32</v>
      </c>
      <c r="Q129" s="1">
        <v>29906</v>
      </c>
      <c r="R129" s="1">
        <v>61</v>
      </c>
      <c r="S129" s="1">
        <f t="shared" si="19"/>
        <v>42958.86</v>
      </c>
      <c r="T129" s="1">
        <f t="shared" si="20"/>
        <v>55327.038399999998</v>
      </c>
      <c r="U129" s="1">
        <f t="shared" si="21"/>
        <v>432.0575</v>
      </c>
      <c r="V129" s="1">
        <f t="shared" si="22"/>
        <v>222.90640000000002</v>
      </c>
      <c r="W129" s="1">
        <f t="shared" si="23"/>
        <v>575506.13769999996</v>
      </c>
      <c r="X129" s="1">
        <f t="shared" si="24"/>
        <v>163.17157292316415</v>
      </c>
      <c r="Y129" s="10">
        <f t="shared" si="25"/>
        <v>17.807983038348084</v>
      </c>
      <c r="Z129" s="1">
        <f t="shared" si="26"/>
        <v>744.25620033710572</v>
      </c>
      <c r="AA129" s="1">
        <f t="shared" si="27"/>
        <v>0.10614624367820852</v>
      </c>
      <c r="AB129" s="1">
        <f t="shared" si="28"/>
        <v>532114.13769999996</v>
      </c>
      <c r="AC129" s="8">
        <f t="shared" si="29"/>
        <v>0.10614624367820852</v>
      </c>
      <c r="AD129" s="1" t="str">
        <f t="shared" si="30"/>
        <v>CUST129</v>
      </c>
      <c r="AE129" s="1"/>
      <c r="AF129" s="1">
        <f t="shared" si="36"/>
        <v>80812540.161800012</v>
      </c>
      <c r="AG129" s="1">
        <f t="shared" si="31"/>
        <v>0.39482442338176826</v>
      </c>
      <c r="AH129" s="1" t="str">
        <f t="shared" si="32"/>
        <v>Yes</v>
      </c>
      <c r="AI129" s="1" t="str">
        <f t="shared" si="33"/>
        <v>Yes</v>
      </c>
      <c r="AJ129" s="1" t="str">
        <f t="shared" si="34"/>
        <v>Yes</v>
      </c>
      <c r="AK129" s="1" t="str">
        <f t="shared" si="35"/>
        <v>High</v>
      </c>
    </row>
    <row r="130" spans="1:37" x14ac:dyDescent="0.3">
      <c r="A130" s="1" t="s">
        <v>18</v>
      </c>
      <c r="B130" s="1" t="s">
        <v>25</v>
      </c>
      <c r="C130" s="1" t="s">
        <v>31</v>
      </c>
      <c r="D130" s="1">
        <v>1063</v>
      </c>
      <c r="E130" s="1">
        <v>782303</v>
      </c>
      <c r="F130" s="1">
        <v>85811</v>
      </c>
      <c r="G130" s="1">
        <v>6.79</v>
      </c>
      <c r="H130" s="1">
        <v>13.9</v>
      </c>
      <c r="I130" s="1">
        <v>326</v>
      </c>
      <c r="J130" s="1">
        <v>28.06</v>
      </c>
      <c r="K130" s="1">
        <v>17.75</v>
      </c>
      <c r="L130" s="1">
        <v>1353</v>
      </c>
      <c r="M130" s="1">
        <v>9</v>
      </c>
      <c r="N130" s="1">
        <v>1946.76</v>
      </c>
      <c r="O130" s="1">
        <v>18.55</v>
      </c>
      <c r="P130" s="1">
        <v>12</v>
      </c>
      <c r="Q130" s="1">
        <v>9520</v>
      </c>
      <c r="R130" s="1">
        <v>65</v>
      </c>
      <c r="S130" s="1">
        <f t="shared" ref="S130:S193" si="37">H130*D130</f>
        <v>14775.7</v>
      </c>
      <c r="T130" s="1">
        <f t="shared" ref="T130:T193" si="38">K130/100*E130</f>
        <v>138858.7825</v>
      </c>
      <c r="U130" s="1">
        <f t="shared" ref="U130:U193" si="39">O130/100*D130</f>
        <v>197.1865</v>
      </c>
      <c r="V130" s="1">
        <f t="shared" ref="V130:V193" si="40">G130/100*D130</f>
        <v>72.177700000000002</v>
      </c>
      <c r="W130" s="1">
        <f t="shared" ref="W130:W193" si="41">E130 - (S130+T130+U130+V130+L130+Q130)</f>
        <v>617526.15330000001</v>
      </c>
      <c r="X130" s="1">
        <f t="shared" ref="X130:X193" si="42">IF(D130=0,NA(),W130/D130)</f>
        <v>580.92770771401695</v>
      </c>
      <c r="Y130" s="10">
        <f t="shared" ref="Y130:Y193" si="43">IF(F130=0,NA(),E130/F130)</f>
        <v>9.1165817902133757</v>
      </c>
      <c r="Z130" s="1">
        <f t="shared" ref="Z130:Z193" si="44">IF(N130=0,NA(),E130/N130)</f>
        <v>401.84871273295118</v>
      </c>
      <c r="AA130" s="1">
        <f t="shared" ref="AA130:AA193" si="45">IF(Z130=0,NA(),I130/Z130)</f>
        <v>0.81125057682253543</v>
      </c>
      <c r="AB130" s="1">
        <f t="shared" ref="AB130:AB193" si="46">W130-F130</f>
        <v>531715.15330000001</v>
      </c>
      <c r="AC130" s="8">
        <f t="shared" ref="AC130:AC193" si="47">IF(Z130=0,NA(),I130/Z130)</f>
        <v>0.81125057682253543</v>
      </c>
      <c r="AD130" s="1" t="str">
        <f t="shared" ref="AD130:AD193" si="48" xml:space="preserve"> "CUST" &amp; ROW()</f>
        <v>CUST130</v>
      </c>
      <c r="AE130" s="1"/>
      <c r="AF130" s="1">
        <f t="shared" si="36"/>
        <v>81344255.315100014</v>
      </c>
      <c r="AG130" s="1">
        <f t="shared" ref="AG130:AG193" si="49">AF130/$AE$2</f>
        <v>0.39742221486790025</v>
      </c>
      <c r="AH130" s="1" t="str">
        <f t="shared" ref="AH130:AH193" si="50">IF(AG130&lt;=0.75,"Yes","No")</f>
        <v>Yes</v>
      </c>
      <c r="AI130" s="1" t="str">
        <f t="shared" ref="AI130:AI193" si="51">IF(AND(AB130&gt;=$AM$1, M130&lt;$AM$2),"Yes","No")</f>
        <v>No</v>
      </c>
      <c r="AJ130" s="1" t="str">
        <f t="shared" ref="AJ130:AJ193" si="52">IF(AND(AB130&gt;=$AM$1, M130&lt;$AM$2, Y130&gt;=$AM$5),"Yes","No")</f>
        <v>No</v>
      </c>
      <c r="AK130" s="1" t="str">
        <f t="shared" ref="AK130:AK193" si="53">IF(Y130&gt;$AM$5,"High",IF(Y130&lt;$AM$5,"Low","Medium"))</f>
        <v>Low</v>
      </c>
    </row>
    <row r="131" spans="1:37" x14ac:dyDescent="0.3">
      <c r="A131" s="1" t="s">
        <v>18</v>
      </c>
      <c r="B131" s="1" t="s">
        <v>26</v>
      </c>
      <c r="C131" s="1" t="s">
        <v>28</v>
      </c>
      <c r="D131" s="1">
        <v>1373</v>
      </c>
      <c r="E131" s="1">
        <v>946816</v>
      </c>
      <c r="F131" s="1">
        <v>137001</v>
      </c>
      <c r="G131" s="1">
        <v>6.71</v>
      </c>
      <c r="H131" s="1">
        <v>19.32</v>
      </c>
      <c r="I131" s="1">
        <v>285</v>
      </c>
      <c r="J131" s="1">
        <v>61.53</v>
      </c>
      <c r="K131" s="1">
        <v>18.649999999999999</v>
      </c>
      <c r="L131" s="1">
        <v>48521</v>
      </c>
      <c r="M131" s="1">
        <v>8</v>
      </c>
      <c r="N131" s="1">
        <v>612.32000000000005</v>
      </c>
      <c r="O131" s="1">
        <v>7.57</v>
      </c>
      <c r="P131" s="1">
        <v>13</v>
      </c>
      <c r="Q131" s="1">
        <v>26669</v>
      </c>
      <c r="R131" s="1">
        <v>-8</v>
      </c>
      <c r="S131" s="1">
        <f t="shared" si="37"/>
        <v>26526.36</v>
      </c>
      <c r="T131" s="1">
        <f t="shared" si="38"/>
        <v>176581.18400000001</v>
      </c>
      <c r="U131" s="1">
        <f t="shared" si="39"/>
        <v>103.93610000000001</v>
      </c>
      <c r="V131" s="1">
        <f t="shared" si="40"/>
        <v>92.128299999999996</v>
      </c>
      <c r="W131" s="1">
        <f t="shared" si="41"/>
        <v>668322.39159999997</v>
      </c>
      <c r="X131" s="1">
        <f t="shared" si="42"/>
        <v>486.76066394756009</v>
      </c>
      <c r="Y131" s="10">
        <f t="shared" si="43"/>
        <v>6.9110152480638831</v>
      </c>
      <c r="Z131" s="1">
        <f t="shared" si="44"/>
        <v>1546.276456754638</v>
      </c>
      <c r="AA131" s="1">
        <f t="shared" si="45"/>
        <v>0.18431374205759093</v>
      </c>
      <c r="AB131" s="1">
        <f t="shared" si="46"/>
        <v>531321.39159999997</v>
      </c>
      <c r="AC131" s="8">
        <f t="shared" si="47"/>
        <v>0.18431374205759093</v>
      </c>
      <c r="AD131" s="1" t="str">
        <f t="shared" si="48"/>
        <v>CUST131</v>
      </c>
      <c r="AE131" s="1"/>
      <c r="AF131" s="1">
        <f t="shared" si="36"/>
        <v>81875576.706700012</v>
      </c>
      <c r="AG131" s="1">
        <f t="shared" si="49"/>
        <v>0.40001808255933596</v>
      </c>
      <c r="AH131" s="1" t="str">
        <f t="shared" si="50"/>
        <v>Yes</v>
      </c>
      <c r="AI131" s="1" t="str">
        <f t="shared" si="51"/>
        <v>No</v>
      </c>
      <c r="AJ131" s="1" t="str">
        <f t="shared" si="52"/>
        <v>No</v>
      </c>
      <c r="AK131" s="1" t="str">
        <f t="shared" si="53"/>
        <v>Low</v>
      </c>
    </row>
    <row r="132" spans="1:37" x14ac:dyDescent="0.3">
      <c r="A132" s="1" t="s">
        <v>20</v>
      </c>
      <c r="B132" s="1" t="s">
        <v>24</v>
      </c>
      <c r="C132" s="1" t="s">
        <v>31</v>
      </c>
      <c r="D132" s="1">
        <v>1308</v>
      </c>
      <c r="E132" s="1">
        <v>636712</v>
      </c>
      <c r="F132" s="1">
        <v>13016</v>
      </c>
      <c r="G132" s="1">
        <v>3.32</v>
      </c>
      <c r="H132" s="1">
        <v>2.11</v>
      </c>
      <c r="I132" s="1">
        <v>120</v>
      </c>
      <c r="J132" s="1">
        <v>61.23</v>
      </c>
      <c r="K132" s="1">
        <v>12.77</v>
      </c>
      <c r="L132" s="1">
        <v>6372</v>
      </c>
      <c r="M132" s="1">
        <v>14</v>
      </c>
      <c r="N132" s="1">
        <v>917.75</v>
      </c>
      <c r="O132" s="1">
        <v>7.55</v>
      </c>
      <c r="P132" s="1">
        <v>42</v>
      </c>
      <c r="Q132" s="1">
        <v>3128</v>
      </c>
      <c r="R132" s="1">
        <v>36</v>
      </c>
      <c r="S132" s="1">
        <f t="shared" si="37"/>
        <v>2759.8799999999997</v>
      </c>
      <c r="T132" s="1">
        <f t="shared" si="38"/>
        <v>81308.122400000007</v>
      </c>
      <c r="U132" s="1">
        <f t="shared" si="39"/>
        <v>98.753999999999991</v>
      </c>
      <c r="V132" s="1">
        <f t="shared" si="40"/>
        <v>43.425600000000003</v>
      </c>
      <c r="W132" s="1">
        <f t="shared" si="41"/>
        <v>543001.81799999997</v>
      </c>
      <c r="X132" s="1">
        <f t="shared" si="42"/>
        <v>415.13900458715597</v>
      </c>
      <c r="Y132" s="10">
        <f t="shared" si="43"/>
        <v>48.917639827904118</v>
      </c>
      <c r="Z132" s="1">
        <f t="shared" si="44"/>
        <v>693.77499318986656</v>
      </c>
      <c r="AA132" s="1">
        <f t="shared" si="45"/>
        <v>0.17296674163515058</v>
      </c>
      <c r="AB132" s="1">
        <f t="shared" si="46"/>
        <v>529985.81799999997</v>
      </c>
      <c r="AC132" s="8">
        <f t="shared" si="47"/>
        <v>0.17296674163515058</v>
      </c>
      <c r="AD132" s="1" t="str">
        <f t="shared" si="48"/>
        <v>CUST132</v>
      </c>
      <c r="AE132" s="1"/>
      <c r="AF132" s="1">
        <f t="shared" ref="AF132:AF195" si="54">AF131+AB132</f>
        <v>82405562.524700016</v>
      </c>
      <c r="AG132" s="1">
        <f t="shared" si="49"/>
        <v>0.40260742506203923</v>
      </c>
      <c r="AH132" s="1" t="str">
        <f t="shared" si="50"/>
        <v>Yes</v>
      </c>
      <c r="AI132" s="1" t="str">
        <f t="shared" si="51"/>
        <v>No</v>
      </c>
      <c r="AJ132" s="1" t="str">
        <f t="shared" si="52"/>
        <v>No</v>
      </c>
      <c r="AK132" s="1" t="str">
        <f t="shared" si="53"/>
        <v>High</v>
      </c>
    </row>
    <row r="133" spans="1:37" x14ac:dyDescent="0.3">
      <c r="A133" s="1" t="s">
        <v>22</v>
      </c>
      <c r="B133" s="1" t="s">
        <v>24</v>
      </c>
      <c r="C133" s="1" t="s">
        <v>31</v>
      </c>
      <c r="D133" s="1">
        <v>1369</v>
      </c>
      <c r="E133" s="1">
        <v>820915</v>
      </c>
      <c r="F133" s="1">
        <v>120598</v>
      </c>
      <c r="G133" s="1">
        <v>6.17</v>
      </c>
      <c r="H133" s="1">
        <v>5.96</v>
      </c>
      <c r="I133" s="1">
        <v>104</v>
      </c>
      <c r="J133" s="1">
        <v>7.7</v>
      </c>
      <c r="K133" s="1">
        <v>8.7899999999999991</v>
      </c>
      <c r="L133" s="1">
        <v>57225</v>
      </c>
      <c r="M133" s="1">
        <v>13</v>
      </c>
      <c r="N133" s="1">
        <v>976.37</v>
      </c>
      <c r="O133" s="1">
        <v>3.8</v>
      </c>
      <c r="P133" s="1">
        <v>45</v>
      </c>
      <c r="Q133" s="1">
        <v>35986</v>
      </c>
      <c r="R133" s="1">
        <v>42</v>
      </c>
      <c r="S133" s="1">
        <f t="shared" si="37"/>
        <v>8159.24</v>
      </c>
      <c r="T133" s="1">
        <f t="shared" si="38"/>
        <v>72158.428499999995</v>
      </c>
      <c r="U133" s="1">
        <f t="shared" si="39"/>
        <v>52.021999999999998</v>
      </c>
      <c r="V133" s="1">
        <f t="shared" si="40"/>
        <v>84.467299999999994</v>
      </c>
      <c r="W133" s="1">
        <f t="shared" si="41"/>
        <v>647249.84220000007</v>
      </c>
      <c r="X133" s="1">
        <f t="shared" si="42"/>
        <v>472.79024265887512</v>
      </c>
      <c r="Y133" s="10">
        <f t="shared" si="43"/>
        <v>6.8070366009386554</v>
      </c>
      <c r="Z133" s="1">
        <f t="shared" si="44"/>
        <v>840.78269508485516</v>
      </c>
      <c r="AA133" s="1">
        <f t="shared" si="45"/>
        <v>0.1236942679814597</v>
      </c>
      <c r="AB133" s="1">
        <f t="shared" si="46"/>
        <v>526651.84220000007</v>
      </c>
      <c r="AC133" s="8">
        <f t="shared" si="47"/>
        <v>0.1236942679814597</v>
      </c>
      <c r="AD133" s="1" t="str">
        <f t="shared" si="48"/>
        <v>CUST133</v>
      </c>
      <c r="AE133" s="1"/>
      <c r="AF133" s="1">
        <f t="shared" si="54"/>
        <v>82932214.366900012</v>
      </c>
      <c r="AG133" s="1">
        <f t="shared" si="49"/>
        <v>0.40518047881710301</v>
      </c>
      <c r="AH133" s="1" t="str">
        <f t="shared" si="50"/>
        <v>Yes</v>
      </c>
      <c r="AI133" s="1" t="str">
        <f t="shared" si="51"/>
        <v>No</v>
      </c>
      <c r="AJ133" s="1" t="str">
        <f t="shared" si="52"/>
        <v>No</v>
      </c>
      <c r="AK133" s="1" t="str">
        <f t="shared" si="53"/>
        <v>Low</v>
      </c>
    </row>
    <row r="134" spans="1:37" x14ac:dyDescent="0.3">
      <c r="A134" s="1" t="s">
        <v>23</v>
      </c>
      <c r="B134" s="1" t="s">
        <v>26</v>
      </c>
      <c r="C134" s="1" t="s">
        <v>29</v>
      </c>
      <c r="D134" s="1">
        <v>4819</v>
      </c>
      <c r="E134" s="1">
        <v>813760</v>
      </c>
      <c r="F134" s="1">
        <v>89700</v>
      </c>
      <c r="G134" s="1">
        <v>4.3600000000000003</v>
      </c>
      <c r="H134" s="1">
        <v>9.4700000000000006</v>
      </c>
      <c r="I134" s="1">
        <v>70</v>
      </c>
      <c r="J134" s="1">
        <v>42.66</v>
      </c>
      <c r="K134" s="1">
        <v>7.5</v>
      </c>
      <c r="L134" s="1">
        <v>42249</v>
      </c>
      <c r="M134" s="1">
        <v>0</v>
      </c>
      <c r="N134" s="1">
        <v>1081.5999999999999</v>
      </c>
      <c r="O134" s="1">
        <v>12.75</v>
      </c>
      <c r="P134" s="1">
        <v>6</v>
      </c>
      <c r="Q134" s="1">
        <v>49218</v>
      </c>
      <c r="R134" s="1">
        <v>6</v>
      </c>
      <c r="S134" s="1">
        <f t="shared" si="37"/>
        <v>45635.93</v>
      </c>
      <c r="T134" s="1">
        <f t="shared" si="38"/>
        <v>61032</v>
      </c>
      <c r="U134" s="1">
        <f t="shared" si="39"/>
        <v>614.42250000000001</v>
      </c>
      <c r="V134" s="1">
        <f t="shared" si="40"/>
        <v>210.10839999999999</v>
      </c>
      <c r="W134" s="1">
        <f t="shared" si="41"/>
        <v>614800.53909999994</v>
      </c>
      <c r="X134" s="1">
        <f t="shared" si="42"/>
        <v>127.57844762398837</v>
      </c>
      <c r="Y134" s="10">
        <f t="shared" si="43"/>
        <v>9.0720178372352294</v>
      </c>
      <c r="Z134" s="1">
        <f t="shared" si="44"/>
        <v>752.36686390532554</v>
      </c>
      <c r="AA134" s="1">
        <f t="shared" si="45"/>
        <v>9.3039716869838765E-2</v>
      </c>
      <c r="AB134" s="1">
        <f t="shared" si="46"/>
        <v>525100.53909999994</v>
      </c>
      <c r="AC134" s="8">
        <f t="shared" si="47"/>
        <v>9.3039716869838765E-2</v>
      </c>
      <c r="AD134" s="1" t="str">
        <f t="shared" si="48"/>
        <v>CUST134</v>
      </c>
      <c r="AE134" s="1"/>
      <c r="AF134" s="1">
        <f t="shared" si="54"/>
        <v>83457314.906000018</v>
      </c>
      <c r="AG134" s="1">
        <f t="shared" si="49"/>
        <v>0.40774595339756442</v>
      </c>
      <c r="AH134" s="1" t="str">
        <f t="shared" si="50"/>
        <v>Yes</v>
      </c>
      <c r="AI134" s="1" t="str">
        <f t="shared" si="51"/>
        <v>Yes</v>
      </c>
      <c r="AJ134" s="1" t="str">
        <f t="shared" si="52"/>
        <v>No</v>
      </c>
      <c r="AK134" s="1" t="str">
        <f t="shared" si="53"/>
        <v>Low</v>
      </c>
    </row>
    <row r="135" spans="1:37" x14ac:dyDescent="0.3">
      <c r="A135" s="1" t="s">
        <v>18</v>
      </c>
      <c r="B135" s="1" t="s">
        <v>27</v>
      </c>
      <c r="C135" s="1" t="s">
        <v>30</v>
      </c>
      <c r="D135" s="1">
        <v>2047</v>
      </c>
      <c r="E135" s="1">
        <v>838768</v>
      </c>
      <c r="F135" s="1">
        <v>126929</v>
      </c>
      <c r="G135" s="1">
        <v>4.74</v>
      </c>
      <c r="H135" s="1">
        <v>3.79</v>
      </c>
      <c r="I135" s="1">
        <v>50</v>
      </c>
      <c r="J135" s="1">
        <v>18.309999999999999</v>
      </c>
      <c r="K135" s="1">
        <v>19.48</v>
      </c>
      <c r="L135" s="1">
        <v>6256</v>
      </c>
      <c r="M135" s="1">
        <v>13</v>
      </c>
      <c r="N135" s="1">
        <v>287.23</v>
      </c>
      <c r="O135" s="1">
        <v>23.55</v>
      </c>
      <c r="P135" s="1">
        <v>7</v>
      </c>
      <c r="Q135" s="1">
        <v>9712</v>
      </c>
      <c r="R135" s="1">
        <v>20</v>
      </c>
      <c r="S135" s="1">
        <f t="shared" si="37"/>
        <v>7758.13</v>
      </c>
      <c r="T135" s="1">
        <f t="shared" si="38"/>
        <v>163392.00640000001</v>
      </c>
      <c r="U135" s="1">
        <f t="shared" si="39"/>
        <v>482.06850000000003</v>
      </c>
      <c r="V135" s="1">
        <f t="shared" si="40"/>
        <v>97.027800000000013</v>
      </c>
      <c r="W135" s="1">
        <f t="shared" si="41"/>
        <v>651070.76729999995</v>
      </c>
      <c r="X135" s="1">
        <f t="shared" si="42"/>
        <v>318.06095129457742</v>
      </c>
      <c r="Y135" s="10">
        <f t="shared" si="43"/>
        <v>6.6081667703991993</v>
      </c>
      <c r="Z135" s="1">
        <f t="shared" si="44"/>
        <v>2920.1963583191168</v>
      </c>
      <c r="AA135" s="1">
        <f t="shared" si="45"/>
        <v>1.7122136276062034E-2</v>
      </c>
      <c r="AB135" s="1">
        <f t="shared" si="46"/>
        <v>524141.76729999995</v>
      </c>
      <c r="AC135" s="8">
        <f t="shared" si="47"/>
        <v>1.7122136276062034E-2</v>
      </c>
      <c r="AD135" s="1" t="str">
        <f t="shared" si="48"/>
        <v>CUST135</v>
      </c>
      <c r="AE135" s="1"/>
      <c r="AF135" s="1">
        <f t="shared" si="54"/>
        <v>83981456.673300013</v>
      </c>
      <c r="AG135" s="1">
        <f t="shared" si="49"/>
        <v>0.41030674372330084</v>
      </c>
      <c r="AH135" s="1" t="str">
        <f t="shared" si="50"/>
        <v>Yes</v>
      </c>
      <c r="AI135" s="1" t="str">
        <f t="shared" si="51"/>
        <v>No</v>
      </c>
      <c r="AJ135" s="1" t="str">
        <f t="shared" si="52"/>
        <v>No</v>
      </c>
      <c r="AK135" s="1" t="str">
        <f t="shared" si="53"/>
        <v>Low</v>
      </c>
    </row>
    <row r="136" spans="1:37" x14ac:dyDescent="0.3">
      <c r="A136" s="1" t="s">
        <v>21</v>
      </c>
      <c r="B136" s="1" t="s">
        <v>24</v>
      </c>
      <c r="C136" s="1" t="s">
        <v>30</v>
      </c>
      <c r="D136" s="1">
        <v>4165</v>
      </c>
      <c r="E136" s="1">
        <v>713070</v>
      </c>
      <c r="F136" s="1">
        <v>53456</v>
      </c>
      <c r="G136" s="1">
        <v>8.6999999999999993</v>
      </c>
      <c r="H136" s="1">
        <v>14.56</v>
      </c>
      <c r="I136" s="1">
        <v>314</v>
      </c>
      <c r="J136" s="1">
        <v>54.83</v>
      </c>
      <c r="K136" s="1">
        <v>5.3</v>
      </c>
      <c r="L136" s="1">
        <v>5062</v>
      </c>
      <c r="M136" s="1">
        <v>9</v>
      </c>
      <c r="N136" s="1">
        <v>390.1</v>
      </c>
      <c r="O136" s="1">
        <v>18.68</v>
      </c>
      <c r="P136" s="1">
        <v>24</v>
      </c>
      <c r="Q136" s="1">
        <v>32145</v>
      </c>
      <c r="R136" s="1">
        <v>36</v>
      </c>
      <c r="S136" s="1">
        <f t="shared" si="37"/>
        <v>60642.400000000001</v>
      </c>
      <c r="T136" s="1">
        <f t="shared" si="38"/>
        <v>37792.71</v>
      </c>
      <c r="U136" s="1">
        <f t="shared" si="39"/>
        <v>778.02199999999993</v>
      </c>
      <c r="V136" s="1">
        <f t="shared" si="40"/>
        <v>362.35499999999996</v>
      </c>
      <c r="W136" s="1">
        <f t="shared" si="41"/>
        <v>576287.51300000004</v>
      </c>
      <c r="X136" s="1">
        <f t="shared" si="42"/>
        <v>138.36434885954384</v>
      </c>
      <c r="Y136" s="10">
        <f t="shared" si="43"/>
        <v>13.339381921580365</v>
      </c>
      <c r="Z136" s="1">
        <f t="shared" si="44"/>
        <v>1827.9159189951295</v>
      </c>
      <c r="AA136" s="1">
        <f t="shared" si="45"/>
        <v>0.17178033012186741</v>
      </c>
      <c r="AB136" s="1">
        <f t="shared" si="46"/>
        <v>522831.51300000004</v>
      </c>
      <c r="AC136" s="8">
        <f t="shared" si="47"/>
        <v>0.17178033012186741</v>
      </c>
      <c r="AD136" s="1" t="str">
        <f t="shared" si="48"/>
        <v>CUST136</v>
      </c>
      <c r="AE136" s="1"/>
      <c r="AF136" s="1">
        <f t="shared" si="54"/>
        <v>84504288.186300009</v>
      </c>
      <c r="AG136" s="1">
        <f t="shared" si="49"/>
        <v>0.41286113256236889</v>
      </c>
      <c r="AH136" s="1" t="str">
        <f t="shared" si="50"/>
        <v>Yes</v>
      </c>
      <c r="AI136" s="1" t="str">
        <f t="shared" si="51"/>
        <v>No</v>
      </c>
      <c r="AJ136" s="1" t="str">
        <f t="shared" si="52"/>
        <v>No</v>
      </c>
      <c r="AK136" s="1" t="str">
        <f t="shared" si="53"/>
        <v>High</v>
      </c>
    </row>
    <row r="137" spans="1:37" x14ac:dyDescent="0.3">
      <c r="A137" s="1" t="s">
        <v>21</v>
      </c>
      <c r="B137" s="1" t="s">
        <v>25</v>
      </c>
      <c r="C137" s="1" t="s">
        <v>29</v>
      </c>
      <c r="D137" s="1">
        <v>986</v>
      </c>
      <c r="E137" s="1">
        <v>737016</v>
      </c>
      <c r="F137" s="1">
        <v>86348</v>
      </c>
      <c r="G137" s="1">
        <v>1.48</v>
      </c>
      <c r="H137" s="1">
        <v>6.07</v>
      </c>
      <c r="I137" s="1">
        <v>246</v>
      </c>
      <c r="J137" s="1">
        <v>27.24</v>
      </c>
      <c r="K137" s="1">
        <v>12.42</v>
      </c>
      <c r="L137" s="1">
        <v>10150</v>
      </c>
      <c r="M137" s="1">
        <v>7</v>
      </c>
      <c r="N137" s="1">
        <v>546.94000000000005</v>
      </c>
      <c r="O137" s="1">
        <v>18.29</v>
      </c>
      <c r="P137" s="1">
        <v>39</v>
      </c>
      <c r="Q137" s="1">
        <v>20171</v>
      </c>
      <c r="R137" s="1">
        <v>-20</v>
      </c>
      <c r="S137" s="1">
        <f t="shared" si="37"/>
        <v>5985.02</v>
      </c>
      <c r="T137" s="1">
        <f t="shared" si="38"/>
        <v>91537.387199999997</v>
      </c>
      <c r="U137" s="1">
        <f t="shared" si="39"/>
        <v>180.33939999999998</v>
      </c>
      <c r="V137" s="1">
        <f t="shared" si="40"/>
        <v>14.5928</v>
      </c>
      <c r="W137" s="1">
        <f t="shared" si="41"/>
        <v>608977.66060000006</v>
      </c>
      <c r="X137" s="1">
        <f t="shared" si="42"/>
        <v>617.62440223123735</v>
      </c>
      <c r="Y137" s="10">
        <f t="shared" si="43"/>
        <v>8.5354148330013437</v>
      </c>
      <c r="Z137" s="1">
        <f t="shared" si="44"/>
        <v>1347.526236881559</v>
      </c>
      <c r="AA137" s="1">
        <f t="shared" si="45"/>
        <v>0.18255674232309749</v>
      </c>
      <c r="AB137" s="1">
        <f t="shared" si="46"/>
        <v>522629.66060000006</v>
      </c>
      <c r="AC137" s="8">
        <f t="shared" si="47"/>
        <v>0.18255674232309749</v>
      </c>
      <c r="AD137" s="1" t="str">
        <f t="shared" si="48"/>
        <v>CUST137</v>
      </c>
      <c r="AE137" s="1"/>
      <c r="AF137" s="1">
        <f t="shared" si="54"/>
        <v>85026917.846900016</v>
      </c>
      <c r="AG137" s="1">
        <f t="shared" si="49"/>
        <v>0.41541453521467342</v>
      </c>
      <c r="AH137" s="1" t="str">
        <f t="shared" si="50"/>
        <v>Yes</v>
      </c>
      <c r="AI137" s="1" t="str">
        <f t="shared" si="51"/>
        <v>Yes</v>
      </c>
      <c r="AJ137" s="1" t="str">
        <f t="shared" si="52"/>
        <v>No</v>
      </c>
      <c r="AK137" s="1" t="str">
        <f t="shared" si="53"/>
        <v>Low</v>
      </c>
    </row>
    <row r="138" spans="1:37" x14ac:dyDescent="0.3">
      <c r="A138" s="1" t="s">
        <v>22</v>
      </c>
      <c r="B138" s="1" t="s">
        <v>26</v>
      </c>
      <c r="C138" s="1" t="s">
        <v>31</v>
      </c>
      <c r="D138" s="1">
        <v>999</v>
      </c>
      <c r="E138" s="1">
        <v>795182</v>
      </c>
      <c r="F138" s="1">
        <v>75194</v>
      </c>
      <c r="G138" s="1">
        <v>4.8499999999999996</v>
      </c>
      <c r="H138" s="1">
        <v>19.809999999999999</v>
      </c>
      <c r="I138" s="1">
        <v>51</v>
      </c>
      <c r="J138" s="1">
        <v>48.79</v>
      </c>
      <c r="K138" s="1">
        <v>8.7799999999999994</v>
      </c>
      <c r="L138" s="1">
        <v>63321</v>
      </c>
      <c r="M138" s="1">
        <v>2</v>
      </c>
      <c r="N138" s="1">
        <v>1457.29</v>
      </c>
      <c r="O138" s="1">
        <v>13.22</v>
      </c>
      <c r="P138" s="1">
        <v>28</v>
      </c>
      <c r="Q138" s="1">
        <v>45427</v>
      </c>
      <c r="R138" s="1">
        <v>73</v>
      </c>
      <c r="S138" s="1">
        <f t="shared" si="37"/>
        <v>19790.189999999999</v>
      </c>
      <c r="T138" s="1">
        <f t="shared" si="38"/>
        <v>69816.979599999991</v>
      </c>
      <c r="U138" s="1">
        <f t="shared" si="39"/>
        <v>132.06780000000001</v>
      </c>
      <c r="V138" s="1">
        <f t="shared" si="40"/>
        <v>48.451499999999996</v>
      </c>
      <c r="W138" s="1">
        <f t="shared" si="41"/>
        <v>596646.31110000005</v>
      </c>
      <c r="X138" s="1">
        <f t="shared" si="42"/>
        <v>597.24355465465476</v>
      </c>
      <c r="Y138" s="10">
        <f t="shared" si="43"/>
        <v>10.575072479187169</v>
      </c>
      <c r="Z138" s="1">
        <f t="shared" si="44"/>
        <v>545.65803649239342</v>
      </c>
      <c r="AA138" s="1">
        <f t="shared" si="45"/>
        <v>9.3465131252971012E-2</v>
      </c>
      <c r="AB138" s="1">
        <f t="shared" si="46"/>
        <v>521452.31110000005</v>
      </c>
      <c r="AC138" s="8">
        <f t="shared" si="47"/>
        <v>9.3465131252971012E-2</v>
      </c>
      <c r="AD138" s="1" t="str">
        <f t="shared" si="48"/>
        <v>CUST138</v>
      </c>
      <c r="AE138" s="1"/>
      <c r="AF138" s="1">
        <f t="shared" si="54"/>
        <v>85548370.158000022</v>
      </c>
      <c r="AG138" s="1">
        <f t="shared" si="49"/>
        <v>0.41796218571098176</v>
      </c>
      <c r="AH138" s="1" t="str">
        <f t="shared" si="50"/>
        <v>Yes</v>
      </c>
      <c r="AI138" s="1" t="str">
        <f t="shared" si="51"/>
        <v>Yes</v>
      </c>
      <c r="AJ138" s="1" t="str">
        <f t="shared" si="52"/>
        <v>No</v>
      </c>
      <c r="AK138" s="1" t="str">
        <f t="shared" si="53"/>
        <v>Low</v>
      </c>
    </row>
    <row r="139" spans="1:37" x14ac:dyDescent="0.3">
      <c r="A139" s="1" t="s">
        <v>19</v>
      </c>
      <c r="B139" s="1" t="s">
        <v>25</v>
      </c>
      <c r="C139" s="1" t="s">
        <v>30</v>
      </c>
      <c r="D139" s="1">
        <v>1035</v>
      </c>
      <c r="E139" s="1">
        <v>665458</v>
      </c>
      <c r="F139" s="1">
        <v>18689</v>
      </c>
      <c r="G139" s="1">
        <v>6.17</v>
      </c>
      <c r="H139" s="1">
        <v>6.91</v>
      </c>
      <c r="I139" s="1">
        <v>12</v>
      </c>
      <c r="J139" s="1">
        <v>25.26</v>
      </c>
      <c r="K139" s="1">
        <v>8.7100000000000009</v>
      </c>
      <c r="L139" s="1">
        <v>27331</v>
      </c>
      <c r="M139" s="1">
        <v>13</v>
      </c>
      <c r="N139" s="1">
        <v>1596.7</v>
      </c>
      <c r="O139" s="1">
        <v>29.46</v>
      </c>
      <c r="P139" s="1">
        <v>41</v>
      </c>
      <c r="Q139" s="1">
        <v>35818</v>
      </c>
      <c r="R139" s="1">
        <v>2</v>
      </c>
      <c r="S139" s="1">
        <f t="shared" si="37"/>
        <v>7151.85</v>
      </c>
      <c r="T139" s="1">
        <f t="shared" si="38"/>
        <v>57961.391800000005</v>
      </c>
      <c r="U139" s="1">
        <f t="shared" si="39"/>
        <v>304.911</v>
      </c>
      <c r="V139" s="1">
        <f t="shared" si="40"/>
        <v>63.859499999999997</v>
      </c>
      <c r="W139" s="1">
        <f t="shared" si="41"/>
        <v>536826.98769999994</v>
      </c>
      <c r="X139" s="1">
        <f t="shared" si="42"/>
        <v>518.67341806763284</v>
      </c>
      <c r="Y139" s="10">
        <f t="shared" si="43"/>
        <v>35.606934560436621</v>
      </c>
      <c r="Z139" s="1">
        <f t="shared" si="44"/>
        <v>416.77083985720549</v>
      </c>
      <c r="AA139" s="1">
        <f t="shared" si="45"/>
        <v>2.8792801348845456E-2</v>
      </c>
      <c r="AB139" s="1">
        <f t="shared" si="46"/>
        <v>518137.98769999994</v>
      </c>
      <c r="AC139" s="8">
        <f t="shared" si="47"/>
        <v>2.8792801348845456E-2</v>
      </c>
      <c r="AD139" s="1" t="str">
        <f t="shared" si="48"/>
        <v>CUST139</v>
      </c>
      <c r="AE139" s="1"/>
      <c r="AF139" s="1">
        <f t="shared" si="54"/>
        <v>86066508.145700023</v>
      </c>
      <c r="AG139" s="1">
        <f t="shared" si="49"/>
        <v>0.42049364347503981</v>
      </c>
      <c r="AH139" s="1" t="str">
        <f t="shared" si="50"/>
        <v>Yes</v>
      </c>
      <c r="AI139" s="1" t="str">
        <f t="shared" si="51"/>
        <v>No</v>
      </c>
      <c r="AJ139" s="1" t="str">
        <f t="shared" si="52"/>
        <v>No</v>
      </c>
      <c r="AK139" s="1" t="str">
        <f t="shared" si="53"/>
        <v>High</v>
      </c>
    </row>
    <row r="140" spans="1:37" x14ac:dyDescent="0.3">
      <c r="A140" s="1" t="s">
        <v>22</v>
      </c>
      <c r="B140" s="1" t="s">
        <v>25</v>
      </c>
      <c r="C140" s="1" t="s">
        <v>28</v>
      </c>
      <c r="D140" s="1">
        <v>120</v>
      </c>
      <c r="E140" s="1">
        <v>833301</v>
      </c>
      <c r="F140" s="1">
        <v>61071</v>
      </c>
      <c r="G140" s="1">
        <v>1.41</v>
      </c>
      <c r="H140" s="1">
        <v>19.350000000000001</v>
      </c>
      <c r="I140" s="1">
        <v>441</v>
      </c>
      <c r="J140" s="1">
        <v>16.739999999999998</v>
      </c>
      <c r="K140" s="1">
        <v>17.16</v>
      </c>
      <c r="L140" s="1">
        <v>62619</v>
      </c>
      <c r="M140" s="1">
        <v>4</v>
      </c>
      <c r="N140" s="1">
        <v>742.34</v>
      </c>
      <c r="O140" s="1">
        <v>5.92</v>
      </c>
      <c r="P140" s="1">
        <v>49</v>
      </c>
      <c r="Q140" s="1">
        <v>47309</v>
      </c>
      <c r="R140" s="1">
        <v>25</v>
      </c>
      <c r="S140" s="1">
        <f t="shared" si="37"/>
        <v>2322</v>
      </c>
      <c r="T140" s="1">
        <f t="shared" si="38"/>
        <v>142994.4516</v>
      </c>
      <c r="U140" s="1">
        <f t="shared" si="39"/>
        <v>7.1040000000000001</v>
      </c>
      <c r="V140" s="1">
        <f t="shared" si="40"/>
        <v>1.6919999999999999</v>
      </c>
      <c r="W140" s="1">
        <f t="shared" si="41"/>
        <v>578047.7524</v>
      </c>
      <c r="X140" s="1">
        <f t="shared" si="42"/>
        <v>4817.0646033333333</v>
      </c>
      <c r="Y140" s="10">
        <f t="shared" si="43"/>
        <v>13.644790489757822</v>
      </c>
      <c r="Z140" s="1">
        <f t="shared" si="44"/>
        <v>1122.5328016811702</v>
      </c>
      <c r="AA140" s="1">
        <f t="shared" si="45"/>
        <v>0.39286157102895597</v>
      </c>
      <c r="AB140" s="1">
        <f t="shared" si="46"/>
        <v>516976.7524</v>
      </c>
      <c r="AC140" s="8">
        <f t="shared" si="47"/>
        <v>0.39286157102895597</v>
      </c>
      <c r="AD140" s="1" t="str">
        <f t="shared" si="48"/>
        <v>CUST140</v>
      </c>
      <c r="AE140" s="1"/>
      <c r="AF140" s="1">
        <f t="shared" si="54"/>
        <v>86583484.898100019</v>
      </c>
      <c r="AG140" s="1">
        <f t="shared" si="49"/>
        <v>0.42301942781196866</v>
      </c>
      <c r="AH140" s="1" t="str">
        <f t="shared" si="50"/>
        <v>Yes</v>
      </c>
      <c r="AI140" s="1" t="str">
        <f t="shared" si="51"/>
        <v>Yes</v>
      </c>
      <c r="AJ140" s="1" t="str">
        <f t="shared" si="52"/>
        <v>Yes</v>
      </c>
      <c r="AK140" s="1" t="str">
        <f t="shared" si="53"/>
        <v>High</v>
      </c>
    </row>
    <row r="141" spans="1:37" x14ac:dyDescent="0.3">
      <c r="A141" s="1" t="s">
        <v>21</v>
      </c>
      <c r="B141" s="1" t="s">
        <v>26</v>
      </c>
      <c r="C141" s="1" t="s">
        <v>31</v>
      </c>
      <c r="D141" s="1">
        <v>4053</v>
      </c>
      <c r="E141" s="1">
        <v>819605</v>
      </c>
      <c r="F141" s="1">
        <v>100071</v>
      </c>
      <c r="G141" s="1">
        <v>3.53</v>
      </c>
      <c r="H141" s="1">
        <v>8.0399999999999991</v>
      </c>
      <c r="I141" s="1">
        <v>376</v>
      </c>
      <c r="J141" s="1">
        <v>42.49</v>
      </c>
      <c r="K141" s="1">
        <v>14.06</v>
      </c>
      <c r="L141" s="1">
        <v>7869</v>
      </c>
      <c r="M141" s="1">
        <v>12</v>
      </c>
      <c r="N141" s="1">
        <v>1068.2</v>
      </c>
      <c r="O141" s="1">
        <v>17.71</v>
      </c>
      <c r="P141" s="1">
        <v>49</v>
      </c>
      <c r="Q141" s="1">
        <v>47022</v>
      </c>
      <c r="R141" s="1">
        <v>-3</v>
      </c>
      <c r="S141" s="1">
        <f t="shared" si="37"/>
        <v>32586.119999999995</v>
      </c>
      <c r="T141" s="1">
        <f t="shared" si="38"/>
        <v>115236.463</v>
      </c>
      <c r="U141" s="1">
        <f t="shared" si="39"/>
        <v>717.78629999999998</v>
      </c>
      <c r="V141" s="1">
        <f t="shared" si="40"/>
        <v>143.07089999999999</v>
      </c>
      <c r="W141" s="1">
        <f t="shared" si="41"/>
        <v>616030.55980000005</v>
      </c>
      <c r="X141" s="1">
        <f t="shared" si="42"/>
        <v>151.99372311867754</v>
      </c>
      <c r="Y141" s="10">
        <f t="shared" si="43"/>
        <v>8.1902349331974307</v>
      </c>
      <c r="Z141" s="1">
        <f t="shared" si="44"/>
        <v>767.27672720464329</v>
      </c>
      <c r="AA141" s="1">
        <f t="shared" si="45"/>
        <v>0.49004483867228726</v>
      </c>
      <c r="AB141" s="1">
        <f t="shared" si="46"/>
        <v>515959.55980000005</v>
      </c>
      <c r="AC141" s="8">
        <f t="shared" si="47"/>
        <v>0.49004483867228726</v>
      </c>
      <c r="AD141" s="1" t="str">
        <f t="shared" si="48"/>
        <v>CUST141</v>
      </c>
      <c r="AE141" s="1"/>
      <c r="AF141" s="1">
        <f t="shared" si="54"/>
        <v>87099444.457900017</v>
      </c>
      <c r="AG141" s="1">
        <f t="shared" si="49"/>
        <v>0.42554024246868505</v>
      </c>
      <c r="AH141" s="1" t="str">
        <f t="shared" si="50"/>
        <v>Yes</v>
      </c>
      <c r="AI141" s="1" t="str">
        <f t="shared" si="51"/>
        <v>No</v>
      </c>
      <c r="AJ141" s="1" t="str">
        <f t="shared" si="52"/>
        <v>No</v>
      </c>
      <c r="AK141" s="1" t="str">
        <f t="shared" si="53"/>
        <v>Low</v>
      </c>
    </row>
    <row r="142" spans="1:37" x14ac:dyDescent="0.3">
      <c r="A142" s="1" t="s">
        <v>21</v>
      </c>
      <c r="B142" s="1" t="s">
        <v>27</v>
      </c>
      <c r="C142" s="1" t="s">
        <v>29</v>
      </c>
      <c r="D142" s="1">
        <v>3172</v>
      </c>
      <c r="E142" s="1">
        <v>855113</v>
      </c>
      <c r="F142" s="1">
        <v>89761</v>
      </c>
      <c r="G142" s="1">
        <v>0.71</v>
      </c>
      <c r="H142" s="1">
        <v>5.89</v>
      </c>
      <c r="I142" s="1">
        <v>183</v>
      </c>
      <c r="J142" s="1">
        <v>42.42</v>
      </c>
      <c r="K142" s="1">
        <v>15.78</v>
      </c>
      <c r="L142" s="1">
        <v>73664</v>
      </c>
      <c r="M142" s="1">
        <v>6</v>
      </c>
      <c r="N142" s="1">
        <v>1447.39</v>
      </c>
      <c r="O142" s="1">
        <v>25.42</v>
      </c>
      <c r="P142" s="1">
        <v>39</v>
      </c>
      <c r="Q142" s="1">
        <v>21504</v>
      </c>
      <c r="R142" s="1">
        <v>78</v>
      </c>
      <c r="S142" s="1">
        <f t="shared" si="37"/>
        <v>18683.079999999998</v>
      </c>
      <c r="T142" s="1">
        <f t="shared" si="38"/>
        <v>134936.8314</v>
      </c>
      <c r="U142" s="1">
        <f t="shared" si="39"/>
        <v>806.32240000000013</v>
      </c>
      <c r="V142" s="1">
        <f t="shared" si="40"/>
        <v>22.521199999999997</v>
      </c>
      <c r="W142" s="1">
        <f t="shared" si="41"/>
        <v>605496.245</v>
      </c>
      <c r="X142" s="1">
        <f t="shared" si="42"/>
        <v>190.88784520807062</v>
      </c>
      <c r="Y142" s="10">
        <f t="shared" si="43"/>
        <v>9.5265538485533803</v>
      </c>
      <c r="Z142" s="1">
        <f t="shared" si="44"/>
        <v>590.79653721526324</v>
      </c>
      <c r="AA142" s="1">
        <f t="shared" si="45"/>
        <v>0.30975130772190346</v>
      </c>
      <c r="AB142" s="1">
        <f t="shared" si="46"/>
        <v>515735.245</v>
      </c>
      <c r="AC142" s="8">
        <f t="shared" si="47"/>
        <v>0.30975130772190346</v>
      </c>
      <c r="AD142" s="1" t="str">
        <f t="shared" si="48"/>
        <v>CUST142</v>
      </c>
      <c r="AE142" s="1"/>
      <c r="AF142" s="1">
        <f t="shared" si="54"/>
        <v>87615179.702900022</v>
      </c>
      <c r="AG142" s="1">
        <f t="shared" si="49"/>
        <v>0.42805996119448048</v>
      </c>
      <c r="AH142" s="1" t="str">
        <f t="shared" si="50"/>
        <v>Yes</v>
      </c>
      <c r="AI142" s="1" t="str">
        <f t="shared" si="51"/>
        <v>Yes</v>
      </c>
      <c r="AJ142" s="1" t="str">
        <f t="shared" si="52"/>
        <v>No</v>
      </c>
      <c r="AK142" s="1" t="str">
        <f t="shared" si="53"/>
        <v>Low</v>
      </c>
    </row>
    <row r="143" spans="1:37" x14ac:dyDescent="0.3">
      <c r="A143" s="1" t="s">
        <v>23</v>
      </c>
      <c r="B143" s="1" t="s">
        <v>25</v>
      </c>
      <c r="C143" s="1" t="s">
        <v>30</v>
      </c>
      <c r="D143" s="1">
        <v>4950</v>
      </c>
      <c r="E143" s="1">
        <v>743221</v>
      </c>
      <c r="F143" s="1">
        <v>52093</v>
      </c>
      <c r="G143" s="1">
        <v>3.87</v>
      </c>
      <c r="H143" s="1">
        <v>2.52</v>
      </c>
      <c r="I143" s="1">
        <v>118</v>
      </c>
      <c r="J143" s="1">
        <v>46.3</v>
      </c>
      <c r="K143" s="1">
        <v>7.62</v>
      </c>
      <c r="L143" s="1">
        <v>67262</v>
      </c>
      <c r="M143" s="1">
        <v>13</v>
      </c>
      <c r="N143" s="1">
        <v>475.07</v>
      </c>
      <c r="O143" s="1">
        <v>12.07</v>
      </c>
      <c r="P143" s="1">
        <v>6</v>
      </c>
      <c r="Q143" s="1">
        <v>38367</v>
      </c>
      <c r="R143" s="1">
        <v>37</v>
      </c>
      <c r="S143" s="1">
        <f t="shared" si="37"/>
        <v>12474</v>
      </c>
      <c r="T143" s="1">
        <f t="shared" si="38"/>
        <v>56633.440200000005</v>
      </c>
      <c r="U143" s="1">
        <f t="shared" si="39"/>
        <v>597.46500000000003</v>
      </c>
      <c r="V143" s="1">
        <f t="shared" si="40"/>
        <v>191.565</v>
      </c>
      <c r="W143" s="1">
        <f t="shared" si="41"/>
        <v>567695.52980000002</v>
      </c>
      <c r="X143" s="1">
        <f t="shared" si="42"/>
        <v>114.68596561616162</v>
      </c>
      <c r="Y143" s="10">
        <f t="shared" si="43"/>
        <v>14.267195208569289</v>
      </c>
      <c r="Z143" s="1">
        <f t="shared" si="44"/>
        <v>1564.4452396488939</v>
      </c>
      <c r="AA143" s="1">
        <f t="shared" si="45"/>
        <v>7.5426098024679061E-2</v>
      </c>
      <c r="AB143" s="1">
        <f t="shared" si="46"/>
        <v>515602.52980000002</v>
      </c>
      <c r="AC143" s="8">
        <f t="shared" si="47"/>
        <v>7.5426098024679061E-2</v>
      </c>
      <c r="AD143" s="1" t="str">
        <f t="shared" si="48"/>
        <v>CUST143</v>
      </c>
      <c r="AE143" s="1"/>
      <c r="AF143" s="1">
        <f t="shared" si="54"/>
        <v>88130782.23270002</v>
      </c>
      <c r="AG143" s="1">
        <f t="shared" si="49"/>
        <v>0.43057903151592908</v>
      </c>
      <c r="AH143" s="1" t="str">
        <f t="shared" si="50"/>
        <v>Yes</v>
      </c>
      <c r="AI143" s="1" t="str">
        <f t="shared" si="51"/>
        <v>No</v>
      </c>
      <c r="AJ143" s="1" t="str">
        <f t="shared" si="52"/>
        <v>No</v>
      </c>
      <c r="AK143" s="1" t="str">
        <f t="shared" si="53"/>
        <v>High</v>
      </c>
    </row>
    <row r="144" spans="1:37" x14ac:dyDescent="0.3">
      <c r="A144" s="1" t="s">
        <v>19</v>
      </c>
      <c r="B144" s="1" t="s">
        <v>27</v>
      </c>
      <c r="C144" s="1" t="s">
        <v>28</v>
      </c>
      <c r="D144" s="1">
        <v>2459</v>
      </c>
      <c r="E144" s="1">
        <v>847232</v>
      </c>
      <c r="F144" s="1">
        <v>76854</v>
      </c>
      <c r="G144" s="1">
        <v>8.68</v>
      </c>
      <c r="H144" s="1">
        <v>15.99</v>
      </c>
      <c r="I144" s="1">
        <v>256</v>
      </c>
      <c r="J144" s="1">
        <v>32.35</v>
      </c>
      <c r="K144" s="1">
        <v>13.13</v>
      </c>
      <c r="L144" s="1">
        <v>88921</v>
      </c>
      <c r="M144" s="1">
        <v>9</v>
      </c>
      <c r="N144" s="1">
        <v>754.25</v>
      </c>
      <c r="O144" s="1">
        <v>29.27</v>
      </c>
      <c r="P144" s="1">
        <v>37</v>
      </c>
      <c r="Q144" s="1">
        <v>14697</v>
      </c>
      <c r="R144" s="1">
        <v>43</v>
      </c>
      <c r="S144" s="1">
        <f t="shared" si="37"/>
        <v>39319.410000000003</v>
      </c>
      <c r="T144" s="1">
        <f t="shared" si="38"/>
        <v>111241.5616</v>
      </c>
      <c r="U144" s="1">
        <f t="shared" si="39"/>
        <v>719.74930000000006</v>
      </c>
      <c r="V144" s="1">
        <f t="shared" si="40"/>
        <v>213.44120000000001</v>
      </c>
      <c r="W144" s="1">
        <f t="shared" si="41"/>
        <v>592119.83790000004</v>
      </c>
      <c r="X144" s="1">
        <f t="shared" si="42"/>
        <v>240.79700605937376</v>
      </c>
      <c r="Y144" s="10">
        <f t="shared" si="43"/>
        <v>11.023915476097535</v>
      </c>
      <c r="Z144" s="1">
        <f t="shared" si="44"/>
        <v>1123.2774279085183</v>
      </c>
      <c r="AA144" s="1">
        <f t="shared" si="45"/>
        <v>0.2279045172986856</v>
      </c>
      <c r="AB144" s="1">
        <f t="shared" si="46"/>
        <v>515265.83790000004</v>
      </c>
      <c r="AC144" s="8">
        <f t="shared" si="47"/>
        <v>0.2279045172986856</v>
      </c>
      <c r="AD144" s="1" t="str">
        <f t="shared" si="48"/>
        <v>CUST144</v>
      </c>
      <c r="AE144" s="1"/>
      <c r="AF144" s="1">
        <f t="shared" si="54"/>
        <v>88646048.070600018</v>
      </c>
      <c r="AG144" s="1">
        <f t="shared" si="49"/>
        <v>0.43309645686761178</v>
      </c>
      <c r="AH144" s="1" t="str">
        <f t="shared" si="50"/>
        <v>Yes</v>
      </c>
      <c r="AI144" s="1" t="str">
        <f t="shared" si="51"/>
        <v>No</v>
      </c>
      <c r="AJ144" s="1" t="str">
        <f t="shared" si="52"/>
        <v>No</v>
      </c>
      <c r="AK144" s="1" t="str">
        <f t="shared" si="53"/>
        <v>Low</v>
      </c>
    </row>
    <row r="145" spans="1:37" x14ac:dyDescent="0.3">
      <c r="A145" s="1" t="s">
        <v>18</v>
      </c>
      <c r="B145" s="1" t="s">
        <v>24</v>
      </c>
      <c r="C145" s="1" t="s">
        <v>28</v>
      </c>
      <c r="D145" s="1">
        <v>2508</v>
      </c>
      <c r="E145" s="1">
        <v>883731</v>
      </c>
      <c r="F145" s="1">
        <v>146958</v>
      </c>
      <c r="G145" s="1">
        <v>5.21</v>
      </c>
      <c r="H145" s="1">
        <v>18.39</v>
      </c>
      <c r="I145" s="1">
        <v>35</v>
      </c>
      <c r="J145" s="1">
        <v>54.81</v>
      </c>
      <c r="K145" s="1">
        <v>7.88</v>
      </c>
      <c r="L145" s="1">
        <v>84433</v>
      </c>
      <c r="M145" s="1">
        <v>4</v>
      </c>
      <c r="N145" s="1">
        <v>898.61</v>
      </c>
      <c r="O145" s="1">
        <v>2.2400000000000002</v>
      </c>
      <c r="P145" s="1">
        <v>4</v>
      </c>
      <c r="Q145" s="1">
        <v>22050</v>
      </c>
      <c r="R145" s="1">
        <v>77</v>
      </c>
      <c r="S145" s="1">
        <f t="shared" si="37"/>
        <v>46122.12</v>
      </c>
      <c r="T145" s="1">
        <f t="shared" si="38"/>
        <v>69638.002800000002</v>
      </c>
      <c r="U145" s="1">
        <f t="shared" si="39"/>
        <v>56.179200000000009</v>
      </c>
      <c r="V145" s="1">
        <f t="shared" si="40"/>
        <v>130.66679999999999</v>
      </c>
      <c r="W145" s="1">
        <f t="shared" si="41"/>
        <v>661301.03119999997</v>
      </c>
      <c r="X145" s="1">
        <f t="shared" si="42"/>
        <v>263.6766472089314</v>
      </c>
      <c r="Y145" s="10">
        <f t="shared" si="43"/>
        <v>6.0134936512472947</v>
      </c>
      <c r="Z145" s="1">
        <f t="shared" si="44"/>
        <v>983.44220518356121</v>
      </c>
      <c r="AA145" s="1">
        <f t="shared" si="45"/>
        <v>3.5589279995835839E-2</v>
      </c>
      <c r="AB145" s="1">
        <f t="shared" si="46"/>
        <v>514343.03119999997</v>
      </c>
      <c r="AC145" s="8">
        <f t="shared" si="47"/>
        <v>3.5589279995835839E-2</v>
      </c>
      <c r="AD145" s="1" t="str">
        <f t="shared" si="48"/>
        <v>CUST145</v>
      </c>
      <c r="AE145" s="1"/>
      <c r="AF145" s="1">
        <f t="shared" si="54"/>
        <v>89160391.101800025</v>
      </c>
      <c r="AG145" s="1">
        <f t="shared" si="49"/>
        <v>0.43560937367863373</v>
      </c>
      <c r="AH145" s="1" t="str">
        <f t="shared" si="50"/>
        <v>Yes</v>
      </c>
      <c r="AI145" s="1" t="str">
        <f t="shared" si="51"/>
        <v>Yes</v>
      </c>
      <c r="AJ145" s="1" t="str">
        <f t="shared" si="52"/>
        <v>No</v>
      </c>
      <c r="AK145" s="1" t="str">
        <f t="shared" si="53"/>
        <v>Low</v>
      </c>
    </row>
    <row r="146" spans="1:37" x14ac:dyDescent="0.3">
      <c r="A146" s="1" t="s">
        <v>23</v>
      </c>
      <c r="B146" s="1" t="s">
        <v>26</v>
      </c>
      <c r="C146" s="1" t="s">
        <v>31</v>
      </c>
      <c r="D146" s="1">
        <v>2601</v>
      </c>
      <c r="E146" s="1">
        <v>855878</v>
      </c>
      <c r="F146" s="1">
        <v>43333</v>
      </c>
      <c r="G146" s="1">
        <v>0.91</v>
      </c>
      <c r="H146" s="1">
        <v>4.33</v>
      </c>
      <c r="I146" s="1">
        <v>96</v>
      </c>
      <c r="J146" s="1">
        <v>65.41</v>
      </c>
      <c r="K146" s="1">
        <v>18.190000000000001</v>
      </c>
      <c r="L146" s="1">
        <v>85193</v>
      </c>
      <c r="M146" s="1">
        <v>8</v>
      </c>
      <c r="N146" s="1">
        <v>1115.45</v>
      </c>
      <c r="O146" s="1">
        <v>13.88</v>
      </c>
      <c r="P146" s="1">
        <v>6</v>
      </c>
      <c r="Q146" s="1">
        <v>47211</v>
      </c>
      <c r="R146" s="1">
        <v>16</v>
      </c>
      <c r="S146" s="1">
        <f t="shared" si="37"/>
        <v>11262.33</v>
      </c>
      <c r="T146" s="1">
        <f t="shared" si="38"/>
        <v>155684.20819999999</v>
      </c>
      <c r="U146" s="1">
        <f t="shared" si="39"/>
        <v>361.0188</v>
      </c>
      <c r="V146" s="1">
        <f t="shared" si="40"/>
        <v>23.6691</v>
      </c>
      <c r="W146" s="1">
        <f t="shared" si="41"/>
        <v>556142.77390000003</v>
      </c>
      <c r="X146" s="1">
        <f t="shared" si="42"/>
        <v>213.8188288735102</v>
      </c>
      <c r="Y146" s="10">
        <f t="shared" si="43"/>
        <v>19.751182701405394</v>
      </c>
      <c r="Z146" s="1">
        <f t="shared" si="44"/>
        <v>767.29391725312655</v>
      </c>
      <c r="AA146" s="1">
        <f t="shared" si="45"/>
        <v>0.12511502807643146</v>
      </c>
      <c r="AB146" s="1">
        <f t="shared" si="46"/>
        <v>512809.77390000003</v>
      </c>
      <c r="AC146" s="8">
        <f t="shared" si="47"/>
        <v>0.12511502807643146</v>
      </c>
      <c r="AD146" s="1" t="str">
        <f t="shared" si="48"/>
        <v>CUST146</v>
      </c>
      <c r="AE146" s="1"/>
      <c r="AF146" s="1">
        <f t="shared" si="54"/>
        <v>89673200.875700027</v>
      </c>
      <c r="AG146" s="1">
        <f t="shared" si="49"/>
        <v>0.43811479948110477</v>
      </c>
      <c r="AH146" s="1" t="str">
        <f t="shared" si="50"/>
        <v>Yes</v>
      </c>
      <c r="AI146" s="1" t="str">
        <f t="shared" si="51"/>
        <v>No</v>
      </c>
      <c r="AJ146" s="1" t="str">
        <f t="shared" si="52"/>
        <v>No</v>
      </c>
      <c r="AK146" s="1" t="str">
        <f t="shared" si="53"/>
        <v>High</v>
      </c>
    </row>
    <row r="147" spans="1:37" x14ac:dyDescent="0.3">
      <c r="A147" s="1" t="s">
        <v>18</v>
      </c>
      <c r="B147" s="1" t="s">
        <v>27</v>
      </c>
      <c r="C147" s="1" t="s">
        <v>28</v>
      </c>
      <c r="D147" s="1">
        <v>3238</v>
      </c>
      <c r="E147" s="1">
        <v>812841</v>
      </c>
      <c r="F147" s="1">
        <v>101258</v>
      </c>
      <c r="G147" s="1">
        <v>1.72</v>
      </c>
      <c r="H147" s="1">
        <v>17.71</v>
      </c>
      <c r="I147" s="1">
        <v>115</v>
      </c>
      <c r="J147" s="1">
        <v>20.86</v>
      </c>
      <c r="K147" s="1">
        <v>13.7</v>
      </c>
      <c r="L147" s="1">
        <v>3196</v>
      </c>
      <c r="M147" s="1">
        <v>14</v>
      </c>
      <c r="N147" s="1">
        <v>151.33000000000001</v>
      </c>
      <c r="O147" s="1">
        <v>15.41</v>
      </c>
      <c r="P147" s="1">
        <v>46</v>
      </c>
      <c r="Q147" s="1">
        <v>28430</v>
      </c>
      <c r="R147" s="1">
        <v>59</v>
      </c>
      <c r="S147" s="1">
        <f t="shared" si="37"/>
        <v>57344.98</v>
      </c>
      <c r="T147" s="1">
        <f t="shared" si="38"/>
        <v>111359.21699999999</v>
      </c>
      <c r="U147" s="1">
        <f t="shared" si="39"/>
        <v>498.97580000000005</v>
      </c>
      <c r="V147" s="1">
        <f t="shared" si="40"/>
        <v>55.693600000000004</v>
      </c>
      <c r="W147" s="1">
        <f t="shared" si="41"/>
        <v>611956.13360000006</v>
      </c>
      <c r="X147" s="1">
        <f t="shared" si="42"/>
        <v>188.99201161210627</v>
      </c>
      <c r="Y147" s="10">
        <f t="shared" si="43"/>
        <v>8.0274249935807536</v>
      </c>
      <c r="Z147" s="1">
        <f t="shared" si="44"/>
        <v>5371.3143461309719</v>
      </c>
      <c r="AA147" s="1">
        <f t="shared" si="45"/>
        <v>2.1410029759817727E-2</v>
      </c>
      <c r="AB147" s="1">
        <f t="shared" si="46"/>
        <v>510698.13360000006</v>
      </c>
      <c r="AC147" s="8">
        <f t="shared" si="47"/>
        <v>2.1410029759817727E-2</v>
      </c>
      <c r="AD147" s="1" t="str">
        <f t="shared" si="48"/>
        <v>CUST147</v>
      </c>
      <c r="AE147" s="1"/>
      <c r="AF147" s="1">
        <f t="shared" si="54"/>
        <v>90183899.009300023</v>
      </c>
      <c r="AG147" s="1">
        <f t="shared" si="49"/>
        <v>0.44060990847925108</v>
      </c>
      <c r="AH147" s="1" t="str">
        <f t="shared" si="50"/>
        <v>Yes</v>
      </c>
      <c r="AI147" s="1" t="str">
        <f t="shared" si="51"/>
        <v>No</v>
      </c>
      <c r="AJ147" s="1" t="str">
        <f t="shared" si="52"/>
        <v>No</v>
      </c>
      <c r="AK147" s="1" t="str">
        <f t="shared" si="53"/>
        <v>Low</v>
      </c>
    </row>
    <row r="148" spans="1:37" x14ac:dyDescent="0.3">
      <c r="A148" s="1" t="s">
        <v>21</v>
      </c>
      <c r="B148" s="1" t="s">
        <v>25</v>
      </c>
      <c r="C148" s="1" t="s">
        <v>31</v>
      </c>
      <c r="D148" s="1">
        <v>3279</v>
      </c>
      <c r="E148" s="1">
        <v>725714</v>
      </c>
      <c r="F148" s="1">
        <v>116715</v>
      </c>
      <c r="G148" s="1">
        <v>4.91</v>
      </c>
      <c r="H148" s="1">
        <v>7.86</v>
      </c>
      <c r="I148" s="1">
        <v>201</v>
      </c>
      <c r="J148" s="1">
        <v>55.7</v>
      </c>
      <c r="K148" s="1">
        <v>6.49</v>
      </c>
      <c r="L148" s="1">
        <v>12041</v>
      </c>
      <c r="M148" s="1">
        <v>10</v>
      </c>
      <c r="N148" s="1">
        <v>1761.29</v>
      </c>
      <c r="O148" s="1">
        <v>22.82</v>
      </c>
      <c r="P148" s="1">
        <v>25</v>
      </c>
      <c r="Q148" s="1">
        <v>12859</v>
      </c>
      <c r="R148" s="1">
        <v>54</v>
      </c>
      <c r="S148" s="1">
        <f t="shared" si="37"/>
        <v>25772.940000000002</v>
      </c>
      <c r="T148" s="1">
        <f t="shared" si="38"/>
        <v>47098.838600000003</v>
      </c>
      <c r="U148" s="1">
        <f t="shared" si="39"/>
        <v>748.26780000000008</v>
      </c>
      <c r="V148" s="1">
        <f t="shared" si="40"/>
        <v>160.99890000000002</v>
      </c>
      <c r="W148" s="1">
        <f t="shared" si="41"/>
        <v>627032.9547</v>
      </c>
      <c r="X148" s="1">
        <f t="shared" si="42"/>
        <v>191.22688462946022</v>
      </c>
      <c r="Y148" s="10">
        <f t="shared" si="43"/>
        <v>6.2178297562438418</v>
      </c>
      <c r="Z148" s="1">
        <f t="shared" si="44"/>
        <v>412.03549670979794</v>
      </c>
      <c r="AA148" s="1">
        <f t="shared" si="45"/>
        <v>0.48782204835513715</v>
      </c>
      <c r="AB148" s="1">
        <f t="shared" si="46"/>
        <v>510317.9547</v>
      </c>
      <c r="AC148" s="8">
        <f t="shared" si="47"/>
        <v>0.48782204835513715</v>
      </c>
      <c r="AD148" s="1" t="str">
        <f t="shared" si="48"/>
        <v>CUST148</v>
      </c>
      <c r="AE148" s="1"/>
      <c r="AF148" s="1">
        <f t="shared" si="54"/>
        <v>90694216.964000016</v>
      </c>
      <c r="AG148" s="1">
        <f t="shared" si="49"/>
        <v>0.44310316004395106</v>
      </c>
      <c r="AH148" s="1" t="str">
        <f t="shared" si="50"/>
        <v>Yes</v>
      </c>
      <c r="AI148" s="1" t="str">
        <f t="shared" si="51"/>
        <v>No</v>
      </c>
      <c r="AJ148" s="1" t="str">
        <f t="shared" si="52"/>
        <v>No</v>
      </c>
      <c r="AK148" s="1" t="str">
        <f t="shared" si="53"/>
        <v>Low</v>
      </c>
    </row>
    <row r="149" spans="1:37" x14ac:dyDescent="0.3">
      <c r="A149" s="1" t="s">
        <v>21</v>
      </c>
      <c r="B149" s="1" t="s">
        <v>26</v>
      </c>
      <c r="C149" s="1" t="s">
        <v>30</v>
      </c>
      <c r="D149" s="1">
        <v>1131</v>
      </c>
      <c r="E149" s="1">
        <v>829383</v>
      </c>
      <c r="F149" s="1">
        <v>142686</v>
      </c>
      <c r="G149" s="1">
        <v>6.29</v>
      </c>
      <c r="H149" s="1">
        <v>16</v>
      </c>
      <c r="I149" s="1">
        <v>134</v>
      </c>
      <c r="J149" s="1">
        <v>24.02</v>
      </c>
      <c r="K149" s="1">
        <v>7.92</v>
      </c>
      <c r="L149" s="1">
        <v>52243</v>
      </c>
      <c r="M149" s="1">
        <v>14</v>
      </c>
      <c r="N149" s="1">
        <v>1889.73</v>
      </c>
      <c r="O149" s="1">
        <v>1.8</v>
      </c>
      <c r="P149" s="1">
        <v>3</v>
      </c>
      <c r="Q149" s="1">
        <v>42506</v>
      </c>
      <c r="R149" s="1">
        <v>45</v>
      </c>
      <c r="S149" s="1">
        <f t="shared" si="37"/>
        <v>18096</v>
      </c>
      <c r="T149" s="1">
        <f t="shared" si="38"/>
        <v>65687.133600000001</v>
      </c>
      <c r="U149" s="1">
        <f t="shared" si="39"/>
        <v>20.358000000000004</v>
      </c>
      <c r="V149" s="1">
        <f t="shared" si="40"/>
        <v>71.139899999999997</v>
      </c>
      <c r="W149" s="1">
        <f t="shared" si="41"/>
        <v>650759.36849999998</v>
      </c>
      <c r="X149" s="1">
        <f t="shared" si="42"/>
        <v>575.38405702917771</v>
      </c>
      <c r="Y149" s="10">
        <f t="shared" si="43"/>
        <v>5.8126445481687057</v>
      </c>
      <c r="Z149" s="1">
        <f t="shared" si="44"/>
        <v>438.88968265307744</v>
      </c>
      <c r="AA149" s="1">
        <f t="shared" si="45"/>
        <v>0.30531590350899401</v>
      </c>
      <c r="AB149" s="1">
        <f t="shared" si="46"/>
        <v>508073.36849999998</v>
      </c>
      <c r="AC149" s="8">
        <f t="shared" si="47"/>
        <v>0.30531590350899401</v>
      </c>
      <c r="AD149" s="1" t="str">
        <f t="shared" si="48"/>
        <v>CUST149</v>
      </c>
      <c r="AE149" s="1"/>
      <c r="AF149" s="1">
        <f t="shared" si="54"/>
        <v>91202290.332500011</v>
      </c>
      <c r="AG149" s="1">
        <f t="shared" si="49"/>
        <v>0.44558544527285249</v>
      </c>
      <c r="AH149" s="1" t="str">
        <f t="shared" si="50"/>
        <v>Yes</v>
      </c>
      <c r="AI149" s="1" t="str">
        <f t="shared" si="51"/>
        <v>No</v>
      </c>
      <c r="AJ149" s="1" t="str">
        <f t="shared" si="52"/>
        <v>No</v>
      </c>
      <c r="AK149" s="1" t="str">
        <f t="shared" si="53"/>
        <v>Low</v>
      </c>
    </row>
    <row r="150" spans="1:37" x14ac:dyDescent="0.3">
      <c r="A150" s="1" t="s">
        <v>18</v>
      </c>
      <c r="B150" s="1" t="s">
        <v>24</v>
      </c>
      <c r="C150" s="1" t="s">
        <v>29</v>
      </c>
      <c r="D150" s="1">
        <v>225</v>
      </c>
      <c r="E150" s="1">
        <v>713096</v>
      </c>
      <c r="F150" s="1">
        <v>130438</v>
      </c>
      <c r="G150" s="1">
        <v>7.54</v>
      </c>
      <c r="H150" s="1">
        <v>6.46</v>
      </c>
      <c r="I150" s="1">
        <v>476</v>
      </c>
      <c r="J150" s="1">
        <v>11.47</v>
      </c>
      <c r="K150" s="1">
        <v>5.13</v>
      </c>
      <c r="L150" s="1">
        <v>36370</v>
      </c>
      <c r="M150" s="1">
        <v>2</v>
      </c>
      <c r="N150" s="1">
        <v>381.41</v>
      </c>
      <c r="O150" s="1">
        <v>0.32</v>
      </c>
      <c r="P150" s="1">
        <v>36</v>
      </c>
      <c r="Q150" s="1">
        <v>1722</v>
      </c>
      <c r="R150" s="1">
        <v>55</v>
      </c>
      <c r="S150" s="1">
        <f t="shared" si="37"/>
        <v>1453.5</v>
      </c>
      <c r="T150" s="1">
        <f t="shared" si="38"/>
        <v>36581.824800000002</v>
      </c>
      <c r="U150" s="1">
        <f t="shared" si="39"/>
        <v>0.72000000000000008</v>
      </c>
      <c r="V150" s="1">
        <f t="shared" si="40"/>
        <v>16.965</v>
      </c>
      <c r="W150" s="1">
        <f t="shared" si="41"/>
        <v>636950.9902</v>
      </c>
      <c r="X150" s="1">
        <f t="shared" si="42"/>
        <v>2830.8932897777777</v>
      </c>
      <c r="Y150" s="10">
        <f t="shared" si="43"/>
        <v>5.4669344822827703</v>
      </c>
      <c r="Z150" s="1">
        <f t="shared" si="44"/>
        <v>1869.6311056343566</v>
      </c>
      <c r="AA150" s="1">
        <f t="shared" si="45"/>
        <v>0.25459567856221327</v>
      </c>
      <c r="AB150" s="1">
        <f t="shared" si="46"/>
        <v>506512.9902</v>
      </c>
      <c r="AC150" s="8">
        <f t="shared" si="47"/>
        <v>0.25459567856221327</v>
      </c>
      <c r="AD150" s="1" t="str">
        <f t="shared" si="48"/>
        <v>CUST150</v>
      </c>
      <c r="AE150" s="1"/>
      <c r="AF150" s="1">
        <f t="shared" si="54"/>
        <v>91708803.322700009</v>
      </c>
      <c r="AG150" s="1">
        <f t="shared" si="49"/>
        <v>0.44806010698860466</v>
      </c>
      <c r="AH150" s="1" t="str">
        <f t="shared" si="50"/>
        <v>Yes</v>
      </c>
      <c r="AI150" s="1" t="str">
        <f t="shared" si="51"/>
        <v>Yes</v>
      </c>
      <c r="AJ150" s="1" t="str">
        <f t="shared" si="52"/>
        <v>No</v>
      </c>
      <c r="AK150" s="1" t="str">
        <f t="shared" si="53"/>
        <v>Low</v>
      </c>
    </row>
    <row r="151" spans="1:37" x14ac:dyDescent="0.3">
      <c r="A151" s="1" t="s">
        <v>23</v>
      </c>
      <c r="B151" s="1" t="s">
        <v>25</v>
      </c>
      <c r="C151" s="1" t="s">
        <v>28</v>
      </c>
      <c r="D151" s="1">
        <v>2737</v>
      </c>
      <c r="E151" s="1">
        <v>756938</v>
      </c>
      <c r="F151" s="1">
        <v>90896</v>
      </c>
      <c r="G151" s="1">
        <v>4.6500000000000004</v>
      </c>
      <c r="H151" s="1">
        <v>10.98</v>
      </c>
      <c r="I151" s="1">
        <v>98</v>
      </c>
      <c r="J151" s="1">
        <v>51.13</v>
      </c>
      <c r="K151" s="1">
        <v>8.5399999999999991</v>
      </c>
      <c r="L151" s="1">
        <v>29299</v>
      </c>
      <c r="M151" s="1">
        <v>0</v>
      </c>
      <c r="N151" s="1">
        <v>1884.47</v>
      </c>
      <c r="O151" s="1">
        <v>5.97</v>
      </c>
      <c r="P151" s="1">
        <v>11</v>
      </c>
      <c r="Q151" s="1">
        <v>36892</v>
      </c>
      <c r="R151" s="1">
        <v>17</v>
      </c>
      <c r="S151" s="1">
        <f t="shared" si="37"/>
        <v>30052.260000000002</v>
      </c>
      <c r="T151" s="1">
        <f t="shared" si="38"/>
        <v>64642.505199999992</v>
      </c>
      <c r="U151" s="1">
        <f t="shared" si="39"/>
        <v>163.3989</v>
      </c>
      <c r="V151" s="1">
        <f t="shared" si="40"/>
        <v>127.27050000000001</v>
      </c>
      <c r="W151" s="1">
        <f t="shared" si="41"/>
        <v>595761.56539999996</v>
      </c>
      <c r="X151" s="1">
        <f t="shared" si="42"/>
        <v>217.66955257581293</v>
      </c>
      <c r="Y151" s="10">
        <f t="shared" si="43"/>
        <v>8.3275171624713966</v>
      </c>
      <c r="Z151" s="1">
        <f t="shared" si="44"/>
        <v>401.67155752015157</v>
      </c>
      <c r="AA151" s="1">
        <f t="shared" si="45"/>
        <v>0.24398043168661104</v>
      </c>
      <c r="AB151" s="1">
        <f t="shared" si="46"/>
        <v>504865.56539999996</v>
      </c>
      <c r="AC151" s="8">
        <f t="shared" si="47"/>
        <v>0.24398043168661104</v>
      </c>
      <c r="AD151" s="1" t="str">
        <f t="shared" si="48"/>
        <v>CUST151</v>
      </c>
      <c r="AE151" s="1"/>
      <c r="AF151" s="1">
        <f t="shared" si="54"/>
        <v>92213668.888100013</v>
      </c>
      <c r="AG151" s="1">
        <f t="shared" si="49"/>
        <v>0.45052671990963483</v>
      </c>
      <c r="AH151" s="1" t="str">
        <f t="shared" si="50"/>
        <v>Yes</v>
      </c>
      <c r="AI151" s="1" t="str">
        <f t="shared" si="51"/>
        <v>Yes</v>
      </c>
      <c r="AJ151" s="1" t="str">
        <f t="shared" si="52"/>
        <v>No</v>
      </c>
      <c r="AK151" s="1" t="str">
        <f t="shared" si="53"/>
        <v>Low</v>
      </c>
    </row>
    <row r="152" spans="1:37" x14ac:dyDescent="0.3">
      <c r="A152" s="1" t="s">
        <v>21</v>
      </c>
      <c r="B152" s="1" t="s">
        <v>25</v>
      </c>
      <c r="C152" s="1" t="s">
        <v>29</v>
      </c>
      <c r="D152" s="1">
        <v>1356</v>
      </c>
      <c r="E152" s="1">
        <v>787685</v>
      </c>
      <c r="F152" s="1">
        <v>49814</v>
      </c>
      <c r="G152" s="1">
        <v>3.48</v>
      </c>
      <c r="H152" s="1">
        <v>15.14</v>
      </c>
      <c r="I152" s="1">
        <v>235</v>
      </c>
      <c r="J152" s="1">
        <v>34.19</v>
      </c>
      <c r="K152" s="1">
        <v>19.18</v>
      </c>
      <c r="L152" s="1">
        <v>38677</v>
      </c>
      <c r="M152" s="1">
        <v>5</v>
      </c>
      <c r="N152" s="1">
        <v>1856.76</v>
      </c>
      <c r="O152" s="1">
        <v>5.21</v>
      </c>
      <c r="P152" s="1">
        <v>43</v>
      </c>
      <c r="Q152" s="1">
        <v>22675</v>
      </c>
      <c r="R152" s="1">
        <v>-18</v>
      </c>
      <c r="S152" s="1">
        <f t="shared" si="37"/>
        <v>20529.84</v>
      </c>
      <c r="T152" s="1">
        <f t="shared" si="38"/>
        <v>151077.98300000001</v>
      </c>
      <c r="U152" s="1">
        <f t="shared" si="39"/>
        <v>70.647599999999997</v>
      </c>
      <c r="V152" s="1">
        <f t="shared" si="40"/>
        <v>47.188799999999993</v>
      </c>
      <c r="W152" s="1">
        <f t="shared" si="41"/>
        <v>554607.3406</v>
      </c>
      <c r="X152" s="1">
        <f t="shared" si="42"/>
        <v>409.00246356932155</v>
      </c>
      <c r="Y152" s="10">
        <f t="shared" si="43"/>
        <v>15.812522584012527</v>
      </c>
      <c r="Z152" s="1">
        <f t="shared" si="44"/>
        <v>424.22553264826905</v>
      </c>
      <c r="AA152" s="1">
        <f t="shared" si="45"/>
        <v>0.55395062747164159</v>
      </c>
      <c r="AB152" s="1">
        <f t="shared" si="46"/>
        <v>504793.3406</v>
      </c>
      <c r="AC152" s="8">
        <f t="shared" si="47"/>
        <v>0.55395062747164159</v>
      </c>
      <c r="AD152" s="1" t="str">
        <f t="shared" si="48"/>
        <v>CUST152</v>
      </c>
      <c r="AE152" s="1"/>
      <c r="AF152" s="1">
        <f t="shared" si="54"/>
        <v>92718462.228700012</v>
      </c>
      <c r="AG152" s="1">
        <f t="shared" si="49"/>
        <v>0.45299297996321453</v>
      </c>
      <c r="AH152" s="1" t="str">
        <f t="shared" si="50"/>
        <v>Yes</v>
      </c>
      <c r="AI152" s="1" t="str">
        <f t="shared" si="51"/>
        <v>Yes</v>
      </c>
      <c r="AJ152" s="1" t="str">
        <f t="shared" si="52"/>
        <v>Yes</v>
      </c>
      <c r="AK152" s="1" t="str">
        <f t="shared" si="53"/>
        <v>High</v>
      </c>
    </row>
    <row r="153" spans="1:37" x14ac:dyDescent="0.3">
      <c r="A153" s="1" t="s">
        <v>18</v>
      </c>
      <c r="B153" s="1" t="s">
        <v>25</v>
      </c>
      <c r="C153" s="1" t="s">
        <v>28</v>
      </c>
      <c r="D153" s="1">
        <v>3469</v>
      </c>
      <c r="E153" s="1">
        <v>707011</v>
      </c>
      <c r="F153" s="1">
        <v>64500</v>
      </c>
      <c r="G153" s="1">
        <v>2.91</v>
      </c>
      <c r="H153" s="1">
        <v>8.83</v>
      </c>
      <c r="I153" s="1">
        <v>108</v>
      </c>
      <c r="J153" s="1">
        <v>8.43</v>
      </c>
      <c r="K153" s="1">
        <v>7.19</v>
      </c>
      <c r="L153" s="1">
        <v>47307</v>
      </c>
      <c r="M153" s="1">
        <v>3</v>
      </c>
      <c r="N153" s="1">
        <v>872.2</v>
      </c>
      <c r="O153" s="1">
        <v>14.59</v>
      </c>
      <c r="P153" s="1">
        <v>34</v>
      </c>
      <c r="Q153" s="1">
        <v>9062</v>
      </c>
      <c r="R153" s="1">
        <v>5</v>
      </c>
      <c r="S153" s="1">
        <f t="shared" si="37"/>
        <v>30631.27</v>
      </c>
      <c r="T153" s="1">
        <f t="shared" si="38"/>
        <v>50834.090900000003</v>
      </c>
      <c r="U153" s="1">
        <f t="shared" si="39"/>
        <v>506.12709999999998</v>
      </c>
      <c r="V153" s="1">
        <f t="shared" si="40"/>
        <v>100.9479</v>
      </c>
      <c r="W153" s="1">
        <f t="shared" si="41"/>
        <v>568569.56410000008</v>
      </c>
      <c r="X153" s="1">
        <f t="shared" si="42"/>
        <v>163.90013378495246</v>
      </c>
      <c r="Y153" s="10">
        <f t="shared" si="43"/>
        <v>10.961410852713179</v>
      </c>
      <c r="Z153" s="1">
        <f t="shared" si="44"/>
        <v>810.60651226782841</v>
      </c>
      <c r="AA153" s="1">
        <f t="shared" si="45"/>
        <v>0.1332335706233708</v>
      </c>
      <c r="AB153" s="1">
        <f t="shared" si="46"/>
        <v>504069.56410000008</v>
      </c>
      <c r="AC153" s="8">
        <f t="shared" si="47"/>
        <v>0.1332335706233708</v>
      </c>
      <c r="AD153" s="1" t="str">
        <f t="shared" si="48"/>
        <v>CUST153</v>
      </c>
      <c r="AE153" s="1"/>
      <c r="AF153" s="1">
        <f t="shared" si="54"/>
        <v>93222531.792800009</v>
      </c>
      <c r="AG153" s="1">
        <f t="shared" si="49"/>
        <v>0.4554557038745235</v>
      </c>
      <c r="AH153" s="1" t="str">
        <f t="shared" si="50"/>
        <v>Yes</v>
      </c>
      <c r="AI153" s="1" t="str">
        <f t="shared" si="51"/>
        <v>Yes</v>
      </c>
      <c r="AJ153" s="1" t="str">
        <f t="shared" si="52"/>
        <v>No</v>
      </c>
      <c r="AK153" s="1" t="str">
        <f t="shared" si="53"/>
        <v>Low</v>
      </c>
    </row>
    <row r="154" spans="1:37" x14ac:dyDescent="0.3">
      <c r="A154" s="1" t="s">
        <v>21</v>
      </c>
      <c r="B154" s="1" t="s">
        <v>27</v>
      </c>
      <c r="C154" s="1" t="s">
        <v>28</v>
      </c>
      <c r="D154" s="1">
        <v>674</v>
      </c>
      <c r="E154" s="1">
        <v>802254</v>
      </c>
      <c r="F154" s="1">
        <v>47727</v>
      </c>
      <c r="G154" s="1">
        <v>1.59</v>
      </c>
      <c r="H154" s="1">
        <v>4.26</v>
      </c>
      <c r="I154" s="1">
        <v>293</v>
      </c>
      <c r="J154" s="1">
        <v>45.53</v>
      </c>
      <c r="K154" s="1">
        <v>19.28</v>
      </c>
      <c r="L154" s="1">
        <v>79286</v>
      </c>
      <c r="M154" s="1">
        <v>2</v>
      </c>
      <c r="N154" s="1">
        <v>1980.05</v>
      </c>
      <c r="O154" s="1">
        <v>5.68</v>
      </c>
      <c r="P154" s="1">
        <v>32</v>
      </c>
      <c r="Q154" s="1">
        <v>14587</v>
      </c>
      <c r="R154" s="1">
        <v>15</v>
      </c>
      <c r="S154" s="1">
        <f t="shared" si="37"/>
        <v>2871.24</v>
      </c>
      <c r="T154" s="1">
        <f t="shared" si="38"/>
        <v>154674.57120000001</v>
      </c>
      <c r="U154" s="1">
        <f t="shared" si="39"/>
        <v>38.283200000000001</v>
      </c>
      <c r="V154" s="1">
        <f t="shared" si="40"/>
        <v>10.716600000000001</v>
      </c>
      <c r="W154" s="1">
        <f t="shared" si="41"/>
        <v>550786.18900000001</v>
      </c>
      <c r="X154" s="1">
        <f t="shared" si="42"/>
        <v>817.19019139465877</v>
      </c>
      <c r="Y154" s="10">
        <f t="shared" si="43"/>
        <v>16.809227481299892</v>
      </c>
      <c r="Z154" s="1">
        <f t="shared" si="44"/>
        <v>405.16855634958716</v>
      </c>
      <c r="AA154" s="1">
        <f t="shared" si="45"/>
        <v>0.72315582097440456</v>
      </c>
      <c r="AB154" s="1">
        <f t="shared" si="46"/>
        <v>503059.18900000001</v>
      </c>
      <c r="AC154" s="8">
        <f t="shared" si="47"/>
        <v>0.72315582097440456</v>
      </c>
      <c r="AD154" s="1" t="str">
        <f t="shared" si="48"/>
        <v>CUST154</v>
      </c>
      <c r="AE154" s="1"/>
      <c r="AF154" s="1">
        <f t="shared" si="54"/>
        <v>93725590.981800005</v>
      </c>
      <c r="AG154" s="1">
        <f t="shared" si="49"/>
        <v>0.45791349141376125</v>
      </c>
      <c r="AH154" s="1" t="str">
        <f t="shared" si="50"/>
        <v>Yes</v>
      </c>
      <c r="AI154" s="1" t="str">
        <f t="shared" si="51"/>
        <v>Yes</v>
      </c>
      <c r="AJ154" s="1" t="str">
        <f t="shared" si="52"/>
        <v>Yes</v>
      </c>
      <c r="AK154" s="1" t="str">
        <f t="shared" si="53"/>
        <v>High</v>
      </c>
    </row>
    <row r="155" spans="1:37" x14ac:dyDescent="0.3">
      <c r="A155" s="1" t="s">
        <v>22</v>
      </c>
      <c r="B155" s="1" t="s">
        <v>27</v>
      </c>
      <c r="C155" s="1" t="s">
        <v>28</v>
      </c>
      <c r="D155" s="1">
        <v>1684</v>
      </c>
      <c r="E155" s="1">
        <v>727623</v>
      </c>
      <c r="F155" s="1">
        <v>7257</v>
      </c>
      <c r="G155" s="1">
        <v>1.93</v>
      </c>
      <c r="H155" s="1">
        <v>3.47</v>
      </c>
      <c r="I155" s="1">
        <v>486</v>
      </c>
      <c r="J155" s="1">
        <v>13.39</v>
      </c>
      <c r="K155" s="1">
        <v>17.8</v>
      </c>
      <c r="L155" s="1">
        <v>56572</v>
      </c>
      <c r="M155" s="1">
        <v>12</v>
      </c>
      <c r="N155" s="1">
        <v>1339.18</v>
      </c>
      <c r="O155" s="1">
        <v>23.26</v>
      </c>
      <c r="P155" s="1">
        <v>6</v>
      </c>
      <c r="Q155" s="1">
        <v>24996</v>
      </c>
      <c r="R155" s="1">
        <v>27</v>
      </c>
      <c r="S155" s="1">
        <f t="shared" si="37"/>
        <v>5843.4800000000005</v>
      </c>
      <c r="T155" s="1">
        <f t="shared" si="38"/>
        <v>129516.89400000001</v>
      </c>
      <c r="U155" s="1">
        <f t="shared" si="39"/>
        <v>391.69840000000005</v>
      </c>
      <c r="V155" s="1">
        <f t="shared" si="40"/>
        <v>32.501199999999997</v>
      </c>
      <c r="W155" s="1">
        <f t="shared" si="41"/>
        <v>510270.4264</v>
      </c>
      <c r="X155" s="1">
        <f t="shared" si="42"/>
        <v>303.01094204275535</v>
      </c>
      <c r="Y155" s="10">
        <f t="shared" si="43"/>
        <v>100.26498553121124</v>
      </c>
      <c r="Z155" s="1">
        <f t="shared" si="44"/>
        <v>543.33472722113527</v>
      </c>
      <c r="AA155" s="1">
        <f t="shared" si="45"/>
        <v>0.8944762328843372</v>
      </c>
      <c r="AB155" s="1">
        <f t="shared" si="46"/>
        <v>503013.4264</v>
      </c>
      <c r="AC155" s="8">
        <f t="shared" si="47"/>
        <v>0.8944762328843372</v>
      </c>
      <c r="AD155" s="1" t="str">
        <f t="shared" si="48"/>
        <v>CUST155</v>
      </c>
      <c r="AE155" s="1"/>
      <c r="AF155" s="1">
        <f t="shared" si="54"/>
        <v>94228604.408200011</v>
      </c>
      <c r="AG155" s="1">
        <f t="shared" si="49"/>
        <v>0.46037105537145934</v>
      </c>
      <c r="AH155" s="1" t="str">
        <f t="shared" si="50"/>
        <v>Yes</v>
      </c>
      <c r="AI155" s="1" t="str">
        <f t="shared" si="51"/>
        <v>No</v>
      </c>
      <c r="AJ155" s="1" t="str">
        <f t="shared" si="52"/>
        <v>No</v>
      </c>
      <c r="AK155" s="1" t="str">
        <f t="shared" si="53"/>
        <v>High</v>
      </c>
    </row>
    <row r="156" spans="1:37" x14ac:dyDescent="0.3">
      <c r="A156" s="1" t="s">
        <v>21</v>
      </c>
      <c r="B156" s="1" t="s">
        <v>24</v>
      </c>
      <c r="C156" s="1" t="s">
        <v>28</v>
      </c>
      <c r="D156" s="1">
        <v>121</v>
      </c>
      <c r="E156" s="1">
        <v>848519</v>
      </c>
      <c r="F156" s="1">
        <v>110848</v>
      </c>
      <c r="G156" s="1">
        <v>6.6</v>
      </c>
      <c r="H156" s="1">
        <v>14.4</v>
      </c>
      <c r="I156" s="1">
        <v>427</v>
      </c>
      <c r="J156" s="1">
        <v>28.2</v>
      </c>
      <c r="K156" s="1">
        <v>18.440000000000001</v>
      </c>
      <c r="L156" s="1">
        <v>33161</v>
      </c>
      <c r="M156" s="1">
        <v>13</v>
      </c>
      <c r="N156" s="1">
        <v>228.07</v>
      </c>
      <c r="O156" s="1">
        <v>29.65</v>
      </c>
      <c r="P156" s="1">
        <v>5</v>
      </c>
      <c r="Q156" s="1">
        <v>44270</v>
      </c>
      <c r="R156" s="1">
        <v>57</v>
      </c>
      <c r="S156" s="1">
        <f t="shared" si="37"/>
        <v>1742.4</v>
      </c>
      <c r="T156" s="1">
        <f t="shared" si="38"/>
        <v>156466.90360000002</v>
      </c>
      <c r="U156" s="1">
        <f t="shared" si="39"/>
        <v>35.8765</v>
      </c>
      <c r="V156" s="1">
        <f t="shared" si="40"/>
        <v>7.9860000000000007</v>
      </c>
      <c r="W156" s="1">
        <f t="shared" si="41"/>
        <v>612834.83389999997</v>
      </c>
      <c r="X156" s="1">
        <f t="shared" si="42"/>
        <v>5064.7506933884297</v>
      </c>
      <c r="Y156" s="10">
        <f t="shared" si="43"/>
        <v>7.6547975606235568</v>
      </c>
      <c r="Z156" s="1">
        <f t="shared" si="44"/>
        <v>3720.4323234094795</v>
      </c>
      <c r="AA156" s="1">
        <f t="shared" si="45"/>
        <v>0.11477160794278031</v>
      </c>
      <c r="AB156" s="1">
        <f t="shared" si="46"/>
        <v>501986.83389999997</v>
      </c>
      <c r="AC156" s="8">
        <f t="shared" si="47"/>
        <v>0.11477160794278031</v>
      </c>
      <c r="AD156" s="1" t="str">
        <f t="shared" si="48"/>
        <v>CUST156</v>
      </c>
      <c r="AE156" s="1"/>
      <c r="AF156" s="1">
        <f t="shared" si="54"/>
        <v>94730591.242100015</v>
      </c>
      <c r="AG156" s="1">
        <f t="shared" si="49"/>
        <v>0.46282360372401682</v>
      </c>
      <c r="AH156" s="1" t="str">
        <f t="shared" si="50"/>
        <v>Yes</v>
      </c>
      <c r="AI156" s="1" t="str">
        <f t="shared" si="51"/>
        <v>No</v>
      </c>
      <c r="AJ156" s="1" t="str">
        <f t="shared" si="52"/>
        <v>No</v>
      </c>
      <c r="AK156" s="1" t="str">
        <f t="shared" si="53"/>
        <v>Low</v>
      </c>
    </row>
    <row r="157" spans="1:37" x14ac:dyDescent="0.3">
      <c r="A157" s="1" t="s">
        <v>22</v>
      </c>
      <c r="B157" s="1" t="s">
        <v>24</v>
      </c>
      <c r="C157" s="1" t="s">
        <v>31</v>
      </c>
      <c r="D157" s="1">
        <v>4689</v>
      </c>
      <c r="E157" s="1">
        <v>639716</v>
      </c>
      <c r="F157" s="1">
        <v>26281</v>
      </c>
      <c r="G157" s="1">
        <v>8.91</v>
      </c>
      <c r="H157" s="1">
        <v>7.61</v>
      </c>
      <c r="I157" s="1">
        <v>63</v>
      </c>
      <c r="J157" s="1">
        <v>35.82</v>
      </c>
      <c r="K157" s="1">
        <v>8.31</v>
      </c>
      <c r="L157" s="1">
        <v>23704</v>
      </c>
      <c r="M157" s="1">
        <v>12</v>
      </c>
      <c r="N157" s="1">
        <v>1009.98</v>
      </c>
      <c r="O157" s="1">
        <v>6.45</v>
      </c>
      <c r="P157" s="1">
        <v>33</v>
      </c>
      <c r="Q157" s="1">
        <v>1763</v>
      </c>
      <c r="R157" s="1">
        <v>68</v>
      </c>
      <c r="S157" s="1">
        <f t="shared" si="37"/>
        <v>35683.29</v>
      </c>
      <c r="T157" s="1">
        <f t="shared" si="38"/>
        <v>53160.399600000004</v>
      </c>
      <c r="U157" s="1">
        <f t="shared" si="39"/>
        <v>302.44049999999999</v>
      </c>
      <c r="V157" s="1">
        <f t="shared" si="40"/>
        <v>417.78989999999999</v>
      </c>
      <c r="W157" s="1">
        <f t="shared" si="41"/>
        <v>524685.07999999996</v>
      </c>
      <c r="X157" s="1">
        <f t="shared" si="42"/>
        <v>111.89701002345915</v>
      </c>
      <c r="Y157" s="10">
        <f t="shared" si="43"/>
        <v>24.341387314029145</v>
      </c>
      <c r="Z157" s="1">
        <f t="shared" si="44"/>
        <v>633.39472068753832</v>
      </c>
      <c r="AA157" s="1">
        <f t="shared" si="45"/>
        <v>9.9464043419267303E-2</v>
      </c>
      <c r="AB157" s="1">
        <f t="shared" si="46"/>
        <v>498404.07999999996</v>
      </c>
      <c r="AC157" s="8">
        <f t="shared" si="47"/>
        <v>9.9464043419267303E-2</v>
      </c>
      <c r="AD157" s="1" t="str">
        <f t="shared" si="48"/>
        <v>CUST157</v>
      </c>
      <c r="AE157" s="1"/>
      <c r="AF157" s="1">
        <f t="shared" si="54"/>
        <v>95228995.322100013</v>
      </c>
      <c r="AG157" s="1">
        <f t="shared" si="49"/>
        <v>0.46525864787809407</v>
      </c>
      <c r="AH157" s="1" t="str">
        <f t="shared" si="50"/>
        <v>Yes</v>
      </c>
      <c r="AI157" s="1" t="str">
        <f t="shared" si="51"/>
        <v>No</v>
      </c>
      <c r="AJ157" s="1" t="str">
        <f t="shared" si="52"/>
        <v>No</v>
      </c>
      <c r="AK157" s="1" t="str">
        <f t="shared" si="53"/>
        <v>High</v>
      </c>
    </row>
    <row r="158" spans="1:37" x14ac:dyDescent="0.3">
      <c r="A158" s="1" t="s">
        <v>20</v>
      </c>
      <c r="B158" s="1" t="s">
        <v>25</v>
      </c>
      <c r="C158" s="1" t="s">
        <v>30</v>
      </c>
      <c r="D158" s="1">
        <v>3735</v>
      </c>
      <c r="E158" s="1">
        <v>914690</v>
      </c>
      <c r="F158" s="1">
        <v>111122</v>
      </c>
      <c r="G158" s="1">
        <v>4.21</v>
      </c>
      <c r="H158" s="1">
        <v>6.52</v>
      </c>
      <c r="I158" s="1">
        <v>104</v>
      </c>
      <c r="J158" s="1">
        <v>8.73</v>
      </c>
      <c r="K158" s="1">
        <v>19.28</v>
      </c>
      <c r="L158" s="1">
        <v>86907</v>
      </c>
      <c r="M158" s="1">
        <v>8</v>
      </c>
      <c r="N158" s="1">
        <v>1742.91</v>
      </c>
      <c r="O158" s="1">
        <v>4.6900000000000004</v>
      </c>
      <c r="P158" s="1">
        <v>36</v>
      </c>
      <c r="Q158" s="1">
        <v>18570</v>
      </c>
      <c r="R158" s="1">
        <v>66</v>
      </c>
      <c r="S158" s="1">
        <f t="shared" si="37"/>
        <v>24352.199999999997</v>
      </c>
      <c r="T158" s="1">
        <f t="shared" si="38"/>
        <v>176352.23199999999</v>
      </c>
      <c r="U158" s="1">
        <f t="shared" si="39"/>
        <v>175.17150000000001</v>
      </c>
      <c r="V158" s="1">
        <f t="shared" si="40"/>
        <v>157.24349999999998</v>
      </c>
      <c r="W158" s="1">
        <f t="shared" si="41"/>
        <v>608176.15300000005</v>
      </c>
      <c r="X158" s="1">
        <f t="shared" si="42"/>
        <v>162.83163400267739</v>
      </c>
      <c r="Y158" s="10">
        <f t="shared" si="43"/>
        <v>8.2314033224743977</v>
      </c>
      <c r="Z158" s="1">
        <f t="shared" si="44"/>
        <v>524.80621489348266</v>
      </c>
      <c r="AA158" s="1">
        <f t="shared" si="45"/>
        <v>0.19816838491729441</v>
      </c>
      <c r="AB158" s="1">
        <f t="shared" si="46"/>
        <v>497054.15300000005</v>
      </c>
      <c r="AC158" s="8">
        <f t="shared" si="47"/>
        <v>0.19816838491729441</v>
      </c>
      <c r="AD158" s="1" t="str">
        <f t="shared" si="48"/>
        <v>CUST158</v>
      </c>
      <c r="AE158" s="1"/>
      <c r="AF158" s="1">
        <f t="shared" si="54"/>
        <v>95726049.475100011</v>
      </c>
      <c r="AG158" s="1">
        <f t="shared" si="49"/>
        <v>0.46768709671728181</v>
      </c>
      <c r="AH158" s="1" t="str">
        <f t="shared" si="50"/>
        <v>Yes</v>
      </c>
      <c r="AI158" s="1" t="str">
        <f t="shared" si="51"/>
        <v>No</v>
      </c>
      <c r="AJ158" s="1" t="str">
        <f t="shared" si="52"/>
        <v>No</v>
      </c>
      <c r="AK158" s="1" t="str">
        <f t="shared" si="53"/>
        <v>Low</v>
      </c>
    </row>
    <row r="159" spans="1:37" x14ac:dyDescent="0.3">
      <c r="A159" s="1" t="s">
        <v>23</v>
      </c>
      <c r="B159" s="1" t="s">
        <v>26</v>
      </c>
      <c r="C159" s="1" t="s">
        <v>29</v>
      </c>
      <c r="D159" s="1">
        <v>2948</v>
      </c>
      <c r="E159" s="1">
        <v>813711</v>
      </c>
      <c r="F159" s="1">
        <v>73648</v>
      </c>
      <c r="G159" s="1">
        <v>7.47</v>
      </c>
      <c r="H159" s="1">
        <v>14.59</v>
      </c>
      <c r="I159" s="1">
        <v>268</v>
      </c>
      <c r="J159" s="1">
        <v>27.02</v>
      </c>
      <c r="K159" s="1">
        <v>16.21</v>
      </c>
      <c r="L159" s="1">
        <v>18807</v>
      </c>
      <c r="M159" s="1">
        <v>5</v>
      </c>
      <c r="N159" s="1">
        <v>272.85000000000002</v>
      </c>
      <c r="O159" s="1">
        <v>28.97</v>
      </c>
      <c r="P159" s="1">
        <v>39</v>
      </c>
      <c r="Q159" s="1">
        <v>48653</v>
      </c>
      <c r="R159" s="1">
        <v>16</v>
      </c>
      <c r="S159" s="1">
        <f t="shared" si="37"/>
        <v>43011.32</v>
      </c>
      <c r="T159" s="1">
        <f t="shared" si="38"/>
        <v>131902.55310000002</v>
      </c>
      <c r="U159" s="1">
        <f t="shared" si="39"/>
        <v>854.03560000000004</v>
      </c>
      <c r="V159" s="1">
        <f t="shared" si="40"/>
        <v>220.21559999999999</v>
      </c>
      <c r="W159" s="1">
        <f t="shared" si="41"/>
        <v>570262.87569999998</v>
      </c>
      <c r="X159" s="1">
        <f t="shared" si="42"/>
        <v>193.44059555630935</v>
      </c>
      <c r="Y159" s="10">
        <f t="shared" si="43"/>
        <v>11.048650336736911</v>
      </c>
      <c r="Z159" s="1">
        <f t="shared" si="44"/>
        <v>2982.2649807586586</v>
      </c>
      <c r="AA159" s="1">
        <f t="shared" si="45"/>
        <v>8.9864583371737639E-2</v>
      </c>
      <c r="AB159" s="1">
        <f t="shared" si="46"/>
        <v>496614.87569999998</v>
      </c>
      <c r="AC159" s="8">
        <f t="shared" si="47"/>
        <v>8.9864583371737639E-2</v>
      </c>
      <c r="AD159" s="1" t="str">
        <f t="shared" si="48"/>
        <v>CUST159</v>
      </c>
      <c r="AE159" s="1"/>
      <c r="AF159" s="1">
        <f t="shared" si="54"/>
        <v>96222664.350800008</v>
      </c>
      <c r="AG159" s="1">
        <f t="shared" si="49"/>
        <v>0.4701133993869972</v>
      </c>
      <c r="AH159" s="1" t="str">
        <f t="shared" si="50"/>
        <v>Yes</v>
      </c>
      <c r="AI159" s="1" t="str">
        <f t="shared" si="51"/>
        <v>Yes</v>
      </c>
      <c r="AJ159" s="1" t="str">
        <f t="shared" si="52"/>
        <v>No</v>
      </c>
      <c r="AK159" s="1" t="str">
        <f t="shared" si="53"/>
        <v>Low</v>
      </c>
    </row>
    <row r="160" spans="1:37" x14ac:dyDescent="0.3">
      <c r="A160" s="1" t="s">
        <v>20</v>
      </c>
      <c r="B160" s="1" t="s">
        <v>26</v>
      </c>
      <c r="C160" s="1" t="s">
        <v>31</v>
      </c>
      <c r="D160" s="1">
        <v>3862</v>
      </c>
      <c r="E160" s="1">
        <v>827401</v>
      </c>
      <c r="F160" s="1">
        <v>36337</v>
      </c>
      <c r="G160" s="1">
        <v>6.25</v>
      </c>
      <c r="H160" s="1">
        <v>13.38</v>
      </c>
      <c r="I160" s="1">
        <v>306</v>
      </c>
      <c r="J160" s="1">
        <v>53.2</v>
      </c>
      <c r="K160" s="1">
        <v>19.440000000000001</v>
      </c>
      <c r="L160" s="1">
        <v>67067</v>
      </c>
      <c r="M160" s="1">
        <v>10</v>
      </c>
      <c r="N160" s="1">
        <v>1792.34</v>
      </c>
      <c r="O160" s="1">
        <v>20.8</v>
      </c>
      <c r="P160" s="1">
        <v>19</v>
      </c>
      <c r="Q160" s="1">
        <v>14156</v>
      </c>
      <c r="R160" s="1">
        <v>51</v>
      </c>
      <c r="S160" s="1">
        <f t="shared" si="37"/>
        <v>51673.560000000005</v>
      </c>
      <c r="T160" s="1">
        <f t="shared" si="38"/>
        <v>160846.75440000001</v>
      </c>
      <c r="U160" s="1">
        <f t="shared" si="39"/>
        <v>803.29600000000005</v>
      </c>
      <c r="V160" s="1">
        <f t="shared" si="40"/>
        <v>241.375</v>
      </c>
      <c r="W160" s="1">
        <f t="shared" si="41"/>
        <v>532613.01459999999</v>
      </c>
      <c r="X160" s="1">
        <f t="shared" si="42"/>
        <v>137.91118969445884</v>
      </c>
      <c r="Y160" s="10">
        <f t="shared" si="43"/>
        <v>22.770206676390455</v>
      </c>
      <c r="Z160" s="1">
        <f t="shared" si="44"/>
        <v>461.63172165995292</v>
      </c>
      <c r="AA160" s="1">
        <f t="shared" si="45"/>
        <v>0.66286605890009798</v>
      </c>
      <c r="AB160" s="1">
        <f t="shared" si="46"/>
        <v>496276.01459999999</v>
      </c>
      <c r="AC160" s="8">
        <f t="shared" si="47"/>
        <v>0.66286605890009798</v>
      </c>
      <c r="AD160" s="1" t="str">
        <f t="shared" si="48"/>
        <v>CUST160</v>
      </c>
      <c r="AE160" s="1"/>
      <c r="AF160" s="1">
        <f t="shared" si="54"/>
        <v>96718940.365400001</v>
      </c>
      <c r="AG160" s="1">
        <f t="shared" si="49"/>
        <v>0.47253804648892395</v>
      </c>
      <c r="AH160" s="1" t="str">
        <f t="shared" si="50"/>
        <v>Yes</v>
      </c>
      <c r="AI160" s="1" t="str">
        <f t="shared" si="51"/>
        <v>No</v>
      </c>
      <c r="AJ160" s="1" t="str">
        <f t="shared" si="52"/>
        <v>No</v>
      </c>
      <c r="AK160" s="1" t="str">
        <f t="shared" si="53"/>
        <v>High</v>
      </c>
    </row>
    <row r="161" spans="1:37" x14ac:dyDescent="0.3">
      <c r="A161" s="1" t="s">
        <v>21</v>
      </c>
      <c r="B161" s="1" t="s">
        <v>26</v>
      </c>
      <c r="C161" s="1" t="s">
        <v>29</v>
      </c>
      <c r="D161" s="1">
        <v>4451</v>
      </c>
      <c r="E161" s="1">
        <v>723222</v>
      </c>
      <c r="F161" s="1">
        <v>39675</v>
      </c>
      <c r="G161" s="1">
        <v>2.0699999999999998</v>
      </c>
      <c r="H161" s="1">
        <v>12.6</v>
      </c>
      <c r="I161" s="1">
        <v>124</v>
      </c>
      <c r="J161" s="1">
        <v>20.81</v>
      </c>
      <c r="K161" s="1">
        <v>7.46</v>
      </c>
      <c r="L161" s="1">
        <v>72204</v>
      </c>
      <c r="M161" s="1">
        <v>10</v>
      </c>
      <c r="N161" s="1">
        <v>1327.88</v>
      </c>
      <c r="O161" s="1">
        <v>15.69</v>
      </c>
      <c r="P161" s="1">
        <v>20</v>
      </c>
      <c r="Q161" s="1">
        <v>5429</v>
      </c>
      <c r="R161" s="1">
        <v>-1</v>
      </c>
      <c r="S161" s="1">
        <f t="shared" si="37"/>
        <v>56082.6</v>
      </c>
      <c r="T161" s="1">
        <f t="shared" si="38"/>
        <v>53952.361199999999</v>
      </c>
      <c r="U161" s="1">
        <f t="shared" si="39"/>
        <v>698.36189999999988</v>
      </c>
      <c r="V161" s="1">
        <f t="shared" si="40"/>
        <v>92.1357</v>
      </c>
      <c r="W161" s="1">
        <f t="shared" si="41"/>
        <v>534763.54119999998</v>
      </c>
      <c r="X161" s="1">
        <f t="shared" si="42"/>
        <v>120.14458350932374</v>
      </c>
      <c r="Y161" s="10">
        <f t="shared" si="43"/>
        <v>18.228657844990547</v>
      </c>
      <c r="Z161" s="1">
        <f t="shared" si="44"/>
        <v>544.64409434587458</v>
      </c>
      <c r="AA161" s="1">
        <f t="shared" si="45"/>
        <v>0.22767161397192012</v>
      </c>
      <c r="AB161" s="1">
        <f t="shared" si="46"/>
        <v>495088.54119999998</v>
      </c>
      <c r="AC161" s="8">
        <f t="shared" si="47"/>
        <v>0.22767161397192012</v>
      </c>
      <c r="AD161" s="1" t="str">
        <f t="shared" si="48"/>
        <v>CUST161</v>
      </c>
      <c r="AE161" s="1"/>
      <c r="AF161" s="1">
        <f t="shared" si="54"/>
        <v>97214028.906599998</v>
      </c>
      <c r="AG161" s="1">
        <f t="shared" si="49"/>
        <v>0.4749568919726922</v>
      </c>
      <c r="AH161" s="1" t="str">
        <f t="shared" si="50"/>
        <v>Yes</v>
      </c>
      <c r="AI161" s="1" t="str">
        <f t="shared" si="51"/>
        <v>No</v>
      </c>
      <c r="AJ161" s="1" t="str">
        <f t="shared" si="52"/>
        <v>No</v>
      </c>
      <c r="AK161" s="1" t="str">
        <f t="shared" si="53"/>
        <v>High</v>
      </c>
    </row>
    <row r="162" spans="1:37" x14ac:dyDescent="0.3">
      <c r="A162" s="1" t="s">
        <v>19</v>
      </c>
      <c r="B162" s="1" t="s">
        <v>27</v>
      </c>
      <c r="C162" s="1" t="s">
        <v>30</v>
      </c>
      <c r="D162" s="1">
        <v>248</v>
      </c>
      <c r="E162" s="1">
        <v>721514</v>
      </c>
      <c r="F162" s="1">
        <v>54429</v>
      </c>
      <c r="G162" s="1">
        <v>7.01</v>
      </c>
      <c r="H162" s="1">
        <v>13.75</v>
      </c>
      <c r="I162" s="1">
        <v>114</v>
      </c>
      <c r="J162" s="1">
        <v>19.77</v>
      </c>
      <c r="K162" s="1">
        <v>10.64</v>
      </c>
      <c r="L162" s="1">
        <v>78199</v>
      </c>
      <c r="M162" s="1">
        <v>5</v>
      </c>
      <c r="N162" s="1">
        <v>634.76</v>
      </c>
      <c r="O162" s="1">
        <v>0.01</v>
      </c>
      <c r="P162" s="1">
        <v>4</v>
      </c>
      <c r="Q162" s="1">
        <v>14973</v>
      </c>
      <c r="R162" s="1">
        <v>-8</v>
      </c>
      <c r="S162" s="1">
        <f t="shared" si="37"/>
        <v>3410</v>
      </c>
      <c r="T162" s="1">
        <f t="shared" si="38"/>
        <v>76769.089600000007</v>
      </c>
      <c r="U162" s="1">
        <f t="shared" si="39"/>
        <v>2.4800000000000003E-2</v>
      </c>
      <c r="V162" s="1">
        <f t="shared" si="40"/>
        <v>17.384799999999998</v>
      </c>
      <c r="W162" s="1">
        <f t="shared" si="41"/>
        <v>548145.50080000004</v>
      </c>
      <c r="X162" s="1">
        <f t="shared" si="42"/>
        <v>2210.2641161290326</v>
      </c>
      <c r="Y162" s="10">
        <f t="shared" si="43"/>
        <v>13.256058351246578</v>
      </c>
      <c r="Z162" s="1">
        <f t="shared" si="44"/>
        <v>1136.6721280483962</v>
      </c>
      <c r="AA162" s="1">
        <f t="shared" si="45"/>
        <v>0.10029277325180108</v>
      </c>
      <c r="AB162" s="1">
        <f t="shared" si="46"/>
        <v>493716.50080000004</v>
      </c>
      <c r="AC162" s="8">
        <f t="shared" si="47"/>
        <v>0.10029277325180108</v>
      </c>
      <c r="AD162" s="1" t="str">
        <f t="shared" si="48"/>
        <v>CUST162</v>
      </c>
      <c r="AE162" s="1"/>
      <c r="AF162" s="1">
        <f t="shared" si="54"/>
        <v>97707745.407399997</v>
      </c>
      <c r="AG162" s="1">
        <f t="shared" si="49"/>
        <v>0.4773690341025168</v>
      </c>
      <c r="AH162" s="1" t="str">
        <f t="shared" si="50"/>
        <v>Yes</v>
      </c>
      <c r="AI162" s="1" t="str">
        <f t="shared" si="51"/>
        <v>Yes</v>
      </c>
      <c r="AJ162" s="1" t="str">
        <f t="shared" si="52"/>
        <v>Yes</v>
      </c>
      <c r="AK162" s="1" t="str">
        <f t="shared" si="53"/>
        <v>High</v>
      </c>
    </row>
    <row r="163" spans="1:37" x14ac:dyDescent="0.3">
      <c r="A163" s="1" t="s">
        <v>23</v>
      </c>
      <c r="B163" s="1" t="s">
        <v>26</v>
      </c>
      <c r="C163" s="1" t="s">
        <v>29</v>
      </c>
      <c r="D163" s="1">
        <v>3904</v>
      </c>
      <c r="E163" s="1">
        <v>784005</v>
      </c>
      <c r="F163" s="1">
        <v>15516</v>
      </c>
      <c r="G163" s="1">
        <v>0.56000000000000005</v>
      </c>
      <c r="H163" s="1">
        <v>12.38</v>
      </c>
      <c r="I163" s="1">
        <v>57</v>
      </c>
      <c r="J163" s="1">
        <v>39.130000000000003</v>
      </c>
      <c r="K163" s="1">
        <v>16.93</v>
      </c>
      <c r="L163" s="1">
        <v>91428</v>
      </c>
      <c r="M163" s="1">
        <v>11</v>
      </c>
      <c r="N163" s="1">
        <v>1221.3900000000001</v>
      </c>
      <c r="O163" s="1">
        <v>7.27</v>
      </c>
      <c r="P163" s="1">
        <v>37</v>
      </c>
      <c r="Q163" s="1">
        <v>2360</v>
      </c>
      <c r="R163" s="1">
        <v>6</v>
      </c>
      <c r="S163" s="1">
        <f t="shared" si="37"/>
        <v>48331.520000000004</v>
      </c>
      <c r="T163" s="1">
        <f t="shared" si="38"/>
        <v>132732.0465</v>
      </c>
      <c r="U163" s="1">
        <f t="shared" si="39"/>
        <v>283.82080000000002</v>
      </c>
      <c r="V163" s="1">
        <f t="shared" si="40"/>
        <v>21.862400000000004</v>
      </c>
      <c r="W163" s="1">
        <f t="shared" si="41"/>
        <v>508847.75029999996</v>
      </c>
      <c r="X163" s="1">
        <f t="shared" si="42"/>
        <v>130.34009997438523</v>
      </c>
      <c r="Y163" s="10">
        <f t="shared" si="43"/>
        <v>50.528808971384379</v>
      </c>
      <c r="Z163" s="1">
        <f t="shared" si="44"/>
        <v>641.8957089873013</v>
      </c>
      <c r="AA163" s="1">
        <f t="shared" si="45"/>
        <v>8.8799471942143229E-2</v>
      </c>
      <c r="AB163" s="1">
        <f t="shared" si="46"/>
        <v>493331.75029999996</v>
      </c>
      <c r="AC163" s="8">
        <f t="shared" si="47"/>
        <v>8.8799471942143229E-2</v>
      </c>
      <c r="AD163" s="1" t="str">
        <f t="shared" si="48"/>
        <v>CUST163</v>
      </c>
      <c r="AE163" s="1"/>
      <c r="AF163" s="1">
        <f t="shared" si="54"/>
        <v>98201077.157700002</v>
      </c>
      <c r="AG163" s="1">
        <f t="shared" si="49"/>
        <v>0.47977929646350853</v>
      </c>
      <c r="AH163" s="1" t="str">
        <f t="shared" si="50"/>
        <v>Yes</v>
      </c>
      <c r="AI163" s="1" t="str">
        <f t="shared" si="51"/>
        <v>No</v>
      </c>
      <c r="AJ163" s="1" t="str">
        <f t="shared" si="52"/>
        <v>No</v>
      </c>
      <c r="AK163" s="1" t="str">
        <f t="shared" si="53"/>
        <v>High</v>
      </c>
    </row>
    <row r="164" spans="1:37" x14ac:dyDescent="0.3">
      <c r="A164" s="1" t="s">
        <v>18</v>
      </c>
      <c r="B164" s="1" t="s">
        <v>27</v>
      </c>
      <c r="C164" s="1" t="s">
        <v>30</v>
      </c>
      <c r="D164" s="1">
        <v>341</v>
      </c>
      <c r="E164" s="1">
        <v>692650</v>
      </c>
      <c r="F164" s="1">
        <v>50740</v>
      </c>
      <c r="G164" s="1">
        <v>8.9499999999999993</v>
      </c>
      <c r="H164" s="1">
        <v>18.3</v>
      </c>
      <c r="I164" s="1">
        <v>123</v>
      </c>
      <c r="J164" s="1">
        <v>57.76</v>
      </c>
      <c r="K164" s="1">
        <v>13.68</v>
      </c>
      <c r="L164" s="1">
        <v>23296</v>
      </c>
      <c r="M164" s="1">
        <v>3</v>
      </c>
      <c r="N164" s="1">
        <v>1155.6500000000001</v>
      </c>
      <c r="O164" s="1">
        <v>18.13</v>
      </c>
      <c r="P164" s="1">
        <v>5</v>
      </c>
      <c r="Q164" s="1">
        <v>25281</v>
      </c>
      <c r="R164" s="1">
        <v>67</v>
      </c>
      <c r="S164" s="1">
        <f t="shared" si="37"/>
        <v>6240.3</v>
      </c>
      <c r="T164" s="1">
        <f t="shared" si="38"/>
        <v>94754.52</v>
      </c>
      <c r="U164" s="1">
        <f t="shared" si="39"/>
        <v>61.823299999999996</v>
      </c>
      <c r="V164" s="1">
        <f t="shared" si="40"/>
        <v>30.519499999999997</v>
      </c>
      <c r="W164" s="1">
        <f t="shared" si="41"/>
        <v>542985.83719999995</v>
      </c>
      <c r="X164" s="1">
        <f t="shared" si="42"/>
        <v>1592.3338334310849</v>
      </c>
      <c r="Y164" s="10">
        <f t="shared" si="43"/>
        <v>13.650965707528577</v>
      </c>
      <c r="Z164" s="1">
        <f t="shared" si="44"/>
        <v>599.35966771946516</v>
      </c>
      <c r="AA164" s="1">
        <f t="shared" si="45"/>
        <v>0.20521901393200032</v>
      </c>
      <c r="AB164" s="1">
        <f t="shared" si="46"/>
        <v>492245.83719999995</v>
      </c>
      <c r="AC164" s="8">
        <f t="shared" si="47"/>
        <v>0.20521901393200032</v>
      </c>
      <c r="AD164" s="1" t="str">
        <f t="shared" si="48"/>
        <v>CUST164</v>
      </c>
      <c r="AE164" s="1"/>
      <c r="AF164" s="1">
        <f t="shared" si="54"/>
        <v>98693322.994900003</v>
      </c>
      <c r="AG164" s="1">
        <f t="shared" si="49"/>
        <v>0.48218425339773491</v>
      </c>
      <c r="AH164" s="1" t="str">
        <f t="shared" si="50"/>
        <v>Yes</v>
      </c>
      <c r="AI164" s="1" t="str">
        <f t="shared" si="51"/>
        <v>Yes</v>
      </c>
      <c r="AJ164" s="1" t="str">
        <f t="shared" si="52"/>
        <v>Yes</v>
      </c>
      <c r="AK164" s="1" t="str">
        <f t="shared" si="53"/>
        <v>High</v>
      </c>
    </row>
    <row r="165" spans="1:37" x14ac:dyDescent="0.3">
      <c r="A165" s="1" t="s">
        <v>23</v>
      </c>
      <c r="B165" s="1" t="s">
        <v>26</v>
      </c>
      <c r="C165" s="1" t="s">
        <v>28</v>
      </c>
      <c r="D165" s="1">
        <v>138</v>
      </c>
      <c r="E165" s="1">
        <v>863081</v>
      </c>
      <c r="F165" s="1">
        <v>148184</v>
      </c>
      <c r="G165" s="1">
        <v>8.0500000000000007</v>
      </c>
      <c r="H165" s="1">
        <v>15.84</v>
      </c>
      <c r="I165" s="1">
        <v>19</v>
      </c>
      <c r="J165" s="1">
        <v>43.85</v>
      </c>
      <c r="K165" s="1">
        <v>19.53</v>
      </c>
      <c r="L165" s="1">
        <v>38015</v>
      </c>
      <c r="M165" s="1">
        <v>10</v>
      </c>
      <c r="N165" s="1">
        <v>1482.5</v>
      </c>
      <c r="O165" s="1">
        <v>18.29</v>
      </c>
      <c r="P165" s="1">
        <v>31</v>
      </c>
      <c r="Q165" s="1">
        <v>14861</v>
      </c>
      <c r="R165" s="1">
        <v>8</v>
      </c>
      <c r="S165" s="1">
        <f t="shared" si="37"/>
        <v>2185.92</v>
      </c>
      <c r="T165" s="1">
        <f t="shared" si="38"/>
        <v>168559.7193</v>
      </c>
      <c r="U165" s="1">
        <f t="shared" si="39"/>
        <v>25.240199999999998</v>
      </c>
      <c r="V165" s="1">
        <f t="shared" si="40"/>
        <v>11.109</v>
      </c>
      <c r="W165" s="1">
        <f t="shared" si="41"/>
        <v>639423.01150000002</v>
      </c>
      <c r="X165" s="1">
        <f t="shared" si="42"/>
        <v>4633.5000833333334</v>
      </c>
      <c r="Y165" s="10">
        <f t="shared" si="43"/>
        <v>5.8243872482859151</v>
      </c>
      <c r="Z165" s="1">
        <f t="shared" si="44"/>
        <v>582.17942664418217</v>
      </c>
      <c r="AA165" s="1">
        <f t="shared" si="45"/>
        <v>3.2635986657104023E-2</v>
      </c>
      <c r="AB165" s="1">
        <f t="shared" si="46"/>
        <v>491239.01150000002</v>
      </c>
      <c r="AC165" s="8">
        <f t="shared" si="47"/>
        <v>3.2635986657104023E-2</v>
      </c>
      <c r="AD165" s="1" t="str">
        <f t="shared" si="48"/>
        <v>CUST165</v>
      </c>
      <c r="AE165" s="1"/>
      <c r="AF165" s="1">
        <f t="shared" si="54"/>
        <v>99184562.006400004</v>
      </c>
      <c r="AG165" s="1">
        <f t="shared" si="49"/>
        <v>0.48458429130113195</v>
      </c>
      <c r="AH165" s="1" t="str">
        <f t="shared" si="50"/>
        <v>Yes</v>
      </c>
      <c r="AI165" s="1" t="str">
        <f t="shared" si="51"/>
        <v>No</v>
      </c>
      <c r="AJ165" s="1" t="str">
        <f t="shared" si="52"/>
        <v>No</v>
      </c>
      <c r="AK165" s="1" t="str">
        <f t="shared" si="53"/>
        <v>Low</v>
      </c>
    </row>
    <row r="166" spans="1:37" x14ac:dyDescent="0.3">
      <c r="A166" s="1" t="s">
        <v>23</v>
      </c>
      <c r="B166" s="1" t="s">
        <v>27</v>
      </c>
      <c r="C166" s="1" t="s">
        <v>31</v>
      </c>
      <c r="D166" s="1">
        <v>369</v>
      </c>
      <c r="E166" s="1">
        <v>711757</v>
      </c>
      <c r="F166" s="1">
        <v>85388</v>
      </c>
      <c r="G166" s="1">
        <v>1.56</v>
      </c>
      <c r="H166" s="1">
        <v>13.15</v>
      </c>
      <c r="I166" s="1">
        <v>218</v>
      </c>
      <c r="J166" s="1">
        <v>26.31</v>
      </c>
      <c r="K166" s="1">
        <v>9.2200000000000006</v>
      </c>
      <c r="L166" s="1">
        <v>62672</v>
      </c>
      <c r="M166" s="1">
        <v>5</v>
      </c>
      <c r="N166" s="1">
        <v>566.63</v>
      </c>
      <c r="O166" s="1">
        <v>9.16</v>
      </c>
      <c r="P166" s="1">
        <v>31</v>
      </c>
      <c r="Q166" s="1">
        <v>2902</v>
      </c>
      <c r="R166" s="1">
        <v>54</v>
      </c>
      <c r="S166" s="1">
        <f t="shared" si="37"/>
        <v>4852.3500000000004</v>
      </c>
      <c r="T166" s="1">
        <f t="shared" si="38"/>
        <v>65623.9954</v>
      </c>
      <c r="U166" s="1">
        <f t="shared" si="39"/>
        <v>33.800400000000003</v>
      </c>
      <c r="V166" s="1">
        <f t="shared" si="40"/>
        <v>5.7564000000000002</v>
      </c>
      <c r="W166" s="1">
        <f t="shared" si="41"/>
        <v>575667.09779999999</v>
      </c>
      <c r="X166" s="1">
        <f t="shared" si="42"/>
        <v>1560.0734357723577</v>
      </c>
      <c r="Y166" s="10">
        <f t="shared" si="43"/>
        <v>8.3355623741040894</v>
      </c>
      <c r="Z166" s="1">
        <f t="shared" si="44"/>
        <v>1256.1230432557402</v>
      </c>
      <c r="AA166" s="1">
        <f t="shared" si="45"/>
        <v>0.17354987727553081</v>
      </c>
      <c r="AB166" s="1">
        <f t="shared" si="46"/>
        <v>490279.09779999999</v>
      </c>
      <c r="AC166" s="8">
        <f t="shared" si="47"/>
        <v>0.17354987727553081</v>
      </c>
      <c r="AD166" s="1" t="str">
        <f t="shared" si="48"/>
        <v>CUST166</v>
      </c>
      <c r="AE166" s="1"/>
      <c r="AF166" s="1">
        <f t="shared" si="54"/>
        <v>99674841.104200006</v>
      </c>
      <c r="AG166" s="1">
        <f t="shared" si="49"/>
        <v>0.48697963937084304</v>
      </c>
      <c r="AH166" s="1" t="str">
        <f t="shared" si="50"/>
        <v>Yes</v>
      </c>
      <c r="AI166" s="1" t="str">
        <f t="shared" si="51"/>
        <v>Yes</v>
      </c>
      <c r="AJ166" s="1" t="str">
        <f t="shared" si="52"/>
        <v>No</v>
      </c>
      <c r="AK166" s="1" t="str">
        <f t="shared" si="53"/>
        <v>Low</v>
      </c>
    </row>
    <row r="167" spans="1:37" x14ac:dyDescent="0.3">
      <c r="A167" s="1" t="s">
        <v>22</v>
      </c>
      <c r="B167" s="1" t="s">
        <v>27</v>
      </c>
      <c r="C167" s="1" t="s">
        <v>31</v>
      </c>
      <c r="D167" s="1">
        <v>803</v>
      </c>
      <c r="E167" s="1">
        <v>803158</v>
      </c>
      <c r="F167" s="1">
        <v>125356</v>
      </c>
      <c r="G167" s="1">
        <v>5.37</v>
      </c>
      <c r="H167" s="1">
        <v>9.34</v>
      </c>
      <c r="I167" s="1">
        <v>491</v>
      </c>
      <c r="J167" s="1">
        <v>63.45</v>
      </c>
      <c r="K167" s="1">
        <v>10.029999999999999</v>
      </c>
      <c r="L167" s="1">
        <v>63888</v>
      </c>
      <c r="M167" s="1">
        <v>10</v>
      </c>
      <c r="N167" s="1">
        <v>1243.19</v>
      </c>
      <c r="O167" s="1">
        <v>2.13</v>
      </c>
      <c r="P167" s="1">
        <v>19</v>
      </c>
      <c r="Q167" s="1">
        <v>35617</v>
      </c>
      <c r="R167" s="1">
        <v>10</v>
      </c>
      <c r="S167" s="1">
        <f t="shared" si="37"/>
        <v>7500.0199999999995</v>
      </c>
      <c r="T167" s="1">
        <f t="shared" si="38"/>
        <v>80556.747400000007</v>
      </c>
      <c r="U167" s="1">
        <f t="shared" si="39"/>
        <v>17.103899999999999</v>
      </c>
      <c r="V167" s="1">
        <f t="shared" si="40"/>
        <v>43.121099999999998</v>
      </c>
      <c r="W167" s="1">
        <f t="shared" si="41"/>
        <v>615536.00760000001</v>
      </c>
      <c r="X167" s="1">
        <f t="shared" si="42"/>
        <v>766.54546400996264</v>
      </c>
      <c r="Y167" s="10">
        <f t="shared" si="43"/>
        <v>6.407016816107725</v>
      </c>
      <c r="Z167" s="1">
        <f t="shared" si="44"/>
        <v>646.04605892904544</v>
      </c>
      <c r="AA167" s="1">
        <f t="shared" si="45"/>
        <v>0.76000773197801674</v>
      </c>
      <c r="AB167" s="1">
        <f t="shared" si="46"/>
        <v>490180.00760000001</v>
      </c>
      <c r="AC167" s="8">
        <f t="shared" si="47"/>
        <v>0.76000773197801674</v>
      </c>
      <c r="AD167" s="1" t="str">
        <f t="shared" si="48"/>
        <v>CUST167</v>
      </c>
      <c r="AE167" s="1"/>
      <c r="AF167" s="1">
        <f t="shared" si="54"/>
        <v>100165021.1118</v>
      </c>
      <c r="AG167" s="1">
        <f t="shared" si="49"/>
        <v>0.48937450331728566</v>
      </c>
      <c r="AH167" s="1" t="str">
        <f t="shared" si="50"/>
        <v>Yes</v>
      </c>
      <c r="AI167" s="1" t="str">
        <f t="shared" si="51"/>
        <v>No</v>
      </c>
      <c r="AJ167" s="1" t="str">
        <f t="shared" si="52"/>
        <v>No</v>
      </c>
      <c r="AK167" s="1" t="str">
        <f t="shared" si="53"/>
        <v>Low</v>
      </c>
    </row>
    <row r="168" spans="1:37" x14ac:dyDescent="0.3">
      <c r="A168" s="1" t="s">
        <v>22</v>
      </c>
      <c r="B168" s="1" t="s">
        <v>24</v>
      </c>
      <c r="C168" s="1" t="s">
        <v>28</v>
      </c>
      <c r="D168" s="1">
        <v>2530</v>
      </c>
      <c r="E168" s="1">
        <v>720739</v>
      </c>
      <c r="F168" s="1">
        <v>91120</v>
      </c>
      <c r="G168" s="1">
        <v>9.2899999999999991</v>
      </c>
      <c r="H168" s="1">
        <v>4.08</v>
      </c>
      <c r="I168" s="1">
        <v>25</v>
      </c>
      <c r="J168" s="1">
        <v>59.93</v>
      </c>
      <c r="K168" s="1">
        <v>9.3800000000000008</v>
      </c>
      <c r="L168" s="1">
        <v>13703</v>
      </c>
      <c r="M168" s="1">
        <v>11</v>
      </c>
      <c r="N168" s="1">
        <v>1098.27</v>
      </c>
      <c r="O168" s="1">
        <v>15.97</v>
      </c>
      <c r="P168" s="1">
        <v>31</v>
      </c>
      <c r="Q168" s="1">
        <v>48805</v>
      </c>
      <c r="R168" s="1">
        <v>15</v>
      </c>
      <c r="S168" s="1">
        <f t="shared" si="37"/>
        <v>10322.4</v>
      </c>
      <c r="T168" s="1">
        <f t="shared" si="38"/>
        <v>67605.318200000009</v>
      </c>
      <c r="U168" s="1">
        <f t="shared" si="39"/>
        <v>404.041</v>
      </c>
      <c r="V168" s="1">
        <f t="shared" si="40"/>
        <v>235.03699999999998</v>
      </c>
      <c r="W168" s="1">
        <f t="shared" si="41"/>
        <v>579664.20380000002</v>
      </c>
      <c r="X168" s="1">
        <f t="shared" si="42"/>
        <v>229.11628608695653</v>
      </c>
      <c r="Y168" s="10">
        <f t="shared" si="43"/>
        <v>7.9097783143107989</v>
      </c>
      <c r="Z168" s="1">
        <f t="shared" si="44"/>
        <v>656.2493740154971</v>
      </c>
      <c r="AA168" s="1">
        <f t="shared" si="45"/>
        <v>3.809527443360218E-2</v>
      </c>
      <c r="AB168" s="1">
        <f t="shared" si="46"/>
        <v>488544.20380000002</v>
      </c>
      <c r="AC168" s="8">
        <f t="shared" si="47"/>
        <v>3.809527443360218E-2</v>
      </c>
      <c r="AD168" s="1" t="str">
        <f t="shared" si="48"/>
        <v>CUST168</v>
      </c>
      <c r="AE168" s="1"/>
      <c r="AF168" s="1">
        <f t="shared" si="54"/>
        <v>100653565.31559999</v>
      </c>
      <c r="AG168" s="1">
        <f t="shared" si="49"/>
        <v>0.49176137524552405</v>
      </c>
      <c r="AH168" s="1" t="str">
        <f t="shared" si="50"/>
        <v>Yes</v>
      </c>
      <c r="AI168" s="1" t="str">
        <f t="shared" si="51"/>
        <v>No</v>
      </c>
      <c r="AJ168" s="1" t="str">
        <f t="shared" si="52"/>
        <v>No</v>
      </c>
      <c r="AK168" s="1" t="str">
        <f t="shared" si="53"/>
        <v>Low</v>
      </c>
    </row>
    <row r="169" spans="1:37" x14ac:dyDescent="0.3">
      <c r="A169" s="1" t="s">
        <v>20</v>
      </c>
      <c r="B169" s="1" t="s">
        <v>25</v>
      </c>
      <c r="C169" s="1" t="s">
        <v>28</v>
      </c>
      <c r="D169" s="1">
        <v>4832</v>
      </c>
      <c r="E169" s="1">
        <v>819727</v>
      </c>
      <c r="F169" s="1">
        <v>138241</v>
      </c>
      <c r="G169" s="1">
        <v>6.15</v>
      </c>
      <c r="H169" s="1">
        <v>11.33</v>
      </c>
      <c r="I169" s="1">
        <v>114</v>
      </c>
      <c r="J169" s="1">
        <v>25.93</v>
      </c>
      <c r="K169" s="1">
        <v>6.01</v>
      </c>
      <c r="L169" s="1">
        <v>73994</v>
      </c>
      <c r="M169" s="1">
        <v>10</v>
      </c>
      <c r="N169" s="1">
        <v>620.16999999999996</v>
      </c>
      <c r="O169" s="1">
        <v>12.62</v>
      </c>
      <c r="P169" s="1">
        <v>45</v>
      </c>
      <c r="Q169" s="1">
        <v>14786</v>
      </c>
      <c r="R169" s="1">
        <v>55</v>
      </c>
      <c r="S169" s="1">
        <f t="shared" si="37"/>
        <v>54746.559999999998</v>
      </c>
      <c r="T169" s="1">
        <f t="shared" si="38"/>
        <v>49265.592700000001</v>
      </c>
      <c r="U169" s="1">
        <f t="shared" si="39"/>
        <v>609.7983999999999</v>
      </c>
      <c r="V169" s="1">
        <f t="shared" si="40"/>
        <v>297.16800000000001</v>
      </c>
      <c r="W169" s="1">
        <f t="shared" si="41"/>
        <v>626027.88089999999</v>
      </c>
      <c r="X169" s="1">
        <f t="shared" si="42"/>
        <v>129.55875018625827</v>
      </c>
      <c r="Y169" s="10">
        <f t="shared" si="43"/>
        <v>5.9296952423665914</v>
      </c>
      <c r="Z169" s="1">
        <f t="shared" si="44"/>
        <v>1321.777899608172</v>
      </c>
      <c r="AA169" s="1">
        <f t="shared" si="45"/>
        <v>8.6247470194345185E-2</v>
      </c>
      <c r="AB169" s="1">
        <f t="shared" si="46"/>
        <v>487786.88089999999</v>
      </c>
      <c r="AC169" s="8">
        <f t="shared" si="47"/>
        <v>8.6247470194345185E-2</v>
      </c>
      <c r="AD169" s="1" t="str">
        <f t="shared" si="48"/>
        <v>CUST169</v>
      </c>
      <c r="AE169" s="1"/>
      <c r="AF169" s="1">
        <f t="shared" si="54"/>
        <v>101141352.19649999</v>
      </c>
      <c r="AG169" s="1">
        <f t="shared" si="49"/>
        <v>0.49414454713442807</v>
      </c>
      <c r="AH169" s="1" t="str">
        <f t="shared" si="50"/>
        <v>Yes</v>
      </c>
      <c r="AI169" s="1" t="str">
        <f t="shared" si="51"/>
        <v>No</v>
      </c>
      <c r="AJ169" s="1" t="str">
        <f t="shared" si="52"/>
        <v>No</v>
      </c>
      <c r="AK169" s="1" t="str">
        <f t="shared" si="53"/>
        <v>Low</v>
      </c>
    </row>
    <row r="170" spans="1:37" x14ac:dyDescent="0.3">
      <c r="A170" s="1" t="s">
        <v>21</v>
      </c>
      <c r="B170" s="1" t="s">
        <v>27</v>
      </c>
      <c r="C170" s="1" t="s">
        <v>30</v>
      </c>
      <c r="D170" s="1">
        <v>2893</v>
      </c>
      <c r="E170" s="1">
        <v>742841</v>
      </c>
      <c r="F170" s="1">
        <v>26826</v>
      </c>
      <c r="G170" s="1">
        <v>1.65</v>
      </c>
      <c r="H170" s="1">
        <v>11.24</v>
      </c>
      <c r="I170" s="1">
        <v>89</v>
      </c>
      <c r="J170" s="1">
        <v>36.33</v>
      </c>
      <c r="K170" s="1">
        <v>8.5</v>
      </c>
      <c r="L170" s="1">
        <v>98918</v>
      </c>
      <c r="M170" s="1">
        <v>0</v>
      </c>
      <c r="N170" s="1">
        <v>191.75</v>
      </c>
      <c r="O170" s="1">
        <v>22.75</v>
      </c>
      <c r="P170" s="1">
        <v>22</v>
      </c>
      <c r="Q170" s="1">
        <v>33624</v>
      </c>
      <c r="R170" s="1">
        <v>35</v>
      </c>
      <c r="S170" s="1">
        <f t="shared" si="37"/>
        <v>32517.32</v>
      </c>
      <c r="T170" s="1">
        <f t="shared" si="38"/>
        <v>63141.485000000008</v>
      </c>
      <c r="U170" s="1">
        <f t="shared" si="39"/>
        <v>658.15750000000003</v>
      </c>
      <c r="V170" s="1">
        <f t="shared" si="40"/>
        <v>47.734500000000004</v>
      </c>
      <c r="W170" s="1">
        <f t="shared" si="41"/>
        <v>513934.30299999996</v>
      </c>
      <c r="X170" s="1">
        <f t="shared" si="42"/>
        <v>177.64752955409608</v>
      </c>
      <c r="Y170" s="10">
        <f t="shared" si="43"/>
        <v>27.69108327741743</v>
      </c>
      <c r="Z170" s="1">
        <f t="shared" si="44"/>
        <v>3874.0078226857886</v>
      </c>
      <c r="AA170" s="1">
        <f t="shared" si="45"/>
        <v>2.2973624234526636E-2</v>
      </c>
      <c r="AB170" s="1">
        <f t="shared" si="46"/>
        <v>487108.30299999996</v>
      </c>
      <c r="AC170" s="8">
        <f t="shared" si="47"/>
        <v>2.2973624234526636E-2</v>
      </c>
      <c r="AD170" s="1" t="str">
        <f t="shared" si="48"/>
        <v>CUST170</v>
      </c>
      <c r="AE170" s="1"/>
      <c r="AF170" s="1">
        <f t="shared" si="54"/>
        <v>101628460.49949999</v>
      </c>
      <c r="AG170" s="1">
        <f t="shared" si="49"/>
        <v>0.49652440370707618</v>
      </c>
      <c r="AH170" s="1" t="str">
        <f t="shared" si="50"/>
        <v>Yes</v>
      </c>
      <c r="AI170" s="1" t="str">
        <f t="shared" si="51"/>
        <v>Yes</v>
      </c>
      <c r="AJ170" s="1" t="str">
        <f t="shared" si="52"/>
        <v>Yes</v>
      </c>
      <c r="AK170" s="1" t="str">
        <f t="shared" si="53"/>
        <v>High</v>
      </c>
    </row>
    <row r="171" spans="1:37" x14ac:dyDescent="0.3">
      <c r="A171" s="1" t="s">
        <v>22</v>
      </c>
      <c r="B171" s="1" t="s">
        <v>24</v>
      </c>
      <c r="C171" s="1" t="s">
        <v>31</v>
      </c>
      <c r="D171" s="1">
        <v>1677</v>
      </c>
      <c r="E171" s="1">
        <v>635289</v>
      </c>
      <c r="F171" s="1">
        <v>52591</v>
      </c>
      <c r="G171" s="1">
        <v>9.08</v>
      </c>
      <c r="H171" s="1">
        <v>7.81</v>
      </c>
      <c r="I171" s="1">
        <v>31</v>
      </c>
      <c r="J171" s="1">
        <v>6.42</v>
      </c>
      <c r="K171" s="1">
        <v>7.41</v>
      </c>
      <c r="L171" s="1">
        <v>20369</v>
      </c>
      <c r="M171" s="1">
        <v>1</v>
      </c>
      <c r="N171" s="1">
        <v>716.54</v>
      </c>
      <c r="O171" s="1">
        <v>19.22</v>
      </c>
      <c r="P171" s="1">
        <v>17</v>
      </c>
      <c r="Q171" s="1">
        <v>14880</v>
      </c>
      <c r="R171" s="1">
        <v>39</v>
      </c>
      <c r="S171" s="1">
        <f t="shared" si="37"/>
        <v>13097.369999999999</v>
      </c>
      <c r="T171" s="1">
        <f t="shared" si="38"/>
        <v>47074.914899999996</v>
      </c>
      <c r="U171" s="1">
        <f t="shared" si="39"/>
        <v>322.31939999999997</v>
      </c>
      <c r="V171" s="1">
        <f t="shared" si="40"/>
        <v>152.27160000000001</v>
      </c>
      <c r="W171" s="1">
        <f t="shared" si="41"/>
        <v>539393.12410000002</v>
      </c>
      <c r="X171" s="1">
        <f t="shared" si="42"/>
        <v>321.64169594514016</v>
      </c>
      <c r="Y171" s="10">
        <f t="shared" si="43"/>
        <v>12.079804529292085</v>
      </c>
      <c r="Z171" s="1">
        <f t="shared" si="44"/>
        <v>886.60646998074083</v>
      </c>
      <c r="AA171" s="1">
        <f t="shared" si="45"/>
        <v>3.4964779808874386E-2</v>
      </c>
      <c r="AB171" s="1">
        <f t="shared" si="46"/>
        <v>486802.12410000002</v>
      </c>
      <c r="AC171" s="8">
        <f t="shared" si="47"/>
        <v>3.4964779808874386E-2</v>
      </c>
      <c r="AD171" s="1" t="str">
        <f t="shared" si="48"/>
        <v>CUST171</v>
      </c>
      <c r="AE171" s="1"/>
      <c r="AF171" s="1">
        <f t="shared" si="54"/>
        <v>102115262.62359999</v>
      </c>
      <c r="AG171" s="1">
        <f t="shared" si="49"/>
        <v>0.49890276438679226</v>
      </c>
      <c r="AH171" s="1" t="str">
        <f t="shared" si="50"/>
        <v>Yes</v>
      </c>
      <c r="AI171" s="1" t="str">
        <f t="shared" si="51"/>
        <v>Yes</v>
      </c>
      <c r="AJ171" s="1" t="str">
        <f t="shared" si="52"/>
        <v>No</v>
      </c>
      <c r="AK171" s="1" t="str">
        <f t="shared" si="53"/>
        <v>Low</v>
      </c>
    </row>
    <row r="172" spans="1:37" x14ac:dyDescent="0.3">
      <c r="A172" s="1" t="s">
        <v>19</v>
      </c>
      <c r="B172" s="1" t="s">
        <v>24</v>
      </c>
      <c r="C172" s="1" t="s">
        <v>30</v>
      </c>
      <c r="D172" s="1">
        <v>472</v>
      </c>
      <c r="E172" s="1">
        <v>670399</v>
      </c>
      <c r="F172" s="1">
        <v>60103</v>
      </c>
      <c r="G172" s="1">
        <v>3.8</v>
      </c>
      <c r="H172" s="1">
        <v>13.74</v>
      </c>
      <c r="I172" s="1">
        <v>424</v>
      </c>
      <c r="J172" s="1">
        <v>31</v>
      </c>
      <c r="K172" s="1">
        <v>9.34</v>
      </c>
      <c r="L172" s="1">
        <v>26986</v>
      </c>
      <c r="M172" s="1">
        <v>9</v>
      </c>
      <c r="N172" s="1">
        <v>960.36</v>
      </c>
      <c r="O172" s="1">
        <v>3.39</v>
      </c>
      <c r="P172" s="1">
        <v>31</v>
      </c>
      <c r="Q172" s="1">
        <v>27415</v>
      </c>
      <c r="R172" s="1">
        <v>10</v>
      </c>
      <c r="S172" s="1">
        <f t="shared" si="37"/>
        <v>6485.28</v>
      </c>
      <c r="T172" s="1">
        <f t="shared" si="38"/>
        <v>62615.266599999995</v>
      </c>
      <c r="U172" s="1">
        <f t="shared" si="39"/>
        <v>16.000799999999998</v>
      </c>
      <c r="V172" s="1">
        <f t="shared" si="40"/>
        <v>17.936</v>
      </c>
      <c r="W172" s="1">
        <f t="shared" si="41"/>
        <v>546863.51659999997</v>
      </c>
      <c r="X172" s="1">
        <f t="shared" si="42"/>
        <v>1158.6091453389829</v>
      </c>
      <c r="Y172" s="10">
        <f t="shared" si="43"/>
        <v>11.154168677104304</v>
      </c>
      <c r="Z172" s="1">
        <f t="shared" si="44"/>
        <v>698.07051522345785</v>
      </c>
      <c r="AA172" s="1">
        <f t="shared" si="45"/>
        <v>0.60738849550789908</v>
      </c>
      <c r="AB172" s="1">
        <f t="shared" si="46"/>
        <v>486760.51659999997</v>
      </c>
      <c r="AC172" s="8">
        <f t="shared" si="47"/>
        <v>0.60738849550789908</v>
      </c>
      <c r="AD172" s="1" t="str">
        <f t="shared" si="48"/>
        <v>CUST172</v>
      </c>
      <c r="AE172" s="1"/>
      <c r="AF172" s="1">
        <f t="shared" si="54"/>
        <v>102602023.14019999</v>
      </c>
      <c r="AG172" s="1">
        <f t="shared" si="49"/>
        <v>0.50128092178546846</v>
      </c>
      <c r="AH172" s="1" t="str">
        <f t="shared" si="50"/>
        <v>Yes</v>
      </c>
      <c r="AI172" s="1" t="str">
        <f t="shared" si="51"/>
        <v>No</v>
      </c>
      <c r="AJ172" s="1" t="str">
        <f t="shared" si="52"/>
        <v>No</v>
      </c>
      <c r="AK172" s="1" t="str">
        <f t="shared" si="53"/>
        <v>Low</v>
      </c>
    </row>
    <row r="173" spans="1:37" x14ac:dyDescent="0.3">
      <c r="A173" s="1" t="s">
        <v>20</v>
      </c>
      <c r="B173" s="1" t="s">
        <v>25</v>
      </c>
      <c r="C173" s="1" t="s">
        <v>31</v>
      </c>
      <c r="D173" s="1">
        <v>4281</v>
      </c>
      <c r="E173" s="1">
        <v>805678</v>
      </c>
      <c r="F173" s="1">
        <v>82949</v>
      </c>
      <c r="G173" s="1">
        <v>7.62</v>
      </c>
      <c r="H173" s="1">
        <v>5.48</v>
      </c>
      <c r="I173" s="1">
        <v>43</v>
      </c>
      <c r="J173" s="1">
        <v>21.23</v>
      </c>
      <c r="K173" s="1">
        <v>15.04</v>
      </c>
      <c r="L173" s="1">
        <v>58971</v>
      </c>
      <c r="M173" s="1">
        <v>4</v>
      </c>
      <c r="N173" s="1">
        <v>1186.6500000000001</v>
      </c>
      <c r="O173" s="1">
        <v>2.09</v>
      </c>
      <c r="P173" s="1">
        <v>39</v>
      </c>
      <c r="Q173" s="1">
        <v>32746</v>
      </c>
      <c r="R173" s="1">
        <v>57</v>
      </c>
      <c r="S173" s="1">
        <f t="shared" si="37"/>
        <v>23459.88</v>
      </c>
      <c r="T173" s="1">
        <f t="shared" si="38"/>
        <v>121173.97119999999</v>
      </c>
      <c r="U173" s="1">
        <f t="shared" si="39"/>
        <v>89.472899999999996</v>
      </c>
      <c r="V173" s="1">
        <f t="shared" si="40"/>
        <v>326.2122</v>
      </c>
      <c r="W173" s="1">
        <f t="shared" si="41"/>
        <v>568911.46369999996</v>
      </c>
      <c r="X173" s="1">
        <f t="shared" si="42"/>
        <v>132.8921896052324</v>
      </c>
      <c r="Y173" s="10">
        <f t="shared" si="43"/>
        <v>9.7129320425803805</v>
      </c>
      <c r="Z173" s="1">
        <f t="shared" si="44"/>
        <v>678.95167066953184</v>
      </c>
      <c r="AA173" s="1">
        <f t="shared" si="45"/>
        <v>6.333293201502338E-2</v>
      </c>
      <c r="AB173" s="1">
        <f t="shared" si="46"/>
        <v>485962.46369999996</v>
      </c>
      <c r="AC173" s="8">
        <f t="shared" si="47"/>
        <v>6.333293201502338E-2</v>
      </c>
      <c r="AD173" s="1" t="str">
        <f t="shared" si="48"/>
        <v>CUST173</v>
      </c>
      <c r="AE173" s="1"/>
      <c r="AF173" s="1">
        <f t="shared" si="54"/>
        <v>103087985.60389999</v>
      </c>
      <c r="AG173" s="1">
        <f t="shared" si="49"/>
        <v>0.50365518015095712</v>
      </c>
      <c r="AH173" s="1" t="str">
        <f t="shared" si="50"/>
        <v>Yes</v>
      </c>
      <c r="AI173" s="1" t="str">
        <f t="shared" si="51"/>
        <v>Yes</v>
      </c>
      <c r="AJ173" s="1" t="str">
        <f t="shared" si="52"/>
        <v>No</v>
      </c>
      <c r="AK173" s="1" t="str">
        <f t="shared" si="53"/>
        <v>Low</v>
      </c>
    </row>
    <row r="174" spans="1:37" x14ac:dyDescent="0.3">
      <c r="A174" s="1" t="s">
        <v>23</v>
      </c>
      <c r="B174" s="1" t="s">
        <v>26</v>
      </c>
      <c r="C174" s="1" t="s">
        <v>31</v>
      </c>
      <c r="D174" s="1">
        <v>1464</v>
      </c>
      <c r="E174" s="1">
        <v>705522</v>
      </c>
      <c r="F174" s="1">
        <v>95102</v>
      </c>
      <c r="G174" s="1">
        <v>2.5099999999999998</v>
      </c>
      <c r="H174" s="1">
        <v>4.9400000000000004</v>
      </c>
      <c r="I174" s="1">
        <v>200</v>
      </c>
      <c r="J174" s="1">
        <v>65.099999999999994</v>
      </c>
      <c r="K174" s="1">
        <v>8.5500000000000007</v>
      </c>
      <c r="L174" s="1">
        <v>15210</v>
      </c>
      <c r="M174" s="1">
        <v>8</v>
      </c>
      <c r="N174" s="1">
        <v>677.7</v>
      </c>
      <c r="O174" s="1">
        <v>19.71</v>
      </c>
      <c r="P174" s="1">
        <v>35</v>
      </c>
      <c r="Q174" s="1">
        <v>43443</v>
      </c>
      <c r="R174" s="1">
        <v>17</v>
      </c>
      <c r="S174" s="1">
        <f t="shared" si="37"/>
        <v>7232.1600000000008</v>
      </c>
      <c r="T174" s="1">
        <f t="shared" si="38"/>
        <v>60322.131000000001</v>
      </c>
      <c r="U174" s="1">
        <f t="shared" si="39"/>
        <v>288.55439999999999</v>
      </c>
      <c r="V174" s="1">
        <f t="shared" si="40"/>
        <v>36.746399999999994</v>
      </c>
      <c r="W174" s="1">
        <f t="shared" si="41"/>
        <v>578989.40819999995</v>
      </c>
      <c r="X174" s="1">
        <f t="shared" si="42"/>
        <v>395.4845684426229</v>
      </c>
      <c r="Y174" s="10">
        <f t="shared" si="43"/>
        <v>7.41858215389792</v>
      </c>
      <c r="Z174" s="1">
        <f t="shared" si="44"/>
        <v>1041.0535635236829</v>
      </c>
      <c r="AA174" s="1">
        <f t="shared" si="45"/>
        <v>0.19211307372413619</v>
      </c>
      <c r="AB174" s="1">
        <f t="shared" si="46"/>
        <v>483887.40819999995</v>
      </c>
      <c r="AC174" s="8">
        <f t="shared" si="47"/>
        <v>0.19211307372413619</v>
      </c>
      <c r="AD174" s="1" t="str">
        <f t="shared" si="48"/>
        <v>CUST174</v>
      </c>
      <c r="AE174" s="1"/>
      <c r="AF174" s="1">
        <f t="shared" si="54"/>
        <v>103571873.01209998</v>
      </c>
      <c r="AG174" s="1">
        <f t="shared" si="49"/>
        <v>0.50601930045384258</v>
      </c>
      <c r="AH174" s="1" t="str">
        <f t="shared" si="50"/>
        <v>Yes</v>
      </c>
      <c r="AI174" s="1" t="str">
        <f t="shared" si="51"/>
        <v>No</v>
      </c>
      <c r="AJ174" s="1" t="str">
        <f t="shared" si="52"/>
        <v>No</v>
      </c>
      <c r="AK174" s="1" t="str">
        <f t="shared" si="53"/>
        <v>Low</v>
      </c>
    </row>
    <row r="175" spans="1:37" x14ac:dyDescent="0.3">
      <c r="A175" s="1" t="s">
        <v>20</v>
      </c>
      <c r="B175" s="1" t="s">
        <v>24</v>
      </c>
      <c r="C175" s="1" t="s">
        <v>29</v>
      </c>
      <c r="D175" s="1">
        <v>1116</v>
      </c>
      <c r="E175" s="1">
        <v>632092</v>
      </c>
      <c r="F175" s="1">
        <v>33933</v>
      </c>
      <c r="G175" s="1">
        <v>8.85</v>
      </c>
      <c r="H175" s="1">
        <v>10.32</v>
      </c>
      <c r="I175" s="1">
        <v>254</v>
      </c>
      <c r="J175" s="1">
        <v>62.44</v>
      </c>
      <c r="K175" s="1">
        <v>5.86</v>
      </c>
      <c r="L175" s="1">
        <v>57442</v>
      </c>
      <c r="M175" s="1">
        <v>5</v>
      </c>
      <c r="N175" s="1">
        <v>1205.08</v>
      </c>
      <c r="O175" s="1">
        <v>10.6</v>
      </c>
      <c r="P175" s="1">
        <v>39</v>
      </c>
      <c r="Q175" s="1">
        <v>8257</v>
      </c>
      <c r="R175" s="1">
        <v>41</v>
      </c>
      <c r="S175" s="1">
        <f t="shared" si="37"/>
        <v>11517.12</v>
      </c>
      <c r="T175" s="1">
        <f t="shared" si="38"/>
        <v>37040.591200000003</v>
      </c>
      <c r="U175" s="1">
        <f t="shared" si="39"/>
        <v>118.29599999999999</v>
      </c>
      <c r="V175" s="1">
        <f t="shared" si="40"/>
        <v>98.765999999999991</v>
      </c>
      <c r="W175" s="1">
        <f t="shared" si="41"/>
        <v>517618.2268</v>
      </c>
      <c r="X175" s="1">
        <f t="shared" si="42"/>
        <v>463.81561541218639</v>
      </c>
      <c r="Y175" s="10">
        <f t="shared" si="43"/>
        <v>18.627648601656205</v>
      </c>
      <c r="Z175" s="1">
        <f t="shared" si="44"/>
        <v>524.5228532545558</v>
      </c>
      <c r="AA175" s="1">
        <f t="shared" si="45"/>
        <v>0.4842496345468697</v>
      </c>
      <c r="AB175" s="1">
        <f t="shared" si="46"/>
        <v>483685.2268</v>
      </c>
      <c r="AC175" s="8">
        <f t="shared" si="47"/>
        <v>0.4842496345468697</v>
      </c>
      <c r="AD175" s="1" t="str">
        <f t="shared" si="48"/>
        <v>CUST175</v>
      </c>
      <c r="AE175" s="1"/>
      <c r="AF175" s="1">
        <f t="shared" si="54"/>
        <v>104055558.23889998</v>
      </c>
      <c r="AG175" s="1">
        <f t="shared" si="49"/>
        <v>0.5083824329625749</v>
      </c>
      <c r="AH175" s="1" t="str">
        <f t="shared" si="50"/>
        <v>Yes</v>
      </c>
      <c r="AI175" s="1" t="str">
        <f t="shared" si="51"/>
        <v>Yes</v>
      </c>
      <c r="AJ175" s="1" t="str">
        <f t="shared" si="52"/>
        <v>Yes</v>
      </c>
      <c r="AK175" s="1" t="str">
        <f t="shared" si="53"/>
        <v>High</v>
      </c>
    </row>
    <row r="176" spans="1:37" x14ac:dyDescent="0.3">
      <c r="A176" s="1" t="s">
        <v>19</v>
      </c>
      <c r="B176" s="1" t="s">
        <v>25</v>
      </c>
      <c r="C176" s="1" t="s">
        <v>28</v>
      </c>
      <c r="D176" s="1">
        <v>4083</v>
      </c>
      <c r="E176" s="1">
        <v>852720</v>
      </c>
      <c r="F176" s="1">
        <v>127049</v>
      </c>
      <c r="G176" s="1">
        <v>3.19</v>
      </c>
      <c r="H176" s="1">
        <v>10.82</v>
      </c>
      <c r="I176" s="1">
        <v>422</v>
      </c>
      <c r="J176" s="1">
        <v>50.6</v>
      </c>
      <c r="K176" s="1">
        <v>12.63</v>
      </c>
      <c r="L176" s="1">
        <v>87154</v>
      </c>
      <c r="M176" s="1">
        <v>7</v>
      </c>
      <c r="N176" s="1">
        <v>1503.65</v>
      </c>
      <c r="O176" s="1">
        <v>10.68</v>
      </c>
      <c r="P176" s="1">
        <v>11</v>
      </c>
      <c r="Q176" s="1">
        <v>2848</v>
      </c>
      <c r="R176" s="1">
        <v>20</v>
      </c>
      <c r="S176" s="1">
        <f t="shared" si="37"/>
        <v>44178.06</v>
      </c>
      <c r="T176" s="1">
        <f t="shared" si="38"/>
        <v>107698.53599999999</v>
      </c>
      <c r="U176" s="1">
        <f t="shared" si="39"/>
        <v>436.06439999999998</v>
      </c>
      <c r="V176" s="1">
        <f t="shared" si="40"/>
        <v>130.24769999999998</v>
      </c>
      <c r="W176" s="1">
        <f t="shared" si="41"/>
        <v>610275.0919</v>
      </c>
      <c r="X176" s="1">
        <f t="shared" si="42"/>
        <v>149.46732596130298</v>
      </c>
      <c r="Y176" s="10">
        <f t="shared" si="43"/>
        <v>6.711741139245488</v>
      </c>
      <c r="Z176" s="1">
        <f t="shared" si="44"/>
        <v>567.10005652911241</v>
      </c>
      <c r="AA176" s="1">
        <f t="shared" si="45"/>
        <v>0.74413676236044668</v>
      </c>
      <c r="AB176" s="1">
        <f t="shared" si="46"/>
        <v>483226.0919</v>
      </c>
      <c r="AC176" s="8">
        <f t="shared" si="47"/>
        <v>0.74413676236044668</v>
      </c>
      <c r="AD176" s="1" t="str">
        <f t="shared" si="48"/>
        <v>CUST176</v>
      </c>
      <c r="AE176" s="1"/>
      <c r="AF176" s="1">
        <f t="shared" si="54"/>
        <v>104538784.33079998</v>
      </c>
      <c r="AG176" s="1">
        <f t="shared" si="49"/>
        <v>0.51074332228390373</v>
      </c>
      <c r="AH176" s="1" t="str">
        <f t="shared" si="50"/>
        <v>Yes</v>
      </c>
      <c r="AI176" s="1" t="str">
        <f t="shared" si="51"/>
        <v>Yes</v>
      </c>
      <c r="AJ176" s="1" t="str">
        <f t="shared" si="52"/>
        <v>No</v>
      </c>
      <c r="AK176" s="1" t="str">
        <f t="shared" si="53"/>
        <v>Low</v>
      </c>
    </row>
    <row r="177" spans="1:37" x14ac:dyDescent="0.3">
      <c r="A177" s="1" t="s">
        <v>22</v>
      </c>
      <c r="B177" s="1" t="s">
        <v>25</v>
      </c>
      <c r="C177" s="1" t="s">
        <v>30</v>
      </c>
      <c r="D177" s="1">
        <v>3161</v>
      </c>
      <c r="E177" s="1">
        <v>707258</v>
      </c>
      <c r="F177" s="1">
        <v>60243</v>
      </c>
      <c r="G177" s="1">
        <v>1.1599999999999999</v>
      </c>
      <c r="H177" s="1">
        <v>10.8</v>
      </c>
      <c r="I177" s="1">
        <v>114</v>
      </c>
      <c r="J177" s="1">
        <v>23.14</v>
      </c>
      <c r="K177" s="1">
        <v>9.58</v>
      </c>
      <c r="L177" s="1">
        <v>44484</v>
      </c>
      <c r="M177" s="1">
        <v>2</v>
      </c>
      <c r="N177" s="1">
        <v>563.02</v>
      </c>
      <c r="O177" s="1">
        <v>13.1</v>
      </c>
      <c r="P177" s="1">
        <v>34</v>
      </c>
      <c r="Q177" s="1">
        <v>16977</v>
      </c>
      <c r="R177" s="1">
        <v>69</v>
      </c>
      <c r="S177" s="1">
        <f t="shared" si="37"/>
        <v>34138.800000000003</v>
      </c>
      <c r="T177" s="1">
        <f t="shared" si="38"/>
        <v>67755.316399999996</v>
      </c>
      <c r="U177" s="1">
        <f t="shared" si="39"/>
        <v>414.09100000000001</v>
      </c>
      <c r="V177" s="1">
        <f t="shared" si="40"/>
        <v>36.6676</v>
      </c>
      <c r="W177" s="1">
        <f t="shared" si="41"/>
        <v>543452.125</v>
      </c>
      <c r="X177" s="1">
        <f t="shared" si="42"/>
        <v>171.92411420436571</v>
      </c>
      <c r="Y177" s="10">
        <f t="shared" si="43"/>
        <v>11.740085985093703</v>
      </c>
      <c r="Z177" s="1">
        <f t="shared" si="44"/>
        <v>1256.1862811267806</v>
      </c>
      <c r="AA177" s="1">
        <f t="shared" si="45"/>
        <v>9.0750871676248263E-2</v>
      </c>
      <c r="AB177" s="1">
        <f t="shared" si="46"/>
        <v>483209.125</v>
      </c>
      <c r="AC177" s="8">
        <f t="shared" si="47"/>
        <v>9.0750871676248263E-2</v>
      </c>
      <c r="AD177" s="1" t="str">
        <f t="shared" si="48"/>
        <v>CUST177</v>
      </c>
      <c r="AE177" s="1"/>
      <c r="AF177" s="1">
        <f t="shared" si="54"/>
        <v>105021993.45579998</v>
      </c>
      <c r="AG177" s="1">
        <f t="shared" si="49"/>
        <v>0.51310412871034383</v>
      </c>
      <c r="AH177" s="1" t="str">
        <f t="shared" si="50"/>
        <v>Yes</v>
      </c>
      <c r="AI177" s="1" t="str">
        <f t="shared" si="51"/>
        <v>Yes</v>
      </c>
      <c r="AJ177" s="1" t="str">
        <f t="shared" si="52"/>
        <v>No</v>
      </c>
      <c r="AK177" s="1" t="str">
        <f t="shared" si="53"/>
        <v>Low</v>
      </c>
    </row>
    <row r="178" spans="1:37" x14ac:dyDescent="0.3">
      <c r="A178" s="1" t="s">
        <v>19</v>
      </c>
      <c r="B178" s="1" t="s">
        <v>24</v>
      </c>
      <c r="C178" s="1" t="s">
        <v>31</v>
      </c>
      <c r="D178" s="1">
        <v>3038</v>
      </c>
      <c r="E178" s="1">
        <v>735933</v>
      </c>
      <c r="F178" s="1">
        <v>98635</v>
      </c>
      <c r="G178" s="1">
        <v>9.61</v>
      </c>
      <c r="H178" s="1">
        <v>4.99</v>
      </c>
      <c r="I178" s="1">
        <v>481</v>
      </c>
      <c r="J178" s="1">
        <v>30.09</v>
      </c>
      <c r="K178" s="1">
        <v>14.72</v>
      </c>
      <c r="L178" s="1">
        <v>8493</v>
      </c>
      <c r="M178" s="1">
        <v>14</v>
      </c>
      <c r="N178" s="1">
        <v>1424.92</v>
      </c>
      <c r="O178" s="1">
        <v>21.12</v>
      </c>
      <c r="P178" s="1">
        <v>5</v>
      </c>
      <c r="Q178" s="1">
        <v>21491</v>
      </c>
      <c r="R178" s="1">
        <v>60</v>
      </c>
      <c r="S178" s="1">
        <f t="shared" si="37"/>
        <v>15159.62</v>
      </c>
      <c r="T178" s="1">
        <f t="shared" si="38"/>
        <v>108329.3376</v>
      </c>
      <c r="U178" s="1">
        <f t="shared" si="39"/>
        <v>641.62559999999996</v>
      </c>
      <c r="V178" s="1">
        <f t="shared" si="40"/>
        <v>291.95179999999999</v>
      </c>
      <c r="W178" s="1">
        <f t="shared" si="41"/>
        <v>581526.46500000008</v>
      </c>
      <c r="X178" s="1">
        <f t="shared" si="42"/>
        <v>191.41753291639239</v>
      </c>
      <c r="Y178" s="10">
        <f t="shared" si="43"/>
        <v>7.4611750392862577</v>
      </c>
      <c r="Z178" s="1">
        <f t="shared" si="44"/>
        <v>516.47320551329199</v>
      </c>
      <c r="AA178" s="1">
        <f t="shared" si="45"/>
        <v>0.93131646494993425</v>
      </c>
      <c r="AB178" s="1">
        <f t="shared" si="46"/>
        <v>482891.46500000008</v>
      </c>
      <c r="AC178" s="8">
        <f t="shared" si="47"/>
        <v>0.93131646494993425</v>
      </c>
      <c r="AD178" s="1" t="str">
        <f t="shared" si="48"/>
        <v>CUST178</v>
      </c>
      <c r="AE178" s="1"/>
      <c r="AF178" s="1">
        <f t="shared" si="54"/>
        <v>105504884.92079999</v>
      </c>
      <c r="AG178" s="1">
        <f t="shared" si="49"/>
        <v>0.51546338315084128</v>
      </c>
      <c r="AH178" s="1" t="str">
        <f t="shared" si="50"/>
        <v>Yes</v>
      </c>
      <c r="AI178" s="1" t="str">
        <f t="shared" si="51"/>
        <v>No</v>
      </c>
      <c r="AJ178" s="1" t="str">
        <f t="shared" si="52"/>
        <v>No</v>
      </c>
      <c r="AK178" s="1" t="str">
        <f t="shared" si="53"/>
        <v>Low</v>
      </c>
    </row>
    <row r="179" spans="1:37" x14ac:dyDescent="0.3">
      <c r="A179" s="1" t="s">
        <v>21</v>
      </c>
      <c r="B179" s="1" t="s">
        <v>26</v>
      </c>
      <c r="C179" s="1" t="s">
        <v>28</v>
      </c>
      <c r="D179" s="1">
        <v>1859</v>
      </c>
      <c r="E179" s="1">
        <v>723590</v>
      </c>
      <c r="F179" s="1">
        <v>29618</v>
      </c>
      <c r="G179" s="1">
        <v>2.39</v>
      </c>
      <c r="H179" s="1">
        <v>14.61</v>
      </c>
      <c r="I179" s="1">
        <v>83</v>
      </c>
      <c r="J179" s="1">
        <v>62.01</v>
      </c>
      <c r="K179" s="1">
        <v>10.35</v>
      </c>
      <c r="L179" s="1">
        <v>78894</v>
      </c>
      <c r="M179" s="1">
        <v>14</v>
      </c>
      <c r="N179" s="1">
        <v>979.12</v>
      </c>
      <c r="O179" s="1">
        <v>20.14</v>
      </c>
      <c r="P179" s="1">
        <v>27</v>
      </c>
      <c r="Q179" s="1">
        <v>29853</v>
      </c>
      <c r="R179" s="1">
        <v>44</v>
      </c>
      <c r="S179" s="1">
        <f t="shared" si="37"/>
        <v>27159.989999999998</v>
      </c>
      <c r="T179" s="1">
        <f t="shared" si="38"/>
        <v>74891.565000000002</v>
      </c>
      <c r="U179" s="1">
        <f t="shared" si="39"/>
        <v>374.40260000000001</v>
      </c>
      <c r="V179" s="1">
        <f t="shared" si="40"/>
        <v>44.430100000000003</v>
      </c>
      <c r="W179" s="1">
        <f t="shared" si="41"/>
        <v>512372.61230000004</v>
      </c>
      <c r="X179" s="1">
        <f t="shared" si="42"/>
        <v>275.61732775685857</v>
      </c>
      <c r="Y179" s="10">
        <f t="shared" si="43"/>
        <v>24.430751569991223</v>
      </c>
      <c r="Z179" s="1">
        <f t="shared" si="44"/>
        <v>739.0207533295204</v>
      </c>
      <c r="AA179" s="1">
        <f t="shared" si="45"/>
        <v>0.11231078373111845</v>
      </c>
      <c r="AB179" s="1">
        <f t="shared" si="46"/>
        <v>482754.61230000004</v>
      </c>
      <c r="AC179" s="8">
        <f t="shared" si="47"/>
        <v>0.11231078373111845</v>
      </c>
      <c r="AD179" s="1" t="str">
        <f t="shared" si="48"/>
        <v>CUST179</v>
      </c>
      <c r="AE179" s="1"/>
      <c r="AF179" s="1">
        <f t="shared" si="54"/>
        <v>105987639.53309998</v>
      </c>
      <c r="AG179" s="1">
        <f t="shared" si="49"/>
        <v>0.51782196897248012</v>
      </c>
      <c r="AH179" s="1" t="str">
        <f t="shared" si="50"/>
        <v>Yes</v>
      </c>
      <c r="AI179" s="1" t="str">
        <f t="shared" si="51"/>
        <v>No</v>
      </c>
      <c r="AJ179" s="1" t="str">
        <f t="shared" si="52"/>
        <v>No</v>
      </c>
      <c r="AK179" s="1" t="str">
        <f t="shared" si="53"/>
        <v>High</v>
      </c>
    </row>
    <row r="180" spans="1:37" x14ac:dyDescent="0.3">
      <c r="A180" s="1" t="s">
        <v>23</v>
      </c>
      <c r="B180" s="1" t="s">
        <v>25</v>
      </c>
      <c r="C180" s="1" t="s">
        <v>31</v>
      </c>
      <c r="D180" s="1">
        <v>761</v>
      </c>
      <c r="E180" s="1">
        <v>766987</v>
      </c>
      <c r="F180" s="1">
        <v>59312</v>
      </c>
      <c r="G180" s="1">
        <v>5.65</v>
      </c>
      <c r="H180" s="1">
        <v>9.57</v>
      </c>
      <c r="I180" s="1">
        <v>453</v>
      </c>
      <c r="J180" s="1">
        <v>68.52</v>
      </c>
      <c r="K180" s="1">
        <v>17.32</v>
      </c>
      <c r="L180" s="1">
        <v>75386</v>
      </c>
      <c r="M180" s="1">
        <v>8</v>
      </c>
      <c r="N180" s="1">
        <v>295.58999999999997</v>
      </c>
      <c r="O180" s="1">
        <v>0.01</v>
      </c>
      <c r="P180" s="1">
        <v>40</v>
      </c>
      <c r="Q180" s="1">
        <v>9463</v>
      </c>
      <c r="R180" s="1">
        <v>-17</v>
      </c>
      <c r="S180" s="1">
        <f t="shared" si="37"/>
        <v>7282.77</v>
      </c>
      <c r="T180" s="1">
        <f t="shared" si="38"/>
        <v>132842.14840000001</v>
      </c>
      <c r="U180" s="1">
        <f t="shared" si="39"/>
        <v>7.6100000000000001E-2</v>
      </c>
      <c r="V180" s="1">
        <f t="shared" si="40"/>
        <v>42.996500000000005</v>
      </c>
      <c r="W180" s="1">
        <f t="shared" si="41"/>
        <v>541970.00899999996</v>
      </c>
      <c r="X180" s="1">
        <f t="shared" si="42"/>
        <v>712.18135216819974</v>
      </c>
      <c r="Y180" s="10">
        <f t="shared" si="43"/>
        <v>12.931396681953062</v>
      </c>
      <c r="Z180" s="1">
        <f t="shared" si="44"/>
        <v>2594.7663994045811</v>
      </c>
      <c r="AA180" s="1">
        <f t="shared" si="45"/>
        <v>0.17458218978939666</v>
      </c>
      <c r="AB180" s="1">
        <f t="shared" si="46"/>
        <v>482658.00899999996</v>
      </c>
      <c r="AC180" s="8">
        <f t="shared" si="47"/>
        <v>0.17458218978939666</v>
      </c>
      <c r="AD180" s="1" t="str">
        <f t="shared" si="48"/>
        <v>CUST180</v>
      </c>
      <c r="AE180" s="1"/>
      <c r="AF180" s="1">
        <f t="shared" si="54"/>
        <v>106470297.54209998</v>
      </c>
      <c r="AG180" s="1">
        <f t="shared" si="49"/>
        <v>0.52018008282105455</v>
      </c>
      <c r="AH180" s="1" t="str">
        <f t="shared" si="50"/>
        <v>Yes</v>
      </c>
      <c r="AI180" s="1" t="str">
        <f t="shared" si="51"/>
        <v>No</v>
      </c>
      <c r="AJ180" s="1" t="str">
        <f t="shared" si="52"/>
        <v>No</v>
      </c>
      <c r="AK180" s="1" t="str">
        <f t="shared" si="53"/>
        <v>High</v>
      </c>
    </row>
    <row r="181" spans="1:37" x14ac:dyDescent="0.3">
      <c r="A181" s="1" t="s">
        <v>18</v>
      </c>
      <c r="B181" s="1" t="s">
        <v>27</v>
      </c>
      <c r="C181" s="1" t="s">
        <v>31</v>
      </c>
      <c r="D181" s="1">
        <v>3596</v>
      </c>
      <c r="E181" s="1">
        <v>735166</v>
      </c>
      <c r="F181" s="1">
        <v>121656</v>
      </c>
      <c r="G181" s="1">
        <v>9.3800000000000008</v>
      </c>
      <c r="H181" s="1">
        <v>19.100000000000001</v>
      </c>
      <c r="I181" s="1">
        <v>459</v>
      </c>
      <c r="J181" s="1">
        <v>15.51</v>
      </c>
      <c r="K181" s="1">
        <v>6.95</v>
      </c>
      <c r="L181" s="1">
        <v>6895</v>
      </c>
      <c r="M181" s="1">
        <v>0</v>
      </c>
      <c r="N181" s="1">
        <v>388.72</v>
      </c>
      <c r="O181" s="1">
        <v>3.82</v>
      </c>
      <c r="P181" s="1">
        <v>31</v>
      </c>
      <c r="Q181" s="1">
        <v>5486</v>
      </c>
      <c r="R181" s="1">
        <v>-1</v>
      </c>
      <c r="S181" s="1">
        <f t="shared" si="37"/>
        <v>68683.600000000006</v>
      </c>
      <c r="T181" s="1">
        <f t="shared" si="38"/>
        <v>51094.037000000004</v>
      </c>
      <c r="U181" s="1">
        <f t="shared" si="39"/>
        <v>137.3672</v>
      </c>
      <c r="V181" s="1">
        <f t="shared" si="40"/>
        <v>337.30480000000006</v>
      </c>
      <c r="W181" s="1">
        <f t="shared" si="41"/>
        <v>602532.69099999999</v>
      </c>
      <c r="X181" s="1">
        <f t="shared" si="42"/>
        <v>167.55636568409344</v>
      </c>
      <c r="Y181" s="10">
        <f t="shared" si="43"/>
        <v>6.0429900703623334</v>
      </c>
      <c r="Z181" s="1">
        <f t="shared" si="44"/>
        <v>1891.248199217946</v>
      </c>
      <c r="AA181" s="1">
        <f t="shared" si="45"/>
        <v>0.24269686030093884</v>
      </c>
      <c r="AB181" s="1">
        <f t="shared" si="46"/>
        <v>480876.69099999999</v>
      </c>
      <c r="AC181" s="8">
        <f t="shared" si="47"/>
        <v>0.24269686030093884</v>
      </c>
      <c r="AD181" s="1" t="str">
        <f t="shared" si="48"/>
        <v>CUST181</v>
      </c>
      <c r="AE181" s="1"/>
      <c r="AF181" s="1">
        <f t="shared" si="54"/>
        <v>106951174.23309998</v>
      </c>
      <c r="AG181" s="1">
        <f t="shared" si="49"/>
        <v>0.52252949371522606</v>
      </c>
      <c r="AH181" s="1" t="str">
        <f t="shared" si="50"/>
        <v>Yes</v>
      </c>
      <c r="AI181" s="1" t="str">
        <f t="shared" si="51"/>
        <v>Yes</v>
      </c>
      <c r="AJ181" s="1" t="str">
        <f t="shared" si="52"/>
        <v>No</v>
      </c>
      <c r="AK181" s="1" t="str">
        <f t="shared" si="53"/>
        <v>Low</v>
      </c>
    </row>
    <row r="182" spans="1:37" x14ac:dyDescent="0.3">
      <c r="A182" s="1" t="s">
        <v>18</v>
      </c>
      <c r="B182" s="1" t="s">
        <v>27</v>
      </c>
      <c r="C182" s="1" t="s">
        <v>29</v>
      </c>
      <c r="D182" s="1">
        <v>1898</v>
      </c>
      <c r="E182" s="1">
        <v>718179</v>
      </c>
      <c r="F182" s="1">
        <v>20372</v>
      </c>
      <c r="G182" s="1">
        <v>6.05</v>
      </c>
      <c r="H182" s="1">
        <v>16.5</v>
      </c>
      <c r="I182" s="1">
        <v>56</v>
      </c>
      <c r="J182" s="1">
        <v>56.86</v>
      </c>
      <c r="K182" s="1">
        <v>12.55</v>
      </c>
      <c r="L182" s="1">
        <v>54213</v>
      </c>
      <c r="M182" s="1">
        <v>11</v>
      </c>
      <c r="N182" s="1">
        <v>765.48</v>
      </c>
      <c r="O182" s="1">
        <v>2.69</v>
      </c>
      <c r="P182" s="1">
        <v>0</v>
      </c>
      <c r="Q182" s="1">
        <v>42553</v>
      </c>
      <c r="R182" s="1">
        <v>21</v>
      </c>
      <c r="S182" s="1">
        <f t="shared" si="37"/>
        <v>31317</v>
      </c>
      <c r="T182" s="1">
        <f t="shared" si="38"/>
        <v>90131.464500000002</v>
      </c>
      <c r="U182" s="1">
        <f t="shared" si="39"/>
        <v>51.056200000000004</v>
      </c>
      <c r="V182" s="1">
        <f t="shared" si="40"/>
        <v>114.82899999999999</v>
      </c>
      <c r="W182" s="1">
        <f t="shared" si="41"/>
        <v>499798.65029999998</v>
      </c>
      <c r="X182" s="1">
        <f t="shared" si="42"/>
        <v>263.32910974710222</v>
      </c>
      <c r="Y182" s="10">
        <f t="shared" si="43"/>
        <v>35.253239740820732</v>
      </c>
      <c r="Z182" s="1">
        <f t="shared" si="44"/>
        <v>938.20739927888383</v>
      </c>
      <c r="AA182" s="1">
        <f t="shared" si="45"/>
        <v>5.968829497938536E-2</v>
      </c>
      <c r="AB182" s="1">
        <f t="shared" si="46"/>
        <v>479426.65029999998</v>
      </c>
      <c r="AC182" s="8">
        <f t="shared" si="47"/>
        <v>5.968829497938536E-2</v>
      </c>
      <c r="AD182" s="1" t="str">
        <f t="shared" si="48"/>
        <v>CUST182</v>
      </c>
      <c r="AE182" s="1"/>
      <c r="AF182" s="1">
        <f t="shared" si="54"/>
        <v>107430600.88339998</v>
      </c>
      <c r="AG182" s="1">
        <f t="shared" si="49"/>
        <v>0.52487182017074352</v>
      </c>
      <c r="AH182" s="1" t="str">
        <f t="shared" si="50"/>
        <v>Yes</v>
      </c>
      <c r="AI182" s="1" t="str">
        <f t="shared" si="51"/>
        <v>No</v>
      </c>
      <c r="AJ182" s="1" t="str">
        <f t="shared" si="52"/>
        <v>No</v>
      </c>
      <c r="AK182" s="1" t="str">
        <f t="shared" si="53"/>
        <v>High</v>
      </c>
    </row>
    <row r="183" spans="1:37" x14ac:dyDescent="0.3">
      <c r="A183" s="1" t="s">
        <v>21</v>
      </c>
      <c r="B183" s="1" t="s">
        <v>24</v>
      </c>
      <c r="C183" s="1" t="s">
        <v>30</v>
      </c>
      <c r="D183" s="1">
        <v>2632</v>
      </c>
      <c r="E183" s="1">
        <v>839271</v>
      </c>
      <c r="F183" s="1">
        <v>149063</v>
      </c>
      <c r="G183" s="1">
        <v>4.8899999999999997</v>
      </c>
      <c r="H183" s="1">
        <v>2.65</v>
      </c>
      <c r="I183" s="1">
        <v>448</v>
      </c>
      <c r="J183" s="1">
        <v>22.06</v>
      </c>
      <c r="K183" s="1">
        <v>16.04</v>
      </c>
      <c r="L183" s="1">
        <v>26442</v>
      </c>
      <c r="M183" s="1">
        <v>5</v>
      </c>
      <c r="N183" s="1">
        <v>773.17</v>
      </c>
      <c r="O183" s="1">
        <v>0.73</v>
      </c>
      <c r="P183" s="1">
        <v>24</v>
      </c>
      <c r="Q183" s="1">
        <v>43197</v>
      </c>
      <c r="R183" s="1">
        <v>72</v>
      </c>
      <c r="S183" s="1">
        <f t="shared" si="37"/>
        <v>6974.8</v>
      </c>
      <c r="T183" s="1">
        <f t="shared" si="38"/>
        <v>134619.06839999999</v>
      </c>
      <c r="U183" s="1">
        <f t="shared" si="39"/>
        <v>19.2136</v>
      </c>
      <c r="V183" s="1">
        <f t="shared" si="40"/>
        <v>128.70480000000001</v>
      </c>
      <c r="W183" s="1">
        <f t="shared" si="41"/>
        <v>627890.2132</v>
      </c>
      <c r="X183" s="1">
        <f t="shared" si="42"/>
        <v>238.5601113981763</v>
      </c>
      <c r="Y183" s="10">
        <f t="shared" si="43"/>
        <v>5.6303106740103175</v>
      </c>
      <c r="Z183" s="1">
        <f t="shared" si="44"/>
        <v>1085.4934878487268</v>
      </c>
      <c r="AA183" s="1">
        <f t="shared" si="45"/>
        <v>0.41271551143790264</v>
      </c>
      <c r="AB183" s="1">
        <f t="shared" si="46"/>
        <v>478827.2132</v>
      </c>
      <c r="AC183" s="8">
        <f t="shared" si="47"/>
        <v>0.41271551143790264</v>
      </c>
      <c r="AD183" s="1" t="str">
        <f t="shared" si="48"/>
        <v>CUST183</v>
      </c>
      <c r="AE183" s="1"/>
      <c r="AF183" s="1">
        <f t="shared" si="54"/>
        <v>107909428.09659998</v>
      </c>
      <c r="AG183" s="1">
        <f t="shared" si="49"/>
        <v>0.52721121796683645</v>
      </c>
      <c r="AH183" s="1" t="str">
        <f t="shared" si="50"/>
        <v>Yes</v>
      </c>
      <c r="AI183" s="1" t="str">
        <f t="shared" si="51"/>
        <v>Yes</v>
      </c>
      <c r="AJ183" s="1" t="str">
        <f t="shared" si="52"/>
        <v>No</v>
      </c>
      <c r="AK183" s="1" t="str">
        <f t="shared" si="53"/>
        <v>Low</v>
      </c>
    </row>
    <row r="184" spans="1:37" x14ac:dyDescent="0.3">
      <c r="A184" s="1" t="s">
        <v>18</v>
      </c>
      <c r="B184" s="1" t="s">
        <v>26</v>
      </c>
      <c r="C184" s="1" t="s">
        <v>28</v>
      </c>
      <c r="D184" s="1">
        <v>4594</v>
      </c>
      <c r="E184" s="1">
        <v>695275</v>
      </c>
      <c r="F184" s="1">
        <v>82227</v>
      </c>
      <c r="G184" s="1">
        <v>4.26</v>
      </c>
      <c r="H184" s="1">
        <v>2</v>
      </c>
      <c r="I184" s="1">
        <v>79</v>
      </c>
      <c r="J184" s="1">
        <v>21.1</v>
      </c>
      <c r="K184" s="1">
        <v>5.94</v>
      </c>
      <c r="L184" s="1">
        <v>64839</v>
      </c>
      <c r="M184" s="1">
        <v>10</v>
      </c>
      <c r="N184" s="1">
        <v>582.12</v>
      </c>
      <c r="O184" s="1">
        <v>11.64</v>
      </c>
      <c r="P184" s="1">
        <v>0</v>
      </c>
      <c r="Q184" s="1">
        <v>22793</v>
      </c>
      <c r="R184" s="1">
        <v>31</v>
      </c>
      <c r="S184" s="1">
        <f t="shared" si="37"/>
        <v>9188</v>
      </c>
      <c r="T184" s="1">
        <f t="shared" si="38"/>
        <v>41299.334999999999</v>
      </c>
      <c r="U184" s="1">
        <f t="shared" si="39"/>
        <v>534.74160000000006</v>
      </c>
      <c r="V184" s="1">
        <f t="shared" si="40"/>
        <v>195.70439999999999</v>
      </c>
      <c r="W184" s="1">
        <f t="shared" si="41"/>
        <v>556425.21900000004</v>
      </c>
      <c r="X184" s="1">
        <f t="shared" si="42"/>
        <v>121.11998672181106</v>
      </c>
      <c r="Y184" s="10">
        <f t="shared" si="43"/>
        <v>8.4555559609374047</v>
      </c>
      <c r="Z184" s="1">
        <f t="shared" si="44"/>
        <v>1194.3843193843193</v>
      </c>
      <c r="AA184" s="1">
        <f t="shared" si="45"/>
        <v>6.6142864334256229E-2</v>
      </c>
      <c r="AB184" s="1">
        <f t="shared" si="46"/>
        <v>474198.21900000004</v>
      </c>
      <c r="AC184" s="8">
        <f t="shared" si="47"/>
        <v>6.6142864334256229E-2</v>
      </c>
      <c r="AD184" s="1" t="str">
        <f t="shared" si="48"/>
        <v>CUST184</v>
      </c>
      <c r="AE184" s="1"/>
      <c r="AF184" s="1">
        <f t="shared" si="54"/>
        <v>108383626.31559998</v>
      </c>
      <c r="AG184" s="1">
        <f t="shared" si="49"/>
        <v>0.52952799996639344</v>
      </c>
      <c r="AH184" s="1" t="str">
        <f t="shared" si="50"/>
        <v>Yes</v>
      </c>
      <c r="AI184" s="1" t="str">
        <f t="shared" si="51"/>
        <v>No</v>
      </c>
      <c r="AJ184" s="1" t="str">
        <f t="shared" si="52"/>
        <v>No</v>
      </c>
      <c r="AK184" s="1" t="str">
        <f t="shared" si="53"/>
        <v>Low</v>
      </c>
    </row>
    <row r="185" spans="1:37" x14ac:dyDescent="0.3">
      <c r="A185" s="1" t="s">
        <v>23</v>
      </c>
      <c r="B185" s="1" t="s">
        <v>24</v>
      </c>
      <c r="C185" s="1" t="s">
        <v>30</v>
      </c>
      <c r="D185" s="1">
        <v>3122</v>
      </c>
      <c r="E185" s="1">
        <v>777067</v>
      </c>
      <c r="F185" s="1">
        <v>148217</v>
      </c>
      <c r="G185" s="1">
        <v>4.01</v>
      </c>
      <c r="H185" s="1">
        <v>5.51</v>
      </c>
      <c r="I185" s="1">
        <v>187</v>
      </c>
      <c r="J185" s="1">
        <v>24.79</v>
      </c>
      <c r="K185" s="1">
        <v>7.2</v>
      </c>
      <c r="L185" s="1">
        <v>42367</v>
      </c>
      <c r="M185" s="1">
        <v>3</v>
      </c>
      <c r="N185" s="1">
        <v>1981.91</v>
      </c>
      <c r="O185" s="1">
        <v>22.59</v>
      </c>
      <c r="P185" s="1">
        <v>15</v>
      </c>
      <c r="Q185" s="1">
        <v>38372</v>
      </c>
      <c r="R185" s="1">
        <v>-15</v>
      </c>
      <c r="S185" s="1">
        <f t="shared" si="37"/>
        <v>17202.219999999998</v>
      </c>
      <c r="T185" s="1">
        <f t="shared" si="38"/>
        <v>55948.824000000008</v>
      </c>
      <c r="U185" s="1">
        <f t="shared" si="39"/>
        <v>705.25979999999993</v>
      </c>
      <c r="V185" s="1">
        <f t="shared" si="40"/>
        <v>125.19219999999999</v>
      </c>
      <c r="W185" s="1">
        <f t="shared" si="41"/>
        <v>622346.50399999996</v>
      </c>
      <c r="X185" s="1">
        <f t="shared" si="42"/>
        <v>199.34224983984623</v>
      </c>
      <c r="Y185" s="10">
        <f t="shared" si="43"/>
        <v>5.2427656746527056</v>
      </c>
      <c r="Z185" s="1">
        <f t="shared" si="44"/>
        <v>392.07986235500096</v>
      </c>
      <c r="AA185" s="1">
        <f t="shared" si="45"/>
        <v>0.47694364835979397</v>
      </c>
      <c r="AB185" s="1">
        <f t="shared" si="46"/>
        <v>474129.50399999996</v>
      </c>
      <c r="AC185" s="8">
        <f t="shared" si="47"/>
        <v>0.47694364835979397</v>
      </c>
      <c r="AD185" s="1" t="str">
        <f t="shared" si="48"/>
        <v>CUST185</v>
      </c>
      <c r="AE185" s="1"/>
      <c r="AF185" s="1">
        <f t="shared" si="54"/>
        <v>108857755.81959997</v>
      </c>
      <c r="AG185" s="1">
        <f t="shared" si="49"/>
        <v>0.53184444624626881</v>
      </c>
      <c r="AH185" s="1" t="str">
        <f t="shared" si="50"/>
        <v>Yes</v>
      </c>
      <c r="AI185" s="1" t="str">
        <f t="shared" si="51"/>
        <v>Yes</v>
      </c>
      <c r="AJ185" s="1" t="str">
        <f t="shared" si="52"/>
        <v>No</v>
      </c>
      <c r="AK185" s="1" t="str">
        <f t="shared" si="53"/>
        <v>Low</v>
      </c>
    </row>
    <row r="186" spans="1:37" x14ac:dyDescent="0.3">
      <c r="A186" s="1" t="s">
        <v>21</v>
      </c>
      <c r="B186" s="1" t="s">
        <v>27</v>
      </c>
      <c r="C186" s="1" t="s">
        <v>28</v>
      </c>
      <c r="D186" s="1">
        <v>4300</v>
      </c>
      <c r="E186" s="1">
        <v>774984</v>
      </c>
      <c r="F186" s="1">
        <v>109601</v>
      </c>
      <c r="G186" s="1">
        <v>3.71</v>
      </c>
      <c r="H186" s="1">
        <v>8.73</v>
      </c>
      <c r="I186" s="1">
        <v>180</v>
      </c>
      <c r="J186" s="1">
        <v>37.770000000000003</v>
      </c>
      <c r="K186" s="1">
        <v>14.29</v>
      </c>
      <c r="L186" s="1">
        <v>38383</v>
      </c>
      <c r="M186" s="1">
        <v>3</v>
      </c>
      <c r="N186" s="1">
        <v>559.12</v>
      </c>
      <c r="O186" s="1">
        <v>12.38</v>
      </c>
      <c r="P186" s="1">
        <v>36</v>
      </c>
      <c r="Q186" s="1">
        <v>4201</v>
      </c>
      <c r="R186" s="1">
        <v>27</v>
      </c>
      <c r="S186" s="1">
        <f t="shared" si="37"/>
        <v>37539</v>
      </c>
      <c r="T186" s="1">
        <f t="shared" si="38"/>
        <v>110745.2136</v>
      </c>
      <c r="U186" s="1">
        <f t="shared" si="39"/>
        <v>532.34</v>
      </c>
      <c r="V186" s="1">
        <f t="shared" si="40"/>
        <v>159.53</v>
      </c>
      <c r="W186" s="1">
        <f t="shared" si="41"/>
        <v>583423.91639999999</v>
      </c>
      <c r="X186" s="1">
        <f t="shared" si="42"/>
        <v>135.67998055813953</v>
      </c>
      <c r="Y186" s="10">
        <f t="shared" si="43"/>
        <v>7.0709573817757141</v>
      </c>
      <c r="Z186" s="1">
        <f t="shared" si="44"/>
        <v>1386.078122764344</v>
      </c>
      <c r="AA186" s="1">
        <f t="shared" si="45"/>
        <v>0.1298628100709176</v>
      </c>
      <c r="AB186" s="1">
        <f t="shared" si="46"/>
        <v>473822.91639999999</v>
      </c>
      <c r="AC186" s="8">
        <f t="shared" si="47"/>
        <v>0.1298628100709176</v>
      </c>
      <c r="AD186" s="1" t="str">
        <f t="shared" si="48"/>
        <v>CUST186</v>
      </c>
      <c r="AE186" s="1"/>
      <c r="AF186" s="1">
        <f t="shared" si="54"/>
        <v>109331578.73599997</v>
      </c>
      <c r="AG186" s="1">
        <f t="shared" si="49"/>
        <v>0.5341593946364338</v>
      </c>
      <c r="AH186" s="1" t="str">
        <f t="shared" si="50"/>
        <v>Yes</v>
      </c>
      <c r="AI186" s="1" t="str">
        <f t="shared" si="51"/>
        <v>Yes</v>
      </c>
      <c r="AJ186" s="1" t="str">
        <f t="shared" si="52"/>
        <v>No</v>
      </c>
      <c r="AK186" s="1" t="str">
        <f t="shared" si="53"/>
        <v>Low</v>
      </c>
    </row>
    <row r="187" spans="1:37" x14ac:dyDescent="0.3">
      <c r="A187" s="1" t="s">
        <v>22</v>
      </c>
      <c r="B187" s="1" t="s">
        <v>26</v>
      </c>
      <c r="C187" s="1" t="s">
        <v>30</v>
      </c>
      <c r="D187" s="1">
        <v>1842</v>
      </c>
      <c r="E187" s="1">
        <v>707456</v>
      </c>
      <c r="F187" s="1">
        <v>18893</v>
      </c>
      <c r="G187" s="1">
        <v>8.19</v>
      </c>
      <c r="H187" s="1">
        <v>15.04</v>
      </c>
      <c r="I187" s="1">
        <v>476</v>
      </c>
      <c r="J187" s="1">
        <v>59.44</v>
      </c>
      <c r="K187" s="1">
        <v>17.239999999999998</v>
      </c>
      <c r="L187" s="1">
        <v>37207</v>
      </c>
      <c r="M187" s="1">
        <v>8</v>
      </c>
      <c r="N187" s="1">
        <v>173.62</v>
      </c>
      <c r="O187" s="1">
        <v>3.77</v>
      </c>
      <c r="P187" s="1">
        <v>28</v>
      </c>
      <c r="Q187" s="1">
        <v>28609</v>
      </c>
      <c r="R187" s="1">
        <v>66</v>
      </c>
      <c r="S187" s="1">
        <f t="shared" si="37"/>
        <v>27703.679999999997</v>
      </c>
      <c r="T187" s="1">
        <f t="shared" si="38"/>
        <v>121965.41439999999</v>
      </c>
      <c r="U187" s="1">
        <f t="shared" si="39"/>
        <v>69.443399999999997</v>
      </c>
      <c r="V187" s="1">
        <f t="shared" si="40"/>
        <v>150.85980000000001</v>
      </c>
      <c r="W187" s="1">
        <f t="shared" si="41"/>
        <v>491750.60239999997</v>
      </c>
      <c r="X187" s="1">
        <f t="shared" si="42"/>
        <v>266.96558219326818</v>
      </c>
      <c r="Y187" s="10">
        <f t="shared" si="43"/>
        <v>37.445403059334147</v>
      </c>
      <c r="Z187" s="1">
        <f t="shared" si="44"/>
        <v>4074.737933417809</v>
      </c>
      <c r="AA187" s="1">
        <f t="shared" si="45"/>
        <v>0.11681732856884386</v>
      </c>
      <c r="AB187" s="1">
        <f t="shared" si="46"/>
        <v>472857.60239999997</v>
      </c>
      <c r="AC187" s="8">
        <f t="shared" si="47"/>
        <v>0.11681732856884386</v>
      </c>
      <c r="AD187" s="1" t="str">
        <f t="shared" si="48"/>
        <v>CUST187</v>
      </c>
      <c r="AE187" s="1"/>
      <c r="AF187" s="1">
        <f t="shared" si="54"/>
        <v>109804436.33839998</v>
      </c>
      <c r="AG187" s="1">
        <f t="shared" si="49"/>
        <v>0.53646962680876087</v>
      </c>
      <c r="AH187" s="1" t="str">
        <f t="shared" si="50"/>
        <v>Yes</v>
      </c>
      <c r="AI187" s="1" t="str">
        <f t="shared" si="51"/>
        <v>No</v>
      </c>
      <c r="AJ187" s="1" t="str">
        <f t="shared" si="52"/>
        <v>No</v>
      </c>
      <c r="AK187" s="1" t="str">
        <f t="shared" si="53"/>
        <v>High</v>
      </c>
    </row>
    <row r="188" spans="1:37" x14ac:dyDescent="0.3">
      <c r="A188" s="1" t="s">
        <v>23</v>
      </c>
      <c r="B188" s="1" t="s">
        <v>26</v>
      </c>
      <c r="C188" s="1" t="s">
        <v>29</v>
      </c>
      <c r="D188" s="1">
        <v>1143</v>
      </c>
      <c r="E188" s="1">
        <v>720438</v>
      </c>
      <c r="F188" s="1">
        <v>77805</v>
      </c>
      <c r="G188" s="1">
        <v>3.81</v>
      </c>
      <c r="H188" s="1">
        <v>19.07</v>
      </c>
      <c r="I188" s="1">
        <v>225</v>
      </c>
      <c r="J188" s="1">
        <v>59.22</v>
      </c>
      <c r="K188" s="1">
        <v>6.4</v>
      </c>
      <c r="L188" s="1">
        <v>76302</v>
      </c>
      <c r="M188" s="1">
        <v>12</v>
      </c>
      <c r="N188" s="1">
        <v>1928.62</v>
      </c>
      <c r="O188" s="1">
        <v>23.78</v>
      </c>
      <c r="P188" s="1">
        <v>5</v>
      </c>
      <c r="Q188" s="1">
        <v>26188</v>
      </c>
      <c r="R188" s="1">
        <v>59</v>
      </c>
      <c r="S188" s="1">
        <f t="shared" si="37"/>
        <v>21797.010000000002</v>
      </c>
      <c r="T188" s="1">
        <f t="shared" si="38"/>
        <v>46108.031999999999</v>
      </c>
      <c r="U188" s="1">
        <f t="shared" si="39"/>
        <v>271.80540000000002</v>
      </c>
      <c r="V188" s="1">
        <f t="shared" si="40"/>
        <v>43.548300000000005</v>
      </c>
      <c r="W188" s="1">
        <f t="shared" si="41"/>
        <v>549727.60430000001</v>
      </c>
      <c r="X188" s="1">
        <f t="shared" si="42"/>
        <v>480.95153482064745</v>
      </c>
      <c r="Y188" s="10">
        <f t="shared" si="43"/>
        <v>9.259533449007133</v>
      </c>
      <c r="Z188" s="1">
        <f t="shared" si="44"/>
        <v>373.55103649241431</v>
      </c>
      <c r="AA188" s="1">
        <f t="shared" si="45"/>
        <v>0.60232733420502516</v>
      </c>
      <c r="AB188" s="1">
        <f t="shared" si="46"/>
        <v>471922.60430000001</v>
      </c>
      <c r="AC188" s="8">
        <f t="shared" si="47"/>
        <v>0.60232733420502516</v>
      </c>
      <c r="AD188" s="1" t="str">
        <f t="shared" si="48"/>
        <v>CUST188</v>
      </c>
      <c r="AE188" s="1"/>
      <c r="AF188" s="1">
        <f t="shared" si="54"/>
        <v>110276358.94269998</v>
      </c>
      <c r="AG188" s="1">
        <f t="shared" si="49"/>
        <v>0.53877529087711606</v>
      </c>
      <c r="AH188" s="1" t="str">
        <f t="shared" si="50"/>
        <v>Yes</v>
      </c>
      <c r="AI188" s="1" t="str">
        <f t="shared" si="51"/>
        <v>No</v>
      </c>
      <c r="AJ188" s="1" t="str">
        <f t="shared" si="52"/>
        <v>No</v>
      </c>
      <c r="AK188" s="1" t="str">
        <f t="shared" si="53"/>
        <v>Low</v>
      </c>
    </row>
    <row r="189" spans="1:37" x14ac:dyDescent="0.3">
      <c r="A189" s="1" t="s">
        <v>18</v>
      </c>
      <c r="B189" s="1" t="s">
        <v>25</v>
      </c>
      <c r="C189" s="1" t="s">
        <v>28</v>
      </c>
      <c r="D189" s="1">
        <v>2963</v>
      </c>
      <c r="E189" s="1">
        <v>738725</v>
      </c>
      <c r="F189" s="1">
        <v>143262</v>
      </c>
      <c r="G189" s="1">
        <v>9.4499999999999993</v>
      </c>
      <c r="H189" s="1">
        <v>7.02</v>
      </c>
      <c r="I189" s="1">
        <v>181</v>
      </c>
      <c r="J189" s="1">
        <v>54.75</v>
      </c>
      <c r="K189" s="1">
        <v>5.29</v>
      </c>
      <c r="L189" s="1">
        <v>46715</v>
      </c>
      <c r="M189" s="1">
        <v>10</v>
      </c>
      <c r="N189" s="1">
        <v>1501.76</v>
      </c>
      <c r="O189" s="1">
        <v>14.59</v>
      </c>
      <c r="P189" s="1">
        <v>12</v>
      </c>
      <c r="Q189" s="1">
        <v>18241</v>
      </c>
      <c r="R189" s="1">
        <v>2</v>
      </c>
      <c r="S189" s="1">
        <f t="shared" si="37"/>
        <v>20800.259999999998</v>
      </c>
      <c r="T189" s="1">
        <f t="shared" si="38"/>
        <v>39078.552500000005</v>
      </c>
      <c r="U189" s="1">
        <f t="shared" si="39"/>
        <v>432.30169999999998</v>
      </c>
      <c r="V189" s="1">
        <f t="shared" si="40"/>
        <v>280.00349999999997</v>
      </c>
      <c r="W189" s="1">
        <f t="shared" si="41"/>
        <v>613177.88229999994</v>
      </c>
      <c r="X189" s="1">
        <f t="shared" si="42"/>
        <v>206.94494846439417</v>
      </c>
      <c r="Y189" s="10">
        <f t="shared" si="43"/>
        <v>5.1564615878600044</v>
      </c>
      <c r="Z189" s="1">
        <f t="shared" si="44"/>
        <v>491.90616343490308</v>
      </c>
      <c r="AA189" s="1">
        <f t="shared" si="45"/>
        <v>0.36795635723713155</v>
      </c>
      <c r="AB189" s="1">
        <f t="shared" si="46"/>
        <v>469915.88229999994</v>
      </c>
      <c r="AC189" s="8">
        <f t="shared" si="47"/>
        <v>0.36795635723713155</v>
      </c>
      <c r="AD189" s="1" t="str">
        <f t="shared" si="48"/>
        <v>CUST189</v>
      </c>
      <c r="AE189" s="1"/>
      <c r="AF189" s="1">
        <f t="shared" si="54"/>
        <v>110746274.82499999</v>
      </c>
      <c r="AG189" s="1">
        <f t="shared" si="49"/>
        <v>0.54107115073866185</v>
      </c>
      <c r="AH189" s="1" t="str">
        <f t="shared" si="50"/>
        <v>Yes</v>
      </c>
      <c r="AI189" s="1" t="str">
        <f t="shared" si="51"/>
        <v>No</v>
      </c>
      <c r="AJ189" s="1" t="str">
        <f t="shared" si="52"/>
        <v>No</v>
      </c>
      <c r="AK189" s="1" t="str">
        <f t="shared" si="53"/>
        <v>Low</v>
      </c>
    </row>
    <row r="190" spans="1:37" x14ac:dyDescent="0.3">
      <c r="A190" s="1" t="s">
        <v>21</v>
      </c>
      <c r="B190" s="1" t="s">
        <v>26</v>
      </c>
      <c r="C190" s="1" t="s">
        <v>31</v>
      </c>
      <c r="D190" s="1">
        <v>558</v>
      </c>
      <c r="E190" s="1">
        <v>742111</v>
      </c>
      <c r="F190" s="1">
        <v>146130</v>
      </c>
      <c r="G190" s="1">
        <v>4.59</v>
      </c>
      <c r="H190" s="1">
        <v>11.42</v>
      </c>
      <c r="I190" s="1">
        <v>338</v>
      </c>
      <c r="J190" s="1">
        <v>8.33</v>
      </c>
      <c r="K190" s="1">
        <v>10.32</v>
      </c>
      <c r="L190" s="1">
        <v>30815</v>
      </c>
      <c r="M190" s="1">
        <v>10</v>
      </c>
      <c r="N190" s="1">
        <v>991.66</v>
      </c>
      <c r="O190" s="1">
        <v>2.4900000000000002</v>
      </c>
      <c r="P190" s="1">
        <v>2</v>
      </c>
      <c r="Q190" s="1">
        <v>13569</v>
      </c>
      <c r="R190" s="1">
        <v>57</v>
      </c>
      <c r="S190" s="1">
        <f t="shared" si="37"/>
        <v>6372.36</v>
      </c>
      <c r="T190" s="1">
        <f t="shared" si="38"/>
        <v>76585.855200000005</v>
      </c>
      <c r="U190" s="1">
        <f t="shared" si="39"/>
        <v>13.894200000000001</v>
      </c>
      <c r="V190" s="1">
        <f t="shared" si="40"/>
        <v>25.612199999999998</v>
      </c>
      <c r="W190" s="1">
        <f t="shared" si="41"/>
        <v>614729.27839999995</v>
      </c>
      <c r="X190" s="1">
        <f t="shared" si="42"/>
        <v>1101.6653734767024</v>
      </c>
      <c r="Y190" s="10">
        <f t="shared" si="43"/>
        <v>5.0784301649216452</v>
      </c>
      <c r="Z190" s="1">
        <f t="shared" si="44"/>
        <v>748.35225783030478</v>
      </c>
      <c r="AA190" s="1">
        <f t="shared" si="45"/>
        <v>0.45165895667898737</v>
      </c>
      <c r="AB190" s="1">
        <f t="shared" si="46"/>
        <v>468599.27839999995</v>
      </c>
      <c r="AC190" s="8">
        <f t="shared" si="47"/>
        <v>0.45165895667898737</v>
      </c>
      <c r="AD190" s="1" t="str">
        <f t="shared" si="48"/>
        <v>CUST190</v>
      </c>
      <c r="AE190" s="1"/>
      <c r="AF190" s="1">
        <f t="shared" si="54"/>
        <v>111214874.10339999</v>
      </c>
      <c r="AG190" s="1">
        <f t="shared" si="49"/>
        <v>0.54336057809140892</v>
      </c>
      <c r="AH190" s="1" t="str">
        <f t="shared" si="50"/>
        <v>Yes</v>
      </c>
      <c r="AI190" s="1" t="str">
        <f t="shared" si="51"/>
        <v>No</v>
      </c>
      <c r="AJ190" s="1" t="str">
        <f t="shared" si="52"/>
        <v>No</v>
      </c>
      <c r="AK190" s="1" t="str">
        <f t="shared" si="53"/>
        <v>Low</v>
      </c>
    </row>
    <row r="191" spans="1:37" x14ac:dyDescent="0.3">
      <c r="A191" s="1" t="s">
        <v>20</v>
      </c>
      <c r="B191" s="1" t="s">
        <v>24</v>
      </c>
      <c r="C191" s="1" t="s">
        <v>28</v>
      </c>
      <c r="D191" s="1">
        <v>2630</v>
      </c>
      <c r="E191" s="1">
        <v>718590</v>
      </c>
      <c r="F191" s="1">
        <v>30851</v>
      </c>
      <c r="G191" s="1">
        <v>1.21</v>
      </c>
      <c r="H191" s="1">
        <v>6.72</v>
      </c>
      <c r="I191" s="1">
        <v>343</v>
      </c>
      <c r="J191" s="1">
        <v>8.1999999999999993</v>
      </c>
      <c r="K191" s="1">
        <v>8.82</v>
      </c>
      <c r="L191" s="1">
        <v>97175</v>
      </c>
      <c r="M191" s="1">
        <v>1</v>
      </c>
      <c r="N191" s="1">
        <v>188.68</v>
      </c>
      <c r="O191" s="1">
        <v>24.85</v>
      </c>
      <c r="P191" s="1">
        <v>29</v>
      </c>
      <c r="Q191" s="1">
        <v>40255</v>
      </c>
      <c r="R191" s="1">
        <v>79</v>
      </c>
      <c r="S191" s="1">
        <f t="shared" si="37"/>
        <v>17673.599999999999</v>
      </c>
      <c r="T191" s="1">
        <f t="shared" si="38"/>
        <v>63379.637999999999</v>
      </c>
      <c r="U191" s="1">
        <f t="shared" si="39"/>
        <v>653.55500000000006</v>
      </c>
      <c r="V191" s="1">
        <f t="shared" si="40"/>
        <v>31.823</v>
      </c>
      <c r="W191" s="1">
        <f t="shared" si="41"/>
        <v>499421.38400000002</v>
      </c>
      <c r="X191" s="1">
        <f t="shared" si="42"/>
        <v>189.89406235741447</v>
      </c>
      <c r="Y191" s="10">
        <f t="shared" si="43"/>
        <v>23.292275777122299</v>
      </c>
      <c r="Z191" s="1">
        <f t="shared" si="44"/>
        <v>3808.511765952936</v>
      </c>
      <c r="AA191" s="1">
        <f t="shared" si="45"/>
        <v>9.0061425847840909E-2</v>
      </c>
      <c r="AB191" s="1">
        <f t="shared" si="46"/>
        <v>468570.38400000002</v>
      </c>
      <c r="AC191" s="8">
        <f t="shared" si="47"/>
        <v>9.0061425847840909E-2</v>
      </c>
      <c r="AD191" s="1" t="str">
        <f t="shared" si="48"/>
        <v>CUST191</v>
      </c>
      <c r="AE191" s="1"/>
      <c r="AF191" s="1">
        <f t="shared" si="54"/>
        <v>111683444.4874</v>
      </c>
      <c r="AG191" s="1">
        <f t="shared" si="49"/>
        <v>0.54564986427528794</v>
      </c>
      <c r="AH191" s="1" t="str">
        <f t="shared" si="50"/>
        <v>Yes</v>
      </c>
      <c r="AI191" s="1" t="str">
        <f t="shared" si="51"/>
        <v>Yes</v>
      </c>
      <c r="AJ191" s="1" t="str">
        <f t="shared" si="52"/>
        <v>Yes</v>
      </c>
      <c r="AK191" s="1" t="str">
        <f t="shared" si="53"/>
        <v>High</v>
      </c>
    </row>
    <row r="192" spans="1:37" x14ac:dyDescent="0.3">
      <c r="A192" s="1" t="s">
        <v>21</v>
      </c>
      <c r="B192" s="1" t="s">
        <v>24</v>
      </c>
      <c r="C192" s="1" t="s">
        <v>29</v>
      </c>
      <c r="D192" s="1">
        <v>3829</v>
      </c>
      <c r="E192" s="1">
        <v>707911</v>
      </c>
      <c r="F192" s="1">
        <v>63283</v>
      </c>
      <c r="G192" s="1">
        <v>9.69</v>
      </c>
      <c r="H192" s="1">
        <v>18.04</v>
      </c>
      <c r="I192" s="1">
        <v>454</v>
      </c>
      <c r="J192" s="1">
        <v>16.98</v>
      </c>
      <c r="K192" s="1">
        <v>6.91</v>
      </c>
      <c r="L192" s="1">
        <v>11249</v>
      </c>
      <c r="M192" s="1">
        <v>13</v>
      </c>
      <c r="N192" s="1">
        <v>1532.37</v>
      </c>
      <c r="O192" s="1">
        <v>13.5</v>
      </c>
      <c r="P192" s="1">
        <v>20</v>
      </c>
      <c r="Q192" s="1">
        <v>46211</v>
      </c>
      <c r="R192" s="1">
        <v>-13</v>
      </c>
      <c r="S192" s="1">
        <f t="shared" si="37"/>
        <v>69075.16</v>
      </c>
      <c r="T192" s="1">
        <f t="shared" si="38"/>
        <v>48916.650099999999</v>
      </c>
      <c r="U192" s="1">
        <f t="shared" si="39"/>
        <v>516.91500000000008</v>
      </c>
      <c r="V192" s="1">
        <f t="shared" si="40"/>
        <v>371.0301</v>
      </c>
      <c r="W192" s="1">
        <f t="shared" si="41"/>
        <v>531571.24479999999</v>
      </c>
      <c r="X192" s="1">
        <f t="shared" si="42"/>
        <v>138.8276951684513</v>
      </c>
      <c r="Y192" s="10">
        <f t="shared" si="43"/>
        <v>11.18643237520345</v>
      </c>
      <c r="Z192" s="1">
        <f t="shared" si="44"/>
        <v>461.97132546317147</v>
      </c>
      <c r="AA192" s="1">
        <f t="shared" si="45"/>
        <v>0.98274497782913384</v>
      </c>
      <c r="AB192" s="1">
        <f t="shared" si="46"/>
        <v>468288.24479999999</v>
      </c>
      <c r="AC192" s="8">
        <f t="shared" si="47"/>
        <v>0.98274497782913384</v>
      </c>
      <c r="AD192" s="1" t="str">
        <f t="shared" si="48"/>
        <v>CUST192</v>
      </c>
      <c r="AE192" s="1"/>
      <c r="AF192" s="1">
        <f t="shared" si="54"/>
        <v>112151732.7322</v>
      </c>
      <c r="AG192" s="1">
        <f t="shared" si="49"/>
        <v>0.54793777201657945</v>
      </c>
      <c r="AH192" s="1" t="str">
        <f t="shared" si="50"/>
        <v>Yes</v>
      </c>
      <c r="AI192" s="1" t="str">
        <f t="shared" si="51"/>
        <v>No</v>
      </c>
      <c r="AJ192" s="1" t="str">
        <f t="shared" si="52"/>
        <v>No</v>
      </c>
      <c r="AK192" s="1" t="str">
        <f t="shared" si="53"/>
        <v>Low</v>
      </c>
    </row>
    <row r="193" spans="1:37" x14ac:dyDescent="0.3">
      <c r="A193" s="1" t="s">
        <v>19</v>
      </c>
      <c r="B193" s="1" t="s">
        <v>24</v>
      </c>
      <c r="C193" s="1" t="s">
        <v>28</v>
      </c>
      <c r="D193" s="1">
        <v>3561</v>
      </c>
      <c r="E193" s="1">
        <v>841542</v>
      </c>
      <c r="F193" s="1">
        <v>81917</v>
      </c>
      <c r="G193" s="1">
        <v>1.37</v>
      </c>
      <c r="H193" s="1">
        <v>12.34</v>
      </c>
      <c r="I193" s="1">
        <v>412</v>
      </c>
      <c r="J193" s="1">
        <v>34.270000000000003</v>
      </c>
      <c r="K193" s="1">
        <v>18.73</v>
      </c>
      <c r="L193" s="1">
        <v>58453</v>
      </c>
      <c r="M193" s="1">
        <v>4</v>
      </c>
      <c r="N193" s="1">
        <v>1890.18</v>
      </c>
      <c r="O193" s="1">
        <v>17.54</v>
      </c>
      <c r="P193" s="1">
        <v>23</v>
      </c>
      <c r="Q193" s="1">
        <v>33021</v>
      </c>
      <c r="R193" s="1">
        <v>3</v>
      </c>
      <c r="S193" s="1">
        <f t="shared" si="37"/>
        <v>43942.74</v>
      </c>
      <c r="T193" s="1">
        <f t="shared" si="38"/>
        <v>157620.81659999999</v>
      </c>
      <c r="U193" s="1">
        <f t="shared" si="39"/>
        <v>624.59939999999995</v>
      </c>
      <c r="V193" s="1">
        <f t="shared" si="40"/>
        <v>48.785699999999999</v>
      </c>
      <c r="W193" s="1">
        <f t="shared" si="41"/>
        <v>547831.05830000003</v>
      </c>
      <c r="X193" s="1">
        <f t="shared" si="42"/>
        <v>153.84191471496771</v>
      </c>
      <c r="Y193" s="10">
        <f t="shared" si="43"/>
        <v>10.273105704554609</v>
      </c>
      <c r="Z193" s="1">
        <f t="shared" si="44"/>
        <v>445.21791575405513</v>
      </c>
      <c r="AA193" s="1">
        <f t="shared" si="45"/>
        <v>0.92538953492517317</v>
      </c>
      <c r="AB193" s="1">
        <f t="shared" si="46"/>
        <v>465914.05830000003</v>
      </c>
      <c r="AC193" s="8">
        <f t="shared" si="47"/>
        <v>0.92538953492517317</v>
      </c>
      <c r="AD193" s="1" t="str">
        <f t="shared" si="48"/>
        <v>CUST193</v>
      </c>
      <c r="AE193" s="1"/>
      <c r="AF193" s="1">
        <f t="shared" si="54"/>
        <v>112617646.7905</v>
      </c>
      <c r="AG193" s="1">
        <f t="shared" si="49"/>
        <v>0.5502140802361386</v>
      </c>
      <c r="AH193" s="1" t="str">
        <f t="shared" si="50"/>
        <v>Yes</v>
      </c>
      <c r="AI193" s="1" t="str">
        <f t="shared" si="51"/>
        <v>Yes</v>
      </c>
      <c r="AJ193" s="1" t="str">
        <f t="shared" si="52"/>
        <v>No</v>
      </c>
      <c r="AK193" s="1" t="str">
        <f t="shared" si="53"/>
        <v>Low</v>
      </c>
    </row>
    <row r="194" spans="1:37" x14ac:dyDescent="0.3">
      <c r="A194" s="1" t="s">
        <v>22</v>
      </c>
      <c r="B194" s="1" t="s">
        <v>25</v>
      </c>
      <c r="C194" s="1" t="s">
        <v>29</v>
      </c>
      <c r="D194" s="1">
        <v>3606</v>
      </c>
      <c r="E194" s="1">
        <v>617760</v>
      </c>
      <c r="F194" s="1">
        <v>39148</v>
      </c>
      <c r="G194" s="1">
        <v>7.84</v>
      </c>
      <c r="H194" s="1">
        <v>7.95</v>
      </c>
      <c r="I194" s="1">
        <v>159</v>
      </c>
      <c r="J194" s="1">
        <v>15.62</v>
      </c>
      <c r="K194" s="1">
        <v>8.11</v>
      </c>
      <c r="L194" s="1">
        <v>3203</v>
      </c>
      <c r="M194" s="1">
        <v>12</v>
      </c>
      <c r="N194" s="1">
        <v>462.34</v>
      </c>
      <c r="O194" s="1">
        <v>4.32</v>
      </c>
      <c r="P194" s="1">
        <v>26</v>
      </c>
      <c r="Q194" s="1">
        <v>31105</v>
      </c>
      <c r="R194" s="1">
        <v>45</v>
      </c>
      <c r="S194" s="1">
        <f t="shared" ref="S194:S257" si="55">H194*D194</f>
        <v>28667.7</v>
      </c>
      <c r="T194" s="1">
        <f t="shared" ref="T194:T257" si="56">K194/100*E194</f>
        <v>50100.335999999996</v>
      </c>
      <c r="U194" s="1">
        <f t="shared" ref="U194:U257" si="57">O194/100*D194</f>
        <v>155.7792</v>
      </c>
      <c r="V194" s="1">
        <f t="shared" ref="V194:V257" si="58">G194/100*D194</f>
        <v>282.71039999999999</v>
      </c>
      <c r="W194" s="1">
        <f t="shared" ref="W194:W257" si="59">E194 - (S194+T194+U194+V194+L194+Q194)</f>
        <v>504245.47440000001</v>
      </c>
      <c r="X194" s="1">
        <f t="shared" ref="X194:X257" si="60">IF(D194=0,NA(),W194/D194)</f>
        <v>139.83512878535774</v>
      </c>
      <c r="Y194" s="10">
        <f t="shared" ref="Y194:Y257" si="61">IF(F194=0,NA(),E194/F194)</f>
        <v>15.780116481046285</v>
      </c>
      <c r="Z194" s="1">
        <f t="shared" ref="Z194:Z257" si="62">IF(N194=0,NA(),E194/N194)</f>
        <v>1336.1595362720077</v>
      </c>
      <c r="AA194" s="1">
        <f t="shared" ref="AA194:AA257" si="63">IF(Z194=0,NA(),I194/Z194)</f>
        <v>0.11899776612276612</v>
      </c>
      <c r="AB194" s="1">
        <f t="shared" ref="AB194:AB257" si="64">W194-F194</f>
        <v>465097.47440000001</v>
      </c>
      <c r="AC194" s="8">
        <f t="shared" ref="AC194:AC257" si="65">IF(Z194=0,NA(),I194/Z194)</f>
        <v>0.11899776612276612</v>
      </c>
      <c r="AD194" s="1" t="str">
        <f t="shared" ref="AD194:AD257" si="66" xml:space="preserve"> "CUST" &amp; ROW()</f>
        <v>CUST194</v>
      </c>
      <c r="AE194" s="1"/>
      <c r="AF194" s="1">
        <f t="shared" si="54"/>
        <v>113082744.2649</v>
      </c>
      <c r="AG194" s="1">
        <f t="shared" ref="AG194:AG257" si="67">AF194/$AE$2</f>
        <v>0.55248639888592532</v>
      </c>
      <c r="AH194" s="1" t="str">
        <f t="shared" ref="AH194:AH257" si="68">IF(AG194&lt;=0.75,"Yes","No")</f>
        <v>Yes</v>
      </c>
      <c r="AI194" s="1" t="str">
        <f t="shared" ref="AI194:AI257" si="69">IF(AND(AB194&gt;=$AM$1, M194&lt;$AM$2),"Yes","No")</f>
        <v>No</v>
      </c>
      <c r="AJ194" s="1" t="str">
        <f t="shared" ref="AJ194:AJ257" si="70">IF(AND(AB194&gt;=$AM$1, M194&lt;$AM$2, Y194&gt;=$AM$5),"Yes","No")</f>
        <v>No</v>
      </c>
      <c r="AK194" s="1" t="str">
        <f t="shared" ref="AK194:AK257" si="71">IF(Y194&gt;$AM$5,"High",IF(Y194&lt;$AM$5,"Low","Medium"))</f>
        <v>High</v>
      </c>
    </row>
    <row r="195" spans="1:37" x14ac:dyDescent="0.3">
      <c r="A195" s="1" t="s">
        <v>18</v>
      </c>
      <c r="B195" s="1" t="s">
        <v>25</v>
      </c>
      <c r="C195" s="1" t="s">
        <v>29</v>
      </c>
      <c r="D195" s="1">
        <v>869</v>
      </c>
      <c r="E195" s="1">
        <v>712212</v>
      </c>
      <c r="F195" s="1">
        <v>127118</v>
      </c>
      <c r="G195" s="1">
        <v>7.61</v>
      </c>
      <c r="H195" s="1">
        <v>13.61</v>
      </c>
      <c r="I195" s="1">
        <v>102</v>
      </c>
      <c r="J195" s="1">
        <v>11.29</v>
      </c>
      <c r="K195" s="1">
        <v>6.9</v>
      </c>
      <c r="L195" s="1">
        <v>46501</v>
      </c>
      <c r="M195" s="1">
        <v>9</v>
      </c>
      <c r="N195" s="1">
        <v>1042.48</v>
      </c>
      <c r="O195" s="1">
        <v>25.87</v>
      </c>
      <c r="P195" s="1">
        <v>31</v>
      </c>
      <c r="Q195" s="1">
        <v>18996</v>
      </c>
      <c r="R195" s="1">
        <v>-11</v>
      </c>
      <c r="S195" s="1">
        <f t="shared" si="55"/>
        <v>11827.09</v>
      </c>
      <c r="T195" s="1">
        <f t="shared" si="56"/>
        <v>49142.628000000004</v>
      </c>
      <c r="U195" s="1">
        <f t="shared" si="57"/>
        <v>224.81029999999998</v>
      </c>
      <c r="V195" s="1">
        <f t="shared" si="58"/>
        <v>66.130899999999997</v>
      </c>
      <c r="W195" s="1">
        <f t="shared" si="59"/>
        <v>585454.34080000001</v>
      </c>
      <c r="X195" s="1">
        <f t="shared" si="60"/>
        <v>673.71040368239358</v>
      </c>
      <c r="Y195" s="10">
        <f t="shared" si="61"/>
        <v>5.6027627873314554</v>
      </c>
      <c r="Z195" s="1">
        <f t="shared" si="62"/>
        <v>683.1900851814903</v>
      </c>
      <c r="AA195" s="1">
        <f t="shared" si="63"/>
        <v>0.14929959057134673</v>
      </c>
      <c r="AB195" s="1">
        <f t="shared" si="64"/>
        <v>458336.34080000001</v>
      </c>
      <c r="AC195" s="8">
        <f t="shared" si="65"/>
        <v>0.14929959057134673</v>
      </c>
      <c r="AD195" s="1" t="str">
        <f t="shared" si="66"/>
        <v>CUST195</v>
      </c>
      <c r="AE195" s="1"/>
      <c r="AF195" s="1">
        <f t="shared" si="54"/>
        <v>113541080.6057</v>
      </c>
      <c r="AG195" s="1">
        <f t="shared" si="67"/>
        <v>0.55472568478275464</v>
      </c>
      <c r="AH195" s="1" t="str">
        <f t="shared" si="68"/>
        <v>Yes</v>
      </c>
      <c r="AI195" s="1" t="str">
        <f t="shared" si="69"/>
        <v>No</v>
      </c>
      <c r="AJ195" s="1" t="str">
        <f t="shared" si="70"/>
        <v>No</v>
      </c>
      <c r="AK195" s="1" t="str">
        <f t="shared" si="71"/>
        <v>Low</v>
      </c>
    </row>
    <row r="196" spans="1:37" x14ac:dyDescent="0.3">
      <c r="A196" s="1" t="s">
        <v>20</v>
      </c>
      <c r="B196" s="1" t="s">
        <v>27</v>
      </c>
      <c r="C196" s="1" t="s">
        <v>28</v>
      </c>
      <c r="D196" s="1">
        <v>263</v>
      </c>
      <c r="E196" s="1">
        <v>707957</v>
      </c>
      <c r="F196" s="1">
        <v>68811</v>
      </c>
      <c r="G196" s="1">
        <v>5.37</v>
      </c>
      <c r="H196" s="1">
        <v>5.59</v>
      </c>
      <c r="I196" s="1">
        <v>350</v>
      </c>
      <c r="J196" s="1">
        <v>50.04</v>
      </c>
      <c r="K196" s="1">
        <v>10.68</v>
      </c>
      <c r="L196" s="1">
        <v>76675</v>
      </c>
      <c r="M196" s="1">
        <v>14</v>
      </c>
      <c r="N196" s="1">
        <v>232.82</v>
      </c>
      <c r="O196" s="1">
        <v>20.6</v>
      </c>
      <c r="P196" s="1">
        <v>13</v>
      </c>
      <c r="Q196" s="1">
        <v>27918</v>
      </c>
      <c r="R196" s="1">
        <v>33</v>
      </c>
      <c r="S196" s="1">
        <f t="shared" si="55"/>
        <v>1470.17</v>
      </c>
      <c r="T196" s="1">
        <f t="shared" si="56"/>
        <v>75609.8076</v>
      </c>
      <c r="U196" s="1">
        <f t="shared" si="57"/>
        <v>54.178000000000004</v>
      </c>
      <c r="V196" s="1">
        <f t="shared" si="58"/>
        <v>14.123099999999999</v>
      </c>
      <c r="W196" s="1">
        <f t="shared" si="59"/>
        <v>526215.72129999998</v>
      </c>
      <c r="X196" s="1">
        <f t="shared" si="60"/>
        <v>2000.8202330798479</v>
      </c>
      <c r="Y196" s="10">
        <f t="shared" si="61"/>
        <v>10.288427722311839</v>
      </c>
      <c r="Z196" s="1">
        <f t="shared" si="62"/>
        <v>3040.7911691435443</v>
      </c>
      <c r="AA196" s="1">
        <f t="shared" si="63"/>
        <v>0.1151016234036813</v>
      </c>
      <c r="AB196" s="1">
        <f t="shared" si="64"/>
        <v>457404.72129999998</v>
      </c>
      <c r="AC196" s="8">
        <f t="shared" si="65"/>
        <v>0.1151016234036813</v>
      </c>
      <c r="AD196" s="1" t="str">
        <f t="shared" si="66"/>
        <v>CUST196</v>
      </c>
      <c r="AE196" s="1"/>
      <c r="AF196" s="1">
        <f t="shared" ref="AF196:AF259" si="72">AF195+AB196</f>
        <v>113998485.32700001</v>
      </c>
      <c r="AG196" s="1">
        <f t="shared" si="67"/>
        <v>0.55696041908237937</v>
      </c>
      <c r="AH196" s="1" t="str">
        <f t="shared" si="68"/>
        <v>Yes</v>
      </c>
      <c r="AI196" s="1" t="str">
        <f t="shared" si="69"/>
        <v>No</v>
      </c>
      <c r="AJ196" s="1" t="str">
        <f t="shared" si="70"/>
        <v>No</v>
      </c>
      <c r="AK196" s="1" t="str">
        <f t="shared" si="71"/>
        <v>Low</v>
      </c>
    </row>
    <row r="197" spans="1:37" x14ac:dyDescent="0.3">
      <c r="A197" s="1" t="s">
        <v>21</v>
      </c>
      <c r="B197" s="1" t="s">
        <v>27</v>
      </c>
      <c r="C197" s="1" t="s">
        <v>30</v>
      </c>
      <c r="D197" s="1">
        <v>4449</v>
      </c>
      <c r="E197" s="1">
        <v>662257</v>
      </c>
      <c r="F197" s="1">
        <v>60745</v>
      </c>
      <c r="G197" s="1">
        <v>1.23</v>
      </c>
      <c r="H197" s="1">
        <v>4.67</v>
      </c>
      <c r="I197" s="1">
        <v>33</v>
      </c>
      <c r="J197" s="1">
        <v>43.75</v>
      </c>
      <c r="K197" s="1">
        <v>5.33</v>
      </c>
      <c r="L197" s="1">
        <v>71492</v>
      </c>
      <c r="M197" s="1">
        <v>2</v>
      </c>
      <c r="N197" s="1">
        <v>325.85000000000002</v>
      </c>
      <c r="O197" s="1">
        <v>1.85</v>
      </c>
      <c r="P197" s="1">
        <v>45</v>
      </c>
      <c r="Q197" s="1">
        <v>16775</v>
      </c>
      <c r="R197" s="1">
        <v>60</v>
      </c>
      <c r="S197" s="1">
        <f t="shared" si="55"/>
        <v>20776.829999999998</v>
      </c>
      <c r="T197" s="1">
        <f t="shared" si="56"/>
        <v>35298.2981</v>
      </c>
      <c r="U197" s="1">
        <f t="shared" si="57"/>
        <v>82.306500000000014</v>
      </c>
      <c r="V197" s="1">
        <f t="shared" si="58"/>
        <v>54.722700000000003</v>
      </c>
      <c r="W197" s="1">
        <f t="shared" si="59"/>
        <v>517777.84270000004</v>
      </c>
      <c r="X197" s="1">
        <f t="shared" si="60"/>
        <v>116.38072436502586</v>
      </c>
      <c r="Y197" s="10">
        <f t="shared" si="61"/>
        <v>10.902247098526628</v>
      </c>
      <c r="Z197" s="1">
        <f t="shared" si="62"/>
        <v>2032.3983427957648</v>
      </c>
      <c r="AA197" s="1">
        <f t="shared" si="63"/>
        <v>1.6236974467616048E-2</v>
      </c>
      <c r="AB197" s="1">
        <f t="shared" si="64"/>
        <v>457032.84270000004</v>
      </c>
      <c r="AC197" s="8">
        <f t="shared" si="65"/>
        <v>1.6236974467616048E-2</v>
      </c>
      <c r="AD197" s="1" t="str">
        <f t="shared" si="66"/>
        <v>CUST197</v>
      </c>
      <c r="AE197" s="1"/>
      <c r="AF197" s="1">
        <f t="shared" si="72"/>
        <v>114455518.16970001</v>
      </c>
      <c r="AG197" s="1">
        <f t="shared" si="67"/>
        <v>0.5591933365011893</v>
      </c>
      <c r="AH197" s="1" t="str">
        <f t="shared" si="68"/>
        <v>Yes</v>
      </c>
      <c r="AI197" s="1" t="str">
        <f t="shared" si="69"/>
        <v>Yes</v>
      </c>
      <c r="AJ197" s="1" t="str">
        <f t="shared" si="70"/>
        <v>No</v>
      </c>
      <c r="AK197" s="1" t="str">
        <f t="shared" si="71"/>
        <v>Low</v>
      </c>
    </row>
    <row r="198" spans="1:37" x14ac:dyDescent="0.3">
      <c r="A198" s="1" t="s">
        <v>21</v>
      </c>
      <c r="B198" s="1" t="s">
        <v>25</v>
      </c>
      <c r="C198" s="1" t="s">
        <v>30</v>
      </c>
      <c r="D198" s="1">
        <v>2761</v>
      </c>
      <c r="E198" s="1">
        <v>825158</v>
      </c>
      <c r="F198" s="1">
        <v>129577</v>
      </c>
      <c r="G198" s="1">
        <v>5.91</v>
      </c>
      <c r="H198" s="1">
        <v>14</v>
      </c>
      <c r="I198" s="1">
        <v>194</v>
      </c>
      <c r="J198" s="1">
        <v>15.04</v>
      </c>
      <c r="K198" s="1">
        <v>13.16</v>
      </c>
      <c r="L198" s="1">
        <v>83151</v>
      </c>
      <c r="M198" s="1">
        <v>4</v>
      </c>
      <c r="N198" s="1">
        <v>159.9</v>
      </c>
      <c r="O198" s="1">
        <v>13.31</v>
      </c>
      <c r="P198" s="1">
        <v>15</v>
      </c>
      <c r="Q198" s="1">
        <v>8965</v>
      </c>
      <c r="R198" s="1">
        <v>51</v>
      </c>
      <c r="S198" s="1">
        <f t="shared" si="55"/>
        <v>38654</v>
      </c>
      <c r="T198" s="1">
        <f t="shared" si="56"/>
        <v>108590.7928</v>
      </c>
      <c r="U198" s="1">
        <f t="shared" si="57"/>
        <v>367.48910000000001</v>
      </c>
      <c r="V198" s="1">
        <f t="shared" si="58"/>
        <v>163.17509999999999</v>
      </c>
      <c r="W198" s="1">
        <f t="shared" si="59"/>
        <v>585266.54300000006</v>
      </c>
      <c r="X198" s="1">
        <f t="shared" si="60"/>
        <v>211.97629228540387</v>
      </c>
      <c r="Y198" s="10">
        <f t="shared" si="61"/>
        <v>6.3680900159750573</v>
      </c>
      <c r="Z198" s="1">
        <f t="shared" si="62"/>
        <v>5160.4627892432773</v>
      </c>
      <c r="AA198" s="1">
        <f t="shared" si="63"/>
        <v>3.7593527542603963E-2</v>
      </c>
      <c r="AB198" s="1">
        <f t="shared" si="64"/>
        <v>455689.54300000006</v>
      </c>
      <c r="AC198" s="8">
        <f t="shared" si="65"/>
        <v>3.7593527542603963E-2</v>
      </c>
      <c r="AD198" s="1" t="str">
        <f t="shared" si="66"/>
        <v>CUST198</v>
      </c>
      <c r="AE198" s="1"/>
      <c r="AF198" s="1">
        <f t="shared" si="72"/>
        <v>114911207.71270001</v>
      </c>
      <c r="AG198" s="1">
        <f t="shared" si="67"/>
        <v>0.56141969098399425</v>
      </c>
      <c r="AH198" s="1" t="str">
        <f t="shared" si="68"/>
        <v>Yes</v>
      </c>
      <c r="AI198" s="1" t="str">
        <f t="shared" si="69"/>
        <v>Yes</v>
      </c>
      <c r="AJ198" s="1" t="str">
        <f t="shared" si="70"/>
        <v>No</v>
      </c>
      <c r="AK198" s="1" t="str">
        <f t="shared" si="71"/>
        <v>Low</v>
      </c>
    </row>
    <row r="199" spans="1:37" x14ac:dyDescent="0.3">
      <c r="A199" s="1" t="s">
        <v>23</v>
      </c>
      <c r="B199" s="1" t="s">
        <v>27</v>
      </c>
      <c r="C199" s="1" t="s">
        <v>30</v>
      </c>
      <c r="D199" s="1">
        <v>3255</v>
      </c>
      <c r="E199" s="1">
        <v>789290</v>
      </c>
      <c r="F199" s="1">
        <v>87302</v>
      </c>
      <c r="G199" s="1">
        <v>8.42</v>
      </c>
      <c r="H199" s="1">
        <v>11.01</v>
      </c>
      <c r="I199" s="1">
        <v>69</v>
      </c>
      <c r="J199" s="1">
        <v>48.33</v>
      </c>
      <c r="K199" s="1">
        <v>18.739999999999998</v>
      </c>
      <c r="L199" s="1">
        <v>21168</v>
      </c>
      <c r="M199" s="1">
        <v>1</v>
      </c>
      <c r="N199" s="1">
        <v>667.26</v>
      </c>
      <c r="O199" s="1">
        <v>15.6</v>
      </c>
      <c r="P199" s="1">
        <v>48</v>
      </c>
      <c r="Q199" s="1">
        <v>40846</v>
      </c>
      <c r="R199" s="1">
        <v>-7</v>
      </c>
      <c r="S199" s="1">
        <f t="shared" si="55"/>
        <v>35837.550000000003</v>
      </c>
      <c r="T199" s="1">
        <f t="shared" si="56"/>
        <v>147912.946</v>
      </c>
      <c r="U199" s="1">
        <f t="shared" si="57"/>
        <v>507.78</v>
      </c>
      <c r="V199" s="1">
        <f t="shared" si="58"/>
        <v>274.07099999999997</v>
      </c>
      <c r="W199" s="1">
        <f t="shared" si="59"/>
        <v>542743.65300000005</v>
      </c>
      <c r="X199" s="1">
        <f t="shared" si="60"/>
        <v>166.74152165898619</v>
      </c>
      <c r="Y199" s="10">
        <f t="shared" si="61"/>
        <v>9.0409154429451792</v>
      </c>
      <c r="Z199" s="1">
        <f t="shared" si="62"/>
        <v>1182.8822348110182</v>
      </c>
      <c r="AA199" s="1">
        <f t="shared" si="63"/>
        <v>5.8332095934320718E-2</v>
      </c>
      <c r="AB199" s="1">
        <f t="shared" si="64"/>
        <v>455441.65300000005</v>
      </c>
      <c r="AC199" s="8">
        <f t="shared" si="65"/>
        <v>5.8332095934320718E-2</v>
      </c>
      <c r="AD199" s="1" t="str">
        <f t="shared" si="66"/>
        <v>CUST199</v>
      </c>
      <c r="AE199" s="1"/>
      <c r="AF199" s="1">
        <f t="shared" si="72"/>
        <v>115366649.36570001</v>
      </c>
      <c r="AG199" s="1">
        <f t="shared" si="67"/>
        <v>0.56364483435493307</v>
      </c>
      <c r="AH199" s="1" t="str">
        <f t="shared" si="68"/>
        <v>Yes</v>
      </c>
      <c r="AI199" s="1" t="str">
        <f t="shared" si="69"/>
        <v>Yes</v>
      </c>
      <c r="AJ199" s="1" t="str">
        <f t="shared" si="70"/>
        <v>No</v>
      </c>
      <c r="AK199" s="1" t="str">
        <f t="shared" si="71"/>
        <v>Low</v>
      </c>
    </row>
    <row r="200" spans="1:37" x14ac:dyDescent="0.3">
      <c r="A200" s="1" t="s">
        <v>21</v>
      </c>
      <c r="B200" s="1" t="s">
        <v>27</v>
      </c>
      <c r="C200" s="1" t="s">
        <v>29</v>
      </c>
      <c r="D200" s="1">
        <v>401</v>
      </c>
      <c r="E200" s="1">
        <v>670307</v>
      </c>
      <c r="F200" s="1">
        <v>78155</v>
      </c>
      <c r="G200" s="1">
        <v>9.86</v>
      </c>
      <c r="H200" s="1">
        <v>8.3800000000000008</v>
      </c>
      <c r="I200" s="1">
        <v>453</v>
      </c>
      <c r="J200" s="1">
        <v>20.9</v>
      </c>
      <c r="K200" s="1">
        <v>12.05</v>
      </c>
      <c r="L200" s="1">
        <v>49832</v>
      </c>
      <c r="M200" s="1">
        <v>14</v>
      </c>
      <c r="N200" s="1">
        <v>1432.99</v>
      </c>
      <c r="O200" s="1">
        <v>6.3</v>
      </c>
      <c r="P200" s="1">
        <v>34</v>
      </c>
      <c r="Q200" s="1">
        <v>4774</v>
      </c>
      <c r="R200" s="1">
        <v>8</v>
      </c>
      <c r="S200" s="1">
        <f t="shared" si="55"/>
        <v>3360.38</v>
      </c>
      <c r="T200" s="1">
        <f t="shared" si="56"/>
        <v>80771.993500000011</v>
      </c>
      <c r="U200" s="1">
        <f t="shared" si="57"/>
        <v>25.263000000000002</v>
      </c>
      <c r="V200" s="1">
        <f t="shared" si="58"/>
        <v>39.538599999999995</v>
      </c>
      <c r="W200" s="1">
        <f t="shared" si="59"/>
        <v>531503.82490000001</v>
      </c>
      <c r="X200" s="1">
        <f t="shared" si="60"/>
        <v>1325.4459473815461</v>
      </c>
      <c r="Y200" s="10">
        <f t="shared" si="61"/>
        <v>8.5766361717100636</v>
      </c>
      <c r="Z200" s="1">
        <f t="shared" si="62"/>
        <v>467.76809328746185</v>
      </c>
      <c r="AA200" s="1">
        <f t="shared" si="63"/>
        <v>0.96842860062628022</v>
      </c>
      <c r="AB200" s="1">
        <f t="shared" si="64"/>
        <v>453348.82490000001</v>
      </c>
      <c r="AC200" s="8">
        <f t="shared" si="65"/>
        <v>0.96842860062628022</v>
      </c>
      <c r="AD200" s="1" t="str">
        <f t="shared" si="66"/>
        <v>CUST200</v>
      </c>
      <c r="AE200" s="1"/>
      <c r="AF200" s="1">
        <f t="shared" si="72"/>
        <v>115819998.19060001</v>
      </c>
      <c r="AG200" s="1">
        <f t="shared" si="67"/>
        <v>0.56585975283198597</v>
      </c>
      <c r="AH200" s="1" t="str">
        <f t="shared" si="68"/>
        <v>Yes</v>
      </c>
      <c r="AI200" s="1" t="str">
        <f t="shared" si="69"/>
        <v>No</v>
      </c>
      <c r="AJ200" s="1" t="str">
        <f t="shared" si="70"/>
        <v>No</v>
      </c>
      <c r="AK200" s="1" t="str">
        <f t="shared" si="71"/>
        <v>Low</v>
      </c>
    </row>
    <row r="201" spans="1:37" x14ac:dyDescent="0.3">
      <c r="A201" s="1" t="s">
        <v>18</v>
      </c>
      <c r="B201" s="1" t="s">
        <v>24</v>
      </c>
      <c r="C201" s="1" t="s">
        <v>28</v>
      </c>
      <c r="D201" s="1">
        <v>1809</v>
      </c>
      <c r="E201" s="1">
        <v>742095</v>
      </c>
      <c r="F201" s="1">
        <v>66035</v>
      </c>
      <c r="G201" s="1">
        <v>9.44</v>
      </c>
      <c r="H201" s="1">
        <v>3.78</v>
      </c>
      <c r="I201" s="1">
        <v>457</v>
      </c>
      <c r="J201" s="1">
        <v>35.229999999999997</v>
      </c>
      <c r="K201" s="1">
        <v>13.7</v>
      </c>
      <c r="L201" s="1">
        <v>91737</v>
      </c>
      <c r="M201" s="1">
        <v>13</v>
      </c>
      <c r="N201" s="1">
        <v>1134.3599999999999</v>
      </c>
      <c r="O201" s="1">
        <v>12.45</v>
      </c>
      <c r="P201" s="1">
        <v>23</v>
      </c>
      <c r="Q201" s="1">
        <v>22507</v>
      </c>
      <c r="R201" s="1">
        <v>-1</v>
      </c>
      <c r="S201" s="1">
        <f t="shared" si="55"/>
        <v>6838.0199999999995</v>
      </c>
      <c r="T201" s="1">
        <f t="shared" si="56"/>
        <v>101667.01499999998</v>
      </c>
      <c r="U201" s="1">
        <f t="shared" si="57"/>
        <v>225.22049999999999</v>
      </c>
      <c r="V201" s="1">
        <f t="shared" si="58"/>
        <v>170.7696</v>
      </c>
      <c r="W201" s="1">
        <f t="shared" si="59"/>
        <v>518949.97490000003</v>
      </c>
      <c r="X201" s="1">
        <f t="shared" si="60"/>
        <v>286.87118568269761</v>
      </c>
      <c r="Y201" s="10">
        <f t="shared" si="61"/>
        <v>11.237904141743016</v>
      </c>
      <c r="Z201" s="1">
        <f t="shared" si="62"/>
        <v>654.19708029197091</v>
      </c>
      <c r="AA201" s="1">
        <f t="shared" si="63"/>
        <v>0.69856624825662472</v>
      </c>
      <c r="AB201" s="1">
        <f t="shared" si="64"/>
        <v>452914.97490000003</v>
      </c>
      <c r="AC201" s="8">
        <f t="shared" si="65"/>
        <v>0.69856624825662472</v>
      </c>
      <c r="AD201" s="1" t="str">
        <f t="shared" si="66"/>
        <v>CUST201</v>
      </c>
      <c r="AE201" s="1"/>
      <c r="AF201" s="1">
        <f t="shared" si="72"/>
        <v>116272913.16550002</v>
      </c>
      <c r="AG201" s="1">
        <f t="shared" si="67"/>
        <v>0.56807255165563175</v>
      </c>
      <c r="AH201" s="1" t="str">
        <f t="shared" si="68"/>
        <v>Yes</v>
      </c>
      <c r="AI201" s="1" t="str">
        <f t="shared" si="69"/>
        <v>No</v>
      </c>
      <c r="AJ201" s="1" t="str">
        <f t="shared" si="70"/>
        <v>No</v>
      </c>
      <c r="AK201" s="1" t="str">
        <f t="shared" si="71"/>
        <v>Low</v>
      </c>
    </row>
    <row r="202" spans="1:37" x14ac:dyDescent="0.3">
      <c r="A202" s="1" t="s">
        <v>23</v>
      </c>
      <c r="B202" s="1" t="s">
        <v>27</v>
      </c>
      <c r="C202" s="1" t="s">
        <v>30</v>
      </c>
      <c r="D202" s="1">
        <v>1135</v>
      </c>
      <c r="E202" s="1">
        <v>700024</v>
      </c>
      <c r="F202" s="1">
        <v>41304</v>
      </c>
      <c r="G202" s="1">
        <v>4.8600000000000003</v>
      </c>
      <c r="H202" s="1">
        <v>2.17</v>
      </c>
      <c r="I202" s="1">
        <v>442</v>
      </c>
      <c r="J202" s="1">
        <v>42.54</v>
      </c>
      <c r="K202" s="1">
        <v>19.399999999999999</v>
      </c>
      <c r="L202" s="1">
        <v>42406</v>
      </c>
      <c r="M202" s="1">
        <v>13</v>
      </c>
      <c r="N202" s="1">
        <v>284.26</v>
      </c>
      <c r="O202" s="1">
        <v>6.48</v>
      </c>
      <c r="P202" s="1">
        <v>12</v>
      </c>
      <c r="Q202" s="1">
        <v>25474</v>
      </c>
      <c r="R202" s="1">
        <v>56</v>
      </c>
      <c r="S202" s="1">
        <f t="shared" si="55"/>
        <v>2462.9499999999998</v>
      </c>
      <c r="T202" s="1">
        <f t="shared" si="56"/>
        <v>135804.65599999999</v>
      </c>
      <c r="U202" s="1">
        <f t="shared" si="57"/>
        <v>73.548000000000016</v>
      </c>
      <c r="V202" s="1">
        <f t="shared" si="58"/>
        <v>55.161000000000001</v>
      </c>
      <c r="W202" s="1">
        <f t="shared" si="59"/>
        <v>493747.685</v>
      </c>
      <c r="X202" s="1">
        <f t="shared" si="60"/>
        <v>435.01998678414094</v>
      </c>
      <c r="Y202" s="10">
        <f t="shared" si="61"/>
        <v>16.948092194460585</v>
      </c>
      <c r="Z202" s="1">
        <f t="shared" si="62"/>
        <v>2462.6187293323014</v>
      </c>
      <c r="AA202" s="1">
        <f t="shared" si="63"/>
        <v>0.17948373198633188</v>
      </c>
      <c r="AB202" s="1">
        <f t="shared" si="64"/>
        <v>452443.685</v>
      </c>
      <c r="AC202" s="8">
        <f t="shared" si="65"/>
        <v>0.17948373198633188</v>
      </c>
      <c r="AD202" s="1" t="str">
        <f t="shared" si="66"/>
        <v>CUST202</v>
      </c>
      <c r="AE202" s="1"/>
      <c r="AF202" s="1">
        <f t="shared" si="72"/>
        <v>116725356.85050002</v>
      </c>
      <c r="AG202" s="1">
        <f t="shared" si="67"/>
        <v>0.57028304790640161</v>
      </c>
      <c r="AH202" s="1" t="str">
        <f t="shared" si="68"/>
        <v>Yes</v>
      </c>
      <c r="AI202" s="1" t="str">
        <f t="shared" si="69"/>
        <v>No</v>
      </c>
      <c r="AJ202" s="1" t="str">
        <f t="shared" si="70"/>
        <v>No</v>
      </c>
      <c r="AK202" s="1" t="str">
        <f t="shared" si="71"/>
        <v>High</v>
      </c>
    </row>
    <row r="203" spans="1:37" x14ac:dyDescent="0.3">
      <c r="A203" s="1" t="s">
        <v>23</v>
      </c>
      <c r="B203" s="1" t="s">
        <v>25</v>
      </c>
      <c r="C203" s="1" t="s">
        <v>30</v>
      </c>
      <c r="D203" s="1">
        <v>835</v>
      </c>
      <c r="E203" s="1">
        <v>656200</v>
      </c>
      <c r="F203" s="1">
        <v>58117</v>
      </c>
      <c r="G203" s="1">
        <v>5.05</v>
      </c>
      <c r="H203" s="1">
        <v>19.73</v>
      </c>
      <c r="I203" s="1">
        <v>255</v>
      </c>
      <c r="J203" s="1">
        <v>13.69</v>
      </c>
      <c r="K203" s="1">
        <v>8.7200000000000006</v>
      </c>
      <c r="L203" s="1">
        <v>37276</v>
      </c>
      <c r="M203" s="1">
        <v>1</v>
      </c>
      <c r="N203" s="1">
        <v>1471.62</v>
      </c>
      <c r="O203" s="1">
        <v>27.09</v>
      </c>
      <c r="P203" s="1">
        <v>14</v>
      </c>
      <c r="Q203" s="1">
        <v>38594</v>
      </c>
      <c r="R203" s="1">
        <v>5</v>
      </c>
      <c r="S203" s="1">
        <f t="shared" si="55"/>
        <v>16474.55</v>
      </c>
      <c r="T203" s="1">
        <f t="shared" si="56"/>
        <v>57220.639999999999</v>
      </c>
      <c r="U203" s="1">
        <f t="shared" si="57"/>
        <v>226.20149999999998</v>
      </c>
      <c r="V203" s="1">
        <f t="shared" si="58"/>
        <v>42.167499999999997</v>
      </c>
      <c r="W203" s="1">
        <f t="shared" si="59"/>
        <v>506366.44099999999</v>
      </c>
      <c r="X203" s="1">
        <f t="shared" si="60"/>
        <v>606.42687544910177</v>
      </c>
      <c r="Y203" s="10">
        <f t="shared" si="61"/>
        <v>11.291016397955847</v>
      </c>
      <c r="Z203" s="1">
        <f t="shared" si="62"/>
        <v>445.90315434691024</v>
      </c>
      <c r="AA203" s="1">
        <f t="shared" si="63"/>
        <v>0.57187305699481861</v>
      </c>
      <c r="AB203" s="1">
        <f t="shared" si="64"/>
        <v>448249.44099999999</v>
      </c>
      <c r="AC203" s="8">
        <f t="shared" si="65"/>
        <v>0.57187305699481861</v>
      </c>
      <c r="AD203" s="1" t="str">
        <f t="shared" si="66"/>
        <v>CUST203</v>
      </c>
      <c r="AE203" s="1"/>
      <c r="AF203" s="1">
        <f t="shared" si="72"/>
        <v>117173606.29150002</v>
      </c>
      <c r="AG203" s="1">
        <f t="shared" si="67"/>
        <v>0.57247305241213409</v>
      </c>
      <c r="AH203" s="1" t="str">
        <f t="shared" si="68"/>
        <v>Yes</v>
      </c>
      <c r="AI203" s="1" t="str">
        <f t="shared" si="69"/>
        <v>Yes</v>
      </c>
      <c r="AJ203" s="1" t="str">
        <f t="shared" si="70"/>
        <v>No</v>
      </c>
      <c r="AK203" s="1" t="str">
        <f t="shared" si="71"/>
        <v>Low</v>
      </c>
    </row>
    <row r="204" spans="1:37" x14ac:dyDescent="0.3">
      <c r="A204" s="1" t="s">
        <v>23</v>
      </c>
      <c r="B204" s="1" t="s">
        <v>24</v>
      </c>
      <c r="C204" s="1" t="s">
        <v>29</v>
      </c>
      <c r="D204" s="1">
        <v>4651</v>
      </c>
      <c r="E204" s="1">
        <v>846184</v>
      </c>
      <c r="F204" s="1">
        <v>113048</v>
      </c>
      <c r="G204" s="1">
        <v>2.13</v>
      </c>
      <c r="H204" s="1">
        <v>19.59</v>
      </c>
      <c r="I204" s="1">
        <v>237</v>
      </c>
      <c r="J204" s="1">
        <v>50.17</v>
      </c>
      <c r="K204" s="1">
        <v>13.17</v>
      </c>
      <c r="L204" s="1">
        <v>33734</v>
      </c>
      <c r="M204" s="1">
        <v>6</v>
      </c>
      <c r="N204" s="1">
        <v>1799.87</v>
      </c>
      <c r="O204" s="1">
        <v>27.48</v>
      </c>
      <c r="P204" s="1">
        <v>4</v>
      </c>
      <c r="Q204" s="1">
        <v>48249</v>
      </c>
      <c r="R204" s="1">
        <v>45</v>
      </c>
      <c r="S204" s="1">
        <f t="shared" si="55"/>
        <v>91113.09</v>
      </c>
      <c r="T204" s="1">
        <f t="shared" si="56"/>
        <v>111442.43280000001</v>
      </c>
      <c r="U204" s="1">
        <f t="shared" si="57"/>
        <v>1278.0947999999999</v>
      </c>
      <c r="V204" s="1">
        <f t="shared" si="58"/>
        <v>99.066299999999998</v>
      </c>
      <c r="W204" s="1">
        <f t="shared" si="59"/>
        <v>560268.31609999994</v>
      </c>
      <c r="X204" s="1">
        <f t="shared" si="60"/>
        <v>120.46190412814447</v>
      </c>
      <c r="Y204" s="10">
        <f t="shared" si="61"/>
        <v>7.4851744391762791</v>
      </c>
      <c r="Z204" s="1">
        <f t="shared" si="62"/>
        <v>470.13617650163627</v>
      </c>
      <c r="AA204" s="1">
        <f t="shared" si="63"/>
        <v>0.50410925992455535</v>
      </c>
      <c r="AB204" s="1">
        <f t="shared" si="64"/>
        <v>447220.31609999994</v>
      </c>
      <c r="AC204" s="8">
        <f t="shared" si="65"/>
        <v>0.50410925992455535</v>
      </c>
      <c r="AD204" s="1" t="str">
        <f t="shared" si="66"/>
        <v>CUST204</v>
      </c>
      <c r="AE204" s="1"/>
      <c r="AF204" s="1">
        <f t="shared" si="72"/>
        <v>117620826.60760002</v>
      </c>
      <c r="AG204" s="1">
        <f t="shared" si="67"/>
        <v>0.57465802894022322</v>
      </c>
      <c r="AH204" s="1" t="str">
        <f t="shared" si="68"/>
        <v>Yes</v>
      </c>
      <c r="AI204" s="1" t="str">
        <f t="shared" si="69"/>
        <v>Yes</v>
      </c>
      <c r="AJ204" s="1" t="str">
        <f t="shared" si="70"/>
        <v>No</v>
      </c>
      <c r="AK204" s="1" t="str">
        <f t="shared" si="71"/>
        <v>Low</v>
      </c>
    </row>
    <row r="205" spans="1:37" x14ac:dyDescent="0.3">
      <c r="A205" s="1" t="s">
        <v>18</v>
      </c>
      <c r="B205" s="1" t="s">
        <v>27</v>
      </c>
      <c r="C205" s="1" t="s">
        <v>28</v>
      </c>
      <c r="D205" s="1">
        <v>4783</v>
      </c>
      <c r="E205" s="1">
        <v>764423</v>
      </c>
      <c r="F205" s="1">
        <v>32810</v>
      </c>
      <c r="G205" s="1">
        <v>2.4300000000000002</v>
      </c>
      <c r="H205" s="1">
        <v>15.1</v>
      </c>
      <c r="I205" s="1">
        <v>135</v>
      </c>
      <c r="J205" s="1">
        <v>44.21</v>
      </c>
      <c r="K205" s="1">
        <v>13.49</v>
      </c>
      <c r="L205" s="1">
        <v>82011</v>
      </c>
      <c r="M205" s="1">
        <v>8</v>
      </c>
      <c r="N205" s="1">
        <v>370.65</v>
      </c>
      <c r="O205" s="1">
        <v>29.28</v>
      </c>
      <c r="P205" s="1">
        <v>34</v>
      </c>
      <c r="Q205" s="1">
        <v>26470</v>
      </c>
      <c r="R205" s="1">
        <v>76</v>
      </c>
      <c r="S205" s="1">
        <f t="shared" si="55"/>
        <v>72223.3</v>
      </c>
      <c r="T205" s="1">
        <f t="shared" si="56"/>
        <v>103120.6627</v>
      </c>
      <c r="U205" s="1">
        <f t="shared" si="57"/>
        <v>1400.4624000000001</v>
      </c>
      <c r="V205" s="1">
        <f t="shared" si="58"/>
        <v>116.22690000000001</v>
      </c>
      <c r="W205" s="1">
        <f t="shared" si="59"/>
        <v>479081.348</v>
      </c>
      <c r="X205" s="1">
        <f t="shared" si="60"/>
        <v>100.16335939786745</v>
      </c>
      <c r="Y205" s="10">
        <f t="shared" si="61"/>
        <v>23.298476074367571</v>
      </c>
      <c r="Z205" s="1">
        <f t="shared" si="62"/>
        <v>2062.3849993255094</v>
      </c>
      <c r="AA205" s="1">
        <f t="shared" si="63"/>
        <v>6.5458195266233477E-2</v>
      </c>
      <c r="AB205" s="1">
        <f t="shared" si="64"/>
        <v>446271.348</v>
      </c>
      <c r="AC205" s="8">
        <f t="shared" si="65"/>
        <v>6.5458195266233477E-2</v>
      </c>
      <c r="AD205" s="1" t="str">
        <f t="shared" si="66"/>
        <v>CUST205</v>
      </c>
      <c r="AE205" s="1"/>
      <c r="AF205" s="1">
        <f t="shared" si="72"/>
        <v>118067097.95560002</v>
      </c>
      <c r="AG205" s="1">
        <f t="shared" si="67"/>
        <v>0.57683836911135422</v>
      </c>
      <c r="AH205" s="1" t="str">
        <f t="shared" si="68"/>
        <v>Yes</v>
      </c>
      <c r="AI205" s="1" t="str">
        <f t="shared" si="69"/>
        <v>No</v>
      </c>
      <c r="AJ205" s="1" t="str">
        <f t="shared" si="70"/>
        <v>No</v>
      </c>
      <c r="AK205" s="1" t="str">
        <f t="shared" si="71"/>
        <v>High</v>
      </c>
    </row>
    <row r="206" spans="1:37" x14ac:dyDescent="0.3">
      <c r="A206" s="1" t="s">
        <v>23</v>
      </c>
      <c r="B206" s="1" t="s">
        <v>24</v>
      </c>
      <c r="C206" s="1" t="s">
        <v>28</v>
      </c>
      <c r="D206" s="1">
        <v>2341</v>
      </c>
      <c r="E206" s="1">
        <v>708441</v>
      </c>
      <c r="F206" s="1">
        <v>88276</v>
      </c>
      <c r="G206" s="1">
        <v>9.91</v>
      </c>
      <c r="H206" s="1">
        <v>6.57</v>
      </c>
      <c r="I206" s="1">
        <v>28</v>
      </c>
      <c r="J206" s="1">
        <v>8.2200000000000006</v>
      </c>
      <c r="K206" s="1">
        <v>19.37</v>
      </c>
      <c r="L206" s="1">
        <v>15540</v>
      </c>
      <c r="M206" s="1">
        <v>9</v>
      </c>
      <c r="N206" s="1">
        <v>1905.5</v>
      </c>
      <c r="O206" s="1">
        <v>17.12</v>
      </c>
      <c r="P206" s="1">
        <v>45</v>
      </c>
      <c r="Q206" s="1">
        <v>5131</v>
      </c>
      <c r="R206" s="1">
        <v>71</v>
      </c>
      <c r="S206" s="1">
        <f t="shared" si="55"/>
        <v>15380.37</v>
      </c>
      <c r="T206" s="1">
        <f t="shared" si="56"/>
        <v>137225.02170000001</v>
      </c>
      <c r="U206" s="1">
        <f t="shared" si="57"/>
        <v>400.77920000000006</v>
      </c>
      <c r="V206" s="1">
        <f t="shared" si="58"/>
        <v>231.99310000000003</v>
      </c>
      <c r="W206" s="1">
        <f t="shared" si="59"/>
        <v>534531.83600000001</v>
      </c>
      <c r="X206" s="1">
        <f t="shared" si="60"/>
        <v>228.33482956001708</v>
      </c>
      <c r="Y206" s="10">
        <f t="shared" si="61"/>
        <v>8.0252956636005255</v>
      </c>
      <c r="Z206" s="1">
        <f t="shared" si="62"/>
        <v>371.78745736027287</v>
      </c>
      <c r="AA206" s="1">
        <f t="shared" si="63"/>
        <v>7.5311846716946088E-2</v>
      </c>
      <c r="AB206" s="1">
        <f t="shared" si="64"/>
        <v>446255.83600000001</v>
      </c>
      <c r="AC206" s="8">
        <f t="shared" si="65"/>
        <v>7.5311846716946088E-2</v>
      </c>
      <c r="AD206" s="1" t="str">
        <f t="shared" si="66"/>
        <v>CUST206</v>
      </c>
      <c r="AE206" s="1"/>
      <c r="AF206" s="1">
        <f t="shared" si="72"/>
        <v>118513353.79160002</v>
      </c>
      <c r="AG206" s="1">
        <f t="shared" si="67"/>
        <v>0.5790186334957762</v>
      </c>
      <c r="AH206" s="1" t="str">
        <f t="shared" si="68"/>
        <v>Yes</v>
      </c>
      <c r="AI206" s="1" t="str">
        <f t="shared" si="69"/>
        <v>No</v>
      </c>
      <c r="AJ206" s="1" t="str">
        <f t="shared" si="70"/>
        <v>No</v>
      </c>
      <c r="AK206" s="1" t="str">
        <f t="shared" si="71"/>
        <v>Low</v>
      </c>
    </row>
    <row r="207" spans="1:37" x14ac:dyDescent="0.3">
      <c r="A207" s="1" t="s">
        <v>22</v>
      </c>
      <c r="B207" s="1" t="s">
        <v>27</v>
      </c>
      <c r="C207" s="1" t="s">
        <v>30</v>
      </c>
      <c r="D207" s="1">
        <v>1332</v>
      </c>
      <c r="E207" s="1">
        <v>663375</v>
      </c>
      <c r="F207" s="1">
        <v>86029</v>
      </c>
      <c r="G207" s="1">
        <v>8.75</v>
      </c>
      <c r="H207" s="1">
        <v>4.1500000000000004</v>
      </c>
      <c r="I207" s="1">
        <v>331</v>
      </c>
      <c r="J207" s="1">
        <v>33.57</v>
      </c>
      <c r="K207" s="1">
        <v>13.28</v>
      </c>
      <c r="L207" s="1">
        <v>29377</v>
      </c>
      <c r="M207" s="1">
        <v>7</v>
      </c>
      <c r="N207" s="1">
        <v>1534.24</v>
      </c>
      <c r="O207" s="1">
        <v>5.13</v>
      </c>
      <c r="P207" s="1">
        <v>39</v>
      </c>
      <c r="Q207" s="1">
        <v>10597</v>
      </c>
      <c r="R207" s="1">
        <v>14</v>
      </c>
      <c r="S207" s="1">
        <f t="shared" si="55"/>
        <v>5527.8</v>
      </c>
      <c r="T207" s="1">
        <f t="shared" si="56"/>
        <v>88096.2</v>
      </c>
      <c r="U207" s="1">
        <f t="shared" si="57"/>
        <v>68.331599999999995</v>
      </c>
      <c r="V207" s="1">
        <f t="shared" si="58"/>
        <v>116.55</v>
      </c>
      <c r="W207" s="1">
        <f t="shared" si="59"/>
        <v>529592.11840000004</v>
      </c>
      <c r="X207" s="1">
        <f t="shared" si="60"/>
        <v>397.59168048048053</v>
      </c>
      <c r="Y207" s="10">
        <f t="shared" si="61"/>
        <v>7.7110625486754465</v>
      </c>
      <c r="Z207" s="1">
        <f t="shared" si="62"/>
        <v>432.38020127229117</v>
      </c>
      <c r="AA207" s="1">
        <f t="shared" si="63"/>
        <v>0.76552996419822872</v>
      </c>
      <c r="AB207" s="1">
        <f t="shared" si="64"/>
        <v>443563.11840000004</v>
      </c>
      <c r="AC207" s="8">
        <f t="shared" si="65"/>
        <v>0.76552996419822872</v>
      </c>
      <c r="AD207" s="1" t="str">
        <f t="shared" si="66"/>
        <v>CUST207</v>
      </c>
      <c r="AE207" s="1"/>
      <c r="AF207" s="1">
        <f t="shared" si="72"/>
        <v>118956916.91000003</v>
      </c>
      <c r="AG207" s="1">
        <f t="shared" si="67"/>
        <v>0.5811857421166049</v>
      </c>
      <c r="AH207" s="1" t="str">
        <f t="shared" si="68"/>
        <v>Yes</v>
      </c>
      <c r="AI207" s="1" t="str">
        <f t="shared" si="69"/>
        <v>Yes</v>
      </c>
      <c r="AJ207" s="1" t="str">
        <f t="shared" si="70"/>
        <v>No</v>
      </c>
      <c r="AK207" s="1" t="str">
        <f t="shared" si="71"/>
        <v>Low</v>
      </c>
    </row>
    <row r="208" spans="1:37" x14ac:dyDescent="0.3">
      <c r="A208" s="1" t="s">
        <v>20</v>
      </c>
      <c r="B208" s="1" t="s">
        <v>27</v>
      </c>
      <c r="C208" s="1" t="s">
        <v>29</v>
      </c>
      <c r="D208" s="1">
        <v>452</v>
      </c>
      <c r="E208" s="1">
        <v>693407</v>
      </c>
      <c r="F208" s="1">
        <v>73803</v>
      </c>
      <c r="G208" s="1">
        <v>7.56</v>
      </c>
      <c r="H208" s="1">
        <v>17.21</v>
      </c>
      <c r="I208" s="1">
        <v>177</v>
      </c>
      <c r="J208" s="1">
        <v>55.03</v>
      </c>
      <c r="K208" s="1">
        <v>11.83</v>
      </c>
      <c r="L208" s="1">
        <v>71997</v>
      </c>
      <c r="M208" s="1">
        <v>2</v>
      </c>
      <c r="N208" s="1">
        <v>1421.76</v>
      </c>
      <c r="O208" s="1">
        <v>20.440000000000001</v>
      </c>
      <c r="P208" s="1">
        <v>4</v>
      </c>
      <c r="Q208" s="1">
        <v>14965</v>
      </c>
      <c r="R208" s="1">
        <v>8</v>
      </c>
      <c r="S208" s="1">
        <f t="shared" si="55"/>
        <v>7778.92</v>
      </c>
      <c r="T208" s="1">
        <f t="shared" si="56"/>
        <v>82030.0481</v>
      </c>
      <c r="U208" s="1">
        <f t="shared" si="57"/>
        <v>92.388800000000018</v>
      </c>
      <c r="V208" s="1">
        <f t="shared" si="58"/>
        <v>34.171199999999999</v>
      </c>
      <c r="W208" s="1">
        <f t="shared" si="59"/>
        <v>516509.4719</v>
      </c>
      <c r="X208" s="1">
        <f t="shared" si="60"/>
        <v>1142.7200705752211</v>
      </c>
      <c r="Y208" s="10">
        <f t="shared" si="61"/>
        <v>9.3953768816985761</v>
      </c>
      <c r="Z208" s="1">
        <f t="shared" si="62"/>
        <v>487.7103027233851</v>
      </c>
      <c r="AA208" s="1">
        <f t="shared" si="63"/>
        <v>0.3629203627883768</v>
      </c>
      <c r="AB208" s="1">
        <f t="shared" si="64"/>
        <v>442706.4719</v>
      </c>
      <c r="AC208" s="8">
        <f t="shared" si="65"/>
        <v>0.3629203627883768</v>
      </c>
      <c r="AD208" s="1" t="str">
        <f t="shared" si="66"/>
        <v>CUST208</v>
      </c>
      <c r="AE208" s="1"/>
      <c r="AF208" s="1">
        <f t="shared" si="72"/>
        <v>119399623.38190003</v>
      </c>
      <c r="AG208" s="1">
        <f t="shared" si="67"/>
        <v>0.58334866543451247</v>
      </c>
      <c r="AH208" s="1" t="str">
        <f t="shared" si="68"/>
        <v>Yes</v>
      </c>
      <c r="AI208" s="1" t="str">
        <f t="shared" si="69"/>
        <v>Yes</v>
      </c>
      <c r="AJ208" s="1" t="str">
        <f t="shared" si="70"/>
        <v>No</v>
      </c>
      <c r="AK208" s="1" t="str">
        <f t="shared" si="71"/>
        <v>Low</v>
      </c>
    </row>
    <row r="209" spans="1:37" x14ac:dyDescent="0.3">
      <c r="A209" s="1" t="s">
        <v>18</v>
      </c>
      <c r="B209" s="1" t="s">
        <v>27</v>
      </c>
      <c r="C209" s="1" t="s">
        <v>31</v>
      </c>
      <c r="D209" s="1">
        <v>2456</v>
      </c>
      <c r="E209" s="1">
        <v>693942</v>
      </c>
      <c r="F209" s="1">
        <v>67493</v>
      </c>
      <c r="G209" s="1">
        <v>6.44</v>
      </c>
      <c r="H209" s="1">
        <v>16.07</v>
      </c>
      <c r="I209" s="1">
        <v>296</v>
      </c>
      <c r="J209" s="1">
        <v>21.39</v>
      </c>
      <c r="K209" s="1">
        <v>6.95</v>
      </c>
      <c r="L209" s="1">
        <v>73889</v>
      </c>
      <c r="M209" s="1">
        <v>10</v>
      </c>
      <c r="N209" s="1">
        <v>1816.68</v>
      </c>
      <c r="O209" s="1">
        <v>15.9</v>
      </c>
      <c r="P209" s="1">
        <v>44</v>
      </c>
      <c r="Q209" s="1">
        <v>22946</v>
      </c>
      <c r="R209" s="1">
        <v>66</v>
      </c>
      <c r="S209" s="1">
        <f t="shared" si="55"/>
        <v>39467.919999999998</v>
      </c>
      <c r="T209" s="1">
        <f t="shared" si="56"/>
        <v>48228.969000000005</v>
      </c>
      <c r="U209" s="1">
        <f t="shared" si="57"/>
        <v>390.50400000000002</v>
      </c>
      <c r="V209" s="1">
        <f t="shared" si="58"/>
        <v>158.16640000000001</v>
      </c>
      <c r="W209" s="1">
        <f t="shared" si="59"/>
        <v>508861.44059999997</v>
      </c>
      <c r="X209" s="1">
        <f t="shared" si="60"/>
        <v>207.19114030944624</v>
      </c>
      <c r="Y209" s="10">
        <f t="shared" si="61"/>
        <v>10.281688471397034</v>
      </c>
      <c r="Z209" s="1">
        <f t="shared" si="62"/>
        <v>381.98361846885524</v>
      </c>
      <c r="AA209" s="1">
        <f t="shared" si="63"/>
        <v>0.77490234054142859</v>
      </c>
      <c r="AB209" s="1">
        <f t="shared" si="64"/>
        <v>441368.44059999997</v>
      </c>
      <c r="AC209" s="8">
        <f t="shared" si="65"/>
        <v>0.77490234054142859</v>
      </c>
      <c r="AD209" s="1" t="str">
        <f t="shared" si="66"/>
        <v>CUST209</v>
      </c>
      <c r="AE209" s="1"/>
      <c r="AF209" s="1">
        <f t="shared" si="72"/>
        <v>119840991.82250002</v>
      </c>
      <c r="AG209" s="1">
        <f t="shared" si="67"/>
        <v>0.5855050515561453</v>
      </c>
      <c r="AH209" s="1" t="str">
        <f t="shared" si="68"/>
        <v>Yes</v>
      </c>
      <c r="AI209" s="1" t="str">
        <f t="shared" si="69"/>
        <v>No</v>
      </c>
      <c r="AJ209" s="1" t="str">
        <f t="shared" si="70"/>
        <v>No</v>
      </c>
      <c r="AK209" s="1" t="str">
        <f t="shared" si="71"/>
        <v>Low</v>
      </c>
    </row>
    <row r="210" spans="1:37" x14ac:dyDescent="0.3">
      <c r="A210" s="1" t="s">
        <v>19</v>
      </c>
      <c r="B210" s="1" t="s">
        <v>27</v>
      </c>
      <c r="C210" s="1" t="s">
        <v>30</v>
      </c>
      <c r="D210" s="1">
        <v>4282</v>
      </c>
      <c r="E210" s="1">
        <v>785036</v>
      </c>
      <c r="F210" s="1">
        <v>54976</v>
      </c>
      <c r="G210" s="1">
        <v>6.1</v>
      </c>
      <c r="H210" s="1">
        <v>11.45</v>
      </c>
      <c r="I210" s="1">
        <v>149</v>
      </c>
      <c r="J210" s="1">
        <v>49.96</v>
      </c>
      <c r="K210" s="1">
        <v>16.43</v>
      </c>
      <c r="L210" s="1">
        <v>72833</v>
      </c>
      <c r="M210" s="1">
        <v>10</v>
      </c>
      <c r="N210" s="1">
        <v>1747.46</v>
      </c>
      <c r="O210" s="1">
        <v>21.3</v>
      </c>
      <c r="P210" s="1">
        <v>27</v>
      </c>
      <c r="Q210" s="1">
        <v>37145</v>
      </c>
      <c r="R210" s="1">
        <v>65</v>
      </c>
      <c r="S210" s="1">
        <f t="shared" si="55"/>
        <v>49028.899999999994</v>
      </c>
      <c r="T210" s="1">
        <f t="shared" si="56"/>
        <v>128981.4148</v>
      </c>
      <c r="U210" s="1">
        <f t="shared" si="57"/>
        <v>912.06600000000003</v>
      </c>
      <c r="V210" s="1">
        <f t="shared" si="58"/>
        <v>261.202</v>
      </c>
      <c r="W210" s="1">
        <f t="shared" si="59"/>
        <v>495874.41720000003</v>
      </c>
      <c r="X210" s="1">
        <f t="shared" si="60"/>
        <v>115.80439448855675</v>
      </c>
      <c r="Y210" s="10">
        <f t="shared" si="61"/>
        <v>14.279612922002329</v>
      </c>
      <c r="Z210" s="1">
        <f t="shared" si="62"/>
        <v>449.24404564339096</v>
      </c>
      <c r="AA210" s="1">
        <f t="shared" si="63"/>
        <v>0.33166828018078154</v>
      </c>
      <c r="AB210" s="1">
        <f t="shared" si="64"/>
        <v>440898.41720000003</v>
      </c>
      <c r="AC210" s="8">
        <f t="shared" si="65"/>
        <v>0.33166828018078154</v>
      </c>
      <c r="AD210" s="1" t="str">
        <f t="shared" si="66"/>
        <v>CUST210</v>
      </c>
      <c r="AE210" s="1"/>
      <c r="AF210" s="1">
        <f t="shared" si="72"/>
        <v>120281890.23970002</v>
      </c>
      <c r="AG210" s="1">
        <f t="shared" si="67"/>
        <v>0.5876591412926192</v>
      </c>
      <c r="AH210" s="1" t="str">
        <f t="shared" si="68"/>
        <v>Yes</v>
      </c>
      <c r="AI210" s="1" t="str">
        <f t="shared" si="69"/>
        <v>No</v>
      </c>
      <c r="AJ210" s="1" t="str">
        <f t="shared" si="70"/>
        <v>No</v>
      </c>
      <c r="AK210" s="1" t="str">
        <f t="shared" si="71"/>
        <v>High</v>
      </c>
    </row>
    <row r="211" spans="1:37" x14ac:dyDescent="0.3">
      <c r="A211" s="1" t="s">
        <v>18</v>
      </c>
      <c r="B211" s="1" t="s">
        <v>25</v>
      </c>
      <c r="C211" s="1" t="s">
        <v>29</v>
      </c>
      <c r="D211" s="1">
        <v>1468</v>
      </c>
      <c r="E211" s="1">
        <v>605083</v>
      </c>
      <c r="F211" s="1">
        <v>31400</v>
      </c>
      <c r="G211" s="1">
        <v>3.74</v>
      </c>
      <c r="H211" s="1">
        <v>13.81</v>
      </c>
      <c r="I211" s="1">
        <v>457</v>
      </c>
      <c r="J211" s="1">
        <v>64.22</v>
      </c>
      <c r="K211" s="1">
        <v>10.08</v>
      </c>
      <c r="L211" s="1">
        <v>32328</v>
      </c>
      <c r="M211" s="1">
        <v>14</v>
      </c>
      <c r="N211" s="1">
        <v>1025.44</v>
      </c>
      <c r="O211" s="1">
        <v>23.76</v>
      </c>
      <c r="P211" s="1">
        <v>45</v>
      </c>
      <c r="Q211" s="1">
        <v>19280</v>
      </c>
      <c r="R211" s="1">
        <v>51</v>
      </c>
      <c r="S211" s="1">
        <f t="shared" si="55"/>
        <v>20273.080000000002</v>
      </c>
      <c r="T211" s="1">
        <f t="shared" si="56"/>
        <v>60992.366399999999</v>
      </c>
      <c r="U211" s="1">
        <f t="shared" si="57"/>
        <v>348.79680000000002</v>
      </c>
      <c r="V211" s="1">
        <f t="shared" si="58"/>
        <v>54.903200000000005</v>
      </c>
      <c r="W211" s="1">
        <f t="shared" si="59"/>
        <v>471805.85360000003</v>
      </c>
      <c r="X211" s="1">
        <f t="shared" si="60"/>
        <v>321.39363324250684</v>
      </c>
      <c r="Y211" s="10">
        <f t="shared" si="61"/>
        <v>19.270159235668789</v>
      </c>
      <c r="Z211" s="1">
        <f t="shared" si="62"/>
        <v>590.07157902948973</v>
      </c>
      <c r="AA211" s="1">
        <f t="shared" si="63"/>
        <v>0.77448231069126061</v>
      </c>
      <c r="AB211" s="1">
        <f t="shared" si="64"/>
        <v>440405.85360000003</v>
      </c>
      <c r="AC211" s="8">
        <f t="shared" si="65"/>
        <v>0.77448231069126061</v>
      </c>
      <c r="AD211" s="1" t="str">
        <f t="shared" si="66"/>
        <v>CUST211</v>
      </c>
      <c r="AE211" s="1"/>
      <c r="AF211" s="1">
        <f t="shared" si="72"/>
        <v>120722296.09330001</v>
      </c>
      <c r="AG211" s="1">
        <f t="shared" si="67"/>
        <v>0.58981082451967082</v>
      </c>
      <c r="AH211" s="1" t="str">
        <f t="shared" si="68"/>
        <v>Yes</v>
      </c>
      <c r="AI211" s="1" t="str">
        <f t="shared" si="69"/>
        <v>No</v>
      </c>
      <c r="AJ211" s="1" t="str">
        <f t="shared" si="70"/>
        <v>No</v>
      </c>
      <c r="AK211" s="1" t="str">
        <f t="shared" si="71"/>
        <v>High</v>
      </c>
    </row>
    <row r="212" spans="1:37" x14ac:dyDescent="0.3">
      <c r="A212" s="1" t="s">
        <v>19</v>
      </c>
      <c r="B212" s="1" t="s">
        <v>26</v>
      </c>
      <c r="C212" s="1" t="s">
        <v>31</v>
      </c>
      <c r="D212" s="1">
        <v>3754</v>
      </c>
      <c r="E212" s="1">
        <v>674446</v>
      </c>
      <c r="F212" s="1">
        <v>132881</v>
      </c>
      <c r="G212" s="1">
        <v>6.2</v>
      </c>
      <c r="H212" s="1">
        <v>10.69</v>
      </c>
      <c r="I212" s="1">
        <v>301</v>
      </c>
      <c r="J212" s="1">
        <v>68.64</v>
      </c>
      <c r="K212" s="1">
        <v>5.2</v>
      </c>
      <c r="L212" s="1">
        <v>15438</v>
      </c>
      <c r="M212" s="1">
        <v>10</v>
      </c>
      <c r="N212" s="1">
        <v>231.12</v>
      </c>
      <c r="O212" s="1">
        <v>14.75</v>
      </c>
      <c r="P212" s="1">
        <v>32</v>
      </c>
      <c r="Q212" s="1">
        <v>9998</v>
      </c>
      <c r="R212" s="1">
        <v>26</v>
      </c>
      <c r="S212" s="1">
        <f t="shared" si="55"/>
        <v>40130.259999999995</v>
      </c>
      <c r="T212" s="1">
        <f t="shared" si="56"/>
        <v>35071.192000000003</v>
      </c>
      <c r="U212" s="1">
        <f t="shared" si="57"/>
        <v>553.71499999999992</v>
      </c>
      <c r="V212" s="1">
        <f t="shared" si="58"/>
        <v>232.74799999999999</v>
      </c>
      <c r="W212" s="1">
        <f t="shared" si="59"/>
        <v>573022.08499999996</v>
      </c>
      <c r="X212" s="1">
        <f t="shared" si="60"/>
        <v>152.64307005860414</v>
      </c>
      <c r="Y212" s="10">
        <f t="shared" si="61"/>
        <v>5.0755638503623546</v>
      </c>
      <c r="Z212" s="1">
        <f t="shared" si="62"/>
        <v>2918.1637244721355</v>
      </c>
      <c r="AA212" s="1">
        <f t="shared" si="63"/>
        <v>0.10314705699196082</v>
      </c>
      <c r="AB212" s="1">
        <f t="shared" si="64"/>
        <v>440141.08499999996</v>
      </c>
      <c r="AC212" s="8">
        <f t="shared" si="65"/>
        <v>0.10314705699196082</v>
      </c>
      <c r="AD212" s="1" t="str">
        <f t="shared" si="66"/>
        <v>CUST212</v>
      </c>
      <c r="AE212" s="1"/>
      <c r="AF212" s="1">
        <f t="shared" si="72"/>
        <v>121162437.17830001</v>
      </c>
      <c r="AG212" s="1">
        <f t="shared" si="67"/>
        <v>0.59196121417137348</v>
      </c>
      <c r="AH212" s="1" t="str">
        <f t="shared" si="68"/>
        <v>Yes</v>
      </c>
      <c r="AI212" s="1" t="str">
        <f t="shared" si="69"/>
        <v>No</v>
      </c>
      <c r="AJ212" s="1" t="str">
        <f t="shared" si="70"/>
        <v>No</v>
      </c>
      <c r="AK212" s="1" t="str">
        <f t="shared" si="71"/>
        <v>Low</v>
      </c>
    </row>
    <row r="213" spans="1:37" x14ac:dyDescent="0.3">
      <c r="A213" s="1" t="s">
        <v>20</v>
      </c>
      <c r="B213" s="1" t="s">
        <v>26</v>
      </c>
      <c r="C213" s="1" t="s">
        <v>28</v>
      </c>
      <c r="D213" s="1">
        <v>2460</v>
      </c>
      <c r="E213" s="1">
        <v>658108</v>
      </c>
      <c r="F213" s="1">
        <v>31421</v>
      </c>
      <c r="G213" s="1">
        <v>8.35</v>
      </c>
      <c r="H213" s="1">
        <v>9.76</v>
      </c>
      <c r="I213" s="1">
        <v>229</v>
      </c>
      <c r="J213" s="1">
        <v>5.78</v>
      </c>
      <c r="K213" s="1">
        <v>12.45</v>
      </c>
      <c r="L213" s="1">
        <v>53015</v>
      </c>
      <c r="M213" s="1">
        <v>8</v>
      </c>
      <c r="N213" s="1">
        <v>840.87</v>
      </c>
      <c r="O213" s="1">
        <v>11.38</v>
      </c>
      <c r="P213" s="1">
        <v>13</v>
      </c>
      <c r="Q213" s="1">
        <v>28690</v>
      </c>
      <c r="R213" s="1">
        <v>13</v>
      </c>
      <c r="S213" s="1">
        <f t="shared" si="55"/>
        <v>24009.599999999999</v>
      </c>
      <c r="T213" s="1">
        <f t="shared" si="56"/>
        <v>81934.445999999996</v>
      </c>
      <c r="U213" s="1">
        <f t="shared" si="57"/>
        <v>279.94800000000004</v>
      </c>
      <c r="V213" s="1">
        <f t="shared" si="58"/>
        <v>205.40999999999997</v>
      </c>
      <c r="W213" s="1">
        <f t="shared" si="59"/>
        <v>469973.59600000002</v>
      </c>
      <c r="X213" s="1">
        <f t="shared" si="60"/>
        <v>191.04617723577238</v>
      </c>
      <c r="Y213" s="10">
        <f t="shared" si="61"/>
        <v>20.944845803761815</v>
      </c>
      <c r="Z213" s="1">
        <f t="shared" si="62"/>
        <v>782.65130162807566</v>
      </c>
      <c r="AA213" s="1">
        <f t="shared" si="63"/>
        <v>0.29259518194582046</v>
      </c>
      <c r="AB213" s="1">
        <f t="shared" si="64"/>
        <v>438552.59600000002</v>
      </c>
      <c r="AC213" s="8">
        <f t="shared" si="65"/>
        <v>0.29259518194582046</v>
      </c>
      <c r="AD213" s="1" t="str">
        <f t="shared" si="66"/>
        <v>CUST213</v>
      </c>
      <c r="AE213" s="1"/>
      <c r="AF213" s="1">
        <f t="shared" si="72"/>
        <v>121600989.77430001</v>
      </c>
      <c r="AG213" s="1">
        <f t="shared" si="67"/>
        <v>0.59410384296996843</v>
      </c>
      <c r="AH213" s="1" t="str">
        <f t="shared" si="68"/>
        <v>Yes</v>
      </c>
      <c r="AI213" s="1" t="str">
        <f t="shared" si="69"/>
        <v>No</v>
      </c>
      <c r="AJ213" s="1" t="str">
        <f t="shared" si="70"/>
        <v>No</v>
      </c>
      <c r="AK213" s="1" t="str">
        <f t="shared" si="71"/>
        <v>High</v>
      </c>
    </row>
    <row r="214" spans="1:37" x14ac:dyDescent="0.3">
      <c r="A214" s="1" t="s">
        <v>22</v>
      </c>
      <c r="B214" s="1" t="s">
        <v>27</v>
      </c>
      <c r="C214" s="1" t="s">
        <v>30</v>
      </c>
      <c r="D214" s="1">
        <v>815</v>
      </c>
      <c r="E214" s="1">
        <v>601120</v>
      </c>
      <c r="F214" s="1">
        <v>15651</v>
      </c>
      <c r="G214" s="1">
        <v>7.53</v>
      </c>
      <c r="H214" s="1">
        <v>6.43</v>
      </c>
      <c r="I214" s="1">
        <v>409</v>
      </c>
      <c r="J214" s="1">
        <v>60.15</v>
      </c>
      <c r="K214" s="1">
        <v>15.25</v>
      </c>
      <c r="L214" s="1">
        <v>44194</v>
      </c>
      <c r="M214" s="1">
        <v>0</v>
      </c>
      <c r="N214" s="1">
        <v>646.73</v>
      </c>
      <c r="O214" s="1">
        <v>21.89</v>
      </c>
      <c r="P214" s="1">
        <v>32</v>
      </c>
      <c r="Q214" s="1">
        <v>6067</v>
      </c>
      <c r="R214" s="1">
        <v>63</v>
      </c>
      <c r="S214" s="1">
        <f t="shared" si="55"/>
        <v>5240.45</v>
      </c>
      <c r="T214" s="1">
        <f t="shared" si="56"/>
        <v>91670.8</v>
      </c>
      <c r="U214" s="1">
        <f t="shared" si="57"/>
        <v>178.40350000000001</v>
      </c>
      <c r="V214" s="1">
        <f t="shared" si="58"/>
        <v>61.369500000000002</v>
      </c>
      <c r="W214" s="1">
        <f t="shared" si="59"/>
        <v>453707.97700000001</v>
      </c>
      <c r="X214" s="1">
        <f t="shared" si="60"/>
        <v>556.6969042944786</v>
      </c>
      <c r="Y214" s="10">
        <f t="shared" si="61"/>
        <v>38.407769471599259</v>
      </c>
      <c r="Z214" s="1">
        <f t="shared" si="62"/>
        <v>929.47597915668052</v>
      </c>
      <c r="AA214" s="1">
        <f t="shared" si="63"/>
        <v>0.44003288860793188</v>
      </c>
      <c r="AB214" s="1">
        <f t="shared" si="64"/>
        <v>438056.97700000001</v>
      </c>
      <c r="AC214" s="8">
        <f t="shared" si="65"/>
        <v>0.44003288860793188</v>
      </c>
      <c r="AD214" s="1" t="str">
        <f t="shared" si="66"/>
        <v>CUST214</v>
      </c>
      <c r="AE214" s="1"/>
      <c r="AF214" s="1">
        <f t="shared" si="72"/>
        <v>122039046.75130001</v>
      </c>
      <c r="AG214" s="1">
        <f t="shared" si="67"/>
        <v>0.59624405033142613</v>
      </c>
      <c r="AH214" s="1" t="str">
        <f t="shared" si="68"/>
        <v>Yes</v>
      </c>
      <c r="AI214" s="1" t="str">
        <f t="shared" si="69"/>
        <v>Yes</v>
      </c>
      <c r="AJ214" s="1" t="str">
        <f t="shared" si="70"/>
        <v>Yes</v>
      </c>
      <c r="AK214" s="1" t="str">
        <f t="shared" si="71"/>
        <v>High</v>
      </c>
    </row>
    <row r="215" spans="1:37" x14ac:dyDescent="0.3">
      <c r="A215" s="1" t="s">
        <v>22</v>
      </c>
      <c r="B215" s="1" t="s">
        <v>25</v>
      </c>
      <c r="C215" s="1" t="s">
        <v>30</v>
      </c>
      <c r="D215" s="1">
        <v>3367</v>
      </c>
      <c r="E215" s="1">
        <v>706005</v>
      </c>
      <c r="F215" s="1">
        <v>41081</v>
      </c>
      <c r="G215" s="1">
        <v>9.1999999999999993</v>
      </c>
      <c r="H215" s="1">
        <v>13.31</v>
      </c>
      <c r="I215" s="1">
        <v>238</v>
      </c>
      <c r="J215" s="1">
        <v>37.79</v>
      </c>
      <c r="K215" s="1">
        <v>16.34</v>
      </c>
      <c r="L215" s="1">
        <v>49297</v>
      </c>
      <c r="M215" s="1">
        <v>3</v>
      </c>
      <c r="N215" s="1">
        <v>780.94</v>
      </c>
      <c r="O215" s="1">
        <v>13.32</v>
      </c>
      <c r="P215" s="1">
        <v>30</v>
      </c>
      <c r="Q215" s="1">
        <v>16911</v>
      </c>
      <c r="R215" s="1">
        <v>76</v>
      </c>
      <c r="S215" s="1">
        <f t="shared" si="55"/>
        <v>44814.770000000004</v>
      </c>
      <c r="T215" s="1">
        <f t="shared" si="56"/>
        <v>115361.21699999999</v>
      </c>
      <c r="U215" s="1">
        <f t="shared" si="57"/>
        <v>448.48440000000005</v>
      </c>
      <c r="V215" s="1">
        <f t="shared" si="58"/>
        <v>309.76400000000001</v>
      </c>
      <c r="W215" s="1">
        <f t="shared" si="59"/>
        <v>478862.76459999999</v>
      </c>
      <c r="X215" s="1">
        <f t="shared" si="60"/>
        <v>142.22238330858332</v>
      </c>
      <c r="Y215" s="10">
        <f t="shared" si="61"/>
        <v>17.185681945424893</v>
      </c>
      <c r="Z215" s="1">
        <f t="shared" si="62"/>
        <v>904.04512510564189</v>
      </c>
      <c r="AA215" s="1">
        <f t="shared" si="63"/>
        <v>0.2632611950340295</v>
      </c>
      <c r="AB215" s="1">
        <f t="shared" si="64"/>
        <v>437781.76459999999</v>
      </c>
      <c r="AC215" s="8">
        <f t="shared" si="65"/>
        <v>0.2632611950340295</v>
      </c>
      <c r="AD215" s="1" t="str">
        <f t="shared" si="66"/>
        <v>CUST215</v>
      </c>
      <c r="AE215" s="1"/>
      <c r="AF215" s="1">
        <f t="shared" si="72"/>
        <v>122476828.5159</v>
      </c>
      <c r="AG215" s="1">
        <f t="shared" si="67"/>
        <v>0.59838291309244296</v>
      </c>
      <c r="AH215" s="1" t="str">
        <f t="shared" si="68"/>
        <v>Yes</v>
      </c>
      <c r="AI215" s="1" t="str">
        <f t="shared" si="69"/>
        <v>Yes</v>
      </c>
      <c r="AJ215" s="1" t="str">
        <f t="shared" si="70"/>
        <v>Yes</v>
      </c>
      <c r="AK215" s="1" t="str">
        <f t="shared" si="71"/>
        <v>High</v>
      </c>
    </row>
    <row r="216" spans="1:37" x14ac:dyDescent="0.3">
      <c r="A216" s="1" t="s">
        <v>19</v>
      </c>
      <c r="B216" s="1" t="s">
        <v>27</v>
      </c>
      <c r="C216" s="1" t="s">
        <v>28</v>
      </c>
      <c r="D216" s="1">
        <v>229</v>
      </c>
      <c r="E216" s="1">
        <v>566494</v>
      </c>
      <c r="F216" s="1">
        <v>5138</v>
      </c>
      <c r="G216" s="1">
        <v>5.24</v>
      </c>
      <c r="H216" s="1">
        <v>9.81</v>
      </c>
      <c r="I216" s="1">
        <v>288</v>
      </c>
      <c r="J216" s="1">
        <v>45.52</v>
      </c>
      <c r="K216" s="1">
        <v>12.54</v>
      </c>
      <c r="L216" s="1">
        <v>32624</v>
      </c>
      <c r="M216" s="1">
        <v>14</v>
      </c>
      <c r="N216" s="1">
        <v>385.7</v>
      </c>
      <c r="O216" s="1">
        <v>10.94</v>
      </c>
      <c r="P216" s="1">
        <v>44</v>
      </c>
      <c r="Q216" s="1">
        <v>19130</v>
      </c>
      <c r="R216" s="1">
        <v>16</v>
      </c>
      <c r="S216" s="1">
        <f t="shared" si="55"/>
        <v>2246.4900000000002</v>
      </c>
      <c r="T216" s="1">
        <f t="shared" si="56"/>
        <v>71038.347599999994</v>
      </c>
      <c r="U216" s="1">
        <f t="shared" si="57"/>
        <v>25.052599999999998</v>
      </c>
      <c r="V216" s="1">
        <f t="shared" si="58"/>
        <v>11.999600000000001</v>
      </c>
      <c r="W216" s="1">
        <f t="shared" si="59"/>
        <v>441418.1102</v>
      </c>
      <c r="X216" s="1">
        <f t="shared" si="60"/>
        <v>1927.5900008733624</v>
      </c>
      <c r="Y216" s="10">
        <f t="shared" si="61"/>
        <v>110.25574153367069</v>
      </c>
      <c r="Z216" s="1">
        <f t="shared" si="62"/>
        <v>1468.742546020223</v>
      </c>
      <c r="AA216" s="1">
        <f t="shared" si="63"/>
        <v>0.19608610152976025</v>
      </c>
      <c r="AB216" s="1">
        <f t="shared" si="64"/>
        <v>436280.1102</v>
      </c>
      <c r="AC216" s="8">
        <f t="shared" si="65"/>
        <v>0.19608610152976025</v>
      </c>
      <c r="AD216" s="1" t="str">
        <f t="shared" si="66"/>
        <v>CUST216</v>
      </c>
      <c r="AE216" s="1"/>
      <c r="AF216" s="1">
        <f t="shared" si="72"/>
        <v>122913108.6261</v>
      </c>
      <c r="AG216" s="1">
        <f t="shared" si="67"/>
        <v>0.60051443924664827</v>
      </c>
      <c r="AH216" s="1" t="str">
        <f t="shared" si="68"/>
        <v>Yes</v>
      </c>
      <c r="AI216" s="1" t="str">
        <f t="shared" si="69"/>
        <v>No</v>
      </c>
      <c r="AJ216" s="1" t="str">
        <f t="shared" si="70"/>
        <v>No</v>
      </c>
      <c r="AK216" s="1" t="str">
        <f t="shared" si="71"/>
        <v>High</v>
      </c>
    </row>
    <row r="217" spans="1:37" x14ac:dyDescent="0.3">
      <c r="A217" s="1" t="s">
        <v>19</v>
      </c>
      <c r="B217" s="1" t="s">
        <v>26</v>
      </c>
      <c r="C217" s="1" t="s">
        <v>31</v>
      </c>
      <c r="D217" s="1">
        <v>4939</v>
      </c>
      <c r="E217" s="1">
        <v>728743</v>
      </c>
      <c r="F217" s="1">
        <v>138943</v>
      </c>
      <c r="G217" s="1">
        <v>5.98</v>
      </c>
      <c r="H217" s="1">
        <v>2.38</v>
      </c>
      <c r="I217" s="1">
        <v>35</v>
      </c>
      <c r="J217" s="1">
        <v>46.06</v>
      </c>
      <c r="K217" s="1">
        <v>6.29</v>
      </c>
      <c r="L217" s="1">
        <v>46144</v>
      </c>
      <c r="M217" s="1">
        <v>13</v>
      </c>
      <c r="N217" s="1">
        <v>1057.6400000000001</v>
      </c>
      <c r="O217" s="1">
        <v>16.09</v>
      </c>
      <c r="P217" s="1">
        <v>23</v>
      </c>
      <c r="Q217" s="1">
        <v>49978</v>
      </c>
      <c r="R217" s="1">
        <v>47</v>
      </c>
      <c r="S217" s="1">
        <f t="shared" si="55"/>
        <v>11754.82</v>
      </c>
      <c r="T217" s="1">
        <f t="shared" si="56"/>
        <v>45837.934699999998</v>
      </c>
      <c r="U217" s="1">
        <f t="shared" si="57"/>
        <v>794.68509999999992</v>
      </c>
      <c r="V217" s="1">
        <f t="shared" si="58"/>
        <v>295.35220000000004</v>
      </c>
      <c r="W217" s="1">
        <f t="shared" si="59"/>
        <v>573938.20799999998</v>
      </c>
      <c r="X217" s="1">
        <f t="shared" si="60"/>
        <v>116.20534683134237</v>
      </c>
      <c r="Y217" s="10">
        <f t="shared" si="61"/>
        <v>5.2449061845504987</v>
      </c>
      <c r="Z217" s="1">
        <f t="shared" si="62"/>
        <v>689.02745735789108</v>
      </c>
      <c r="AA217" s="1">
        <f t="shared" si="63"/>
        <v>5.0796234063311761E-2</v>
      </c>
      <c r="AB217" s="1">
        <f t="shared" si="64"/>
        <v>434995.20799999998</v>
      </c>
      <c r="AC217" s="8">
        <f t="shared" si="65"/>
        <v>5.0796234063311761E-2</v>
      </c>
      <c r="AD217" s="1" t="str">
        <f t="shared" si="66"/>
        <v>CUST217</v>
      </c>
      <c r="AE217" s="1"/>
      <c r="AF217" s="1">
        <f t="shared" si="72"/>
        <v>123348103.83410001</v>
      </c>
      <c r="AG217" s="1">
        <f t="shared" si="67"/>
        <v>0.6026396877764999</v>
      </c>
      <c r="AH217" s="1" t="str">
        <f t="shared" si="68"/>
        <v>Yes</v>
      </c>
      <c r="AI217" s="1" t="str">
        <f t="shared" si="69"/>
        <v>No</v>
      </c>
      <c r="AJ217" s="1" t="str">
        <f t="shared" si="70"/>
        <v>No</v>
      </c>
      <c r="AK217" s="1" t="str">
        <f t="shared" si="71"/>
        <v>Low</v>
      </c>
    </row>
    <row r="218" spans="1:37" x14ac:dyDescent="0.3">
      <c r="A218" s="1" t="s">
        <v>19</v>
      </c>
      <c r="B218" s="1" t="s">
        <v>24</v>
      </c>
      <c r="C218" s="1" t="s">
        <v>30</v>
      </c>
      <c r="D218" s="1">
        <v>3274</v>
      </c>
      <c r="E218" s="1">
        <v>642344</v>
      </c>
      <c r="F218" s="1">
        <v>86554</v>
      </c>
      <c r="G218" s="1">
        <v>6.21</v>
      </c>
      <c r="H218" s="1">
        <v>3.49</v>
      </c>
      <c r="I218" s="1">
        <v>161</v>
      </c>
      <c r="J218" s="1">
        <v>62.26</v>
      </c>
      <c r="K218" s="1">
        <v>9.7100000000000009</v>
      </c>
      <c r="L218" s="1">
        <v>26149</v>
      </c>
      <c r="M218" s="1">
        <v>9</v>
      </c>
      <c r="N218" s="1">
        <v>969.06</v>
      </c>
      <c r="O218" s="1">
        <v>13.47</v>
      </c>
      <c r="P218" s="1">
        <v>49</v>
      </c>
      <c r="Q218" s="1">
        <v>20465</v>
      </c>
      <c r="R218" s="1">
        <v>-1</v>
      </c>
      <c r="S218" s="1">
        <f t="shared" si="55"/>
        <v>11426.26</v>
      </c>
      <c r="T218" s="1">
        <f t="shared" si="56"/>
        <v>62371.602400000003</v>
      </c>
      <c r="U218" s="1">
        <f t="shared" si="57"/>
        <v>441.00780000000003</v>
      </c>
      <c r="V218" s="1">
        <f t="shared" si="58"/>
        <v>203.31540000000001</v>
      </c>
      <c r="W218" s="1">
        <f t="shared" si="59"/>
        <v>521287.81439999997</v>
      </c>
      <c r="X218" s="1">
        <f t="shared" si="60"/>
        <v>159.22046866218693</v>
      </c>
      <c r="Y218" s="10">
        <f t="shared" si="61"/>
        <v>7.4213092404741552</v>
      </c>
      <c r="Z218" s="1">
        <f t="shared" si="62"/>
        <v>662.85266134191897</v>
      </c>
      <c r="AA218" s="1">
        <f t="shared" si="63"/>
        <v>0.24288957318819823</v>
      </c>
      <c r="AB218" s="1">
        <f t="shared" si="64"/>
        <v>434733.81439999997</v>
      </c>
      <c r="AC218" s="8">
        <f t="shared" si="65"/>
        <v>0.24288957318819823</v>
      </c>
      <c r="AD218" s="1" t="str">
        <f t="shared" si="66"/>
        <v>CUST218</v>
      </c>
      <c r="AE218" s="1"/>
      <c r="AF218" s="1">
        <f t="shared" si="72"/>
        <v>123782837.64850001</v>
      </c>
      <c r="AG218" s="1">
        <f t="shared" si="67"/>
        <v>0.60476365922018149</v>
      </c>
      <c r="AH218" s="1" t="str">
        <f t="shared" si="68"/>
        <v>Yes</v>
      </c>
      <c r="AI218" s="1" t="str">
        <f t="shared" si="69"/>
        <v>No</v>
      </c>
      <c r="AJ218" s="1" t="str">
        <f t="shared" si="70"/>
        <v>No</v>
      </c>
      <c r="AK218" s="1" t="str">
        <f t="shared" si="71"/>
        <v>Low</v>
      </c>
    </row>
    <row r="219" spans="1:37" x14ac:dyDescent="0.3">
      <c r="A219" s="1" t="s">
        <v>21</v>
      </c>
      <c r="B219" s="1" t="s">
        <v>26</v>
      </c>
      <c r="C219" s="1" t="s">
        <v>30</v>
      </c>
      <c r="D219" s="1">
        <v>3723</v>
      </c>
      <c r="E219" s="1">
        <v>786940</v>
      </c>
      <c r="F219" s="1">
        <v>142416</v>
      </c>
      <c r="G219" s="1">
        <v>8.91</v>
      </c>
      <c r="H219" s="1">
        <v>7.72</v>
      </c>
      <c r="I219" s="1">
        <v>200</v>
      </c>
      <c r="J219" s="1">
        <v>48.35</v>
      </c>
      <c r="K219" s="1">
        <v>14.5</v>
      </c>
      <c r="L219" s="1">
        <v>20968</v>
      </c>
      <c r="M219" s="1">
        <v>0</v>
      </c>
      <c r="N219" s="1">
        <v>1155.3</v>
      </c>
      <c r="O219" s="1">
        <v>10.9</v>
      </c>
      <c r="P219" s="1">
        <v>20</v>
      </c>
      <c r="Q219" s="1">
        <v>46301</v>
      </c>
      <c r="R219" s="1">
        <v>60</v>
      </c>
      <c r="S219" s="1">
        <f t="shared" si="55"/>
        <v>28741.559999999998</v>
      </c>
      <c r="T219" s="1">
        <f t="shared" si="56"/>
        <v>114106.29999999999</v>
      </c>
      <c r="U219" s="1">
        <f t="shared" si="57"/>
        <v>405.80700000000002</v>
      </c>
      <c r="V219" s="1">
        <f t="shared" si="58"/>
        <v>331.71929999999998</v>
      </c>
      <c r="W219" s="1">
        <f t="shared" si="59"/>
        <v>576085.61369999999</v>
      </c>
      <c r="X219" s="1">
        <f t="shared" si="60"/>
        <v>154.73693626107976</v>
      </c>
      <c r="Y219" s="10">
        <f t="shared" si="61"/>
        <v>5.5256431861588586</v>
      </c>
      <c r="Z219" s="1">
        <f t="shared" si="62"/>
        <v>681.1564095905826</v>
      </c>
      <c r="AA219" s="1">
        <f t="shared" si="63"/>
        <v>0.29361831905863212</v>
      </c>
      <c r="AB219" s="1">
        <f t="shared" si="64"/>
        <v>433669.61369999999</v>
      </c>
      <c r="AC219" s="8">
        <f t="shared" si="65"/>
        <v>0.29361831905863212</v>
      </c>
      <c r="AD219" s="1" t="str">
        <f t="shared" si="66"/>
        <v>CUST219</v>
      </c>
      <c r="AE219" s="1"/>
      <c r="AF219" s="1">
        <f t="shared" si="72"/>
        <v>124216507.26220001</v>
      </c>
      <c r="AG219" s="1">
        <f t="shared" si="67"/>
        <v>0.60688243131699315</v>
      </c>
      <c r="AH219" s="1" t="str">
        <f t="shared" si="68"/>
        <v>Yes</v>
      </c>
      <c r="AI219" s="1" t="str">
        <f t="shared" si="69"/>
        <v>Yes</v>
      </c>
      <c r="AJ219" s="1" t="str">
        <f t="shared" si="70"/>
        <v>No</v>
      </c>
      <c r="AK219" s="1" t="str">
        <f t="shared" si="71"/>
        <v>Low</v>
      </c>
    </row>
    <row r="220" spans="1:37" x14ac:dyDescent="0.3">
      <c r="A220" s="1" t="s">
        <v>23</v>
      </c>
      <c r="B220" s="1" t="s">
        <v>25</v>
      </c>
      <c r="C220" s="1" t="s">
        <v>28</v>
      </c>
      <c r="D220" s="1">
        <v>1779</v>
      </c>
      <c r="E220" s="1">
        <v>693340</v>
      </c>
      <c r="F220" s="1">
        <v>57428</v>
      </c>
      <c r="G220" s="1">
        <v>7.6</v>
      </c>
      <c r="H220" s="1">
        <v>10.53</v>
      </c>
      <c r="I220" s="1">
        <v>134</v>
      </c>
      <c r="J220" s="1">
        <v>23.69</v>
      </c>
      <c r="K220" s="1">
        <v>9.7899999999999991</v>
      </c>
      <c r="L220" s="1">
        <v>94633</v>
      </c>
      <c r="M220" s="1">
        <v>8</v>
      </c>
      <c r="N220" s="1">
        <v>1522.03</v>
      </c>
      <c r="O220" s="1">
        <v>16.670000000000002</v>
      </c>
      <c r="P220" s="1">
        <v>22</v>
      </c>
      <c r="Q220" s="1">
        <v>20726</v>
      </c>
      <c r="R220" s="1">
        <v>29</v>
      </c>
      <c r="S220" s="1">
        <f t="shared" si="55"/>
        <v>18732.87</v>
      </c>
      <c r="T220" s="1">
        <f t="shared" si="56"/>
        <v>67877.98599999999</v>
      </c>
      <c r="U220" s="1">
        <f t="shared" si="57"/>
        <v>296.55930000000001</v>
      </c>
      <c r="V220" s="1">
        <f t="shared" si="58"/>
        <v>135.20400000000001</v>
      </c>
      <c r="W220" s="1">
        <f t="shared" si="59"/>
        <v>490938.38070000004</v>
      </c>
      <c r="X220" s="1">
        <f t="shared" si="60"/>
        <v>275.96311450252955</v>
      </c>
      <c r="Y220" s="10">
        <f t="shared" si="61"/>
        <v>12.073204708504562</v>
      </c>
      <c r="Z220" s="1">
        <f t="shared" si="62"/>
        <v>455.53635605080058</v>
      </c>
      <c r="AA220" s="1">
        <f t="shared" si="63"/>
        <v>0.2941587388582802</v>
      </c>
      <c r="AB220" s="1">
        <f t="shared" si="64"/>
        <v>433510.38070000004</v>
      </c>
      <c r="AC220" s="8">
        <f t="shared" si="65"/>
        <v>0.2941587388582802</v>
      </c>
      <c r="AD220" s="1" t="str">
        <f t="shared" si="66"/>
        <v>CUST220</v>
      </c>
      <c r="AE220" s="1"/>
      <c r="AF220" s="1">
        <f t="shared" si="72"/>
        <v>124650017.64290002</v>
      </c>
      <c r="AG220" s="1">
        <f t="shared" si="67"/>
        <v>0.60900042545190347</v>
      </c>
      <c r="AH220" s="1" t="str">
        <f t="shared" si="68"/>
        <v>Yes</v>
      </c>
      <c r="AI220" s="1" t="str">
        <f t="shared" si="69"/>
        <v>No</v>
      </c>
      <c r="AJ220" s="1" t="str">
        <f t="shared" si="70"/>
        <v>No</v>
      </c>
      <c r="AK220" s="1" t="str">
        <f t="shared" si="71"/>
        <v>Low</v>
      </c>
    </row>
    <row r="221" spans="1:37" x14ac:dyDescent="0.3">
      <c r="A221" s="1" t="s">
        <v>21</v>
      </c>
      <c r="B221" s="1" t="s">
        <v>27</v>
      </c>
      <c r="C221" s="1" t="s">
        <v>28</v>
      </c>
      <c r="D221" s="1">
        <v>2508</v>
      </c>
      <c r="E221" s="1">
        <v>720396</v>
      </c>
      <c r="F221" s="1">
        <v>28091</v>
      </c>
      <c r="G221" s="1">
        <v>7.54</v>
      </c>
      <c r="H221" s="1">
        <v>15.18</v>
      </c>
      <c r="I221" s="1">
        <v>22</v>
      </c>
      <c r="J221" s="1">
        <v>56.61</v>
      </c>
      <c r="K221" s="1">
        <v>16.8</v>
      </c>
      <c r="L221" s="1">
        <v>61607</v>
      </c>
      <c r="M221" s="1">
        <v>9</v>
      </c>
      <c r="N221" s="1">
        <v>1082.19</v>
      </c>
      <c r="O221" s="1">
        <v>13.57</v>
      </c>
      <c r="P221" s="1">
        <v>22</v>
      </c>
      <c r="Q221" s="1">
        <v>37665</v>
      </c>
      <c r="R221" s="1">
        <v>79</v>
      </c>
      <c r="S221" s="1">
        <f t="shared" si="55"/>
        <v>38071.440000000002</v>
      </c>
      <c r="T221" s="1">
        <f t="shared" si="56"/>
        <v>121026.52800000001</v>
      </c>
      <c r="U221" s="1">
        <f t="shared" si="57"/>
        <v>340.33560000000006</v>
      </c>
      <c r="V221" s="1">
        <f t="shared" si="58"/>
        <v>189.10319999999999</v>
      </c>
      <c r="W221" s="1">
        <f t="shared" si="59"/>
        <v>461496.5932</v>
      </c>
      <c r="X221" s="1">
        <f t="shared" si="60"/>
        <v>184.00980590111644</v>
      </c>
      <c r="Y221" s="10">
        <f t="shared" si="61"/>
        <v>25.645082054750631</v>
      </c>
      <c r="Z221" s="1">
        <f t="shared" si="62"/>
        <v>665.68347517533891</v>
      </c>
      <c r="AA221" s="1">
        <f t="shared" si="63"/>
        <v>3.3048739859743805E-2</v>
      </c>
      <c r="AB221" s="1">
        <f t="shared" si="64"/>
        <v>433405.5932</v>
      </c>
      <c r="AC221" s="8">
        <f t="shared" si="65"/>
        <v>3.3048739859743805E-2</v>
      </c>
      <c r="AD221" s="1" t="str">
        <f t="shared" si="66"/>
        <v>CUST221</v>
      </c>
      <c r="AE221" s="1"/>
      <c r="AF221" s="1">
        <f t="shared" si="72"/>
        <v>125083423.23610002</v>
      </c>
      <c r="AG221" s="1">
        <f t="shared" si="67"/>
        <v>0.6111179076283455</v>
      </c>
      <c r="AH221" s="1" t="str">
        <f t="shared" si="68"/>
        <v>Yes</v>
      </c>
      <c r="AI221" s="1" t="str">
        <f t="shared" si="69"/>
        <v>No</v>
      </c>
      <c r="AJ221" s="1" t="str">
        <f t="shared" si="70"/>
        <v>No</v>
      </c>
      <c r="AK221" s="1" t="str">
        <f t="shared" si="71"/>
        <v>High</v>
      </c>
    </row>
    <row r="222" spans="1:37" x14ac:dyDescent="0.3">
      <c r="A222" s="1" t="s">
        <v>19</v>
      </c>
      <c r="B222" s="1" t="s">
        <v>24</v>
      </c>
      <c r="C222" s="1" t="s">
        <v>28</v>
      </c>
      <c r="D222" s="1">
        <v>662</v>
      </c>
      <c r="E222" s="1">
        <v>803704</v>
      </c>
      <c r="F222" s="1">
        <v>149228</v>
      </c>
      <c r="G222" s="1">
        <v>2.65</v>
      </c>
      <c r="H222" s="1">
        <v>18.7</v>
      </c>
      <c r="I222" s="1">
        <v>288</v>
      </c>
      <c r="J222" s="1">
        <v>21.74</v>
      </c>
      <c r="K222" s="1">
        <v>15.87</v>
      </c>
      <c r="L222" s="1">
        <v>35969</v>
      </c>
      <c r="M222" s="1">
        <v>0</v>
      </c>
      <c r="N222" s="1">
        <v>453.25</v>
      </c>
      <c r="O222" s="1">
        <v>0.36</v>
      </c>
      <c r="P222" s="1">
        <v>2</v>
      </c>
      <c r="Q222" s="1">
        <v>46197</v>
      </c>
      <c r="R222" s="1">
        <v>19</v>
      </c>
      <c r="S222" s="1">
        <f t="shared" si="55"/>
        <v>12379.4</v>
      </c>
      <c r="T222" s="1">
        <f t="shared" si="56"/>
        <v>127547.82479999999</v>
      </c>
      <c r="U222" s="1">
        <f t="shared" si="57"/>
        <v>2.3832</v>
      </c>
      <c r="V222" s="1">
        <f t="shared" si="58"/>
        <v>17.542999999999999</v>
      </c>
      <c r="W222" s="1">
        <f t="shared" si="59"/>
        <v>581590.84899999993</v>
      </c>
      <c r="X222" s="1">
        <f t="shared" si="60"/>
        <v>878.53602567975815</v>
      </c>
      <c r="Y222" s="10">
        <f t="shared" si="61"/>
        <v>5.3857453024901494</v>
      </c>
      <c r="Z222" s="1">
        <f t="shared" si="62"/>
        <v>1773.2024269167127</v>
      </c>
      <c r="AA222" s="1">
        <f t="shared" si="63"/>
        <v>0.16241800463852363</v>
      </c>
      <c r="AB222" s="1">
        <f t="shared" si="64"/>
        <v>432362.84899999993</v>
      </c>
      <c r="AC222" s="8">
        <f t="shared" si="65"/>
        <v>0.16241800463852363</v>
      </c>
      <c r="AD222" s="1" t="str">
        <f t="shared" si="66"/>
        <v>CUST222</v>
      </c>
      <c r="AE222" s="1"/>
      <c r="AF222" s="1">
        <f t="shared" si="72"/>
        <v>125515786.08510002</v>
      </c>
      <c r="AG222" s="1">
        <f t="shared" si="67"/>
        <v>0.61323029528756701</v>
      </c>
      <c r="AH222" s="1" t="str">
        <f t="shared" si="68"/>
        <v>Yes</v>
      </c>
      <c r="AI222" s="1" t="str">
        <f t="shared" si="69"/>
        <v>Yes</v>
      </c>
      <c r="AJ222" s="1" t="str">
        <f t="shared" si="70"/>
        <v>No</v>
      </c>
      <c r="AK222" s="1" t="str">
        <f t="shared" si="71"/>
        <v>Low</v>
      </c>
    </row>
    <row r="223" spans="1:37" x14ac:dyDescent="0.3">
      <c r="A223" s="1" t="s">
        <v>22</v>
      </c>
      <c r="B223" s="1" t="s">
        <v>27</v>
      </c>
      <c r="C223" s="1" t="s">
        <v>28</v>
      </c>
      <c r="D223" s="1">
        <v>2449</v>
      </c>
      <c r="E223" s="1">
        <v>727160</v>
      </c>
      <c r="F223" s="1">
        <v>65948</v>
      </c>
      <c r="G223" s="1">
        <v>0.55000000000000004</v>
      </c>
      <c r="H223" s="1">
        <v>16.670000000000002</v>
      </c>
      <c r="I223" s="1">
        <v>315</v>
      </c>
      <c r="J223" s="1">
        <v>44.38</v>
      </c>
      <c r="K223" s="1">
        <v>12.59</v>
      </c>
      <c r="L223" s="1">
        <v>74327</v>
      </c>
      <c r="M223" s="1">
        <v>0</v>
      </c>
      <c r="N223" s="1">
        <v>624.82000000000005</v>
      </c>
      <c r="O223" s="1">
        <v>19.62</v>
      </c>
      <c r="P223" s="1">
        <v>8</v>
      </c>
      <c r="Q223" s="1">
        <v>22683</v>
      </c>
      <c r="R223" s="1">
        <v>-8</v>
      </c>
      <c r="S223" s="1">
        <f t="shared" si="55"/>
        <v>40824.83</v>
      </c>
      <c r="T223" s="1">
        <f t="shared" si="56"/>
        <v>91549.444000000003</v>
      </c>
      <c r="U223" s="1">
        <f t="shared" si="57"/>
        <v>480.49380000000002</v>
      </c>
      <c r="V223" s="1">
        <f t="shared" si="58"/>
        <v>13.469500000000002</v>
      </c>
      <c r="W223" s="1">
        <f t="shared" si="59"/>
        <v>497281.76269999996</v>
      </c>
      <c r="X223" s="1">
        <f t="shared" si="60"/>
        <v>203.05502764393628</v>
      </c>
      <c r="Y223" s="10">
        <f t="shared" si="61"/>
        <v>11.026263116394736</v>
      </c>
      <c r="Z223" s="1">
        <f t="shared" si="62"/>
        <v>1163.7911718574949</v>
      </c>
      <c r="AA223" s="1">
        <f t="shared" si="63"/>
        <v>0.27066711590296499</v>
      </c>
      <c r="AB223" s="1">
        <f t="shared" si="64"/>
        <v>431333.76269999996</v>
      </c>
      <c r="AC223" s="8">
        <f t="shared" si="65"/>
        <v>0.27066711590296499</v>
      </c>
      <c r="AD223" s="1" t="str">
        <f t="shared" si="66"/>
        <v>CUST223</v>
      </c>
      <c r="AE223" s="1"/>
      <c r="AF223" s="1">
        <f t="shared" si="72"/>
        <v>125947119.84780003</v>
      </c>
      <c r="AG223" s="1">
        <f t="shared" si="67"/>
        <v>0.61533765515773253</v>
      </c>
      <c r="AH223" s="1" t="str">
        <f t="shared" si="68"/>
        <v>Yes</v>
      </c>
      <c r="AI223" s="1" t="str">
        <f t="shared" si="69"/>
        <v>Yes</v>
      </c>
      <c r="AJ223" s="1" t="str">
        <f t="shared" si="70"/>
        <v>No</v>
      </c>
      <c r="AK223" s="1" t="str">
        <f t="shared" si="71"/>
        <v>Low</v>
      </c>
    </row>
    <row r="224" spans="1:37" x14ac:dyDescent="0.3">
      <c r="A224" s="1" t="s">
        <v>20</v>
      </c>
      <c r="B224" s="1" t="s">
        <v>25</v>
      </c>
      <c r="C224" s="1" t="s">
        <v>31</v>
      </c>
      <c r="D224" s="1">
        <v>2572</v>
      </c>
      <c r="E224" s="1">
        <v>784417</v>
      </c>
      <c r="F224" s="1">
        <v>144088</v>
      </c>
      <c r="G224" s="1">
        <v>3.47</v>
      </c>
      <c r="H224" s="1">
        <v>10.64</v>
      </c>
      <c r="I224" s="1">
        <v>432</v>
      </c>
      <c r="J224" s="1">
        <v>62.68</v>
      </c>
      <c r="K224" s="1">
        <v>17.7</v>
      </c>
      <c r="L224" s="1">
        <v>36737</v>
      </c>
      <c r="M224" s="1">
        <v>14</v>
      </c>
      <c r="N224" s="1">
        <v>807.29</v>
      </c>
      <c r="O224" s="1">
        <v>13.25</v>
      </c>
      <c r="P224" s="1">
        <v>47</v>
      </c>
      <c r="Q224" s="1">
        <v>5674</v>
      </c>
      <c r="R224" s="1">
        <v>71</v>
      </c>
      <c r="S224" s="1">
        <f t="shared" si="55"/>
        <v>27366.080000000002</v>
      </c>
      <c r="T224" s="1">
        <f t="shared" si="56"/>
        <v>138841.80899999998</v>
      </c>
      <c r="U224" s="1">
        <f t="shared" si="57"/>
        <v>340.79</v>
      </c>
      <c r="V224" s="1">
        <f t="shared" si="58"/>
        <v>89.248400000000004</v>
      </c>
      <c r="W224" s="1">
        <f t="shared" si="59"/>
        <v>575368.07260000007</v>
      </c>
      <c r="X224" s="1">
        <f t="shared" si="60"/>
        <v>223.70453833592538</v>
      </c>
      <c r="Y224" s="10">
        <f t="shared" si="61"/>
        <v>5.4440133807117874</v>
      </c>
      <c r="Z224" s="1">
        <f t="shared" si="62"/>
        <v>971.66693505431761</v>
      </c>
      <c r="AA224" s="1">
        <f t="shared" si="63"/>
        <v>0.44459678971771388</v>
      </c>
      <c r="AB224" s="1">
        <f t="shared" si="64"/>
        <v>431280.07260000007</v>
      </c>
      <c r="AC224" s="8">
        <f t="shared" si="65"/>
        <v>0.44459678971771388</v>
      </c>
      <c r="AD224" s="1" t="str">
        <f t="shared" si="66"/>
        <v>CUST224</v>
      </c>
      <c r="AE224" s="1"/>
      <c r="AF224" s="1">
        <f t="shared" si="72"/>
        <v>126378399.92040004</v>
      </c>
      <c r="AG224" s="1">
        <f t="shared" si="67"/>
        <v>0.61744475271510935</v>
      </c>
      <c r="AH224" s="1" t="str">
        <f t="shared" si="68"/>
        <v>Yes</v>
      </c>
      <c r="AI224" s="1" t="str">
        <f t="shared" si="69"/>
        <v>No</v>
      </c>
      <c r="AJ224" s="1" t="str">
        <f t="shared" si="70"/>
        <v>No</v>
      </c>
      <c r="AK224" s="1" t="str">
        <f t="shared" si="71"/>
        <v>Low</v>
      </c>
    </row>
    <row r="225" spans="1:37" x14ac:dyDescent="0.3">
      <c r="A225" s="1" t="s">
        <v>18</v>
      </c>
      <c r="B225" s="1" t="s">
        <v>25</v>
      </c>
      <c r="C225" s="1" t="s">
        <v>30</v>
      </c>
      <c r="D225" s="1">
        <v>3825</v>
      </c>
      <c r="E225" s="1">
        <v>569165</v>
      </c>
      <c r="F225" s="1">
        <v>12006</v>
      </c>
      <c r="G225" s="1">
        <v>8.42</v>
      </c>
      <c r="H225" s="1">
        <v>8.07</v>
      </c>
      <c r="I225" s="1">
        <v>481</v>
      </c>
      <c r="J225" s="1">
        <v>33.07</v>
      </c>
      <c r="K225" s="1">
        <v>5.0599999999999996</v>
      </c>
      <c r="L225" s="1">
        <v>61779</v>
      </c>
      <c r="M225" s="1">
        <v>6</v>
      </c>
      <c r="N225" s="1">
        <v>849.35</v>
      </c>
      <c r="O225" s="1">
        <v>27.7</v>
      </c>
      <c r="P225" s="1">
        <v>46</v>
      </c>
      <c r="Q225" s="1">
        <v>3882</v>
      </c>
      <c r="R225" s="1">
        <v>-17</v>
      </c>
      <c r="S225" s="1">
        <f t="shared" si="55"/>
        <v>30867.75</v>
      </c>
      <c r="T225" s="1">
        <f t="shared" si="56"/>
        <v>28799.749</v>
      </c>
      <c r="U225" s="1">
        <f t="shared" si="57"/>
        <v>1059.5249999999999</v>
      </c>
      <c r="V225" s="1">
        <f t="shared" si="58"/>
        <v>322.065</v>
      </c>
      <c r="W225" s="1">
        <f t="shared" si="59"/>
        <v>442454.91099999996</v>
      </c>
      <c r="X225" s="1">
        <f t="shared" si="60"/>
        <v>115.67448653594771</v>
      </c>
      <c r="Y225" s="10">
        <f t="shared" si="61"/>
        <v>47.406713310011661</v>
      </c>
      <c r="Z225" s="1">
        <f t="shared" si="62"/>
        <v>670.11832577853647</v>
      </c>
      <c r="AA225" s="1">
        <f t="shared" si="63"/>
        <v>0.71778368311473828</v>
      </c>
      <c r="AB225" s="1">
        <f t="shared" si="64"/>
        <v>430448.91099999996</v>
      </c>
      <c r="AC225" s="8">
        <f t="shared" si="65"/>
        <v>0.71778368311473828</v>
      </c>
      <c r="AD225" s="1" t="str">
        <f t="shared" si="66"/>
        <v>CUST225</v>
      </c>
      <c r="AE225" s="1"/>
      <c r="AF225" s="1">
        <f t="shared" si="72"/>
        <v>126808848.83140004</v>
      </c>
      <c r="AG225" s="1">
        <f t="shared" si="67"/>
        <v>0.61954778948069811</v>
      </c>
      <c r="AH225" s="1" t="str">
        <f t="shared" si="68"/>
        <v>Yes</v>
      </c>
      <c r="AI225" s="1" t="str">
        <f t="shared" si="69"/>
        <v>Yes</v>
      </c>
      <c r="AJ225" s="1" t="str">
        <f t="shared" si="70"/>
        <v>Yes</v>
      </c>
      <c r="AK225" s="1" t="str">
        <f t="shared" si="71"/>
        <v>High</v>
      </c>
    </row>
    <row r="226" spans="1:37" x14ac:dyDescent="0.3">
      <c r="A226" s="1" t="s">
        <v>22</v>
      </c>
      <c r="B226" s="1" t="s">
        <v>24</v>
      </c>
      <c r="C226" s="1" t="s">
        <v>30</v>
      </c>
      <c r="D226" s="1">
        <v>3090</v>
      </c>
      <c r="E226" s="1">
        <v>719927</v>
      </c>
      <c r="F226" s="1">
        <v>90091</v>
      </c>
      <c r="G226" s="1">
        <v>8.57</v>
      </c>
      <c r="H226" s="1">
        <v>12.29</v>
      </c>
      <c r="I226" s="1">
        <v>167</v>
      </c>
      <c r="J226" s="1">
        <v>34.85</v>
      </c>
      <c r="K226" s="1">
        <v>15.1</v>
      </c>
      <c r="L226" s="1">
        <v>12818</v>
      </c>
      <c r="M226" s="1">
        <v>5</v>
      </c>
      <c r="N226" s="1">
        <v>1201.67</v>
      </c>
      <c r="O226" s="1">
        <v>28.74</v>
      </c>
      <c r="P226" s="1">
        <v>47</v>
      </c>
      <c r="Q226" s="1">
        <v>39622</v>
      </c>
      <c r="R226" s="1">
        <v>72</v>
      </c>
      <c r="S226" s="1">
        <f t="shared" si="55"/>
        <v>37976.1</v>
      </c>
      <c r="T226" s="1">
        <f t="shared" si="56"/>
        <v>108708.977</v>
      </c>
      <c r="U226" s="1">
        <f t="shared" si="57"/>
        <v>888.06599999999992</v>
      </c>
      <c r="V226" s="1">
        <f t="shared" si="58"/>
        <v>264.81299999999999</v>
      </c>
      <c r="W226" s="1">
        <f t="shared" si="59"/>
        <v>519649.04399999999</v>
      </c>
      <c r="X226" s="1">
        <f t="shared" si="60"/>
        <v>168.17121165048545</v>
      </c>
      <c r="Y226" s="10">
        <f t="shared" si="61"/>
        <v>7.9911089897992031</v>
      </c>
      <c r="Z226" s="1">
        <f t="shared" si="62"/>
        <v>599.10541163547396</v>
      </c>
      <c r="AA226" s="1">
        <f t="shared" si="63"/>
        <v>0.27874894260112482</v>
      </c>
      <c r="AB226" s="1">
        <f t="shared" si="64"/>
        <v>429558.04399999999</v>
      </c>
      <c r="AC226" s="8">
        <f t="shared" si="65"/>
        <v>0.27874894260112482</v>
      </c>
      <c r="AD226" s="1" t="str">
        <f t="shared" si="66"/>
        <v>CUST226</v>
      </c>
      <c r="AE226" s="1"/>
      <c r="AF226" s="1">
        <f t="shared" si="72"/>
        <v>127238406.87540004</v>
      </c>
      <c r="AG226" s="1">
        <f t="shared" si="67"/>
        <v>0.62164647375286353</v>
      </c>
      <c r="AH226" s="1" t="str">
        <f t="shared" si="68"/>
        <v>Yes</v>
      </c>
      <c r="AI226" s="1" t="str">
        <f t="shared" si="69"/>
        <v>Yes</v>
      </c>
      <c r="AJ226" s="1" t="str">
        <f t="shared" si="70"/>
        <v>No</v>
      </c>
      <c r="AK226" s="1" t="str">
        <f t="shared" si="71"/>
        <v>Low</v>
      </c>
    </row>
    <row r="227" spans="1:37" x14ac:dyDescent="0.3">
      <c r="A227" s="1" t="s">
        <v>21</v>
      </c>
      <c r="B227" s="1" t="s">
        <v>26</v>
      </c>
      <c r="C227" s="1" t="s">
        <v>30</v>
      </c>
      <c r="D227" s="1">
        <v>3059</v>
      </c>
      <c r="E227" s="1">
        <v>628688</v>
      </c>
      <c r="F227" s="1">
        <v>95306</v>
      </c>
      <c r="G227" s="1">
        <v>6.5</v>
      </c>
      <c r="H227" s="1">
        <v>7.37</v>
      </c>
      <c r="I227" s="1">
        <v>392</v>
      </c>
      <c r="J227" s="1">
        <v>5.92</v>
      </c>
      <c r="K227" s="1">
        <v>5.78</v>
      </c>
      <c r="L227" s="1">
        <v>37579</v>
      </c>
      <c r="M227" s="1">
        <v>9</v>
      </c>
      <c r="N227" s="1">
        <v>453.27</v>
      </c>
      <c r="O227" s="1">
        <v>4.05</v>
      </c>
      <c r="P227" s="1">
        <v>47</v>
      </c>
      <c r="Q227" s="1">
        <v>7553</v>
      </c>
      <c r="R227" s="1">
        <v>-4</v>
      </c>
      <c r="S227" s="1">
        <f t="shared" si="55"/>
        <v>22544.83</v>
      </c>
      <c r="T227" s="1">
        <f t="shared" si="56"/>
        <v>36338.166400000002</v>
      </c>
      <c r="U227" s="1">
        <f t="shared" si="57"/>
        <v>123.8895</v>
      </c>
      <c r="V227" s="1">
        <f t="shared" si="58"/>
        <v>198.83500000000001</v>
      </c>
      <c r="W227" s="1">
        <f t="shared" si="59"/>
        <v>524350.27910000004</v>
      </c>
      <c r="X227" s="1">
        <f t="shared" si="60"/>
        <v>171.4123174566852</v>
      </c>
      <c r="Y227" s="10">
        <f t="shared" si="61"/>
        <v>6.5965206807546224</v>
      </c>
      <c r="Z227" s="1">
        <f t="shared" si="62"/>
        <v>1387.0055375383326</v>
      </c>
      <c r="AA227" s="1">
        <f t="shared" si="63"/>
        <v>0.28262324078080064</v>
      </c>
      <c r="AB227" s="1">
        <f t="shared" si="64"/>
        <v>429044.27910000004</v>
      </c>
      <c r="AC227" s="8">
        <f t="shared" si="65"/>
        <v>0.28262324078080064</v>
      </c>
      <c r="AD227" s="1" t="str">
        <f t="shared" si="66"/>
        <v>CUST227</v>
      </c>
      <c r="AE227" s="1"/>
      <c r="AF227" s="1">
        <f t="shared" si="72"/>
        <v>127667451.15450004</v>
      </c>
      <c r="AG227" s="1">
        <f t="shared" si="67"/>
        <v>0.62374264793278333</v>
      </c>
      <c r="AH227" s="1" t="str">
        <f t="shared" si="68"/>
        <v>Yes</v>
      </c>
      <c r="AI227" s="1" t="str">
        <f t="shared" si="69"/>
        <v>No</v>
      </c>
      <c r="AJ227" s="1" t="str">
        <f t="shared" si="70"/>
        <v>No</v>
      </c>
      <c r="AK227" s="1" t="str">
        <f t="shared" si="71"/>
        <v>Low</v>
      </c>
    </row>
    <row r="228" spans="1:37" x14ac:dyDescent="0.3">
      <c r="A228" s="1" t="s">
        <v>20</v>
      </c>
      <c r="B228" s="1" t="s">
        <v>26</v>
      </c>
      <c r="C228" s="1" t="s">
        <v>31</v>
      </c>
      <c r="D228" s="1">
        <v>2725</v>
      </c>
      <c r="E228" s="1">
        <v>711357</v>
      </c>
      <c r="F228" s="1">
        <v>100040</v>
      </c>
      <c r="G228" s="1">
        <v>0.98</v>
      </c>
      <c r="H228" s="1">
        <v>15.5</v>
      </c>
      <c r="I228" s="1">
        <v>155</v>
      </c>
      <c r="J228" s="1">
        <v>55.49</v>
      </c>
      <c r="K228" s="1">
        <v>14.46</v>
      </c>
      <c r="L228" s="1">
        <v>3985</v>
      </c>
      <c r="M228" s="1">
        <v>13</v>
      </c>
      <c r="N228" s="1">
        <v>1427.64</v>
      </c>
      <c r="O228" s="1">
        <v>24.71</v>
      </c>
      <c r="P228" s="1">
        <v>7</v>
      </c>
      <c r="Q228" s="1">
        <v>32813</v>
      </c>
      <c r="R228" s="1">
        <v>-5</v>
      </c>
      <c r="S228" s="1">
        <f t="shared" si="55"/>
        <v>42237.5</v>
      </c>
      <c r="T228" s="1">
        <f t="shared" si="56"/>
        <v>102862.2222</v>
      </c>
      <c r="U228" s="1">
        <f t="shared" si="57"/>
        <v>673.34750000000008</v>
      </c>
      <c r="V228" s="1">
        <f t="shared" si="58"/>
        <v>26.704999999999998</v>
      </c>
      <c r="W228" s="1">
        <f t="shared" si="59"/>
        <v>528759.22530000005</v>
      </c>
      <c r="X228" s="1">
        <f t="shared" si="60"/>
        <v>194.0400826788991</v>
      </c>
      <c r="Y228" s="10">
        <f t="shared" si="61"/>
        <v>7.1107257097161138</v>
      </c>
      <c r="Z228" s="1">
        <f t="shared" si="62"/>
        <v>498.27477515339996</v>
      </c>
      <c r="AA228" s="1">
        <f t="shared" si="63"/>
        <v>0.31107334292064326</v>
      </c>
      <c r="AB228" s="1">
        <f t="shared" si="64"/>
        <v>428719.22530000005</v>
      </c>
      <c r="AC228" s="8">
        <f t="shared" si="65"/>
        <v>0.31107334292064326</v>
      </c>
      <c r="AD228" s="1" t="str">
        <f t="shared" si="66"/>
        <v>CUST228</v>
      </c>
      <c r="AE228" s="1"/>
      <c r="AF228" s="1">
        <f t="shared" si="72"/>
        <v>128096170.37980004</v>
      </c>
      <c r="AG228" s="1">
        <f t="shared" si="67"/>
        <v>0.62583723400300029</v>
      </c>
      <c r="AH228" s="1" t="str">
        <f t="shared" si="68"/>
        <v>Yes</v>
      </c>
      <c r="AI228" s="1" t="str">
        <f t="shared" si="69"/>
        <v>No</v>
      </c>
      <c r="AJ228" s="1" t="str">
        <f t="shared" si="70"/>
        <v>No</v>
      </c>
      <c r="AK228" s="1" t="str">
        <f t="shared" si="71"/>
        <v>Low</v>
      </c>
    </row>
    <row r="229" spans="1:37" x14ac:dyDescent="0.3">
      <c r="A229" s="1" t="s">
        <v>23</v>
      </c>
      <c r="B229" s="1" t="s">
        <v>25</v>
      </c>
      <c r="C229" s="1" t="s">
        <v>31</v>
      </c>
      <c r="D229" s="1">
        <v>2109</v>
      </c>
      <c r="E229" s="1">
        <v>633098</v>
      </c>
      <c r="F229" s="1">
        <v>58521</v>
      </c>
      <c r="G229" s="1">
        <v>9.08</v>
      </c>
      <c r="H229" s="1">
        <v>15.54</v>
      </c>
      <c r="I229" s="1">
        <v>300</v>
      </c>
      <c r="J229" s="1">
        <v>24.77</v>
      </c>
      <c r="K229" s="1">
        <v>10.85</v>
      </c>
      <c r="L229" s="1">
        <v>18385</v>
      </c>
      <c r="M229" s="1">
        <v>6</v>
      </c>
      <c r="N229" s="1">
        <v>1140.72</v>
      </c>
      <c r="O229" s="1">
        <v>0.61</v>
      </c>
      <c r="P229" s="1">
        <v>8</v>
      </c>
      <c r="Q229" s="1">
        <v>25855</v>
      </c>
      <c r="R229" s="1">
        <v>10</v>
      </c>
      <c r="S229" s="1">
        <f t="shared" si="55"/>
        <v>32773.86</v>
      </c>
      <c r="T229" s="1">
        <f t="shared" si="56"/>
        <v>68691.133000000002</v>
      </c>
      <c r="U229" s="1">
        <f t="shared" si="57"/>
        <v>12.864899999999999</v>
      </c>
      <c r="V229" s="1">
        <f t="shared" si="58"/>
        <v>191.49720000000002</v>
      </c>
      <c r="W229" s="1">
        <f t="shared" si="59"/>
        <v>487188.64490000001</v>
      </c>
      <c r="X229" s="1">
        <f t="shared" si="60"/>
        <v>231.00457321005217</v>
      </c>
      <c r="Y229" s="10">
        <f t="shared" si="61"/>
        <v>10.818304540250509</v>
      </c>
      <c r="Z229" s="1">
        <f t="shared" si="62"/>
        <v>554.99859737709517</v>
      </c>
      <c r="AA229" s="1">
        <f t="shared" si="63"/>
        <v>0.54054190662425095</v>
      </c>
      <c r="AB229" s="1">
        <f t="shared" si="64"/>
        <v>428667.64490000001</v>
      </c>
      <c r="AC229" s="8">
        <f t="shared" si="65"/>
        <v>0.54054190662425095</v>
      </c>
      <c r="AD229" s="1" t="str">
        <f t="shared" si="66"/>
        <v>CUST229</v>
      </c>
      <c r="AE229" s="1"/>
      <c r="AF229" s="1">
        <f t="shared" si="72"/>
        <v>128524838.02470003</v>
      </c>
      <c r="AG229" s="1">
        <f t="shared" si="67"/>
        <v>0.62793156806775308</v>
      </c>
      <c r="AH229" s="1" t="str">
        <f t="shared" si="68"/>
        <v>Yes</v>
      </c>
      <c r="AI229" s="1" t="str">
        <f t="shared" si="69"/>
        <v>Yes</v>
      </c>
      <c r="AJ229" s="1" t="str">
        <f t="shared" si="70"/>
        <v>No</v>
      </c>
      <c r="AK229" s="1" t="str">
        <f t="shared" si="71"/>
        <v>Low</v>
      </c>
    </row>
    <row r="230" spans="1:37" x14ac:dyDescent="0.3">
      <c r="A230" s="1" t="s">
        <v>21</v>
      </c>
      <c r="B230" s="1" t="s">
        <v>24</v>
      </c>
      <c r="C230" s="1" t="s">
        <v>30</v>
      </c>
      <c r="D230" s="1">
        <v>719</v>
      </c>
      <c r="E230" s="1">
        <v>819097</v>
      </c>
      <c r="F230" s="1">
        <v>130074</v>
      </c>
      <c r="G230" s="1">
        <v>6.51</v>
      </c>
      <c r="H230" s="1">
        <v>8.1300000000000008</v>
      </c>
      <c r="I230" s="1">
        <v>324</v>
      </c>
      <c r="J230" s="1">
        <v>17.670000000000002</v>
      </c>
      <c r="K230" s="1">
        <v>16.95</v>
      </c>
      <c r="L230" s="1">
        <v>91531</v>
      </c>
      <c r="M230" s="1">
        <v>8</v>
      </c>
      <c r="N230" s="1">
        <v>976.47</v>
      </c>
      <c r="O230" s="1">
        <v>15.75</v>
      </c>
      <c r="P230" s="1">
        <v>11</v>
      </c>
      <c r="Q230" s="1">
        <v>25070</v>
      </c>
      <c r="R230" s="1">
        <v>40</v>
      </c>
      <c r="S230" s="1">
        <f t="shared" si="55"/>
        <v>5845.47</v>
      </c>
      <c r="T230" s="1">
        <f t="shared" si="56"/>
        <v>138836.94149999999</v>
      </c>
      <c r="U230" s="1">
        <f t="shared" si="57"/>
        <v>113.24250000000001</v>
      </c>
      <c r="V230" s="1">
        <f t="shared" si="58"/>
        <v>46.806899999999992</v>
      </c>
      <c r="W230" s="1">
        <f t="shared" si="59"/>
        <v>557653.53910000005</v>
      </c>
      <c r="X230" s="1">
        <f t="shared" si="60"/>
        <v>775.59602100139091</v>
      </c>
      <c r="Y230" s="10">
        <f t="shared" si="61"/>
        <v>6.2971616156956811</v>
      </c>
      <c r="Z230" s="1">
        <f t="shared" si="62"/>
        <v>838.83478243059176</v>
      </c>
      <c r="AA230" s="1">
        <f t="shared" si="63"/>
        <v>0.38625007782960996</v>
      </c>
      <c r="AB230" s="1">
        <f t="shared" si="64"/>
        <v>427579.53910000005</v>
      </c>
      <c r="AC230" s="8">
        <f t="shared" si="65"/>
        <v>0.38625007782960996</v>
      </c>
      <c r="AD230" s="1" t="str">
        <f t="shared" si="66"/>
        <v>CUST230</v>
      </c>
      <c r="AE230" s="1"/>
      <c r="AF230" s="1">
        <f t="shared" si="72"/>
        <v>128952417.56380004</v>
      </c>
      <c r="AG230" s="1">
        <f t="shared" si="67"/>
        <v>0.63002058599290434</v>
      </c>
      <c r="AH230" s="1" t="str">
        <f t="shared" si="68"/>
        <v>Yes</v>
      </c>
      <c r="AI230" s="1" t="str">
        <f t="shared" si="69"/>
        <v>No</v>
      </c>
      <c r="AJ230" s="1" t="str">
        <f t="shared" si="70"/>
        <v>No</v>
      </c>
      <c r="AK230" s="1" t="str">
        <f t="shared" si="71"/>
        <v>Low</v>
      </c>
    </row>
    <row r="231" spans="1:37" x14ac:dyDescent="0.3">
      <c r="A231" s="1" t="s">
        <v>21</v>
      </c>
      <c r="B231" s="1" t="s">
        <v>26</v>
      </c>
      <c r="C231" s="1" t="s">
        <v>29</v>
      </c>
      <c r="D231" s="1">
        <v>614</v>
      </c>
      <c r="E231" s="1">
        <v>674771</v>
      </c>
      <c r="F231" s="1">
        <v>67068</v>
      </c>
      <c r="G231" s="1">
        <v>5.85</v>
      </c>
      <c r="H231" s="1">
        <v>3.38</v>
      </c>
      <c r="I231" s="1">
        <v>369</v>
      </c>
      <c r="J231" s="1">
        <v>53.71</v>
      </c>
      <c r="K231" s="1">
        <v>18.600000000000001</v>
      </c>
      <c r="L231" s="1">
        <v>33349</v>
      </c>
      <c r="M231" s="1">
        <v>7</v>
      </c>
      <c r="N231" s="1">
        <v>461.62</v>
      </c>
      <c r="O231" s="1">
        <v>24.04</v>
      </c>
      <c r="P231" s="1">
        <v>39</v>
      </c>
      <c r="Q231" s="1">
        <v>19047</v>
      </c>
      <c r="R231" s="1">
        <v>4</v>
      </c>
      <c r="S231" s="1">
        <f t="shared" si="55"/>
        <v>2075.3199999999997</v>
      </c>
      <c r="T231" s="1">
        <f t="shared" si="56"/>
        <v>125507.40600000002</v>
      </c>
      <c r="U231" s="1">
        <f t="shared" si="57"/>
        <v>147.60560000000001</v>
      </c>
      <c r="V231" s="1">
        <f t="shared" si="58"/>
        <v>35.918999999999997</v>
      </c>
      <c r="W231" s="1">
        <f t="shared" si="59"/>
        <v>494608.74939999997</v>
      </c>
      <c r="X231" s="1">
        <f t="shared" si="60"/>
        <v>805.55170912052108</v>
      </c>
      <c r="Y231" s="10">
        <f t="shared" si="61"/>
        <v>10.060997793284427</v>
      </c>
      <c r="Z231" s="1">
        <f t="shared" si="62"/>
        <v>1461.7455916121485</v>
      </c>
      <c r="AA231" s="1">
        <f t="shared" si="63"/>
        <v>0.25243790856453524</v>
      </c>
      <c r="AB231" s="1">
        <f t="shared" si="64"/>
        <v>427540.74939999997</v>
      </c>
      <c r="AC231" s="8">
        <f t="shared" si="65"/>
        <v>0.25243790856453524</v>
      </c>
      <c r="AD231" s="1" t="str">
        <f t="shared" si="66"/>
        <v>CUST231</v>
      </c>
      <c r="AE231" s="1"/>
      <c r="AF231" s="1">
        <f t="shared" si="72"/>
        <v>129379958.31320004</v>
      </c>
      <c r="AG231" s="1">
        <f t="shared" si="67"/>
        <v>0.63210941440389212</v>
      </c>
      <c r="AH231" s="1" t="str">
        <f t="shared" si="68"/>
        <v>Yes</v>
      </c>
      <c r="AI231" s="1" t="str">
        <f t="shared" si="69"/>
        <v>Yes</v>
      </c>
      <c r="AJ231" s="1" t="str">
        <f t="shared" si="70"/>
        <v>No</v>
      </c>
      <c r="AK231" s="1" t="str">
        <f t="shared" si="71"/>
        <v>Low</v>
      </c>
    </row>
    <row r="232" spans="1:37" x14ac:dyDescent="0.3">
      <c r="A232" s="1" t="s">
        <v>22</v>
      </c>
      <c r="B232" s="1" t="s">
        <v>25</v>
      </c>
      <c r="C232" s="1" t="s">
        <v>30</v>
      </c>
      <c r="D232" s="1">
        <v>3914</v>
      </c>
      <c r="E232" s="1">
        <v>735614</v>
      </c>
      <c r="F232" s="1">
        <v>136430</v>
      </c>
      <c r="G232" s="1">
        <v>5.58</v>
      </c>
      <c r="H232" s="1">
        <v>6.49</v>
      </c>
      <c r="I232" s="1">
        <v>112</v>
      </c>
      <c r="J232" s="1">
        <v>44.16</v>
      </c>
      <c r="K232" s="1">
        <v>16.93</v>
      </c>
      <c r="L232" s="1">
        <v>10635</v>
      </c>
      <c r="M232" s="1">
        <v>11</v>
      </c>
      <c r="N232" s="1">
        <v>1332.64</v>
      </c>
      <c r="O232" s="1">
        <v>26.2</v>
      </c>
      <c r="P232" s="1">
        <v>41</v>
      </c>
      <c r="Q232" s="1">
        <v>13312</v>
      </c>
      <c r="R232" s="1">
        <v>-13</v>
      </c>
      <c r="S232" s="1">
        <f t="shared" si="55"/>
        <v>25401.86</v>
      </c>
      <c r="T232" s="1">
        <f t="shared" si="56"/>
        <v>124539.45020000001</v>
      </c>
      <c r="U232" s="1">
        <f t="shared" si="57"/>
        <v>1025.4680000000001</v>
      </c>
      <c r="V232" s="1">
        <f t="shared" si="58"/>
        <v>218.40120000000002</v>
      </c>
      <c r="W232" s="1">
        <f t="shared" si="59"/>
        <v>560481.82059999998</v>
      </c>
      <c r="X232" s="1">
        <f t="shared" si="60"/>
        <v>143.19923878385282</v>
      </c>
      <c r="Y232" s="10">
        <f t="shared" si="61"/>
        <v>5.3918786190720516</v>
      </c>
      <c r="Z232" s="1">
        <f t="shared" si="62"/>
        <v>551.99753872013446</v>
      </c>
      <c r="AA232" s="1">
        <f t="shared" si="63"/>
        <v>0.2028994554209137</v>
      </c>
      <c r="AB232" s="1">
        <f t="shared" si="64"/>
        <v>424051.82059999998</v>
      </c>
      <c r="AC232" s="8">
        <f t="shared" si="65"/>
        <v>0.2028994554209137</v>
      </c>
      <c r="AD232" s="1" t="str">
        <f t="shared" si="66"/>
        <v>CUST232</v>
      </c>
      <c r="AE232" s="1"/>
      <c r="AF232" s="1">
        <f t="shared" si="72"/>
        <v>129804010.13380004</v>
      </c>
      <c r="AG232" s="1">
        <f t="shared" si="67"/>
        <v>0.63418119701606068</v>
      </c>
      <c r="AH232" s="1" t="str">
        <f t="shared" si="68"/>
        <v>Yes</v>
      </c>
      <c r="AI232" s="1" t="str">
        <f t="shared" si="69"/>
        <v>No</v>
      </c>
      <c r="AJ232" s="1" t="str">
        <f t="shared" si="70"/>
        <v>No</v>
      </c>
      <c r="AK232" s="1" t="str">
        <f t="shared" si="71"/>
        <v>Low</v>
      </c>
    </row>
    <row r="233" spans="1:37" x14ac:dyDescent="0.3">
      <c r="A233" s="1" t="s">
        <v>22</v>
      </c>
      <c r="B233" s="1" t="s">
        <v>27</v>
      </c>
      <c r="C233" s="1" t="s">
        <v>31</v>
      </c>
      <c r="D233" s="1">
        <v>3301</v>
      </c>
      <c r="E233" s="1">
        <v>706449</v>
      </c>
      <c r="F233" s="1">
        <v>55081</v>
      </c>
      <c r="G233" s="1">
        <v>9.8699999999999992</v>
      </c>
      <c r="H233" s="1">
        <v>5.0999999999999996</v>
      </c>
      <c r="I233" s="1">
        <v>393</v>
      </c>
      <c r="J233" s="1">
        <v>53.07</v>
      </c>
      <c r="K233" s="1">
        <v>17.04</v>
      </c>
      <c r="L233" s="1">
        <v>79464</v>
      </c>
      <c r="M233" s="1">
        <v>4</v>
      </c>
      <c r="N233" s="1">
        <v>520.87</v>
      </c>
      <c r="O233" s="1">
        <v>8.1</v>
      </c>
      <c r="P233" s="1">
        <v>27</v>
      </c>
      <c r="Q233" s="1">
        <v>11402</v>
      </c>
      <c r="R233" s="1">
        <v>24</v>
      </c>
      <c r="S233" s="1">
        <f t="shared" si="55"/>
        <v>16835.099999999999</v>
      </c>
      <c r="T233" s="1">
        <f t="shared" si="56"/>
        <v>120378.9096</v>
      </c>
      <c r="U233" s="1">
        <f t="shared" si="57"/>
        <v>267.38100000000003</v>
      </c>
      <c r="V233" s="1">
        <f t="shared" si="58"/>
        <v>325.80869999999999</v>
      </c>
      <c r="W233" s="1">
        <f t="shared" si="59"/>
        <v>477775.80070000002</v>
      </c>
      <c r="X233" s="1">
        <f t="shared" si="60"/>
        <v>144.73668606482886</v>
      </c>
      <c r="Y233" s="10">
        <f t="shared" si="61"/>
        <v>12.825638604963599</v>
      </c>
      <c r="Z233" s="1">
        <f t="shared" si="62"/>
        <v>1356.2865974235415</v>
      </c>
      <c r="AA233" s="1">
        <f t="shared" si="63"/>
        <v>0.28976176624214911</v>
      </c>
      <c r="AB233" s="1">
        <f t="shared" si="64"/>
        <v>422694.80070000002</v>
      </c>
      <c r="AC233" s="8">
        <f t="shared" si="65"/>
        <v>0.28976176624214911</v>
      </c>
      <c r="AD233" s="1" t="str">
        <f t="shared" si="66"/>
        <v>CUST233</v>
      </c>
      <c r="AE233" s="1"/>
      <c r="AF233" s="1">
        <f t="shared" si="72"/>
        <v>130226704.93450004</v>
      </c>
      <c r="AG233" s="1">
        <f t="shared" si="67"/>
        <v>0.63624634965968141</v>
      </c>
      <c r="AH233" s="1" t="str">
        <f t="shared" si="68"/>
        <v>Yes</v>
      </c>
      <c r="AI233" s="1" t="str">
        <f t="shared" si="69"/>
        <v>Yes</v>
      </c>
      <c r="AJ233" s="1" t="str">
        <f t="shared" si="70"/>
        <v>Yes</v>
      </c>
      <c r="AK233" s="1" t="str">
        <f t="shared" si="71"/>
        <v>High</v>
      </c>
    </row>
    <row r="234" spans="1:37" x14ac:dyDescent="0.3">
      <c r="A234" s="1" t="s">
        <v>18</v>
      </c>
      <c r="B234" s="1" t="s">
        <v>26</v>
      </c>
      <c r="C234" s="1" t="s">
        <v>28</v>
      </c>
      <c r="D234" s="1">
        <v>1660</v>
      </c>
      <c r="E234" s="1">
        <v>592601</v>
      </c>
      <c r="F234" s="1">
        <v>7282</v>
      </c>
      <c r="G234" s="1">
        <v>2.87</v>
      </c>
      <c r="H234" s="1">
        <v>12.03</v>
      </c>
      <c r="I234" s="1">
        <v>390</v>
      </c>
      <c r="J234" s="1">
        <v>36.369999999999997</v>
      </c>
      <c r="K234" s="1">
        <v>15.15</v>
      </c>
      <c r="L234" s="1">
        <v>36538</v>
      </c>
      <c r="M234" s="1">
        <v>5</v>
      </c>
      <c r="N234" s="1">
        <v>1769.42</v>
      </c>
      <c r="O234" s="1">
        <v>23.11</v>
      </c>
      <c r="P234" s="1">
        <v>10</v>
      </c>
      <c r="Q234" s="1">
        <v>16256</v>
      </c>
      <c r="R234" s="1">
        <v>47</v>
      </c>
      <c r="S234" s="1">
        <f t="shared" si="55"/>
        <v>19969.8</v>
      </c>
      <c r="T234" s="1">
        <f t="shared" si="56"/>
        <v>89779.051500000001</v>
      </c>
      <c r="U234" s="1">
        <f t="shared" si="57"/>
        <v>383.62599999999998</v>
      </c>
      <c r="V234" s="1">
        <f t="shared" si="58"/>
        <v>47.642000000000003</v>
      </c>
      <c r="W234" s="1">
        <f t="shared" si="59"/>
        <v>429626.88049999997</v>
      </c>
      <c r="X234" s="1">
        <f t="shared" si="60"/>
        <v>258.81137379518071</v>
      </c>
      <c r="Y234" s="10">
        <f t="shared" si="61"/>
        <v>81.378879428728368</v>
      </c>
      <c r="Z234" s="1">
        <f t="shared" si="62"/>
        <v>334.9125702207503</v>
      </c>
      <c r="AA234" s="1">
        <f t="shared" si="63"/>
        <v>1.1644830163972049</v>
      </c>
      <c r="AB234" s="1">
        <f t="shared" si="64"/>
        <v>422344.88049999997</v>
      </c>
      <c r="AC234" s="8">
        <f t="shared" si="65"/>
        <v>1.1644830163972049</v>
      </c>
      <c r="AD234" s="1" t="str">
        <f t="shared" si="66"/>
        <v>CUST234</v>
      </c>
      <c r="AE234" s="1"/>
      <c r="AF234" s="1">
        <f t="shared" si="72"/>
        <v>130649049.81500004</v>
      </c>
      <c r="AG234" s="1">
        <f t="shared" si="67"/>
        <v>0.63830979270426069</v>
      </c>
      <c r="AH234" s="1" t="str">
        <f t="shared" si="68"/>
        <v>Yes</v>
      </c>
      <c r="AI234" s="1" t="str">
        <f t="shared" si="69"/>
        <v>Yes</v>
      </c>
      <c r="AJ234" s="1" t="str">
        <f t="shared" si="70"/>
        <v>Yes</v>
      </c>
      <c r="AK234" s="1" t="str">
        <f t="shared" si="71"/>
        <v>High</v>
      </c>
    </row>
    <row r="235" spans="1:37" x14ac:dyDescent="0.3">
      <c r="A235" s="1" t="s">
        <v>20</v>
      </c>
      <c r="B235" s="1" t="s">
        <v>27</v>
      </c>
      <c r="C235" s="1" t="s">
        <v>29</v>
      </c>
      <c r="D235" s="1">
        <v>4989</v>
      </c>
      <c r="E235" s="1">
        <v>711616</v>
      </c>
      <c r="F235" s="1">
        <v>66516</v>
      </c>
      <c r="G235" s="1">
        <v>3.19</v>
      </c>
      <c r="H235" s="1">
        <v>7.63</v>
      </c>
      <c r="I235" s="1">
        <v>18</v>
      </c>
      <c r="J235" s="1">
        <v>51.75</v>
      </c>
      <c r="K235" s="1">
        <v>15.79</v>
      </c>
      <c r="L235" s="1">
        <v>62435</v>
      </c>
      <c r="M235" s="1">
        <v>3</v>
      </c>
      <c r="N235" s="1">
        <v>308.93</v>
      </c>
      <c r="O235" s="1">
        <v>13.09</v>
      </c>
      <c r="P235" s="1">
        <v>27</v>
      </c>
      <c r="Q235" s="1">
        <v>9559</v>
      </c>
      <c r="R235" s="1">
        <v>71</v>
      </c>
      <c r="S235" s="1">
        <f t="shared" si="55"/>
        <v>38066.07</v>
      </c>
      <c r="T235" s="1">
        <f t="shared" si="56"/>
        <v>112364.16639999999</v>
      </c>
      <c r="U235" s="1">
        <f t="shared" si="57"/>
        <v>653.06009999999992</v>
      </c>
      <c r="V235" s="1">
        <f t="shared" si="58"/>
        <v>159.14909999999998</v>
      </c>
      <c r="W235" s="1">
        <f t="shared" si="59"/>
        <v>488379.55440000002</v>
      </c>
      <c r="X235" s="1">
        <f t="shared" si="60"/>
        <v>97.891271677690924</v>
      </c>
      <c r="Y235" s="10">
        <f t="shared" si="61"/>
        <v>10.69841842564195</v>
      </c>
      <c r="Z235" s="1">
        <f t="shared" si="62"/>
        <v>2303.4862266532873</v>
      </c>
      <c r="AA235" s="1">
        <f t="shared" si="63"/>
        <v>7.8142425128158999E-3</v>
      </c>
      <c r="AB235" s="1">
        <f t="shared" si="64"/>
        <v>421863.55440000002</v>
      </c>
      <c r="AC235" s="8">
        <f t="shared" si="65"/>
        <v>7.8142425128158999E-3</v>
      </c>
      <c r="AD235" s="1" t="str">
        <f t="shared" si="66"/>
        <v>CUST235</v>
      </c>
      <c r="AE235" s="1"/>
      <c r="AF235" s="1">
        <f t="shared" si="72"/>
        <v>131070913.36940004</v>
      </c>
      <c r="AG235" s="1">
        <f t="shared" si="67"/>
        <v>0.64037088414227616</v>
      </c>
      <c r="AH235" s="1" t="str">
        <f t="shared" si="68"/>
        <v>Yes</v>
      </c>
      <c r="AI235" s="1" t="str">
        <f t="shared" si="69"/>
        <v>Yes</v>
      </c>
      <c r="AJ235" s="1" t="str">
        <f t="shared" si="70"/>
        <v>No</v>
      </c>
      <c r="AK235" s="1" t="str">
        <f t="shared" si="71"/>
        <v>Low</v>
      </c>
    </row>
    <row r="236" spans="1:37" x14ac:dyDescent="0.3">
      <c r="A236" s="1" t="s">
        <v>18</v>
      </c>
      <c r="B236" s="1" t="s">
        <v>24</v>
      </c>
      <c r="C236" s="1" t="s">
        <v>30</v>
      </c>
      <c r="D236" s="1">
        <v>101</v>
      </c>
      <c r="E236" s="1">
        <v>596015</v>
      </c>
      <c r="F236" s="1">
        <v>54334</v>
      </c>
      <c r="G236" s="1">
        <v>7.96</v>
      </c>
      <c r="H236" s="1">
        <v>11.42</v>
      </c>
      <c r="I236" s="1">
        <v>177</v>
      </c>
      <c r="J236" s="1">
        <v>54.39</v>
      </c>
      <c r="K236" s="1">
        <v>5.84</v>
      </c>
      <c r="L236" s="1">
        <v>81426</v>
      </c>
      <c r="M236" s="1">
        <v>0</v>
      </c>
      <c r="N236" s="1">
        <v>820.78</v>
      </c>
      <c r="O236" s="1">
        <v>5.09</v>
      </c>
      <c r="P236" s="1">
        <v>43</v>
      </c>
      <c r="Q236" s="1">
        <v>4420</v>
      </c>
      <c r="R236" s="1">
        <v>60</v>
      </c>
      <c r="S236" s="1">
        <f t="shared" si="55"/>
        <v>1153.42</v>
      </c>
      <c r="T236" s="1">
        <f t="shared" si="56"/>
        <v>34807.275999999998</v>
      </c>
      <c r="U236" s="1">
        <f t="shared" si="57"/>
        <v>5.1409000000000002</v>
      </c>
      <c r="V236" s="1">
        <f t="shared" si="58"/>
        <v>8.0396000000000001</v>
      </c>
      <c r="W236" s="1">
        <f t="shared" si="59"/>
        <v>474195.12349999999</v>
      </c>
      <c r="X236" s="1">
        <f t="shared" si="60"/>
        <v>4695.0012227722773</v>
      </c>
      <c r="Y236" s="10">
        <f t="shared" si="61"/>
        <v>10.96946663231126</v>
      </c>
      <c r="Z236" s="1">
        <f t="shared" si="62"/>
        <v>726.15682643339267</v>
      </c>
      <c r="AA236" s="1">
        <f t="shared" si="63"/>
        <v>0.24374899960571461</v>
      </c>
      <c r="AB236" s="1">
        <f t="shared" si="64"/>
        <v>419861.12349999999</v>
      </c>
      <c r="AC236" s="8">
        <f t="shared" si="65"/>
        <v>0.24374899960571461</v>
      </c>
      <c r="AD236" s="1" t="str">
        <f t="shared" si="66"/>
        <v>CUST236</v>
      </c>
      <c r="AE236" s="1"/>
      <c r="AF236" s="1">
        <f t="shared" si="72"/>
        <v>131490774.49290004</v>
      </c>
      <c r="AG236" s="1">
        <f t="shared" si="67"/>
        <v>0.64242219233843489</v>
      </c>
      <c r="AH236" s="1" t="str">
        <f t="shared" si="68"/>
        <v>Yes</v>
      </c>
      <c r="AI236" s="1" t="str">
        <f t="shared" si="69"/>
        <v>Yes</v>
      </c>
      <c r="AJ236" s="1" t="str">
        <f t="shared" si="70"/>
        <v>No</v>
      </c>
      <c r="AK236" s="1" t="str">
        <f t="shared" si="71"/>
        <v>Low</v>
      </c>
    </row>
    <row r="237" spans="1:37" x14ac:dyDescent="0.3">
      <c r="A237" s="1" t="s">
        <v>19</v>
      </c>
      <c r="B237" s="1" t="s">
        <v>24</v>
      </c>
      <c r="C237" s="1" t="s">
        <v>28</v>
      </c>
      <c r="D237" s="1">
        <v>3329</v>
      </c>
      <c r="E237" s="1">
        <v>583634</v>
      </c>
      <c r="F237" s="1">
        <v>36433</v>
      </c>
      <c r="G237" s="1">
        <v>6.23</v>
      </c>
      <c r="H237" s="1">
        <v>10.99</v>
      </c>
      <c r="I237" s="1">
        <v>332</v>
      </c>
      <c r="J237" s="1">
        <v>11.01</v>
      </c>
      <c r="K237" s="1">
        <v>12.68</v>
      </c>
      <c r="L237" s="1">
        <v>370</v>
      </c>
      <c r="M237" s="1">
        <v>14</v>
      </c>
      <c r="N237" s="1">
        <v>555.74</v>
      </c>
      <c r="O237" s="1">
        <v>20.23</v>
      </c>
      <c r="P237" s="1">
        <v>49</v>
      </c>
      <c r="Q237" s="1">
        <v>15988</v>
      </c>
      <c r="R237" s="1">
        <v>-3</v>
      </c>
      <c r="S237" s="1">
        <f t="shared" si="55"/>
        <v>36585.71</v>
      </c>
      <c r="T237" s="1">
        <f t="shared" si="56"/>
        <v>74004.791199999992</v>
      </c>
      <c r="U237" s="1">
        <f t="shared" si="57"/>
        <v>673.45670000000007</v>
      </c>
      <c r="V237" s="1">
        <f t="shared" si="58"/>
        <v>207.39670000000001</v>
      </c>
      <c r="W237" s="1">
        <f t="shared" si="59"/>
        <v>455804.64540000004</v>
      </c>
      <c r="X237" s="1">
        <f t="shared" si="60"/>
        <v>136.91938882547313</v>
      </c>
      <c r="Y237" s="10">
        <f t="shared" si="61"/>
        <v>16.019378036395576</v>
      </c>
      <c r="Z237" s="1">
        <f t="shared" si="62"/>
        <v>1050.1925360780222</v>
      </c>
      <c r="AA237" s="1">
        <f t="shared" si="63"/>
        <v>0.31613250770174456</v>
      </c>
      <c r="AB237" s="1">
        <f t="shared" si="64"/>
        <v>419371.64540000004</v>
      </c>
      <c r="AC237" s="8">
        <f t="shared" si="65"/>
        <v>0.31613250770174456</v>
      </c>
      <c r="AD237" s="1" t="str">
        <f t="shared" si="66"/>
        <v>CUST237</v>
      </c>
      <c r="AE237" s="1"/>
      <c r="AF237" s="1">
        <f t="shared" si="72"/>
        <v>131910146.13830005</v>
      </c>
      <c r="AG237" s="1">
        <f t="shared" si="67"/>
        <v>0.64447110909994498</v>
      </c>
      <c r="AH237" s="1" t="str">
        <f t="shared" si="68"/>
        <v>Yes</v>
      </c>
      <c r="AI237" s="1" t="str">
        <f t="shared" si="69"/>
        <v>No</v>
      </c>
      <c r="AJ237" s="1" t="str">
        <f t="shared" si="70"/>
        <v>No</v>
      </c>
      <c r="AK237" s="1" t="str">
        <f t="shared" si="71"/>
        <v>High</v>
      </c>
    </row>
    <row r="238" spans="1:37" x14ac:dyDescent="0.3">
      <c r="A238" s="1" t="s">
        <v>19</v>
      </c>
      <c r="B238" s="1" t="s">
        <v>27</v>
      </c>
      <c r="C238" s="1" t="s">
        <v>30</v>
      </c>
      <c r="D238" s="1">
        <v>2093</v>
      </c>
      <c r="E238" s="1">
        <v>572220</v>
      </c>
      <c r="F238" s="1">
        <v>40428</v>
      </c>
      <c r="G238" s="1">
        <v>7.97</v>
      </c>
      <c r="H238" s="1">
        <v>16.04</v>
      </c>
      <c r="I238" s="1">
        <v>162</v>
      </c>
      <c r="J238" s="1">
        <v>7.39</v>
      </c>
      <c r="K238" s="1">
        <v>5.85</v>
      </c>
      <c r="L238" s="1">
        <v>14429</v>
      </c>
      <c r="M238" s="1">
        <v>10</v>
      </c>
      <c r="N238" s="1">
        <v>1036.99</v>
      </c>
      <c r="O238" s="1">
        <v>5.22</v>
      </c>
      <c r="P238" s="1">
        <v>38</v>
      </c>
      <c r="Q238" s="1">
        <v>31540</v>
      </c>
      <c r="R238" s="1">
        <v>67</v>
      </c>
      <c r="S238" s="1">
        <f t="shared" si="55"/>
        <v>33571.72</v>
      </c>
      <c r="T238" s="1">
        <f t="shared" si="56"/>
        <v>33474.869999999995</v>
      </c>
      <c r="U238" s="1">
        <f t="shared" si="57"/>
        <v>109.2546</v>
      </c>
      <c r="V238" s="1">
        <f t="shared" si="58"/>
        <v>166.81209999999999</v>
      </c>
      <c r="W238" s="1">
        <f t="shared" si="59"/>
        <v>458928.34330000001</v>
      </c>
      <c r="X238" s="1">
        <f t="shared" si="60"/>
        <v>219.26820033444815</v>
      </c>
      <c r="Y238" s="10">
        <f t="shared" si="61"/>
        <v>14.154051647373107</v>
      </c>
      <c r="Z238" s="1">
        <f t="shared" si="62"/>
        <v>551.80859989006649</v>
      </c>
      <c r="AA238" s="1">
        <f t="shared" si="63"/>
        <v>0.2935800566215791</v>
      </c>
      <c r="AB238" s="1">
        <f t="shared" si="64"/>
        <v>418500.34330000001</v>
      </c>
      <c r="AC238" s="8">
        <f t="shared" si="65"/>
        <v>0.2935800566215791</v>
      </c>
      <c r="AD238" s="1" t="str">
        <f t="shared" si="66"/>
        <v>CUST238</v>
      </c>
      <c r="AE238" s="1"/>
      <c r="AF238" s="1">
        <f t="shared" si="72"/>
        <v>132328646.48160005</v>
      </c>
      <c r="AG238" s="1">
        <f t="shared" si="67"/>
        <v>0.64651576895592366</v>
      </c>
      <c r="AH238" s="1" t="str">
        <f t="shared" si="68"/>
        <v>Yes</v>
      </c>
      <c r="AI238" s="1" t="str">
        <f t="shared" si="69"/>
        <v>No</v>
      </c>
      <c r="AJ238" s="1" t="str">
        <f t="shared" si="70"/>
        <v>No</v>
      </c>
      <c r="AK238" s="1" t="str">
        <f t="shared" si="71"/>
        <v>High</v>
      </c>
    </row>
    <row r="239" spans="1:37" x14ac:dyDescent="0.3">
      <c r="A239" s="1" t="s">
        <v>18</v>
      </c>
      <c r="B239" s="1" t="s">
        <v>24</v>
      </c>
      <c r="C239" s="1" t="s">
        <v>29</v>
      </c>
      <c r="D239" s="1">
        <v>564</v>
      </c>
      <c r="E239" s="1">
        <v>771037</v>
      </c>
      <c r="F239" s="1">
        <v>68232</v>
      </c>
      <c r="G239" s="1">
        <v>8.76</v>
      </c>
      <c r="H239" s="1">
        <v>6.76</v>
      </c>
      <c r="I239" s="1">
        <v>486</v>
      </c>
      <c r="J239" s="1">
        <v>69.180000000000007</v>
      </c>
      <c r="K239" s="1">
        <v>17.649999999999999</v>
      </c>
      <c r="L239" s="1">
        <v>97596</v>
      </c>
      <c r="M239" s="1">
        <v>7</v>
      </c>
      <c r="N239" s="1">
        <v>249.99</v>
      </c>
      <c r="O239" s="1">
        <v>20.23</v>
      </c>
      <c r="P239" s="1">
        <v>39</v>
      </c>
      <c r="Q239" s="1">
        <v>47152</v>
      </c>
      <c r="R239" s="1">
        <v>-13</v>
      </c>
      <c r="S239" s="1">
        <f t="shared" si="55"/>
        <v>3812.64</v>
      </c>
      <c r="T239" s="1">
        <f t="shared" si="56"/>
        <v>136088.03049999999</v>
      </c>
      <c r="U239" s="1">
        <f t="shared" si="57"/>
        <v>114.0972</v>
      </c>
      <c r="V239" s="1">
        <f t="shared" si="58"/>
        <v>49.406399999999998</v>
      </c>
      <c r="W239" s="1">
        <f t="shared" si="59"/>
        <v>486224.8259</v>
      </c>
      <c r="X239" s="1">
        <f t="shared" si="60"/>
        <v>862.10075514184393</v>
      </c>
      <c r="Y239" s="10">
        <f t="shared" si="61"/>
        <v>11.300225700551062</v>
      </c>
      <c r="Z239" s="1">
        <f t="shared" si="62"/>
        <v>3084.271370854834</v>
      </c>
      <c r="AA239" s="1">
        <f t="shared" si="63"/>
        <v>0.15757368323439733</v>
      </c>
      <c r="AB239" s="1">
        <f t="shared" si="64"/>
        <v>417992.8259</v>
      </c>
      <c r="AC239" s="8">
        <f t="shared" si="65"/>
        <v>0.15757368323439733</v>
      </c>
      <c r="AD239" s="1" t="str">
        <f t="shared" si="66"/>
        <v>CUST239</v>
      </c>
      <c r="AE239" s="1"/>
      <c r="AF239" s="1">
        <f t="shared" si="72"/>
        <v>132746639.30750005</v>
      </c>
      <c r="AG239" s="1">
        <f t="shared" si="67"/>
        <v>0.64855794924295906</v>
      </c>
      <c r="AH239" s="1" t="str">
        <f t="shared" si="68"/>
        <v>Yes</v>
      </c>
      <c r="AI239" s="1" t="str">
        <f t="shared" si="69"/>
        <v>Yes</v>
      </c>
      <c r="AJ239" s="1" t="str">
        <f t="shared" si="70"/>
        <v>No</v>
      </c>
      <c r="AK239" s="1" t="str">
        <f t="shared" si="71"/>
        <v>Low</v>
      </c>
    </row>
    <row r="240" spans="1:37" x14ac:dyDescent="0.3">
      <c r="A240" s="1" t="s">
        <v>23</v>
      </c>
      <c r="B240" s="1" t="s">
        <v>27</v>
      </c>
      <c r="C240" s="1" t="s">
        <v>29</v>
      </c>
      <c r="D240" s="1">
        <v>2991</v>
      </c>
      <c r="E240" s="1">
        <v>740885</v>
      </c>
      <c r="F240" s="1">
        <v>97021</v>
      </c>
      <c r="G240" s="1">
        <v>9.4499999999999993</v>
      </c>
      <c r="H240" s="1">
        <v>19.96</v>
      </c>
      <c r="I240" s="1">
        <v>22</v>
      </c>
      <c r="J240" s="1">
        <v>35.86</v>
      </c>
      <c r="K240" s="1">
        <v>6.81</v>
      </c>
      <c r="L240" s="1">
        <v>84294</v>
      </c>
      <c r="M240" s="1">
        <v>12</v>
      </c>
      <c r="N240" s="1">
        <v>829.46</v>
      </c>
      <c r="O240" s="1">
        <v>22.82</v>
      </c>
      <c r="P240" s="1">
        <v>8</v>
      </c>
      <c r="Q240" s="1">
        <v>36335</v>
      </c>
      <c r="R240" s="1">
        <v>45</v>
      </c>
      <c r="S240" s="1">
        <f t="shared" si="55"/>
        <v>59700.36</v>
      </c>
      <c r="T240" s="1">
        <f t="shared" si="56"/>
        <v>50454.268499999998</v>
      </c>
      <c r="U240" s="1">
        <f t="shared" si="57"/>
        <v>682.5462</v>
      </c>
      <c r="V240" s="1">
        <f t="shared" si="58"/>
        <v>282.64949999999993</v>
      </c>
      <c r="W240" s="1">
        <f t="shared" si="59"/>
        <v>509136.17580000003</v>
      </c>
      <c r="X240" s="1">
        <f t="shared" si="60"/>
        <v>170.22272678034102</v>
      </c>
      <c r="Y240" s="10">
        <f t="shared" si="61"/>
        <v>7.6363364632399175</v>
      </c>
      <c r="Z240" s="1">
        <f t="shared" si="62"/>
        <v>893.213657078099</v>
      </c>
      <c r="AA240" s="1">
        <f t="shared" si="63"/>
        <v>2.4630165275312633E-2</v>
      </c>
      <c r="AB240" s="1">
        <f t="shared" si="64"/>
        <v>412115.17580000003</v>
      </c>
      <c r="AC240" s="8">
        <f t="shared" si="65"/>
        <v>2.4630165275312633E-2</v>
      </c>
      <c r="AD240" s="1" t="str">
        <f t="shared" si="66"/>
        <v>CUST240</v>
      </c>
      <c r="AE240" s="1"/>
      <c r="AF240" s="1">
        <f t="shared" si="72"/>
        <v>133158754.48330005</v>
      </c>
      <c r="AG240" s="1">
        <f t="shared" si="67"/>
        <v>0.65057141319702272</v>
      </c>
      <c r="AH240" s="1" t="str">
        <f t="shared" si="68"/>
        <v>Yes</v>
      </c>
      <c r="AI240" s="1" t="str">
        <f t="shared" si="69"/>
        <v>No</v>
      </c>
      <c r="AJ240" s="1" t="str">
        <f t="shared" si="70"/>
        <v>No</v>
      </c>
      <c r="AK240" s="1" t="str">
        <f t="shared" si="71"/>
        <v>Low</v>
      </c>
    </row>
    <row r="241" spans="1:37" x14ac:dyDescent="0.3">
      <c r="A241" s="1" t="s">
        <v>18</v>
      </c>
      <c r="B241" s="1" t="s">
        <v>24</v>
      </c>
      <c r="C241" s="1" t="s">
        <v>31</v>
      </c>
      <c r="D241" s="1">
        <v>4537</v>
      </c>
      <c r="E241" s="1">
        <v>792849</v>
      </c>
      <c r="F241" s="1">
        <v>118000</v>
      </c>
      <c r="G241" s="1">
        <v>9.77</v>
      </c>
      <c r="H241" s="1">
        <v>16.22</v>
      </c>
      <c r="I241" s="1">
        <v>88</v>
      </c>
      <c r="J241" s="1">
        <v>67.849999999999994</v>
      </c>
      <c r="K241" s="1">
        <v>19</v>
      </c>
      <c r="L241" s="1">
        <v>8837</v>
      </c>
      <c r="M241" s="1">
        <v>5</v>
      </c>
      <c r="N241" s="1">
        <v>1776.53</v>
      </c>
      <c r="O241" s="1">
        <v>16.71</v>
      </c>
      <c r="P241" s="1">
        <v>15</v>
      </c>
      <c r="Q241" s="1">
        <v>30520</v>
      </c>
      <c r="R241" s="1">
        <v>3</v>
      </c>
      <c r="S241" s="1">
        <f t="shared" si="55"/>
        <v>73590.14</v>
      </c>
      <c r="T241" s="1">
        <f t="shared" si="56"/>
        <v>150641.31</v>
      </c>
      <c r="U241" s="1">
        <f t="shared" si="57"/>
        <v>758.1327</v>
      </c>
      <c r="V241" s="1">
        <f t="shared" si="58"/>
        <v>443.26489999999995</v>
      </c>
      <c r="W241" s="1">
        <f t="shared" si="59"/>
        <v>528059.15240000002</v>
      </c>
      <c r="X241" s="1">
        <f t="shared" si="60"/>
        <v>116.38949799426935</v>
      </c>
      <c r="Y241" s="10">
        <f t="shared" si="61"/>
        <v>6.7190593220338979</v>
      </c>
      <c r="Z241" s="1">
        <f t="shared" si="62"/>
        <v>446.29080285725547</v>
      </c>
      <c r="AA241" s="1">
        <f t="shared" si="63"/>
        <v>0.19718085032585017</v>
      </c>
      <c r="AB241" s="1">
        <f t="shared" si="64"/>
        <v>410059.15240000002</v>
      </c>
      <c r="AC241" s="8">
        <f t="shared" si="65"/>
        <v>0.19718085032585017</v>
      </c>
      <c r="AD241" s="1" t="str">
        <f t="shared" si="66"/>
        <v>CUST241</v>
      </c>
      <c r="AE241" s="1"/>
      <c r="AF241" s="1">
        <f t="shared" si="72"/>
        <v>133568813.63570005</v>
      </c>
      <c r="AG241" s="1">
        <f t="shared" si="67"/>
        <v>0.65257483207328371</v>
      </c>
      <c r="AH241" s="1" t="str">
        <f t="shared" si="68"/>
        <v>Yes</v>
      </c>
      <c r="AI241" s="1" t="str">
        <f t="shared" si="69"/>
        <v>Yes</v>
      </c>
      <c r="AJ241" s="1" t="str">
        <f t="shared" si="70"/>
        <v>No</v>
      </c>
      <c r="AK241" s="1" t="str">
        <f t="shared" si="71"/>
        <v>Low</v>
      </c>
    </row>
    <row r="242" spans="1:37" x14ac:dyDescent="0.3">
      <c r="A242" s="1" t="s">
        <v>23</v>
      </c>
      <c r="B242" s="1" t="s">
        <v>25</v>
      </c>
      <c r="C242" s="1" t="s">
        <v>29</v>
      </c>
      <c r="D242" s="1">
        <v>4123</v>
      </c>
      <c r="E242" s="1">
        <v>713689</v>
      </c>
      <c r="F242" s="1">
        <v>90090</v>
      </c>
      <c r="G242" s="1">
        <v>0.77</v>
      </c>
      <c r="H242" s="1">
        <v>6.21</v>
      </c>
      <c r="I242" s="1">
        <v>232</v>
      </c>
      <c r="J242" s="1">
        <v>33.450000000000003</v>
      </c>
      <c r="K242" s="1">
        <v>10.130000000000001</v>
      </c>
      <c r="L242" s="1">
        <v>75379</v>
      </c>
      <c r="M242" s="1">
        <v>3</v>
      </c>
      <c r="N242" s="1">
        <v>958.72</v>
      </c>
      <c r="O242" s="1">
        <v>12.22</v>
      </c>
      <c r="P242" s="1">
        <v>14</v>
      </c>
      <c r="Q242" s="1">
        <v>40017</v>
      </c>
      <c r="R242" s="1">
        <v>65</v>
      </c>
      <c r="S242" s="1">
        <f t="shared" si="55"/>
        <v>25603.829999999998</v>
      </c>
      <c r="T242" s="1">
        <f t="shared" si="56"/>
        <v>72296.695699999997</v>
      </c>
      <c r="U242" s="1">
        <f t="shared" si="57"/>
        <v>503.8306</v>
      </c>
      <c r="V242" s="1">
        <f t="shared" si="58"/>
        <v>31.7471</v>
      </c>
      <c r="W242" s="1">
        <f t="shared" si="59"/>
        <v>499856.89659999998</v>
      </c>
      <c r="X242" s="1">
        <f t="shared" si="60"/>
        <v>121.23621067184089</v>
      </c>
      <c r="Y242" s="10">
        <f t="shared" si="61"/>
        <v>7.9219558219558222</v>
      </c>
      <c r="Z242" s="1">
        <f t="shared" si="62"/>
        <v>744.41859979973299</v>
      </c>
      <c r="AA242" s="1">
        <f t="shared" si="63"/>
        <v>0.31165261059088761</v>
      </c>
      <c r="AB242" s="1">
        <f t="shared" si="64"/>
        <v>409766.89659999998</v>
      </c>
      <c r="AC242" s="8">
        <f t="shared" si="65"/>
        <v>0.31165261059088761</v>
      </c>
      <c r="AD242" s="1" t="str">
        <f t="shared" si="66"/>
        <v>CUST242</v>
      </c>
      <c r="AE242" s="1"/>
      <c r="AF242" s="1">
        <f t="shared" si="72"/>
        <v>133978580.53230004</v>
      </c>
      <c r="AG242" s="1">
        <f t="shared" si="67"/>
        <v>0.65457682308046039</v>
      </c>
      <c r="AH242" s="1" t="str">
        <f t="shared" si="68"/>
        <v>Yes</v>
      </c>
      <c r="AI242" s="1" t="str">
        <f t="shared" si="69"/>
        <v>Yes</v>
      </c>
      <c r="AJ242" s="1" t="str">
        <f t="shared" si="70"/>
        <v>No</v>
      </c>
      <c r="AK242" s="1" t="str">
        <f t="shared" si="71"/>
        <v>Low</v>
      </c>
    </row>
    <row r="243" spans="1:37" x14ac:dyDescent="0.3">
      <c r="A243" s="1" t="s">
        <v>21</v>
      </c>
      <c r="B243" s="1" t="s">
        <v>26</v>
      </c>
      <c r="C243" s="1" t="s">
        <v>30</v>
      </c>
      <c r="D243" s="1">
        <v>1738</v>
      </c>
      <c r="E243" s="1">
        <v>804105</v>
      </c>
      <c r="F243" s="1">
        <v>133727</v>
      </c>
      <c r="G243" s="1">
        <v>7.29</v>
      </c>
      <c r="H243" s="1">
        <v>14.21</v>
      </c>
      <c r="I243" s="1">
        <v>422</v>
      </c>
      <c r="J243" s="1">
        <v>18.88</v>
      </c>
      <c r="K243" s="1">
        <v>18.8</v>
      </c>
      <c r="L243" s="1">
        <v>53472</v>
      </c>
      <c r="M243" s="1">
        <v>11</v>
      </c>
      <c r="N243" s="1">
        <v>1063.92</v>
      </c>
      <c r="O243" s="1">
        <v>10.43</v>
      </c>
      <c r="P243" s="1">
        <v>37</v>
      </c>
      <c r="Q243" s="1">
        <v>31121</v>
      </c>
      <c r="R243" s="1">
        <v>76</v>
      </c>
      <c r="S243" s="1">
        <f t="shared" si="55"/>
        <v>24696.980000000003</v>
      </c>
      <c r="T243" s="1">
        <f t="shared" si="56"/>
        <v>151171.74</v>
      </c>
      <c r="U243" s="1">
        <f t="shared" si="57"/>
        <v>181.27340000000001</v>
      </c>
      <c r="V243" s="1">
        <f t="shared" si="58"/>
        <v>126.70020000000001</v>
      </c>
      <c r="W243" s="1">
        <f t="shared" si="59"/>
        <v>543335.3064</v>
      </c>
      <c r="X243" s="1">
        <f t="shared" si="60"/>
        <v>312.62100483314157</v>
      </c>
      <c r="Y243" s="10">
        <f t="shared" si="61"/>
        <v>6.0130340170646166</v>
      </c>
      <c r="Z243" s="1">
        <f t="shared" si="62"/>
        <v>755.79460861718917</v>
      </c>
      <c r="AA243" s="1">
        <f t="shared" si="63"/>
        <v>0.55835275243904725</v>
      </c>
      <c r="AB243" s="1">
        <f t="shared" si="64"/>
        <v>409608.3064</v>
      </c>
      <c r="AC243" s="8">
        <f t="shared" si="65"/>
        <v>0.55835275243904725</v>
      </c>
      <c r="AD243" s="1" t="str">
        <f t="shared" si="66"/>
        <v>CUST243</v>
      </c>
      <c r="AE243" s="1"/>
      <c r="AF243" s="1">
        <f t="shared" si="72"/>
        <v>134388188.83870003</v>
      </c>
      <c r="AG243" s="1">
        <f t="shared" si="67"/>
        <v>0.65657803926625236</v>
      </c>
      <c r="AH243" s="1" t="str">
        <f t="shared" si="68"/>
        <v>Yes</v>
      </c>
      <c r="AI243" s="1" t="str">
        <f t="shared" si="69"/>
        <v>No</v>
      </c>
      <c r="AJ243" s="1" t="str">
        <f t="shared" si="70"/>
        <v>No</v>
      </c>
      <c r="AK243" s="1" t="str">
        <f t="shared" si="71"/>
        <v>Low</v>
      </c>
    </row>
    <row r="244" spans="1:37" x14ac:dyDescent="0.3">
      <c r="A244" s="1" t="s">
        <v>21</v>
      </c>
      <c r="B244" s="1" t="s">
        <v>26</v>
      </c>
      <c r="C244" s="1" t="s">
        <v>30</v>
      </c>
      <c r="D244" s="1">
        <v>955</v>
      </c>
      <c r="E244" s="1">
        <v>630595</v>
      </c>
      <c r="F244" s="1">
        <v>89995</v>
      </c>
      <c r="G244" s="1">
        <v>9.51</v>
      </c>
      <c r="H244" s="1">
        <v>4.04</v>
      </c>
      <c r="I244" s="1">
        <v>19</v>
      </c>
      <c r="J244" s="1">
        <v>10.29</v>
      </c>
      <c r="K244" s="1">
        <v>10.47</v>
      </c>
      <c r="L244" s="1">
        <v>18320</v>
      </c>
      <c r="M244" s="1">
        <v>14</v>
      </c>
      <c r="N244" s="1">
        <v>480.13</v>
      </c>
      <c r="O244" s="1">
        <v>14.93</v>
      </c>
      <c r="P244" s="1">
        <v>24</v>
      </c>
      <c r="Q244" s="1">
        <v>43903</v>
      </c>
      <c r="R244" s="1">
        <v>58</v>
      </c>
      <c r="S244" s="1">
        <f t="shared" si="55"/>
        <v>3858.2</v>
      </c>
      <c r="T244" s="1">
        <f t="shared" si="56"/>
        <v>66023.296499999997</v>
      </c>
      <c r="U244" s="1">
        <f t="shared" si="57"/>
        <v>142.58149999999998</v>
      </c>
      <c r="V244" s="1">
        <f t="shared" si="58"/>
        <v>90.82050000000001</v>
      </c>
      <c r="W244" s="1">
        <f t="shared" si="59"/>
        <v>498257.10149999999</v>
      </c>
      <c r="X244" s="1">
        <f t="shared" si="60"/>
        <v>521.73518481675387</v>
      </c>
      <c r="Y244" s="10">
        <f t="shared" si="61"/>
        <v>7.0070003889104946</v>
      </c>
      <c r="Z244" s="1">
        <f t="shared" si="62"/>
        <v>1313.3838752004665</v>
      </c>
      <c r="AA244" s="1">
        <f t="shared" si="63"/>
        <v>1.446644835433202E-2</v>
      </c>
      <c r="AB244" s="1">
        <f t="shared" si="64"/>
        <v>408262.10149999999</v>
      </c>
      <c r="AC244" s="8">
        <f t="shared" si="65"/>
        <v>1.446644835433202E-2</v>
      </c>
      <c r="AD244" s="1" t="str">
        <f t="shared" si="66"/>
        <v>CUST244</v>
      </c>
      <c r="AE244" s="1"/>
      <c r="AF244" s="1">
        <f t="shared" si="72"/>
        <v>134796450.94020003</v>
      </c>
      <c r="AG244" s="1">
        <f t="shared" si="67"/>
        <v>0.65857267832215427</v>
      </c>
      <c r="AH244" s="1" t="str">
        <f t="shared" si="68"/>
        <v>Yes</v>
      </c>
      <c r="AI244" s="1" t="str">
        <f t="shared" si="69"/>
        <v>No</v>
      </c>
      <c r="AJ244" s="1" t="str">
        <f t="shared" si="70"/>
        <v>No</v>
      </c>
      <c r="AK244" s="1" t="str">
        <f t="shared" si="71"/>
        <v>Low</v>
      </c>
    </row>
    <row r="245" spans="1:37" x14ac:dyDescent="0.3">
      <c r="A245" s="1" t="s">
        <v>20</v>
      </c>
      <c r="B245" s="1" t="s">
        <v>26</v>
      </c>
      <c r="C245" s="1" t="s">
        <v>29</v>
      </c>
      <c r="D245" s="1">
        <v>194</v>
      </c>
      <c r="E245" s="1">
        <v>592387</v>
      </c>
      <c r="F245" s="1">
        <v>33328</v>
      </c>
      <c r="G245" s="1">
        <v>2.1</v>
      </c>
      <c r="H245" s="1">
        <v>15.15</v>
      </c>
      <c r="I245" s="1">
        <v>372</v>
      </c>
      <c r="J245" s="1">
        <v>49.7</v>
      </c>
      <c r="K245" s="1">
        <v>7.32</v>
      </c>
      <c r="L245" s="1">
        <v>72379</v>
      </c>
      <c r="M245" s="1">
        <v>3</v>
      </c>
      <c r="N245" s="1">
        <v>347.93</v>
      </c>
      <c r="O245" s="1">
        <v>20.39</v>
      </c>
      <c r="P245" s="1">
        <v>43</v>
      </c>
      <c r="Q245" s="1">
        <v>32283</v>
      </c>
      <c r="R245" s="1">
        <v>53</v>
      </c>
      <c r="S245" s="1">
        <f t="shared" si="55"/>
        <v>2939.1</v>
      </c>
      <c r="T245" s="1">
        <f t="shared" si="56"/>
        <v>43362.7284</v>
      </c>
      <c r="U245" s="1">
        <f t="shared" si="57"/>
        <v>39.556600000000003</v>
      </c>
      <c r="V245" s="1">
        <f t="shared" si="58"/>
        <v>4.0739999999999998</v>
      </c>
      <c r="W245" s="1">
        <f t="shared" si="59"/>
        <v>441379.54099999997</v>
      </c>
      <c r="X245" s="1">
        <f t="shared" si="60"/>
        <v>2275.1522731958762</v>
      </c>
      <c r="Y245" s="10">
        <f t="shared" si="61"/>
        <v>17.774453912626019</v>
      </c>
      <c r="Z245" s="1">
        <f t="shared" si="62"/>
        <v>1702.603972063346</v>
      </c>
      <c r="AA245" s="1">
        <f t="shared" si="63"/>
        <v>0.2184888594786854</v>
      </c>
      <c r="AB245" s="1">
        <f t="shared" si="64"/>
        <v>408051.54099999997</v>
      </c>
      <c r="AC245" s="8">
        <f t="shared" si="65"/>
        <v>0.2184888594786854</v>
      </c>
      <c r="AD245" s="1" t="str">
        <f t="shared" si="66"/>
        <v>CUST245</v>
      </c>
      <c r="AE245" s="1"/>
      <c r="AF245" s="1">
        <f t="shared" si="72"/>
        <v>135204502.48120004</v>
      </c>
      <c r="AG245" s="1">
        <f t="shared" si="67"/>
        <v>0.66056628864627975</v>
      </c>
      <c r="AH245" s="1" t="str">
        <f t="shared" si="68"/>
        <v>Yes</v>
      </c>
      <c r="AI245" s="1" t="str">
        <f t="shared" si="69"/>
        <v>Yes</v>
      </c>
      <c r="AJ245" s="1" t="str">
        <f t="shared" si="70"/>
        <v>Yes</v>
      </c>
      <c r="AK245" s="1" t="str">
        <f t="shared" si="71"/>
        <v>High</v>
      </c>
    </row>
    <row r="246" spans="1:37" x14ac:dyDescent="0.3">
      <c r="A246" s="1" t="s">
        <v>23</v>
      </c>
      <c r="B246" s="1" t="s">
        <v>25</v>
      </c>
      <c r="C246" s="1" t="s">
        <v>31</v>
      </c>
      <c r="D246" s="1">
        <v>1100</v>
      </c>
      <c r="E246" s="1">
        <v>728029</v>
      </c>
      <c r="F246" s="1">
        <v>105318</v>
      </c>
      <c r="G246" s="1">
        <v>7.12</v>
      </c>
      <c r="H246" s="1">
        <v>16.23</v>
      </c>
      <c r="I246" s="1">
        <v>337</v>
      </c>
      <c r="J246" s="1">
        <v>35.46</v>
      </c>
      <c r="K246" s="1">
        <v>11.28</v>
      </c>
      <c r="L246" s="1">
        <v>91141</v>
      </c>
      <c r="M246" s="1">
        <v>10</v>
      </c>
      <c r="N246" s="1">
        <v>1127.8800000000001</v>
      </c>
      <c r="O246" s="1">
        <v>12.55</v>
      </c>
      <c r="P246" s="1">
        <v>41</v>
      </c>
      <c r="Q246" s="1">
        <v>24457</v>
      </c>
      <c r="R246" s="1">
        <v>57</v>
      </c>
      <c r="S246" s="1">
        <f t="shared" si="55"/>
        <v>17853</v>
      </c>
      <c r="T246" s="1">
        <f t="shared" si="56"/>
        <v>82121.671199999997</v>
      </c>
      <c r="U246" s="1">
        <f t="shared" si="57"/>
        <v>138.05000000000001</v>
      </c>
      <c r="V246" s="1">
        <f t="shared" si="58"/>
        <v>78.319999999999993</v>
      </c>
      <c r="W246" s="1">
        <f t="shared" si="59"/>
        <v>512239.95880000002</v>
      </c>
      <c r="X246" s="1">
        <f t="shared" si="60"/>
        <v>465.67268981818182</v>
      </c>
      <c r="Y246" s="10">
        <f t="shared" si="61"/>
        <v>6.9126739968476425</v>
      </c>
      <c r="Z246" s="1">
        <f t="shared" si="62"/>
        <v>645.48444870021626</v>
      </c>
      <c r="AA246" s="1">
        <f t="shared" si="63"/>
        <v>0.52208848823329845</v>
      </c>
      <c r="AB246" s="1">
        <f t="shared" si="64"/>
        <v>406921.95880000002</v>
      </c>
      <c r="AC246" s="8">
        <f t="shared" si="65"/>
        <v>0.52208848823329845</v>
      </c>
      <c r="AD246" s="1" t="str">
        <f t="shared" si="66"/>
        <v>CUST246</v>
      </c>
      <c r="AE246" s="1"/>
      <c r="AF246" s="1">
        <f t="shared" si="72"/>
        <v>135611424.44000003</v>
      </c>
      <c r="AG246" s="1">
        <f t="shared" si="67"/>
        <v>0.66255438019027668</v>
      </c>
      <c r="AH246" s="1" t="str">
        <f t="shared" si="68"/>
        <v>Yes</v>
      </c>
      <c r="AI246" s="1" t="str">
        <f t="shared" si="69"/>
        <v>No</v>
      </c>
      <c r="AJ246" s="1" t="str">
        <f t="shared" si="70"/>
        <v>No</v>
      </c>
      <c r="AK246" s="1" t="str">
        <f t="shared" si="71"/>
        <v>Low</v>
      </c>
    </row>
    <row r="247" spans="1:37" x14ac:dyDescent="0.3">
      <c r="A247" s="1" t="s">
        <v>22</v>
      </c>
      <c r="B247" s="1" t="s">
        <v>27</v>
      </c>
      <c r="C247" s="1" t="s">
        <v>28</v>
      </c>
      <c r="D247" s="1">
        <v>4570</v>
      </c>
      <c r="E247" s="1">
        <v>714917</v>
      </c>
      <c r="F247" s="1">
        <v>126668</v>
      </c>
      <c r="G247" s="1">
        <v>6.03</v>
      </c>
      <c r="H247" s="1">
        <v>3.68</v>
      </c>
      <c r="I247" s="1">
        <v>51</v>
      </c>
      <c r="J247" s="1">
        <v>23.32</v>
      </c>
      <c r="K247" s="1">
        <v>13.83</v>
      </c>
      <c r="L247" s="1">
        <v>16709</v>
      </c>
      <c r="M247" s="1">
        <v>6</v>
      </c>
      <c r="N247" s="1">
        <v>1277.52</v>
      </c>
      <c r="O247" s="1">
        <v>24.51</v>
      </c>
      <c r="P247" s="1">
        <v>11</v>
      </c>
      <c r="Q247" s="1">
        <v>47947</v>
      </c>
      <c r="R247" s="1">
        <v>-4</v>
      </c>
      <c r="S247" s="1">
        <f t="shared" si="55"/>
        <v>16817.600000000002</v>
      </c>
      <c r="T247" s="1">
        <f t="shared" si="56"/>
        <v>98873.021099999998</v>
      </c>
      <c r="U247" s="1">
        <f t="shared" si="57"/>
        <v>1120.107</v>
      </c>
      <c r="V247" s="1">
        <f t="shared" si="58"/>
        <v>275.57099999999997</v>
      </c>
      <c r="W247" s="1">
        <f t="shared" si="59"/>
        <v>533174.70090000005</v>
      </c>
      <c r="X247" s="1">
        <f t="shared" si="60"/>
        <v>116.6684247045952</v>
      </c>
      <c r="Y247" s="10">
        <f t="shared" si="61"/>
        <v>5.6440221681877034</v>
      </c>
      <c r="Z247" s="1">
        <f t="shared" si="62"/>
        <v>559.613156741186</v>
      </c>
      <c r="AA247" s="1">
        <f t="shared" si="63"/>
        <v>9.1134383431922872E-2</v>
      </c>
      <c r="AB247" s="1">
        <f t="shared" si="64"/>
        <v>406506.70090000005</v>
      </c>
      <c r="AC247" s="8">
        <f t="shared" si="65"/>
        <v>9.1134383431922872E-2</v>
      </c>
      <c r="AD247" s="1" t="str">
        <f t="shared" si="66"/>
        <v>CUST247</v>
      </c>
      <c r="AE247" s="1"/>
      <c r="AF247" s="1">
        <f t="shared" si="72"/>
        <v>136017931.14090002</v>
      </c>
      <c r="AG247" s="1">
        <f t="shared" si="67"/>
        <v>0.66454044291596648</v>
      </c>
      <c r="AH247" s="1" t="str">
        <f t="shared" si="68"/>
        <v>Yes</v>
      </c>
      <c r="AI247" s="1" t="str">
        <f t="shared" si="69"/>
        <v>Yes</v>
      </c>
      <c r="AJ247" s="1" t="str">
        <f t="shared" si="70"/>
        <v>No</v>
      </c>
      <c r="AK247" s="1" t="str">
        <f t="shared" si="71"/>
        <v>Low</v>
      </c>
    </row>
    <row r="248" spans="1:37" x14ac:dyDescent="0.3">
      <c r="A248" s="1" t="s">
        <v>19</v>
      </c>
      <c r="B248" s="1" t="s">
        <v>26</v>
      </c>
      <c r="C248" s="1" t="s">
        <v>28</v>
      </c>
      <c r="D248" s="1">
        <v>1329</v>
      </c>
      <c r="E248" s="1">
        <v>617109</v>
      </c>
      <c r="F248" s="1">
        <v>41593</v>
      </c>
      <c r="G248" s="1">
        <v>3.31</v>
      </c>
      <c r="H248" s="1">
        <v>9.56</v>
      </c>
      <c r="I248" s="1">
        <v>279</v>
      </c>
      <c r="J248" s="1">
        <v>34.19</v>
      </c>
      <c r="K248" s="1">
        <v>7.44</v>
      </c>
      <c r="L248" s="1">
        <v>75791</v>
      </c>
      <c r="M248" s="1">
        <v>5</v>
      </c>
      <c r="N248" s="1">
        <v>294.93</v>
      </c>
      <c r="O248" s="1">
        <v>20.079999999999998</v>
      </c>
      <c r="P248" s="1">
        <v>48</v>
      </c>
      <c r="Q248" s="1">
        <v>34405</v>
      </c>
      <c r="R248" s="1">
        <v>7</v>
      </c>
      <c r="S248" s="1">
        <f t="shared" si="55"/>
        <v>12705.24</v>
      </c>
      <c r="T248" s="1">
        <f t="shared" si="56"/>
        <v>45912.909600000006</v>
      </c>
      <c r="U248" s="1">
        <f t="shared" si="57"/>
        <v>266.86319999999995</v>
      </c>
      <c r="V248" s="1">
        <f t="shared" si="58"/>
        <v>43.989899999999999</v>
      </c>
      <c r="W248" s="1">
        <f t="shared" si="59"/>
        <v>447983.99729999999</v>
      </c>
      <c r="X248" s="1">
        <f t="shared" si="60"/>
        <v>337.08351941309252</v>
      </c>
      <c r="Y248" s="10">
        <f t="shared" si="61"/>
        <v>14.836847546462145</v>
      </c>
      <c r="Z248" s="1">
        <f t="shared" si="62"/>
        <v>2092.3914149120128</v>
      </c>
      <c r="AA248" s="1">
        <f t="shared" si="63"/>
        <v>0.13334025269441865</v>
      </c>
      <c r="AB248" s="1">
        <f t="shared" si="64"/>
        <v>406390.99729999999</v>
      </c>
      <c r="AC248" s="8">
        <f t="shared" si="65"/>
        <v>0.13334025269441865</v>
      </c>
      <c r="AD248" s="1" t="str">
        <f t="shared" si="66"/>
        <v>CUST248</v>
      </c>
      <c r="AE248" s="1"/>
      <c r="AF248" s="1">
        <f t="shared" si="72"/>
        <v>136424322.13820001</v>
      </c>
      <c r="AG248" s="1">
        <f t="shared" si="67"/>
        <v>0.6665259403505881</v>
      </c>
      <c r="AH248" s="1" t="str">
        <f t="shared" si="68"/>
        <v>Yes</v>
      </c>
      <c r="AI248" s="1" t="str">
        <f t="shared" si="69"/>
        <v>Yes</v>
      </c>
      <c r="AJ248" s="1" t="str">
        <f t="shared" si="70"/>
        <v>Yes</v>
      </c>
      <c r="AK248" s="1" t="str">
        <f t="shared" si="71"/>
        <v>High</v>
      </c>
    </row>
    <row r="249" spans="1:37" x14ac:dyDescent="0.3">
      <c r="A249" s="1" t="s">
        <v>21</v>
      </c>
      <c r="B249" s="1" t="s">
        <v>24</v>
      </c>
      <c r="C249" s="1" t="s">
        <v>30</v>
      </c>
      <c r="D249" s="1">
        <v>205</v>
      </c>
      <c r="E249" s="1">
        <v>651153</v>
      </c>
      <c r="F249" s="1">
        <v>139393</v>
      </c>
      <c r="G249" s="1">
        <v>9.7799999999999994</v>
      </c>
      <c r="H249" s="1">
        <v>12.53</v>
      </c>
      <c r="I249" s="1">
        <v>353</v>
      </c>
      <c r="J249" s="1">
        <v>32.549999999999997</v>
      </c>
      <c r="K249" s="1">
        <v>8.5299999999999994</v>
      </c>
      <c r="L249" s="1">
        <v>22606</v>
      </c>
      <c r="M249" s="1">
        <v>2</v>
      </c>
      <c r="N249" s="1">
        <v>508.51</v>
      </c>
      <c r="O249" s="1">
        <v>7.5</v>
      </c>
      <c r="P249" s="1">
        <v>40</v>
      </c>
      <c r="Q249" s="1">
        <v>24806</v>
      </c>
      <c r="R249" s="1">
        <v>11</v>
      </c>
      <c r="S249" s="1">
        <f t="shared" si="55"/>
        <v>2568.65</v>
      </c>
      <c r="T249" s="1">
        <f t="shared" si="56"/>
        <v>55543.35089999999</v>
      </c>
      <c r="U249" s="1">
        <f t="shared" si="57"/>
        <v>15.375</v>
      </c>
      <c r="V249" s="1">
        <f t="shared" si="58"/>
        <v>20.048999999999999</v>
      </c>
      <c r="W249" s="1">
        <f t="shared" si="59"/>
        <v>545593.57510000002</v>
      </c>
      <c r="X249" s="1">
        <f t="shared" si="60"/>
        <v>2661.4320736585369</v>
      </c>
      <c r="Y249" s="10">
        <f t="shared" si="61"/>
        <v>4.6713464808132406</v>
      </c>
      <c r="Z249" s="1">
        <f t="shared" si="62"/>
        <v>1280.511691018859</v>
      </c>
      <c r="AA249" s="1">
        <f t="shared" si="63"/>
        <v>0.27567104812540216</v>
      </c>
      <c r="AB249" s="1">
        <f t="shared" si="64"/>
        <v>406200.57510000002</v>
      </c>
      <c r="AC249" s="8">
        <f t="shared" si="65"/>
        <v>0.27567104812540216</v>
      </c>
      <c r="AD249" s="1" t="str">
        <f t="shared" si="66"/>
        <v>CUST249</v>
      </c>
      <c r="AE249" s="1"/>
      <c r="AF249" s="1">
        <f t="shared" si="72"/>
        <v>136830522.71330002</v>
      </c>
      <c r="AG249" s="1">
        <f t="shared" si="67"/>
        <v>0.66851050744277585</v>
      </c>
      <c r="AH249" s="1" t="str">
        <f t="shared" si="68"/>
        <v>Yes</v>
      </c>
      <c r="AI249" s="1" t="str">
        <f t="shared" si="69"/>
        <v>Yes</v>
      </c>
      <c r="AJ249" s="1" t="str">
        <f t="shared" si="70"/>
        <v>No</v>
      </c>
      <c r="AK249" s="1" t="str">
        <f t="shared" si="71"/>
        <v>Low</v>
      </c>
    </row>
    <row r="250" spans="1:37" x14ac:dyDescent="0.3">
      <c r="A250" s="1" t="s">
        <v>18</v>
      </c>
      <c r="B250" s="1" t="s">
        <v>24</v>
      </c>
      <c r="C250" s="1" t="s">
        <v>30</v>
      </c>
      <c r="D250" s="1">
        <v>3109</v>
      </c>
      <c r="E250" s="1">
        <v>529926</v>
      </c>
      <c r="F250" s="1">
        <v>15014</v>
      </c>
      <c r="G250" s="1">
        <v>7.85</v>
      </c>
      <c r="H250" s="1">
        <v>11.9</v>
      </c>
      <c r="I250" s="1">
        <v>228</v>
      </c>
      <c r="J250" s="1">
        <v>23.14</v>
      </c>
      <c r="K250" s="1">
        <v>9.0399999999999991</v>
      </c>
      <c r="L250" s="1">
        <v>14855</v>
      </c>
      <c r="M250" s="1">
        <v>9</v>
      </c>
      <c r="N250" s="1">
        <v>428.07</v>
      </c>
      <c r="O250" s="1">
        <v>2.0299999999999998</v>
      </c>
      <c r="P250" s="1">
        <v>31</v>
      </c>
      <c r="Q250" s="1">
        <v>9831</v>
      </c>
      <c r="R250" s="1">
        <v>-8</v>
      </c>
      <c r="S250" s="1">
        <f t="shared" si="55"/>
        <v>36997.1</v>
      </c>
      <c r="T250" s="1">
        <f t="shared" si="56"/>
        <v>47905.310399999995</v>
      </c>
      <c r="U250" s="1">
        <f t="shared" si="57"/>
        <v>63.112699999999997</v>
      </c>
      <c r="V250" s="1">
        <f t="shared" si="58"/>
        <v>244.0565</v>
      </c>
      <c r="W250" s="1">
        <f t="shared" si="59"/>
        <v>420030.4204</v>
      </c>
      <c r="X250" s="1">
        <f t="shared" si="60"/>
        <v>135.10145397233836</v>
      </c>
      <c r="Y250" s="10">
        <f t="shared" si="61"/>
        <v>35.29545757293193</v>
      </c>
      <c r="Z250" s="1">
        <f t="shared" si="62"/>
        <v>1237.9423925993412</v>
      </c>
      <c r="AA250" s="1">
        <f t="shared" si="63"/>
        <v>0.18417658314557125</v>
      </c>
      <c r="AB250" s="1">
        <f t="shared" si="64"/>
        <v>405016.4204</v>
      </c>
      <c r="AC250" s="8">
        <f t="shared" si="65"/>
        <v>0.18417658314557125</v>
      </c>
      <c r="AD250" s="1" t="str">
        <f t="shared" si="66"/>
        <v>CUST250</v>
      </c>
      <c r="AE250" s="1"/>
      <c r="AF250" s="1">
        <f t="shared" si="72"/>
        <v>137235539.13370001</v>
      </c>
      <c r="AG250" s="1">
        <f t="shared" si="67"/>
        <v>0.67048928913091987</v>
      </c>
      <c r="AH250" s="1" t="str">
        <f t="shared" si="68"/>
        <v>Yes</v>
      </c>
      <c r="AI250" s="1" t="str">
        <f t="shared" si="69"/>
        <v>No</v>
      </c>
      <c r="AJ250" s="1" t="str">
        <f t="shared" si="70"/>
        <v>No</v>
      </c>
      <c r="AK250" s="1" t="str">
        <f t="shared" si="71"/>
        <v>High</v>
      </c>
    </row>
    <row r="251" spans="1:37" x14ac:dyDescent="0.3">
      <c r="A251" s="1" t="s">
        <v>18</v>
      </c>
      <c r="B251" s="1" t="s">
        <v>25</v>
      </c>
      <c r="C251" s="1" t="s">
        <v>31</v>
      </c>
      <c r="D251" s="1">
        <v>1279</v>
      </c>
      <c r="E251" s="1">
        <v>595735</v>
      </c>
      <c r="F251" s="1">
        <v>82960</v>
      </c>
      <c r="G251" s="1">
        <v>0.53</v>
      </c>
      <c r="H251" s="1">
        <v>7.67</v>
      </c>
      <c r="I251" s="1">
        <v>295</v>
      </c>
      <c r="J251" s="1">
        <v>27.61</v>
      </c>
      <c r="K251" s="1">
        <v>8.65</v>
      </c>
      <c r="L251" s="1">
        <v>28549</v>
      </c>
      <c r="M251" s="1">
        <v>11</v>
      </c>
      <c r="N251" s="1">
        <v>963.09</v>
      </c>
      <c r="O251" s="1">
        <v>0.28999999999999998</v>
      </c>
      <c r="P251" s="1">
        <v>41</v>
      </c>
      <c r="Q251" s="1">
        <v>18729</v>
      </c>
      <c r="R251" s="1">
        <v>11</v>
      </c>
      <c r="S251" s="1">
        <f t="shared" si="55"/>
        <v>9809.93</v>
      </c>
      <c r="T251" s="1">
        <f t="shared" si="56"/>
        <v>51531.077500000007</v>
      </c>
      <c r="U251" s="1">
        <f t="shared" si="57"/>
        <v>3.7090999999999998</v>
      </c>
      <c r="V251" s="1">
        <f t="shared" si="58"/>
        <v>6.7786999999999997</v>
      </c>
      <c r="W251" s="1">
        <f t="shared" si="59"/>
        <v>487105.50469999999</v>
      </c>
      <c r="X251" s="1">
        <f t="shared" si="60"/>
        <v>380.84871360437842</v>
      </c>
      <c r="Y251" s="10">
        <f t="shared" si="61"/>
        <v>7.1809908389585342</v>
      </c>
      <c r="Z251" s="1">
        <f t="shared" si="62"/>
        <v>618.56628144825504</v>
      </c>
      <c r="AA251" s="1">
        <f t="shared" si="63"/>
        <v>0.47690928013294503</v>
      </c>
      <c r="AB251" s="1">
        <f t="shared" si="64"/>
        <v>404145.50469999999</v>
      </c>
      <c r="AC251" s="8">
        <f t="shared" si="65"/>
        <v>0.47690928013294503</v>
      </c>
      <c r="AD251" s="1" t="str">
        <f t="shared" si="66"/>
        <v>CUST251</v>
      </c>
      <c r="AE251" s="1"/>
      <c r="AF251" s="1">
        <f t="shared" si="72"/>
        <v>137639684.63840002</v>
      </c>
      <c r="AG251" s="1">
        <f t="shared" si="67"/>
        <v>0.67246381580136028</v>
      </c>
      <c r="AH251" s="1" t="str">
        <f t="shared" si="68"/>
        <v>Yes</v>
      </c>
      <c r="AI251" s="1" t="str">
        <f t="shared" si="69"/>
        <v>No</v>
      </c>
      <c r="AJ251" s="1" t="str">
        <f t="shared" si="70"/>
        <v>No</v>
      </c>
      <c r="AK251" s="1" t="str">
        <f t="shared" si="71"/>
        <v>Low</v>
      </c>
    </row>
    <row r="252" spans="1:37" x14ac:dyDescent="0.3">
      <c r="A252" s="1" t="s">
        <v>20</v>
      </c>
      <c r="B252" s="1" t="s">
        <v>24</v>
      </c>
      <c r="C252" s="1" t="s">
        <v>28</v>
      </c>
      <c r="D252" s="1">
        <v>3974</v>
      </c>
      <c r="E252" s="1">
        <v>770391</v>
      </c>
      <c r="F252" s="1">
        <v>98574</v>
      </c>
      <c r="G252" s="1">
        <v>4.0999999999999996</v>
      </c>
      <c r="H252" s="1">
        <v>12.31</v>
      </c>
      <c r="I252" s="1">
        <v>274</v>
      </c>
      <c r="J252" s="1">
        <v>38.18</v>
      </c>
      <c r="K252" s="1">
        <v>10.35</v>
      </c>
      <c r="L252" s="1">
        <v>95567</v>
      </c>
      <c r="M252" s="1">
        <v>11</v>
      </c>
      <c r="N252" s="1">
        <v>1820.64</v>
      </c>
      <c r="O252" s="1">
        <v>26.2</v>
      </c>
      <c r="P252" s="1">
        <v>38</v>
      </c>
      <c r="Q252" s="1">
        <v>42476</v>
      </c>
      <c r="R252" s="1">
        <v>18</v>
      </c>
      <c r="S252" s="1">
        <f t="shared" si="55"/>
        <v>48919.94</v>
      </c>
      <c r="T252" s="1">
        <f t="shared" si="56"/>
        <v>79735.468500000003</v>
      </c>
      <c r="U252" s="1">
        <f t="shared" si="57"/>
        <v>1041.1880000000001</v>
      </c>
      <c r="V252" s="1">
        <f t="shared" si="58"/>
        <v>162.93399999999997</v>
      </c>
      <c r="W252" s="1">
        <f t="shared" si="59"/>
        <v>502488.46950000001</v>
      </c>
      <c r="X252" s="1">
        <f t="shared" si="60"/>
        <v>126.44400339708103</v>
      </c>
      <c r="Y252" s="10">
        <f t="shared" si="61"/>
        <v>7.8153569906871994</v>
      </c>
      <c r="Z252" s="1">
        <f t="shared" si="62"/>
        <v>423.14296071711044</v>
      </c>
      <c r="AA252" s="1">
        <f t="shared" si="63"/>
        <v>0.64753529052130676</v>
      </c>
      <c r="AB252" s="1">
        <f t="shared" si="64"/>
        <v>403914.46950000001</v>
      </c>
      <c r="AC252" s="8">
        <f t="shared" si="65"/>
        <v>0.64753529052130676</v>
      </c>
      <c r="AD252" s="1" t="str">
        <f t="shared" si="66"/>
        <v>CUST252</v>
      </c>
      <c r="AE252" s="1"/>
      <c r="AF252" s="1">
        <f t="shared" si="72"/>
        <v>138043599.10790002</v>
      </c>
      <c r="AG252" s="1">
        <f t="shared" si="67"/>
        <v>0.67443721370713827</v>
      </c>
      <c r="AH252" s="1" t="str">
        <f t="shared" si="68"/>
        <v>Yes</v>
      </c>
      <c r="AI252" s="1" t="str">
        <f t="shared" si="69"/>
        <v>No</v>
      </c>
      <c r="AJ252" s="1" t="str">
        <f t="shared" si="70"/>
        <v>No</v>
      </c>
      <c r="AK252" s="1" t="str">
        <f t="shared" si="71"/>
        <v>Low</v>
      </c>
    </row>
    <row r="253" spans="1:37" x14ac:dyDescent="0.3">
      <c r="A253" s="1" t="s">
        <v>23</v>
      </c>
      <c r="B253" s="1" t="s">
        <v>25</v>
      </c>
      <c r="C253" s="1" t="s">
        <v>28</v>
      </c>
      <c r="D253" s="1">
        <v>2594</v>
      </c>
      <c r="E253" s="1">
        <v>517874</v>
      </c>
      <c r="F253" s="1">
        <v>30372</v>
      </c>
      <c r="G253" s="1">
        <v>3.37</v>
      </c>
      <c r="H253" s="1">
        <v>6.58</v>
      </c>
      <c r="I253" s="1">
        <v>337</v>
      </c>
      <c r="J253" s="1">
        <v>51.54</v>
      </c>
      <c r="K253" s="1">
        <v>9.7799999999999994</v>
      </c>
      <c r="L253" s="1">
        <v>12884</v>
      </c>
      <c r="M253" s="1">
        <v>12</v>
      </c>
      <c r="N253" s="1">
        <v>985.53</v>
      </c>
      <c r="O253" s="1">
        <v>25.83</v>
      </c>
      <c r="P253" s="1">
        <v>3</v>
      </c>
      <c r="Q253" s="1">
        <v>2454</v>
      </c>
      <c r="R253" s="1">
        <v>14</v>
      </c>
      <c r="S253" s="1">
        <f t="shared" si="55"/>
        <v>17068.52</v>
      </c>
      <c r="T253" s="1">
        <f t="shared" si="56"/>
        <v>50648.0772</v>
      </c>
      <c r="U253" s="1">
        <f t="shared" si="57"/>
        <v>670.03019999999992</v>
      </c>
      <c r="V253" s="1">
        <f t="shared" si="58"/>
        <v>87.4178</v>
      </c>
      <c r="W253" s="1">
        <f t="shared" si="59"/>
        <v>434061.95480000001</v>
      </c>
      <c r="X253" s="1">
        <f t="shared" si="60"/>
        <v>167.33305890516576</v>
      </c>
      <c r="Y253" s="10">
        <f t="shared" si="61"/>
        <v>17.051033846964309</v>
      </c>
      <c r="Z253" s="1">
        <f t="shared" si="62"/>
        <v>525.47766176575044</v>
      </c>
      <c r="AA253" s="1">
        <f t="shared" si="63"/>
        <v>0.64132126733529771</v>
      </c>
      <c r="AB253" s="1">
        <f t="shared" si="64"/>
        <v>403689.95480000001</v>
      </c>
      <c r="AC253" s="8">
        <f t="shared" si="65"/>
        <v>0.64132126733529771</v>
      </c>
      <c r="AD253" s="1" t="str">
        <f t="shared" si="66"/>
        <v>CUST253</v>
      </c>
      <c r="AE253" s="1"/>
      <c r="AF253" s="1">
        <f t="shared" si="72"/>
        <v>138447289.06270003</v>
      </c>
      <c r="AG253" s="1">
        <f t="shared" si="67"/>
        <v>0.67640951470534727</v>
      </c>
      <c r="AH253" s="1" t="str">
        <f t="shared" si="68"/>
        <v>Yes</v>
      </c>
      <c r="AI253" s="1" t="str">
        <f t="shared" si="69"/>
        <v>No</v>
      </c>
      <c r="AJ253" s="1" t="str">
        <f t="shared" si="70"/>
        <v>No</v>
      </c>
      <c r="AK253" s="1" t="str">
        <f t="shared" si="71"/>
        <v>High</v>
      </c>
    </row>
    <row r="254" spans="1:37" x14ac:dyDescent="0.3">
      <c r="A254" s="1" t="s">
        <v>23</v>
      </c>
      <c r="B254" s="1" t="s">
        <v>25</v>
      </c>
      <c r="C254" s="1" t="s">
        <v>30</v>
      </c>
      <c r="D254" s="1">
        <v>4230</v>
      </c>
      <c r="E254" s="1">
        <v>721447</v>
      </c>
      <c r="F254" s="1">
        <v>133379</v>
      </c>
      <c r="G254" s="1">
        <v>6.82</v>
      </c>
      <c r="H254" s="1">
        <v>7.98</v>
      </c>
      <c r="I254" s="1">
        <v>13</v>
      </c>
      <c r="J254" s="1">
        <v>44.02</v>
      </c>
      <c r="K254" s="1">
        <v>8.99</v>
      </c>
      <c r="L254" s="1">
        <v>63600</v>
      </c>
      <c r="M254" s="1">
        <v>11</v>
      </c>
      <c r="N254" s="1">
        <v>1976.14</v>
      </c>
      <c r="O254" s="1">
        <v>29.13</v>
      </c>
      <c r="P254" s="1">
        <v>35</v>
      </c>
      <c r="Q254" s="1">
        <v>21594</v>
      </c>
      <c r="R254" s="1">
        <v>-5</v>
      </c>
      <c r="S254" s="1">
        <f t="shared" si="55"/>
        <v>33755.4</v>
      </c>
      <c r="T254" s="1">
        <f t="shared" si="56"/>
        <v>64858.085300000006</v>
      </c>
      <c r="U254" s="1">
        <f t="shared" si="57"/>
        <v>1232.1990000000001</v>
      </c>
      <c r="V254" s="1">
        <f t="shared" si="58"/>
        <v>288.48599999999999</v>
      </c>
      <c r="W254" s="1">
        <f t="shared" si="59"/>
        <v>536118.8297</v>
      </c>
      <c r="X254" s="1">
        <f t="shared" si="60"/>
        <v>126.74204011820331</v>
      </c>
      <c r="Y254" s="10">
        <f t="shared" si="61"/>
        <v>5.4089999175282468</v>
      </c>
      <c r="Z254" s="1">
        <f t="shared" si="62"/>
        <v>365.07889117167809</v>
      </c>
      <c r="AA254" s="1">
        <f t="shared" si="63"/>
        <v>3.5608741875702586E-2</v>
      </c>
      <c r="AB254" s="1">
        <f t="shared" si="64"/>
        <v>402739.8297</v>
      </c>
      <c r="AC254" s="8">
        <f t="shared" si="65"/>
        <v>3.5608741875702586E-2</v>
      </c>
      <c r="AD254" s="1" t="str">
        <f t="shared" si="66"/>
        <v>CUST254</v>
      </c>
      <c r="AE254" s="1"/>
      <c r="AF254" s="1">
        <f t="shared" si="72"/>
        <v>138850028.89240003</v>
      </c>
      <c r="AG254" s="1">
        <f t="shared" si="67"/>
        <v>0.67837717369386319</v>
      </c>
      <c r="AH254" s="1" t="str">
        <f t="shared" si="68"/>
        <v>Yes</v>
      </c>
      <c r="AI254" s="1" t="str">
        <f t="shared" si="69"/>
        <v>No</v>
      </c>
      <c r="AJ254" s="1" t="str">
        <f t="shared" si="70"/>
        <v>No</v>
      </c>
      <c r="AK254" s="1" t="str">
        <f t="shared" si="71"/>
        <v>Low</v>
      </c>
    </row>
    <row r="255" spans="1:37" x14ac:dyDescent="0.3">
      <c r="A255" s="1" t="s">
        <v>23</v>
      </c>
      <c r="B255" s="1" t="s">
        <v>26</v>
      </c>
      <c r="C255" s="1" t="s">
        <v>28</v>
      </c>
      <c r="D255" s="1">
        <v>2765</v>
      </c>
      <c r="E255" s="1">
        <v>637275</v>
      </c>
      <c r="F255" s="1">
        <v>9426</v>
      </c>
      <c r="G255" s="1">
        <v>3.94</v>
      </c>
      <c r="H255" s="1">
        <v>6.07</v>
      </c>
      <c r="I255" s="1">
        <v>106</v>
      </c>
      <c r="J255" s="1">
        <v>10.94</v>
      </c>
      <c r="K255" s="1">
        <v>10.08</v>
      </c>
      <c r="L255" s="1">
        <v>99612</v>
      </c>
      <c r="M255" s="1">
        <v>11</v>
      </c>
      <c r="N255" s="1">
        <v>536.01</v>
      </c>
      <c r="O255" s="1">
        <v>15.42</v>
      </c>
      <c r="P255" s="1">
        <v>21</v>
      </c>
      <c r="Q255" s="1">
        <v>45989</v>
      </c>
      <c r="R255" s="1">
        <v>13</v>
      </c>
      <c r="S255" s="1">
        <f t="shared" si="55"/>
        <v>16783.55</v>
      </c>
      <c r="T255" s="1">
        <f t="shared" si="56"/>
        <v>64237.32</v>
      </c>
      <c r="U255" s="1">
        <f t="shared" si="57"/>
        <v>426.363</v>
      </c>
      <c r="V255" s="1">
        <f t="shared" si="58"/>
        <v>108.94099999999999</v>
      </c>
      <c r="W255" s="1">
        <f t="shared" si="59"/>
        <v>410117.826</v>
      </c>
      <c r="X255" s="1">
        <f t="shared" si="60"/>
        <v>148.32471103074141</v>
      </c>
      <c r="Y255" s="10">
        <f t="shared" si="61"/>
        <v>67.60821133036282</v>
      </c>
      <c r="Z255" s="1">
        <f t="shared" si="62"/>
        <v>1188.9237141098115</v>
      </c>
      <c r="AA255" s="1">
        <f t="shared" si="63"/>
        <v>8.9156266917735663E-2</v>
      </c>
      <c r="AB255" s="1">
        <f t="shared" si="64"/>
        <v>400691.826</v>
      </c>
      <c r="AC255" s="8">
        <f t="shared" si="65"/>
        <v>8.9156266917735663E-2</v>
      </c>
      <c r="AD255" s="1" t="str">
        <f t="shared" si="66"/>
        <v>CUST255</v>
      </c>
      <c r="AE255" s="1"/>
      <c r="AF255" s="1">
        <f t="shared" si="72"/>
        <v>139250720.71840003</v>
      </c>
      <c r="AG255" s="1">
        <f t="shared" si="67"/>
        <v>0.68033482678628543</v>
      </c>
      <c r="AH255" s="1" t="str">
        <f t="shared" si="68"/>
        <v>Yes</v>
      </c>
      <c r="AI255" s="1" t="str">
        <f t="shared" si="69"/>
        <v>No</v>
      </c>
      <c r="AJ255" s="1" t="str">
        <f t="shared" si="70"/>
        <v>No</v>
      </c>
      <c r="AK255" s="1" t="str">
        <f t="shared" si="71"/>
        <v>High</v>
      </c>
    </row>
    <row r="256" spans="1:37" x14ac:dyDescent="0.3">
      <c r="A256" s="1" t="s">
        <v>23</v>
      </c>
      <c r="B256" s="1" t="s">
        <v>27</v>
      </c>
      <c r="C256" s="1" t="s">
        <v>30</v>
      </c>
      <c r="D256" s="1">
        <v>2561</v>
      </c>
      <c r="E256" s="1">
        <v>805111</v>
      </c>
      <c r="F256" s="1">
        <v>67021</v>
      </c>
      <c r="G256" s="1">
        <v>3.83</v>
      </c>
      <c r="H256" s="1">
        <v>18.02</v>
      </c>
      <c r="I256" s="1">
        <v>114</v>
      </c>
      <c r="J256" s="1">
        <v>49.36</v>
      </c>
      <c r="K256" s="1">
        <v>19.7</v>
      </c>
      <c r="L256" s="1">
        <v>97008</v>
      </c>
      <c r="M256" s="1">
        <v>3</v>
      </c>
      <c r="N256" s="1">
        <v>656.92</v>
      </c>
      <c r="O256" s="1">
        <v>12.96</v>
      </c>
      <c r="P256" s="1">
        <v>2</v>
      </c>
      <c r="Q256" s="1">
        <v>35383</v>
      </c>
      <c r="R256" s="1">
        <v>73</v>
      </c>
      <c r="S256" s="1">
        <f t="shared" si="55"/>
        <v>46149.22</v>
      </c>
      <c r="T256" s="1">
        <f t="shared" si="56"/>
        <v>158606.867</v>
      </c>
      <c r="U256" s="1">
        <f t="shared" si="57"/>
        <v>331.90560000000005</v>
      </c>
      <c r="V256" s="1">
        <f t="shared" si="58"/>
        <v>98.086300000000008</v>
      </c>
      <c r="W256" s="1">
        <f t="shared" si="59"/>
        <v>467533.92110000004</v>
      </c>
      <c r="X256" s="1">
        <f t="shared" si="60"/>
        <v>182.55912577118315</v>
      </c>
      <c r="Y256" s="10">
        <f t="shared" si="61"/>
        <v>12.012816878291879</v>
      </c>
      <c r="Z256" s="1">
        <f t="shared" si="62"/>
        <v>1225.5845460634478</v>
      </c>
      <c r="AA256" s="1">
        <f t="shared" si="63"/>
        <v>9.3016838671934665E-2</v>
      </c>
      <c r="AB256" s="1">
        <f t="shared" si="64"/>
        <v>400512.92110000004</v>
      </c>
      <c r="AC256" s="8">
        <f t="shared" si="65"/>
        <v>9.3016838671934665E-2</v>
      </c>
      <c r="AD256" s="1" t="str">
        <f t="shared" si="66"/>
        <v>CUST256</v>
      </c>
      <c r="AE256" s="1"/>
      <c r="AF256" s="1">
        <f t="shared" si="72"/>
        <v>139651233.63950002</v>
      </c>
      <c r="AG256" s="1">
        <f t="shared" si="67"/>
        <v>0.68229160580614601</v>
      </c>
      <c r="AH256" s="1" t="str">
        <f t="shared" si="68"/>
        <v>Yes</v>
      </c>
      <c r="AI256" s="1" t="str">
        <f t="shared" si="69"/>
        <v>Yes</v>
      </c>
      <c r="AJ256" s="1" t="str">
        <f t="shared" si="70"/>
        <v>No</v>
      </c>
      <c r="AK256" s="1" t="str">
        <f t="shared" si="71"/>
        <v>Low</v>
      </c>
    </row>
    <row r="257" spans="1:37" x14ac:dyDescent="0.3">
      <c r="A257" s="1" t="s">
        <v>20</v>
      </c>
      <c r="B257" s="1" t="s">
        <v>27</v>
      </c>
      <c r="C257" s="1" t="s">
        <v>29</v>
      </c>
      <c r="D257" s="1">
        <v>1713</v>
      </c>
      <c r="E257" s="1">
        <v>625919</v>
      </c>
      <c r="F257" s="1">
        <v>57874</v>
      </c>
      <c r="G257" s="1">
        <v>6.3</v>
      </c>
      <c r="H257" s="1">
        <v>2.92</v>
      </c>
      <c r="I257" s="1">
        <v>64</v>
      </c>
      <c r="J257" s="1">
        <v>59.36</v>
      </c>
      <c r="K257" s="1">
        <v>14.72</v>
      </c>
      <c r="L257" s="1">
        <v>48506</v>
      </c>
      <c r="M257" s="1">
        <v>13</v>
      </c>
      <c r="N257" s="1">
        <v>1016.65</v>
      </c>
      <c r="O257" s="1">
        <v>12.8</v>
      </c>
      <c r="P257" s="1">
        <v>34</v>
      </c>
      <c r="Q257" s="1">
        <v>22509</v>
      </c>
      <c r="R257" s="1">
        <v>-13</v>
      </c>
      <c r="S257" s="1">
        <f t="shared" si="55"/>
        <v>5001.96</v>
      </c>
      <c r="T257" s="1">
        <f t="shared" si="56"/>
        <v>92135.276799999992</v>
      </c>
      <c r="U257" s="1">
        <f t="shared" si="57"/>
        <v>219.26400000000001</v>
      </c>
      <c r="V257" s="1">
        <f t="shared" si="58"/>
        <v>107.919</v>
      </c>
      <c r="W257" s="1">
        <f t="shared" si="59"/>
        <v>457439.58020000003</v>
      </c>
      <c r="X257" s="1">
        <f t="shared" si="60"/>
        <v>267.04003514302394</v>
      </c>
      <c r="Y257" s="10">
        <f t="shared" si="61"/>
        <v>10.815201990531154</v>
      </c>
      <c r="Z257" s="1">
        <f t="shared" si="62"/>
        <v>615.6681257069788</v>
      </c>
      <c r="AA257" s="1">
        <f t="shared" si="63"/>
        <v>0.10395210881919226</v>
      </c>
      <c r="AB257" s="1">
        <f t="shared" si="64"/>
        <v>399565.58020000003</v>
      </c>
      <c r="AC257" s="8">
        <f t="shared" si="65"/>
        <v>0.10395210881919226</v>
      </c>
      <c r="AD257" s="1" t="str">
        <f t="shared" si="66"/>
        <v>CUST257</v>
      </c>
      <c r="AE257" s="1"/>
      <c r="AF257" s="1">
        <f t="shared" si="72"/>
        <v>140050799.21970001</v>
      </c>
      <c r="AG257" s="1">
        <f t="shared" si="67"/>
        <v>0.68424375641903112</v>
      </c>
      <c r="AH257" s="1" t="str">
        <f t="shared" si="68"/>
        <v>Yes</v>
      </c>
      <c r="AI257" s="1" t="str">
        <f t="shared" si="69"/>
        <v>No</v>
      </c>
      <c r="AJ257" s="1" t="str">
        <f t="shared" si="70"/>
        <v>No</v>
      </c>
      <c r="AK257" s="1" t="str">
        <f t="shared" si="71"/>
        <v>Low</v>
      </c>
    </row>
    <row r="258" spans="1:37" x14ac:dyDescent="0.3">
      <c r="A258" s="1" t="s">
        <v>23</v>
      </c>
      <c r="B258" s="1" t="s">
        <v>27</v>
      </c>
      <c r="C258" s="1" t="s">
        <v>30</v>
      </c>
      <c r="D258" s="1">
        <v>1540</v>
      </c>
      <c r="E258" s="1">
        <v>603343</v>
      </c>
      <c r="F258" s="1">
        <v>73487</v>
      </c>
      <c r="G258" s="1">
        <v>2.48</v>
      </c>
      <c r="H258" s="1">
        <v>11.13</v>
      </c>
      <c r="I258" s="1">
        <v>388</v>
      </c>
      <c r="J258" s="1">
        <v>30.22</v>
      </c>
      <c r="K258" s="1">
        <v>6.18</v>
      </c>
      <c r="L258" s="1">
        <v>45687</v>
      </c>
      <c r="M258" s="1">
        <v>11</v>
      </c>
      <c r="N258" s="1">
        <v>461.91</v>
      </c>
      <c r="O258" s="1">
        <v>24.76</v>
      </c>
      <c r="P258" s="1">
        <v>3</v>
      </c>
      <c r="Q258" s="1">
        <v>31104</v>
      </c>
      <c r="R258" s="1">
        <v>-19</v>
      </c>
      <c r="S258" s="1">
        <f t="shared" ref="S258:S321" si="73">H258*D258</f>
        <v>17140.2</v>
      </c>
      <c r="T258" s="1">
        <f t="shared" ref="T258:T321" si="74">K258/100*E258</f>
        <v>37286.597399999999</v>
      </c>
      <c r="U258" s="1">
        <f t="shared" ref="U258:U321" si="75">O258/100*D258</f>
        <v>381.30400000000003</v>
      </c>
      <c r="V258" s="1">
        <f t="shared" ref="V258:V321" si="76">G258/100*D258</f>
        <v>38.192</v>
      </c>
      <c r="W258" s="1">
        <f t="shared" ref="W258:W321" si="77">E258 - (S258+T258+U258+V258+L258+Q258)</f>
        <v>471705.70660000003</v>
      </c>
      <c r="X258" s="1">
        <f t="shared" ref="X258:X321" si="78">IF(D258=0,NA(),W258/D258)</f>
        <v>306.30240688311693</v>
      </c>
      <c r="Y258" s="10">
        <f t="shared" ref="Y258:Y321" si="79">IF(F258=0,NA(),E258/F258)</f>
        <v>8.2102004436158769</v>
      </c>
      <c r="Z258" s="1">
        <f t="shared" ref="Z258:Z321" si="80">IF(N258=0,NA(),E258/N258)</f>
        <v>1306.1916823623649</v>
      </c>
      <c r="AA258" s="1">
        <f t="shared" ref="AA258:AA321" si="81">IF(Z258=0,NA(),I258/Z258)</f>
        <v>0.29704675449951357</v>
      </c>
      <c r="AB258" s="1">
        <f t="shared" ref="AB258:AB321" si="82">W258-F258</f>
        <v>398218.70660000003</v>
      </c>
      <c r="AC258" s="8">
        <f t="shared" ref="AC258:AC321" si="83">IF(Z258=0,NA(),I258/Z258)</f>
        <v>0.29704675449951357</v>
      </c>
      <c r="AD258" s="1" t="str">
        <f t="shared" ref="AD258:AD321" si="84" xml:space="preserve"> "CUST" &amp; ROW()</f>
        <v>CUST258</v>
      </c>
      <c r="AE258" s="1"/>
      <c r="AF258" s="1">
        <f t="shared" si="72"/>
        <v>140449017.92630002</v>
      </c>
      <c r="AG258" s="1">
        <f t="shared" ref="AG258:AG321" si="85">AF258/$AE$2</f>
        <v>0.68618932663497023</v>
      </c>
      <c r="AH258" s="1" t="str">
        <f t="shared" ref="AH258:AH321" si="86">IF(AG258&lt;=0.75,"Yes","No")</f>
        <v>Yes</v>
      </c>
      <c r="AI258" s="1" t="str">
        <f t="shared" ref="AI258:AI321" si="87">IF(AND(AB258&gt;=$AM$1, M258&lt;$AM$2),"Yes","No")</f>
        <v>No</v>
      </c>
      <c r="AJ258" s="1" t="str">
        <f t="shared" ref="AJ258:AJ321" si="88">IF(AND(AB258&gt;=$AM$1, M258&lt;$AM$2, Y258&gt;=$AM$5),"Yes","No")</f>
        <v>No</v>
      </c>
      <c r="AK258" s="1" t="str">
        <f t="shared" ref="AK258:AK321" si="89">IF(Y258&gt;$AM$5,"High",IF(Y258&lt;$AM$5,"Low","Medium"))</f>
        <v>Low</v>
      </c>
    </row>
    <row r="259" spans="1:37" x14ac:dyDescent="0.3">
      <c r="A259" s="1" t="s">
        <v>19</v>
      </c>
      <c r="B259" s="1" t="s">
        <v>26</v>
      </c>
      <c r="C259" s="1" t="s">
        <v>31</v>
      </c>
      <c r="D259" s="1">
        <v>3676</v>
      </c>
      <c r="E259" s="1">
        <v>608516</v>
      </c>
      <c r="F259" s="1">
        <v>42044</v>
      </c>
      <c r="G259" s="1">
        <v>7.97</v>
      </c>
      <c r="H259" s="1">
        <v>18.25</v>
      </c>
      <c r="I259" s="1">
        <v>494</v>
      </c>
      <c r="J259" s="1">
        <v>13.67</v>
      </c>
      <c r="K259" s="1">
        <v>13.44</v>
      </c>
      <c r="L259" s="1">
        <v>17352</v>
      </c>
      <c r="M259" s="1">
        <v>12</v>
      </c>
      <c r="N259" s="1">
        <v>1728.69</v>
      </c>
      <c r="O259" s="1">
        <v>4.3099999999999996</v>
      </c>
      <c r="P259" s="1">
        <v>9</v>
      </c>
      <c r="Q259" s="1">
        <v>2218</v>
      </c>
      <c r="R259" s="1">
        <v>-13</v>
      </c>
      <c r="S259" s="1">
        <f t="shared" si="73"/>
        <v>67087</v>
      </c>
      <c r="T259" s="1">
        <f t="shared" si="74"/>
        <v>81784.550399999993</v>
      </c>
      <c r="U259" s="1">
        <f t="shared" si="75"/>
        <v>158.43559999999999</v>
      </c>
      <c r="V259" s="1">
        <f t="shared" si="76"/>
        <v>292.97719999999998</v>
      </c>
      <c r="W259" s="1">
        <f t="shared" si="77"/>
        <v>439623.0368</v>
      </c>
      <c r="X259" s="1">
        <f t="shared" si="78"/>
        <v>119.59277388465723</v>
      </c>
      <c r="Y259" s="10">
        <f t="shared" si="79"/>
        <v>14.473313671391875</v>
      </c>
      <c r="Z259" s="1">
        <f t="shared" si="80"/>
        <v>352.00990345290364</v>
      </c>
      <c r="AA259" s="1">
        <f t="shared" si="81"/>
        <v>1.4033696073726902</v>
      </c>
      <c r="AB259" s="1">
        <f t="shared" si="82"/>
        <v>397579.0368</v>
      </c>
      <c r="AC259" s="8">
        <f t="shared" si="83"/>
        <v>1.4033696073726902</v>
      </c>
      <c r="AD259" s="1" t="str">
        <f t="shared" si="84"/>
        <v>CUST259</v>
      </c>
      <c r="AE259" s="1"/>
      <c r="AF259" s="1">
        <f t="shared" si="72"/>
        <v>140846596.96310002</v>
      </c>
      <c r="AG259" s="1">
        <f t="shared" si="85"/>
        <v>0.68813177162728145</v>
      </c>
      <c r="AH259" s="1" t="str">
        <f t="shared" si="86"/>
        <v>Yes</v>
      </c>
      <c r="AI259" s="1" t="str">
        <f t="shared" si="87"/>
        <v>No</v>
      </c>
      <c r="AJ259" s="1" t="str">
        <f t="shared" si="88"/>
        <v>No</v>
      </c>
      <c r="AK259" s="1" t="str">
        <f t="shared" si="89"/>
        <v>High</v>
      </c>
    </row>
    <row r="260" spans="1:37" x14ac:dyDescent="0.3">
      <c r="A260" s="1" t="s">
        <v>18</v>
      </c>
      <c r="B260" s="1" t="s">
        <v>27</v>
      </c>
      <c r="C260" s="1" t="s">
        <v>29</v>
      </c>
      <c r="D260" s="1">
        <v>3217</v>
      </c>
      <c r="E260" s="1">
        <v>665684</v>
      </c>
      <c r="F260" s="1">
        <v>75448</v>
      </c>
      <c r="G260" s="1">
        <v>3.67</v>
      </c>
      <c r="H260" s="1">
        <v>2.81</v>
      </c>
      <c r="I260" s="1">
        <v>47</v>
      </c>
      <c r="J260" s="1">
        <v>39.75</v>
      </c>
      <c r="K260" s="1">
        <v>17.190000000000001</v>
      </c>
      <c r="L260" s="1">
        <v>54847</v>
      </c>
      <c r="M260" s="1">
        <v>12</v>
      </c>
      <c r="N260" s="1">
        <v>700.51</v>
      </c>
      <c r="O260" s="1">
        <v>7.03</v>
      </c>
      <c r="P260" s="1">
        <v>46</v>
      </c>
      <c r="Q260" s="1">
        <v>16919</v>
      </c>
      <c r="R260" s="1">
        <v>50</v>
      </c>
      <c r="S260" s="1">
        <f t="shared" si="73"/>
        <v>9039.77</v>
      </c>
      <c r="T260" s="1">
        <f t="shared" si="74"/>
        <v>114431.07960000001</v>
      </c>
      <c r="U260" s="1">
        <f t="shared" si="75"/>
        <v>226.1551</v>
      </c>
      <c r="V260" s="1">
        <f t="shared" si="76"/>
        <v>118.06389999999999</v>
      </c>
      <c r="W260" s="1">
        <f t="shared" si="77"/>
        <v>470102.9314</v>
      </c>
      <c r="X260" s="1">
        <f t="shared" si="78"/>
        <v>146.13084594342556</v>
      </c>
      <c r="Y260" s="10">
        <f t="shared" si="79"/>
        <v>8.8230834482027358</v>
      </c>
      <c r="Z260" s="1">
        <f t="shared" si="80"/>
        <v>950.28479250831538</v>
      </c>
      <c r="AA260" s="1">
        <f t="shared" si="81"/>
        <v>4.9458857355742361E-2</v>
      </c>
      <c r="AB260" s="1">
        <f t="shared" si="82"/>
        <v>394654.9314</v>
      </c>
      <c r="AC260" s="8">
        <f t="shared" si="83"/>
        <v>4.9458857355742361E-2</v>
      </c>
      <c r="AD260" s="1" t="str">
        <f t="shared" si="84"/>
        <v>CUST260</v>
      </c>
      <c r="AE260" s="1"/>
      <c r="AF260" s="1">
        <f t="shared" ref="AF260:AF323" si="90">AF259+AB260</f>
        <v>141241251.89450002</v>
      </c>
      <c r="AG260" s="1">
        <f t="shared" si="85"/>
        <v>0.6900599303686451</v>
      </c>
      <c r="AH260" s="1" t="str">
        <f t="shared" si="86"/>
        <v>Yes</v>
      </c>
      <c r="AI260" s="1" t="str">
        <f t="shared" si="87"/>
        <v>No</v>
      </c>
      <c r="AJ260" s="1" t="str">
        <f t="shared" si="88"/>
        <v>No</v>
      </c>
      <c r="AK260" s="1" t="str">
        <f t="shared" si="89"/>
        <v>Low</v>
      </c>
    </row>
    <row r="261" spans="1:37" x14ac:dyDescent="0.3">
      <c r="A261" s="1" t="s">
        <v>20</v>
      </c>
      <c r="B261" s="1" t="s">
        <v>27</v>
      </c>
      <c r="C261" s="1" t="s">
        <v>29</v>
      </c>
      <c r="D261" s="1">
        <v>4237</v>
      </c>
      <c r="E261" s="1">
        <v>618020</v>
      </c>
      <c r="F261" s="1">
        <v>32076</v>
      </c>
      <c r="G261" s="1">
        <v>1.69</v>
      </c>
      <c r="H261" s="1">
        <v>10.4</v>
      </c>
      <c r="I261" s="1">
        <v>259</v>
      </c>
      <c r="J261" s="1">
        <v>61.42</v>
      </c>
      <c r="K261" s="1">
        <v>6.63</v>
      </c>
      <c r="L261" s="1">
        <v>93190</v>
      </c>
      <c r="M261" s="1">
        <v>3</v>
      </c>
      <c r="N261" s="1">
        <v>1859.8</v>
      </c>
      <c r="O261" s="1">
        <v>26.63</v>
      </c>
      <c r="P261" s="1">
        <v>0</v>
      </c>
      <c r="Q261" s="1">
        <v>12549</v>
      </c>
      <c r="R261" s="1">
        <v>57</v>
      </c>
      <c r="S261" s="1">
        <f t="shared" si="73"/>
        <v>44064.800000000003</v>
      </c>
      <c r="T261" s="1">
        <f t="shared" si="74"/>
        <v>40974.725999999995</v>
      </c>
      <c r="U261" s="1">
        <f t="shared" si="75"/>
        <v>1128.3130999999998</v>
      </c>
      <c r="V261" s="1">
        <f t="shared" si="76"/>
        <v>71.6053</v>
      </c>
      <c r="W261" s="1">
        <f t="shared" si="77"/>
        <v>426041.55560000002</v>
      </c>
      <c r="X261" s="1">
        <f t="shared" si="78"/>
        <v>100.5526447014397</v>
      </c>
      <c r="Y261" s="10">
        <f t="shared" si="79"/>
        <v>19.267365008105749</v>
      </c>
      <c r="Z261" s="1">
        <f t="shared" si="80"/>
        <v>332.30454887622324</v>
      </c>
      <c r="AA261" s="1">
        <f t="shared" si="81"/>
        <v>0.77940552085693027</v>
      </c>
      <c r="AB261" s="1">
        <f t="shared" si="82"/>
        <v>393965.55560000002</v>
      </c>
      <c r="AC261" s="8">
        <f t="shared" si="83"/>
        <v>0.77940552085693027</v>
      </c>
      <c r="AD261" s="1" t="str">
        <f t="shared" si="84"/>
        <v>CUST261</v>
      </c>
      <c r="AE261" s="1"/>
      <c r="AF261" s="1">
        <f t="shared" si="90"/>
        <v>141635217.4501</v>
      </c>
      <c r="AG261" s="1">
        <f t="shared" si="85"/>
        <v>0.69198472103864028</v>
      </c>
      <c r="AH261" s="1" t="str">
        <f t="shared" si="86"/>
        <v>Yes</v>
      </c>
      <c r="AI261" s="1" t="str">
        <f t="shared" si="87"/>
        <v>Yes</v>
      </c>
      <c r="AJ261" s="1" t="str">
        <f t="shared" si="88"/>
        <v>Yes</v>
      </c>
      <c r="AK261" s="1" t="str">
        <f t="shared" si="89"/>
        <v>High</v>
      </c>
    </row>
    <row r="262" spans="1:37" x14ac:dyDescent="0.3">
      <c r="A262" s="1" t="s">
        <v>18</v>
      </c>
      <c r="B262" s="1" t="s">
        <v>27</v>
      </c>
      <c r="C262" s="1" t="s">
        <v>30</v>
      </c>
      <c r="D262" s="1">
        <v>2156</v>
      </c>
      <c r="E262" s="1">
        <v>683065</v>
      </c>
      <c r="F262" s="1">
        <v>28377</v>
      </c>
      <c r="G262" s="1">
        <v>2.44</v>
      </c>
      <c r="H262" s="1">
        <v>6.02</v>
      </c>
      <c r="I262" s="1">
        <v>438</v>
      </c>
      <c r="J262" s="1">
        <v>41.98</v>
      </c>
      <c r="K262" s="1">
        <v>18.68</v>
      </c>
      <c r="L262" s="1">
        <v>82143</v>
      </c>
      <c r="M262" s="1">
        <v>11</v>
      </c>
      <c r="N262" s="1">
        <v>1893.04</v>
      </c>
      <c r="O262" s="1">
        <v>6.41</v>
      </c>
      <c r="P262" s="1">
        <v>6</v>
      </c>
      <c r="Q262" s="1">
        <v>38304</v>
      </c>
      <c r="R262" s="1">
        <v>45</v>
      </c>
      <c r="S262" s="1">
        <f t="shared" si="73"/>
        <v>12979.119999999999</v>
      </c>
      <c r="T262" s="1">
        <f t="shared" si="74"/>
        <v>127596.542</v>
      </c>
      <c r="U262" s="1">
        <f t="shared" si="75"/>
        <v>138.1996</v>
      </c>
      <c r="V262" s="1">
        <f t="shared" si="76"/>
        <v>52.606399999999994</v>
      </c>
      <c r="W262" s="1">
        <f t="shared" si="77"/>
        <v>421851.53200000001</v>
      </c>
      <c r="X262" s="1">
        <f t="shared" si="78"/>
        <v>195.66397588126159</v>
      </c>
      <c r="Y262" s="10">
        <f t="shared" si="79"/>
        <v>24.071078690488775</v>
      </c>
      <c r="Z262" s="1">
        <f t="shared" si="80"/>
        <v>360.82967079406671</v>
      </c>
      <c r="AA262" s="1">
        <f t="shared" si="81"/>
        <v>1.2138691339770007</v>
      </c>
      <c r="AB262" s="1">
        <f t="shared" si="82"/>
        <v>393474.53200000001</v>
      </c>
      <c r="AC262" s="8">
        <f t="shared" si="83"/>
        <v>1.2138691339770007</v>
      </c>
      <c r="AD262" s="1" t="str">
        <f t="shared" si="84"/>
        <v>CUST262</v>
      </c>
      <c r="AE262" s="1"/>
      <c r="AF262" s="1">
        <f t="shared" si="90"/>
        <v>142028691.98210001</v>
      </c>
      <c r="AG262" s="1">
        <f t="shared" si="85"/>
        <v>0.69390711272316441</v>
      </c>
      <c r="AH262" s="1" t="str">
        <f t="shared" si="86"/>
        <v>Yes</v>
      </c>
      <c r="AI262" s="1" t="str">
        <f t="shared" si="87"/>
        <v>No</v>
      </c>
      <c r="AJ262" s="1" t="str">
        <f t="shared" si="88"/>
        <v>No</v>
      </c>
      <c r="AK262" s="1" t="str">
        <f t="shared" si="89"/>
        <v>High</v>
      </c>
    </row>
    <row r="263" spans="1:37" x14ac:dyDescent="0.3">
      <c r="A263" s="1" t="s">
        <v>19</v>
      </c>
      <c r="B263" s="1" t="s">
        <v>24</v>
      </c>
      <c r="C263" s="1" t="s">
        <v>31</v>
      </c>
      <c r="D263" s="1">
        <v>2050</v>
      </c>
      <c r="E263" s="1">
        <v>650517</v>
      </c>
      <c r="F263" s="1">
        <v>116086</v>
      </c>
      <c r="G263" s="1">
        <v>1.98</v>
      </c>
      <c r="H263" s="1">
        <v>11.43</v>
      </c>
      <c r="I263" s="1">
        <v>194</v>
      </c>
      <c r="J263" s="1">
        <v>19.14</v>
      </c>
      <c r="K263" s="1">
        <v>14.64</v>
      </c>
      <c r="L263" s="1">
        <v>5190</v>
      </c>
      <c r="M263" s="1">
        <v>12</v>
      </c>
      <c r="N263" s="1">
        <v>1270.54</v>
      </c>
      <c r="O263" s="1">
        <v>26.21</v>
      </c>
      <c r="P263" s="1">
        <v>28</v>
      </c>
      <c r="Q263" s="1">
        <v>16683</v>
      </c>
      <c r="R263" s="1">
        <v>45</v>
      </c>
      <c r="S263" s="1">
        <f t="shared" si="73"/>
        <v>23431.5</v>
      </c>
      <c r="T263" s="1">
        <f t="shared" si="74"/>
        <v>95235.688800000004</v>
      </c>
      <c r="U263" s="1">
        <f t="shared" si="75"/>
        <v>537.30499999999995</v>
      </c>
      <c r="V263" s="1">
        <f t="shared" si="76"/>
        <v>40.589999999999996</v>
      </c>
      <c r="W263" s="1">
        <f t="shared" si="77"/>
        <v>509398.91619999998</v>
      </c>
      <c r="X263" s="1">
        <f t="shared" si="78"/>
        <v>248.48727619512195</v>
      </c>
      <c r="Y263" s="10">
        <f t="shared" si="79"/>
        <v>5.6037506676084972</v>
      </c>
      <c r="Z263" s="1">
        <f t="shared" si="80"/>
        <v>512.00040927479654</v>
      </c>
      <c r="AA263" s="1">
        <f t="shared" si="81"/>
        <v>0.37890594711590936</v>
      </c>
      <c r="AB263" s="1">
        <f t="shared" si="82"/>
        <v>393312.91619999998</v>
      </c>
      <c r="AC263" s="8">
        <f t="shared" si="83"/>
        <v>0.37890594711590936</v>
      </c>
      <c r="AD263" s="1" t="str">
        <f t="shared" si="84"/>
        <v>CUST263</v>
      </c>
      <c r="AE263" s="1"/>
      <c r="AF263" s="1">
        <f t="shared" si="90"/>
        <v>142422004.89830002</v>
      </c>
      <c r="AG263" s="1">
        <f t="shared" si="85"/>
        <v>0.6958287148041824</v>
      </c>
      <c r="AH263" s="1" t="str">
        <f t="shared" si="86"/>
        <v>Yes</v>
      </c>
      <c r="AI263" s="1" t="str">
        <f t="shared" si="87"/>
        <v>No</v>
      </c>
      <c r="AJ263" s="1" t="str">
        <f t="shared" si="88"/>
        <v>No</v>
      </c>
      <c r="AK263" s="1" t="str">
        <f t="shared" si="89"/>
        <v>Low</v>
      </c>
    </row>
    <row r="264" spans="1:37" x14ac:dyDescent="0.3">
      <c r="A264" s="1" t="s">
        <v>19</v>
      </c>
      <c r="B264" s="1" t="s">
        <v>27</v>
      </c>
      <c r="C264" s="1" t="s">
        <v>31</v>
      </c>
      <c r="D264" s="1">
        <v>3954</v>
      </c>
      <c r="E264" s="1">
        <v>588645</v>
      </c>
      <c r="F264" s="1">
        <v>63608</v>
      </c>
      <c r="G264" s="1">
        <v>6.94</v>
      </c>
      <c r="H264" s="1">
        <v>8.81</v>
      </c>
      <c r="I264" s="1">
        <v>108</v>
      </c>
      <c r="J264" s="1">
        <v>53.25</v>
      </c>
      <c r="K264" s="1">
        <v>6.31</v>
      </c>
      <c r="L264" s="1">
        <v>24406</v>
      </c>
      <c r="M264" s="1">
        <v>1</v>
      </c>
      <c r="N264" s="1">
        <v>1818.54</v>
      </c>
      <c r="O264" s="1">
        <v>7</v>
      </c>
      <c r="P264" s="1">
        <v>15</v>
      </c>
      <c r="Q264" s="1">
        <v>35129</v>
      </c>
      <c r="R264" s="1">
        <v>16</v>
      </c>
      <c r="S264" s="1">
        <f t="shared" si="73"/>
        <v>34834.740000000005</v>
      </c>
      <c r="T264" s="1">
        <f t="shared" si="74"/>
        <v>37143.499499999991</v>
      </c>
      <c r="U264" s="1">
        <f t="shared" si="75"/>
        <v>276.78000000000003</v>
      </c>
      <c r="V264" s="1">
        <f t="shared" si="76"/>
        <v>274.4076</v>
      </c>
      <c r="W264" s="1">
        <f t="shared" si="77"/>
        <v>456580.57290000003</v>
      </c>
      <c r="X264" s="1">
        <f t="shared" si="78"/>
        <v>115.47308368740516</v>
      </c>
      <c r="Y264" s="10">
        <f t="shared" si="79"/>
        <v>9.2542604703810838</v>
      </c>
      <c r="Z264" s="1">
        <f t="shared" si="80"/>
        <v>323.69098287637337</v>
      </c>
      <c r="AA264" s="1">
        <f t="shared" si="81"/>
        <v>0.33365155569146088</v>
      </c>
      <c r="AB264" s="1">
        <f t="shared" si="82"/>
        <v>392972.57290000003</v>
      </c>
      <c r="AC264" s="8">
        <f t="shared" si="83"/>
        <v>0.33365155569146088</v>
      </c>
      <c r="AD264" s="1" t="str">
        <f t="shared" si="84"/>
        <v>CUST264</v>
      </c>
      <c r="AE264" s="1"/>
      <c r="AF264" s="1">
        <f t="shared" si="90"/>
        <v>142814977.47120002</v>
      </c>
      <c r="AG264" s="1">
        <f t="shared" si="85"/>
        <v>0.69774865407585296</v>
      </c>
      <c r="AH264" s="1" t="str">
        <f t="shared" si="86"/>
        <v>Yes</v>
      </c>
      <c r="AI264" s="1" t="str">
        <f t="shared" si="87"/>
        <v>Yes</v>
      </c>
      <c r="AJ264" s="1" t="str">
        <f t="shared" si="88"/>
        <v>No</v>
      </c>
      <c r="AK264" s="1" t="str">
        <f t="shared" si="89"/>
        <v>Low</v>
      </c>
    </row>
    <row r="265" spans="1:37" x14ac:dyDescent="0.3">
      <c r="A265" s="1" t="s">
        <v>21</v>
      </c>
      <c r="B265" s="1" t="s">
        <v>26</v>
      </c>
      <c r="C265" s="1" t="s">
        <v>28</v>
      </c>
      <c r="D265" s="1">
        <v>1489</v>
      </c>
      <c r="E265" s="1">
        <v>756972</v>
      </c>
      <c r="F265" s="1">
        <v>142868</v>
      </c>
      <c r="G265" s="1">
        <v>6.47</v>
      </c>
      <c r="H265" s="1">
        <v>18.920000000000002</v>
      </c>
      <c r="I265" s="1">
        <v>157</v>
      </c>
      <c r="J265" s="1">
        <v>24.37</v>
      </c>
      <c r="K265" s="1">
        <v>16.03</v>
      </c>
      <c r="L265" s="1">
        <v>35418</v>
      </c>
      <c r="M265" s="1">
        <v>13</v>
      </c>
      <c r="N265" s="1">
        <v>346.34</v>
      </c>
      <c r="O265" s="1">
        <v>1.23</v>
      </c>
      <c r="P265" s="1">
        <v>41</v>
      </c>
      <c r="Q265" s="1">
        <v>36338</v>
      </c>
      <c r="R265" s="1">
        <v>45</v>
      </c>
      <c r="S265" s="1">
        <f t="shared" si="73"/>
        <v>28171.88</v>
      </c>
      <c r="T265" s="1">
        <f t="shared" si="74"/>
        <v>121342.6116</v>
      </c>
      <c r="U265" s="1">
        <f t="shared" si="75"/>
        <v>18.314700000000002</v>
      </c>
      <c r="V265" s="1">
        <f t="shared" si="76"/>
        <v>96.33829999999999</v>
      </c>
      <c r="W265" s="1">
        <f t="shared" si="77"/>
        <v>535586.8554</v>
      </c>
      <c r="X265" s="1">
        <f t="shared" si="78"/>
        <v>359.69567186030895</v>
      </c>
      <c r="Y265" s="10">
        <f t="shared" si="79"/>
        <v>5.2984013214995658</v>
      </c>
      <c r="Z265" s="1">
        <f t="shared" si="80"/>
        <v>2185.6326153490791</v>
      </c>
      <c r="AA265" s="1">
        <f t="shared" si="81"/>
        <v>7.1832749427984122E-2</v>
      </c>
      <c r="AB265" s="1">
        <f t="shared" si="82"/>
        <v>392718.8554</v>
      </c>
      <c r="AC265" s="8">
        <f t="shared" si="83"/>
        <v>7.1832749427984122E-2</v>
      </c>
      <c r="AD265" s="1" t="str">
        <f t="shared" si="84"/>
        <v>CUST265</v>
      </c>
      <c r="AE265" s="1"/>
      <c r="AF265" s="1">
        <f t="shared" si="90"/>
        <v>143207696.32660002</v>
      </c>
      <c r="AG265" s="1">
        <f t="shared" si="85"/>
        <v>0.69966735376434197</v>
      </c>
      <c r="AH265" s="1" t="str">
        <f t="shared" si="86"/>
        <v>Yes</v>
      </c>
      <c r="AI265" s="1" t="str">
        <f t="shared" si="87"/>
        <v>No</v>
      </c>
      <c r="AJ265" s="1" t="str">
        <f t="shared" si="88"/>
        <v>No</v>
      </c>
      <c r="AK265" s="1" t="str">
        <f t="shared" si="89"/>
        <v>Low</v>
      </c>
    </row>
    <row r="266" spans="1:37" x14ac:dyDescent="0.3">
      <c r="A266" s="1" t="s">
        <v>20</v>
      </c>
      <c r="B266" s="1" t="s">
        <v>26</v>
      </c>
      <c r="C266" s="1" t="s">
        <v>30</v>
      </c>
      <c r="D266" s="1">
        <v>375</v>
      </c>
      <c r="E266" s="1">
        <v>591357</v>
      </c>
      <c r="F266" s="1">
        <v>23354</v>
      </c>
      <c r="G266" s="1">
        <v>7.36</v>
      </c>
      <c r="H266" s="1">
        <v>15.16</v>
      </c>
      <c r="I266" s="1">
        <v>367</v>
      </c>
      <c r="J266" s="1">
        <v>26.61</v>
      </c>
      <c r="K266" s="1">
        <v>17.96</v>
      </c>
      <c r="L266" s="1">
        <v>23332</v>
      </c>
      <c r="M266" s="1">
        <v>1</v>
      </c>
      <c r="N266" s="1">
        <v>543.77</v>
      </c>
      <c r="O266" s="1">
        <v>27.4</v>
      </c>
      <c r="P266" s="1">
        <v>43</v>
      </c>
      <c r="Q266" s="1">
        <v>43864</v>
      </c>
      <c r="R266" s="1">
        <v>-12</v>
      </c>
      <c r="S266" s="1">
        <f t="shared" si="73"/>
        <v>5685</v>
      </c>
      <c r="T266" s="1">
        <f t="shared" si="74"/>
        <v>106207.7172</v>
      </c>
      <c r="U266" s="1">
        <f t="shared" si="75"/>
        <v>102.74999999999999</v>
      </c>
      <c r="V266" s="1">
        <f t="shared" si="76"/>
        <v>27.599999999999998</v>
      </c>
      <c r="W266" s="1">
        <f t="shared" si="77"/>
        <v>412137.93280000001</v>
      </c>
      <c r="X266" s="1">
        <f t="shared" si="78"/>
        <v>1099.0344874666666</v>
      </c>
      <c r="Y266" s="10">
        <f t="shared" si="79"/>
        <v>25.321443864006167</v>
      </c>
      <c r="Z266" s="1">
        <f t="shared" si="80"/>
        <v>1087.5131029663278</v>
      </c>
      <c r="AA266" s="1">
        <f t="shared" si="81"/>
        <v>0.33746719832520794</v>
      </c>
      <c r="AB266" s="1">
        <f t="shared" si="82"/>
        <v>388783.93280000001</v>
      </c>
      <c r="AC266" s="8">
        <f t="shared" si="83"/>
        <v>0.33746719832520794</v>
      </c>
      <c r="AD266" s="1" t="str">
        <f t="shared" si="84"/>
        <v>CUST266</v>
      </c>
      <c r="AE266" s="1"/>
      <c r="AF266" s="1">
        <f t="shared" si="90"/>
        <v>143596480.25940001</v>
      </c>
      <c r="AG266" s="1">
        <f t="shared" si="85"/>
        <v>0.70156682866985198</v>
      </c>
      <c r="AH266" s="1" t="str">
        <f t="shared" si="86"/>
        <v>Yes</v>
      </c>
      <c r="AI266" s="1" t="str">
        <f t="shared" si="87"/>
        <v>Yes</v>
      </c>
      <c r="AJ266" s="1" t="str">
        <f t="shared" si="88"/>
        <v>Yes</v>
      </c>
      <c r="AK266" s="1" t="str">
        <f t="shared" si="89"/>
        <v>High</v>
      </c>
    </row>
    <row r="267" spans="1:37" x14ac:dyDescent="0.3">
      <c r="A267" s="1" t="s">
        <v>23</v>
      </c>
      <c r="B267" s="1" t="s">
        <v>27</v>
      </c>
      <c r="C267" s="1" t="s">
        <v>31</v>
      </c>
      <c r="D267" s="1">
        <v>4665</v>
      </c>
      <c r="E267" s="1">
        <v>695961</v>
      </c>
      <c r="F267" s="1">
        <v>32990</v>
      </c>
      <c r="G267" s="1">
        <v>7.28</v>
      </c>
      <c r="H267" s="1">
        <v>18.98</v>
      </c>
      <c r="I267" s="1">
        <v>377</v>
      </c>
      <c r="J267" s="1">
        <v>35.83</v>
      </c>
      <c r="K267" s="1">
        <v>8.01</v>
      </c>
      <c r="L267" s="1">
        <v>86753</v>
      </c>
      <c r="M267" s="1">
        <v>13</v>
      </c>
      <c r="N267" s="1">
        <v>742.99</v>
      </c>
      <c r="O267" s="1">
        <v>13.42</v>
      </c>
      <c r="P267" s="1">
        <v>16</v>
      </c>
      <c r="Q267" s="1">
        <v>42435</v>
      </c>
      <c r="R267" s="1">
        <v>14</v>
      </c>
      <c r="S267" s="1">
        <f t="shared" si="73"/>
        <v>88541.7</v>
      </c>
      <c r="T267" s="1">
        <f t="shared" si="74"/>
        <v>55746.4761</v>
      </c>
      <c r="U267" s="1">
        <f t="shared" si="75"/>
        <v>626.04299999999989</v>
      </c>
      <c r="V267" s="1">
        <f t="shared" si="76"/>
        <v>339.61200000000002</v>
      </c>
      <c r="W267" s="1">
        <f t="shared" si="77"/>
        <v>421519.16890000005</v>
      </c>
      <c r="X267" s="1">
        <f t="shared" si="78"/>
        <v>90.357806838156492</v>
      </c>
      <c r="Y267" s="10">
        <f t="shared" si="79"/>
        <v>21.096120036374661</v>
      </c>
      <c r="Z267" s="1">
        <f t="shared" si="80"/>
        <v>936.70305118507645</v>
      </c>
      <c r="AA267" s="1">
        <f t="shared" si="81"/>
        <v>0.40247546917140475</v>
      </c>
      <c r="AB267" s="1">
        <f t="shared" si="82"/>
        <v>388529.16890000005</v>
      </c>
      <c r="AC267" s="8">
        <f t="shared" si="83"/>
        <v>0.40247546917140475</v>
      </c>
      <c r="AD267" s="1" t="str">
        <f t="shared" si="84"/>
        <v>CUST267</v>
      </c>
      <c r="AE267" s="1"/>
      <c r="AF267" s="1">
        <f t="shared" si="90"/>
        <v>143985009.42830002</v>
      </c>
      <c r="AG267" s="1">
        <f t="shared" si="85"/>
        <v>0.70346505887980215</v>
      </c>
      <c r="AH267" s="1" t="str">
        <f t="shared" si="86"/>
        <v>Yes</v>
      </c>
      <c r="AI267" s="1" t="str">
        <f t="shared" si="87"/>
        <v>No</v>
      </c>
      <c r="AJ267" s="1" t="str">
        <f t="shared" si="88"/>
        <v>No</v>
      </c>
      <c r="AK267" s="1" t="str">
        <f t="shared" si="89"/>
        <v>High</v>
      </c>
    </row>
    <row r="268" spans="1:37" x14ac:dyDescent="0.3">
      <c r="A268" s="1" t="s">
        <v>19</v>
      </c>
      <c r="B268" s="1" t="s">
        <v>27</v>
      </c>
      <c r="C268" s="1" t="s">
        <v>30</v>
      </c>
      <c r="D268" s="1">
        <v>849</v>
      </c>
      <c r="E268" s="1">
        <v>597993</v>
      </c>
      <c r="F268" s="1">
        <v>55583</v>
      </c>
      <c r="G268" s="1">
        <v>4.7699999999999996</v>
      </c>
      <c r="H268" s="1">
        <v>18.43</v>
      </c>
      <c r="I268" s="1">
        <v>131</v>
      </c>
      <c r="J268" s="1">
        <v>67.209999999999994</v>
      </c>
      <c r="K268" s="1">
        <v>6.4</v>
      </c>
      <c r="L268" s="1">
        <v>91655</v>
      </c>
      <c r="M268" s="1">
        <v>10</v>
      </c>
      <c r="N268" s="1">
        <v>1721.76</v>
      </c>
      <c r="O268" s="1">
        <v>19.899999999999999</v>
      </c>
      <c r="P268" s="1">
        <v>23</v>
      </c>
      <c r="Q268" s="1">
        <v>9884</v>
      </c>
      <c r="R268" s="1">
        <v>-7</v>
      </c>
      <c r="S268" s="1">
        <f t="shared" si="73"/>
        <v>15647.07</v>
      </c>
      <c r="T268" s="1">
        <f t="shared" si="74"/>
        <v>38271.552000000003</v>
      </c>
      <c r="U268" s="1">
        <f t="shared" si="75"/>
        <v>168.95099999999999</v>
      </c>
      <c r="V268" s="1">
        <f t="shared" si="76"/>
        <v>40.497299999999996</v>
      </c>
      <c r="W268" s="1">
        <f t="shared" si="77"/>
        <v>442325.92969999998</v>
      </c>
      <c r="X268" s="1">
        <f t="shared" si="78"/>
        <v>520.9963836277974</v>
      </c>
      <c r="Y268" s="10">
        <f t="shared" si="79"/>
        <v>10.75855927171977</v>
      </c>
      <c r="Z268" s="1">
        <f t="shared" si="80"/>
        <v>347.31495678840258</v>
      </c>
      <c r="AA268" s="1">
        <f t="shared" si="81"/>
        <v>0.3771792646402215</v>
      </c>
      <c r="AB268" s="1">
        <f t="shared" si="82"/>
        <v>386742.92969999998</v>
      </c>
      <c r="AC268" s="8">
        <f t="shared" si="83"/>
        <v>0.3771792646402215</v>
      </c>
      <c r="AD268" s="1" t="str">
        <f t="shared" si="84"/>
        <v>CUST268</v>
      </c>
      <c r="AE268" s="1"/>
      <c r="AF268" s="1">
        <f t="shared" si="90"/>
        <v>144371752.35800001</v>
      </c>
      <c r="AG268" s="1">
        <f t="shared" si="85"/>
        <v>0.70535456209192804</v>
      </c>
      <c r="AH268" s="1" t="str">
        <f t="shared" si="86"/>
        <v>Yes</v>
      </c>
      <c r="AI268" s="1" t="str">
        <f t="shared" si="87"/>
        <v>No</v>
      </c>
      <c r="AJ268" s="1" t="str">
        <f t="shared" si="88"/>
        <v>No</v>
      </c>
      <c r="AK268" s="1" t="str">
        <f t="shared" si="89"/>
        <v>Low</v>
      </c>
    </row>
    <row r="269" spans="1:37" x14ac:dyDescent="0.3">
      <c r="A269" s="1" t="s">
        <v>20</v>
      </c>
      <c r="B269" s="1" t="s">
        <v>25</v>
      </c>
      <c r="C269" s="1" t="s">
        <v>30</v>
      </c>
      <c r="D269" s="1">
        <v>2053</v>
      </c>
      <c r="E269" s="1">
        <v>715847</v>
      </c>
      <c r="F269" s="1">
        <v>144271</v>
      </c>
      <c r="G269" s="1">
        <v>1.44</v>
      </c>
      <c r="H269" s="1">
        <v>12.05</v>
      </c>
      <c r="I269" s="1">
        <v>464</v>
      </c>
      <c r="J269" s="1">
        <v>59.71</v>
      </c>
      <c r="K269" s="1">
        <v>9.4600000000000009</v>
      </c>
      <c r="L269" s="1">
        <v>76693</v>
      </c>
      <c r="M269" s="1">
        <v>9</v>
      </c>
      <c r="N269" s="1">
        <v>531.48</v>
      </c>
      <c r="O269" s="1">
        <v>26.55</v>
      </c>
      <c r="P269" s="1">
        <v>42</v>
      </c>
      <c r="Q269" s="1">
        <v>16245</v>
      </c>
      <c r="R269" s="1">
        <v>73</v>
      </c>
      <c r="S269" s="1">
        <f t="shared" si="73"/>
        <v>24738.65</v>
      </c>
      <c r="T269" s="1">
        <f t="shared" si="74"/>
        <v>67719.126199999999</v>
      </c>
      <c r="U269" s="1">
        <f t="shared" si="75"/>
        <v>545.07150000000001</v>
      </c>
      <c r="V269" s="1">
        <f t="shared" si="76"/>
        <v>29.563199999999998</v>
      </c>
      <c r="W269" s="1">
        <f t="shared" si="77"/>
        <v>529876.58909999998</v>
      </c>
      <c r="X269" s="1">
        <f t="shared" si="78"/>
        <v>258.09867954213348</v>
      </c>
      <c r="Y269" s="10">
        <f t="shared" si="79"/>
        <v>4.9618218491588744</v>
      </c>
      <c r="Z269" s="1">
        <f t="shared" si="80"/>
        <v>1346.8935801911643</v>
      </c>
      <c r="AA269" s="1">
        <f t="shared" si="81"/>
        <v>0.3444964077519358</v>
      </c>
      <c r="AB269" s="1">
        <f t="shared" si="82"/>
        <v>385605.58909999998</v>
      </c>
      <c r="AC269" s="8">
        <f t="shared" si="83"/>
        <v>0.3444964077519358</v>
      </c>
      <c r="AD269" s="1" t="str">
        <f t="shared" si="84"/>
        <v>CUST269</v>
      </c>
      <c r="AE269" s="1"/>
      <c r="AF269" s="1">
        <f t="shared" si="90"/>
        <v>144757357.94710001</v>
      </c>
      <c r="AG269" s="1">
        <f t="shared" si="85"/>
        <v>0.70723850861884541</v>
      </c>
      <c r="AH269" s="1" t="str">
        <f t="shared" si="86"/>
        <v>Yes</v>
      </c>
      <c r="AI269" s="1" t="str">
        <f t="shared" si="87"/>
        <v>No</v>
      </c>
      <c r="AJ269" s="1" t="str">
        <f t="shared" si="88"/>
        <v>No</v>
      </c>
      <c r="AK269" s="1" t="str">
        <f t="shared" si="89"/>
        <v>Low</v>
      </c>
    </row>
    <row r="270" spans="1:37" x14ac:dyDescent="0.3">
      <c r="A270" s="1" t="s">
        <v>23</v>
      </c>
      <c r="B270" s="1" t="s">
        <v>24</v>
      </c>
      <c r="C270" s="1" t="s">
        <v>29</v>
      </c>
      <c r="D270" s="1">
        <v>3471</v>
      </c>
      <c r="E270" s="1">
        <v>728841</v>
      </c>
      <c r="F270" s="1">
        <v>109859</v>
      </c>
      <c r="G270" s="1">
        <v>0.93</v>
      </c>
      <c r="H270" s="1">
        <v>13.74</v>
      </c>
      <c r="I270" s="1">
        <v>72</v>
      </c>
      <c r="J270" s="1">
        <v>68.89</v>
      </c>
      <c r="K270" s="1">
        <v>7.39</v>
      </c>
      <c r="L270" s="1">
        <v>89922</v>
      </c>
      <c r="M270" s="1">
        <v>0</v>
      </c>
      <c r="N270" s="1">
        <v>537.4</v>
      </c>
      <c r="O270" s="1">
        <v>24.33</v>
      </c>
      <c r="P270" s="1">
        <v>9</v>
      </c>
      <c r="Q270" s="1">
        <v>43220</v>
      </c>
      <c r="R270" s="1">
        <v>53</v>
      </c>
      <c r="S270" s="1">
        <f t="shared" si="73"/>
        <v>47691.54</v>
      </c>
      <c r="T270" s="1">
        <f t="shared" si="74"/>
        <v>53861.349899999994</v>
      </c>
      <c r="U270" s="1">
        <f t="shared" si="75"/>
        <v>844.49429999999995</v>
      </c>
      <c r="V270" s="1">
        <f t="shared" si="76"/>
        <v>32.280300000000004</v>
      </c>
      <c r="W270" s="1">
        <f t="shared" si="77"/>
        <v>493269.33549999999</v>
      </c>
      <c r="X270" s="1">
        <f t="shared" si="78"/>
        <v>142.11159190435032</v>
      </c>
      <c r="Y270" s="10">
        <f t="shared" si="79"/>
        <v>6.6343312791851377</v>
      </c>
      <c r="Z270" s="1">
        <f t="shared" si="80"/>
        <v>1356.2355787123186</v>
      </c>
      <c r="AA270" s="1">
        <f t="shared" si="81"/>
        <v>5.3088122100705092E-2</v>
      </c>
      <c r="AB270" s="1">
        <f t="shared" si="82"/>
        <v>383410.33549999999</v>
      </c>
      <c r="AC270" s="8">
        <f t="shared" si="83"/>
        <v>5.3088122100705092E-2</v>
      </c>
      <c r="AD270" s="1" t="str">
        <f t="shared" si="84"/>
        <v>CUST270</v>
      </c>
      <c r="AE270" s="1"/>
      <c r="AF270" s="1">
        <f t="shared" si="90"/>
        <v>145140768.28260002</v>
      </c>
      <c r="AG270" s="1">
        <f t="shared" si="85"/>
        <v>0.70911172983339099</v>
      </c>
      <c r="AH270" s="1" t="str">
        <f t="shared" si="86"/>
        <v>Yes</v>
      </c>
      <c r="AI270" s="1" t="str">
        <f t="shared" si="87"/>
        <v>Yes</v>
      </c>
      <c r="AJ270" s="1" t="str">
        <f t="shared" si="88"/>
        <v>No</v>
      </c>
      <c r="AK270" s="1" t="str">
        <f t="shared" si="89"/>
        <v>Low</v>
      </c>
    </row>
    <row r="271" spans="1:37" x14ac:dyDescent="0.3">
      <c r="A271" s="1" t="s">
        <v>23</v>
      </c>
      <c r="B271" s="1" t="s">
        <v>26</v>
      </c>
      <c r="C271" s="1" t="s">
        <v>29</v>
      </c>
      <c r="D271" s="1">
        <v>1724</v>
      </c>
      <c r="E271" s="1">
        <v>573394</v>
      </c>
      <c r="F271" s="1">
        <v>27031</v>
      </c>
      <c r="G271" s="1">
        <v>5.55</v>
      </c>
      <c r="H271" s="1">
        <v>3.48</v>
      </c>
      <c r="I271" s="1">
        <v>336</v>
      </c>
      <c r="J271" s="1">
        <v>32.659999999999997</v>
      </c>
      <c r="K271" s="1">
        <v>6.64</v>
      </c>
      <c r="L271" s="1">
        <v>89766</v>
      </c>
      <c r="M271" s="1">
        <v>2</v>
      </c>
      <c r="N271" s="1">
        <v>1804.08</v>
      </c>
      <c r="O271" s="1">
        <v>8.9600000000000009</v>
      </c>
      <c r="P271" s="1">
        <v>24</v>
      </c>
      <c r="Q271" s="1">
        <v>29173</v>
      </c>
      <c r="R271" s="1">
        <v>-8</v>
      </c>
      <c r="S271" s="1">
        <f t="shared" si="73"/>
        <v>5999.5199999999995</v>
      </c>
      <c r="T271" s="1">
        <f t="shared" si="74"/>
        <v>38073.361600000004</v>
      </c>
      <c r="U271" s="1">
        <f t="shared" si="75"/>
        <v>154.47040000000001</v>
      </c>
      <c r="V271" s="1">
        <f t="shared" si="76"/>
        <v>95.682000000000002</v>
      </c>
      <c r="W271" s="1">
        <f t="shared" si="77"/>
        <v>410131.96600000001</v>
      </c>
      <c r="X271" s="1">
        <f t="shared" si="78"/>
        <v>237.89557192575407</v>
      </c>
      <c r="Y271" s="10">
        <f t="shared" si="79"/>
        <v>21.212459768414043</v>
      </c>
      <c r="Z271" s="1">
        <f t="shared" si="80"/>
        <v>317.83180346769547</v>
      </c>
      <c r="AA271" s="1">
        <f t="shared" si="81"/>
        <v>1.0571629281087698</v>
      </c>
      <c r="AB271" s="1">
        <f t="shared" si="82"/>
        <v>383100.96600000001</v>
      </c>
      <c r="AC271" s="8">
        <f t="shared" si="83"/>
        <v>1.0571629281087698</v>
      </c>
      <c r="AD271" s="1" t="str">
        <f t="shared" si="84"/>
        <v>CUST271</v>
      </c>
      <c r="AE271" s="1"/>
      <c r="AF271" s="1">
        <f t="shared" si="90"/>
        <v>145523869.24860001</v>
      </c>
      <c r="AG271" s="1">
        <f t="shared" si="85"/>
        <v>0.71098343956674559</v>
      </c>
      <c r="AH271" s="1" t="str">
        <f t="shared" si="86"/>
        <v>Yes</v>
      </c>
      <c r="AI271" s="1" t="str">
        <f t="shared" si="87"/>
        <v>Yes</v>
      </c>
      <c r="AJ271" s="1" t="str">
        <f t="shared" si="88"/>
        <v>Yes</v>
      </c>
      <c r="AK271" s="1" t="str">
        <f t="shared" si="89"/>
        <v>High</v>
      </c>
    </row>
    <row r="272" spans="1:37" x14ac:dyDescent="0.3">
      <c r="A272" s="1" t="s">
        <v>22</v>
      </c>
      <c r="B272" s="1" t="s">
        <v>25</v>
      </c>
      <c r="C272" s="1" t="s">
        <v>28</v>
      </c>
      <c r="D272" s="1">
        <v>109</v>
      </c>
      <c r="E272" s="1">
        <v>670756</v>
      </c>
      <c r="F272" s="1">
        <v>110426</v>
      </c>
      <c r="G272" s="1">
        <v>2.64</v>
      </c>
      <c r="H272" s="1">
        <v>16.399999999999999</v>
      </c>
      <c r="I272" s="1">
        <v>231</v>
      </c>
      <c r="J272" s="1">
        <v>9.4700000000000006</v>
      </c>
      <c r="K272" s="1">
        <v>12.78</v>
      </c>
      <c r="L272" s="1">
        <v>63755</v>
      </c>
      <c r="M272" s="1">
        <v>14</v>
      </c>
      <c r="N272" s="1">
        <v>422.79</v>
      </c>
      <c r="O272" s="1">
        <v>27.95</v>
      </c>
      <c r="P272" s="1">
        <v>22</v>
      </c>
      <c r="Q272" s="1">
        <v>27118</v>
      </c>
      <c r="R272" s="1">
        <v>40</v>
      </c>
      <c r="S272" s="1">
        <f t="shared" si="73"/>
        <v>1787.6</v>
      </c>
      <c r="T272" s="1">
        <f t="shared" si="74"/>
        <v>85722.616800000003</v>
      </c>
      <c r="U272" s="1">
        <f t="shared" si="75"/>
        <v>30.465499999999995</v>
      </c>
      <c r="V272" s="1">
        <f t="shared" si="76"/>
        <v>2.8776000000000002</v>
      </c>
      <c r="W272" s="1">
        <f t="shared" si="77"/>
        <v>492339.44010000001</v>
      </c>
      <c r="X272" s="1">
        <f t="shared" si="78"/>
        <v>4516.8755972477065</v>
      </c>
      <c r="Y272" s="10">
        <f t="shared" si="79"/>
        <v>6.0742578740514013</v>
      </c>
      <c r="Z272" s="1">
        <f t="shared" si="80"/>
        <v>1586.4992076444569</v>
      </c>
      <c r="AA272" s="1">
        <f t="shared" si="81"/>
        <v>0.14560360250225121</v>
      </c>
      <c r="AB272" s="1">
        <f t="shared" si="82"/>
        <v>381913.44010000001</v>
      </c>
      <c r="AC272" s="8">
        <f t="shared" si="83"/>
        <v>0.14560360250225121</v>
      </c>
      <c r="AD272" s="1" t="str">
        <f t="shared" si="84"/>
        <v>CUST272</v>
      </c>
      <c r="AE272" s="1"/>
      <c r="AF272" s="1">
        <f t="shared" si="90"/>
        <v>145905782.68870002</v>
      </c>
      <c r="AG272" s="1">
        <f t="shared" si="85"/>
        <v>0.71284934742544337</v>
      </c>
      <c r="AH272" s="1" t="str">
        <f t="shared" si="86"/>
        <v>Yes</v>
      </c>
      <c r="AI272" s="1" t="str">
        <f t="shared" si="87"/>
        <v>No</v>
      </c>
      <c r="AJ272" s="1" t="str">
        <f t="shared" si="88"/>
        <v>No</v>
      </c>
      <c r="AK272" s="1" t="str">
        <f t="shared" si="89"/>
        <v>Low</v>
      </c>
    </row>
    <row r="273" spans="1:37" x14ac:dyDescent="0.3">
      <c r="A273" s="1" t="s">
        <v>23</v>
      </c>
      <c r="B273" s="1" t="s">
        <v>25</v>
      </c>
      <c r="C273" s="1" t="s">
        <v>30</v>
      </c>
      <c r="D273" s="1">
        <v>3816</v>
      </c>
      <c r="E273" s="1">
        <v>761886</v>
      </c>
      <c r="F273" s="1">
        <v>105755</v>
      </c>
      <c r="G273" s="1">
        <v>7.03</v>
      </c>
      <c r="H273" s="1">
        <v>12.2</v>
      </c>
      <c r="I273" s="1">
        <v>287</v>
      </c>
      <c r="J273" s="1">
        <v>25.33</v>
      </c>
      <c r="K273" s="1">
        <v>15.61</v>
      </c>
      <c r="L273" s="1">
        <v>93135</v>
      </c>
      <c r="M273" s="1">
        <v>10</v>
      </c>
      <c r="N273" s="1">
        <v>508.38</v>
      </c>
      <c r="O273" s="1">
        <v>28.75</v>
      </c>
      <c r="P273" s="1">
        <v>10</v>
      </c>
      <c r="Q273" s="1">
        <v>17292</v>
      </c>
      <c r="R273" s="1">
        <v>79</v>
      </c>
      <c r="S273" s="1">
        <f t="shared" si="73"/>
        <v>46555.199999999997</v>
      </c>
      <c r="T273" s="1">
        <f t="shared" si="74"/>
        <v>118930.40459999999</v>
      </c>
      <c r="U273" s="1">
        <f t="shared" si="75"/>
        <v>1097.0999999999999</v>
      </c>
      <c r="V273" s="1">
        <f t="shared" si="76"/>
        <v>268.26479999999998</v>
      </c>
      <c r="W273" s="1">
        <f t="shared" si="77"/>
        <v>484608.0306</v>
      </c>
      <c r="X273" s="1">
        <f t="shared" si="78"/>
        <v>126.99371871069182</v>
      </c>
      <c r="Y273" s="10">
        <f t="shared" si="79"/>
        <v>7.2042551179613259</v>
      </c>
      <c r="Z273" s="1">
        <f t="shared" si="80"/>
        <v>1498.6545497462528</v>
      </c>
      <c r="AA273" s="1">
        <f t="shared" si="81"/>
        <v>0.19150510706326143</v>
      </c>
      <c r="AB273" s="1">
        <f t="shared" si="82"/>
        <v>378853.0306</v>
      </c>
      <c r="AC273" s="8">
        <f t="shared" si="83"/>
        <v>0.19150510706326143</v>
      </c>
      <c r="AD273" s="1" t="str">
        <f t="shared" si="84"/>
        <v>CUST273</v>
      </c>
      <c r="AE273" s="1"/>
      <c r="AF273" s="1">
        <f t="shared" si="90"/>
        <v>146284635.71930003</v>
      </c>
      <c r="AG273" s="1">
        <f t="shared" si="85"/>
        <v>0.7147003030946204</v>
      </c>
      <c r="AH273" s="1" t="str">
        <f t="shared" si="86"/>
        <v>Yes</v>
      </c>
      <c r="AI273" s="1" t="str">
        <f t="shared" si="87"/>
        <v>No</v>
      </c>
      <c r="AJ273" s="1" t="str">
        <f t="shared" si="88"/>
        <v>No</v>
      </c>
      <c r="AK273" s="1" t="str">
        <f t="shared" si="89"/>
        <v>Low</v>
      </c>
    </row>
    <row r="274" spans="1:37" x14ac:dyDescent="0.3">
      <c r="A274" s="1" t="s">
        <v>20</v>
      </c>
      <c r="B274" s="1" t="s">
        <v>25</v>
      </c>
      <c r="C274" s="1" t="s">
        <v>29</v>
      </c>
      <c r="D274" s="1">
        <v>1503</v>
      </c>
      <c r="E274" s="1">
        <v>629365</v>
      </c>
      <c r="F274" s="1">
        <v>89289</v>
      </c>
      <c r="G274" s="1">
        <v>2.31</v>
      </c>
      <c r="H274" s="1">
        <v>7.86</v>
      </c>
      <c r="I274" s="1">
        <v>107</v>
      </c>
      <c r="J274" s="1">
        <v>19.13</v>
      </c>
      <c r="K274" s="1">
        <v>19.22</v>
      </c>
      <c r="L274" s="1">
        <v>4677</v>
      </c>
      <c r="M274" s="1">
        <v>10</v>
      </c>
      <c r="N274" s="1">
        <v>710.96</v>
      </c>
      <c r="O274" s="1">
        <v>12.55</v>
      </c>
      <c r="P274" s="1">
        <v>30</v>
      </c>
      <c r="Q274" s="1">
        <v>23705</v>
      </c>
      <c r="R274" s="1">
        <v>65</v>
      </c>
      <c r="S274" s="1">
        <f t="shared" si="73"/>
        <v>11813.58</v>
      </c>
      <c r="T274" s="1">
        <f t="shared" si="74"/>
        <v>120963.95299999999</v>
      </c>
      <c r="U274" s="1">
        <f t="shared" si="75"/>
        <v>188.62649999999999</v>
      </c>
      <c r="V274" s="1">
        <f t="shared" si="76"/>
        <v>34.719299999999997</v>
      </c>
      <c r="W274" s="1">
        <f t="shared" si="77"/>
        <v>467982.12119999999</v>
      </c>
      <c r="X274" s="1">
        <f t="shared" si="78"/>
        <v>311.36535009980042</v>
      </c>
      <c r="Y274" s="10">
        <f t="shared" si="79"/>
        <v>7.0486286104671345</v>
      </c>
      <c r="Z274" s="1">
        <f t="shared" si="80"/>
        <v>885.23264318667714</v>
      </c>
      <c r="AA274" s="1">
        <f t="shared" si="81"/>
        <v>0.12087218069006062</v>
      </c>
      <c r="AB274" s="1">
        <f t="shared" si="82"/>
        <v>378693.12119999999</v>
      </c>
      <c r="AC274" s="8">
        <f t="shared" si="83"/>
        <v>0.12087218069006062</v>
      </c>
      <c r="AD274" s="1" t="str">
        <f t="shared" si="84"/>
        <v>CUST274</v>
      </c>
      <c r="AE274" s="1"/>
      <c r="AF274" s="1">
        <f t="shared" si="90"/>
        <v>146663328.84050003</v>
      </c>
      <c r="AG274" s="1">
        <f t="shared" si="85"/>
        <v>0.71655047749722023</v>
      </c>
      <c r="AH274" s="1" t="str">
        <f t="shared" si="86"/>
        <v>Yes</v>
      </c>
      <c r="AI274" s="1" t="str">
        <f t="shared" si="87"/>
        <v>No</v>
      </c>
      <c r="AJ274" s="1" t="str">
        <f t="shared" si="88"/>
        <v>No</v>
      </c>
      <c r="AK274" s="1" t="str">
        <f t="shared" si="89"/>
        <v>Low</v>
      </c>
    </row>
    <row r="275" spans="1:37" x14ac:dyDescent="0.3">
      <c r="A275" s="1" t="s">
        <v>21</v>
      </c>
      <c r="B275" s="1" t="s">
        <v>27</v>
      </c>
      <c r="C275" s="1" t="s">
        <v>30</v>
      </c>
      <c r="D275" s="1">
        <v>730</v>
      </c>
      <c r="E275" s="1">
        <v>597936</v>
      </c>
      <c r="F275" s="1">
        <v>34320</v>
      </c>
      <c r="G275" s="1">
        <v>8.94</v>
      </c>
      <c r="H275" s="1">
        <v>2.76</v>
      </c>
      <c r="I275" s="1">
        <v>47</v>
      </c>
      <c r="J275" s="1">
        <v>15.8</v>
      </c>
      <c r="K275" s="1">
        <v>18.12</v>
      </c>
      <c r="L275" s="1">
        <v>36069</v>
      </c>
      <c r="M275" s="1">
        <v>14</v>
      </c>
      <c r="N275" s="1">
        <v>1188.51</v>
      </c>
      <c r="O275" s="1">
        <v>7.61</v>
      </c>
      <c r="P275" s="1">
        <v>8</v>
      </c>
      <c r="Q275" s="1">
        <v>38857</v>
      </c>
      <c r="R275" s="1">
        <v>60</v>
      </c>
      <c r="S275" s="1">
        <f t="shared" si="73"/>
        <v>2014.8</v>
      </c>
      <c r="T275" s="1">
        <f t="shared" si="74"/>
        <v>108346.00320000001</v>
      </c>
      <c r="U275" s="1">
        <f t="shared" si="75"/>
        <v>55.552999999999997</v>
      </c>
      <c r="V275" s="1">
        <f t="shared" si="76"/>
        <v>65.262</v>
      </c>
      <c r="W275" s="1">
        <f t="shared" si="77"/>
        <v>412528.38179999997</v>
      </c>
      <c r="X275" s="1">
        <f t="shared" si="78"/>
        <v>565.10737232876704</v>
      </c>
      <c r="Y275" s="10">
        <f t="shared" si="79"/>
        <v>17.422377622377624</v>
      </c>
      <c r="Z275" s="1">
        <f t="shared" si="80"/>
        <v>503.09715526163012</v>
      </c>
      <c r="AA275" s="1">
        <f t="shared" si="81"/>
        <v>9.3421319338524517E-2</v>
      </c>
      <c r="AB275" s="1">
        <f t="shared" si="82"/>
        <v>378208.38179999997</v>
      </c>
      <c r="AC275" s="8">
        <f t="shared" si="83"/>
        <v>9.3421319338524517E-2</v>
      </c>
      <c r="AD275" s="1" t="str">
        <f t="shared" si="84"/>
        <v>CUST275</v>
      </c>
      <c r="AE275" s="1"/>
      <c r="AF275" s="1">
        <f t="shared" si="90"/>
        <v>147041537.22230002</v>
      </c>
      <c r="AG275" s="1">
        <f t="shared" si="85"/>
        <v>0.71839828361695557</v>
      </c>
      <c r="AH275" s="1" t="str">
        <f t="shared" si="86"/>
        <v>Yes</v>
      </c>
      <c r="AI275" s="1" t="str">
        <f t="shared" si="87"/>
        <v>No</v>
      </c>
      <c r="AJ275" s="1" t="str">
        <f t="shared" si="88"/>
        <v>No</v>
      </c>
      <c r="AK275" s="1" t="str">
        <f t="shared" si="89"/>
        <v>High</v>
      </c>
    </row>
    <row r="276" spans="1:37" x14ac:dyDescent="0.3">
      <c r="A276" s="1" t="s">
        <v>18</v>
      </c>
      <c r="B276" s="1" t="s">
        <v>27</v>
      </c>
      <c r="C276" s="1" t="s">
        <v>29</v>
      </c>
      <c r="D276" s="1">
        <v>3038</v>
      </c>
      <c r="E276" s="1">
        <v>691147</v>
      </c>
      <c r="F276" s="1">
        <v>90376</v>
      </c>
      <c r="G276" s="1">
        <v>7.95</v>
      </c>
      <c r="H276" s="1">
        <v>6.94</v>
      </c>
      <c r="I276" s="1">
        <v>329</v>
      </c>
      <c r="J276" s="1">
        <v>39.36</v>
      </c>
      <c r="K276" s="1">
        <v>19.66</v>
      </c>
      <c r="L276" s="1">
        <v>27785</v>
      </c>
      <c r="M276" s="1">
        <v>6</v>
      </c>
      <c r="N276" s="1">
        <v>398.27</v>
      </c>
      <c r="O276" s="1">
        <v>10.050000000000001</v>
      </c>
      <c r="P276" s="1">
        <v>32</v>
      </c>
      <c r="Q276" s="1">
        <v>39551</v>
      </c>
      <c r="R276" s="1">
        <v>-8</v>
      </c>
      <c r="S276" s="1">
        <f t="shared" si="73"/>
        <v>21083.72</v>
      </c>
      <c r="T276" s="1">
        <f t="shared" si="74"/>
        <v>135879.50020000001</v>
      </c>
      <c r="U276" s="1">
        <f t="shared" si="75"/>
        <v>305.31900000000002</v>
      </c>
      <c r="V276" s="1">
        <f t="shared" si="76"/>
        <v>241.52100000000002</v>
      </c>
      <c r="W276" s="1">
        <f t="shared" si="77"/>
        <v>466300.93979999999</v>
      </c>
      <c r="X276" s="1">
        <f t="shared" si="78"/>
        <v>153.4894469387755</v>
      </c>
      <c r="Y276" s="10">
        <f t="shared" si="79"/>
        <v>7.6474617154996904</v>
      </c>
      <c r="Z276" s="1">
        <f t="shared" si="80"/>
        <v>1735.372988173852</v>
      </c>
      <c r="AA276" s="1">
        <f t="shared" si="81"/>
        <v>0.18958460356479878</v>
      </c>
      <c r="AB276" s="1">
        <f t="shared" si="82"/>
        <v>375924.93979999999</v>
      </c>
      <c r="AC276" s="8">
        <f t="shared" si="83"/>
        <v>0.18958460356479878</v>
      </c>
      <c r="AD276" s="1" t="str">
        <f t="shared" si="84"/>
        <v>CUST276</v>
      </c>
      <c r="AE276" s="1"/>
      <c r="AF276" s="1">
        <f t="shared" si="90"/>
        <v>147417462.16210002</v>
      </c>
      <c r="AG276" s="1">
        <f t="shared" si="85"/>
        <v>0.72023493356378554</v>
      </c>
      <c r="AH276" s="1" t="str">
        <f t="shared" si="86"/>
        <v>Yes</v>
      </c>
      <c r="AI276" s="1" t="str">
        <f t="shared" si="87"/>
        <v>Yes</v>
      </c>
      <c r="AJ276" s="1" t="str">
        <f t="shared" si="88"/>
        <v>No</v>
      </c>
      <c r="AK276" s="1" t="str">
        <f t="shared" si="89"/>
        <v>Low</v>
      </c>
    </row>
    <row r="277" spans="1:37" x14ac:dyDescent="0.3">
      <c r="A277" s="1" t="s">
        <v>21</v>
      </c>
      <c r="B277" s="1" t="s">
        <v>27</v>
      </c>
      <c r="C277" s="1" t="s">
        <v>30</v>
      </c>
      <c r="D277" s="1">
        <v>4238</v>
      </c>
      <c r="E277" s="1">
        <v>703583</v>
      </c>
      <c r="F277" s="1">
        <v>73431</v>
      </c>
      <c r="G277" s="1">
        <v>7.88</v>
      </c>
      <c r="H277" s="1">
        <v>12.67</v>
      </c>
      <c r="I277" s="1">
        <v>378</v>
      </c>
      <c r="J277" s="1">
        <v>9.17</v>
      </c>
      <c r="K277" s="1">
        <v>19.55</v>
      </c>
      <c r="L277" s="1">
        <v>16142</v>
      </c>
      <c r="M277" s="1">
        <v>2</v>
      </c>
      <c r="N277" s="1">
        <v>1187.28</v>
      </c>
      <c r="O277" s="1">
        <v>10.34</v>
      </c>
      <c r="P277" s="1">
        <v>9</v>
      </c>
      <c r="Q277" s="1">
        <v>46580</v>
      </c>
      <c r="R277" s="1">
        <v>25</v>
      </c>
      <c r="S277" s="1">
        <f t="shared" si="73"/>
        <v>53695.46</v>
      </c>
      <c r="T277" s="1">
        <f t="shared" si="74"/>
        <v>137550.47650000002</v>
      </c>
      <c r="U277" s="1">
        <f t="shared" si="75"/>
        <v>438.20919999999995</v>
      </c>
      <c r="V277" s="1">
        <f t="shared" si="76"/>
        <v>333.95439999999996</v>
      </c>
      <c r="W277" s="1">
        <f t="shared" si="77"/>
        <v>448842.89989999996</v>
      </c>
      <c r="X277" s="1">
        <f t="shared" si="78"/>
        <v>105.90913164228408</v>
      </c>
      <c r="Y277" s="10">
        <f t="shared" si="79"/>
        <v>9.5815527502008688</v>
      </c>
      <c r="Z277" s="1">
        <f t="shared" si="80"/>
        <v>592.6007344518564</v>
      </c>
      <c r="AA277" s="1">
        <f t="shared" si="81"/>
        <v>0.63786623610860405</v>
      </c>
      <c r="AB277" s="1">
        <f t="shared" si="82"/>
        <v>375411.89989999996</v>
      </c>
      <c r="AC277" s="8">
        <f t="shared" si="83"/>
        <v>0.63786623610860405</v>
      </c>
      <c r="AD277" s="1" t="str">
        <f t="shared" si="84"/>
        <v>CUST277</v>
      </c>
      <c r="AE277" s="1"/>
      <c r="AF277" s="1">
        <f t="shared" si="90"/>
        <v>147792874.06200001</v>
      </c>
      <c r="AG277" s="1">
        <f t="shared" si="85"/>
        <v>0.72206907696048983</v>
      </c>
      <c r="AH277" s="1" t="str">
        <f t="shared" si="86"/>
        <v>Yes</v>
      </c>
      <c r="AI277" s="1" t="str">
        <f t="shared" si="87"/>
        <v>Yes</v>
      </c>
      <c r="AJ277" s="1" t="str">
        <f t="shared" si="88"/>
        <v>No</v>
      </c>
      <c r="AK277" s="1" t="str">
        <f t="shared" si="89"/>
        <v>Low</v>
      </c>
    </row>
    <row r="278" spans="1:37" x14ac:dyDescent="0.3">
      <c r="A278" s="1" t="s">
        <v>19</v>
      </c>
      <c r="B278" s="1" t="s">
        <v>27</v>
      </c>
      <c r="C278" s="1" t="s">
        <v>30</v>
      </c>
      <c r="D278" s="1">
        <v>683</v>
      </c>
      <c r="E278" s="1">
        <v>601332</v>
      </c>
      <c r="F278" s="1">
        <v>117082</v>
      </c>
      <c r="G278" s="1">
        <v>6.44</v>
      </c>
      <c r="H278" s="1">
        <v>14.91</v>
      </c>
      <c r="I278" s="1">
        <v>296</v>
      </c>
      <c r="J278" s="1">
        <v>6.65</v>
      </c>
      <c r="K278" s="1">
        <v>5.26</v>
      </c>
      <c r="L278" s="1">
        <v>45117</v>
      </c>
      <c r="M278" s="1">
        <v>11</v>
      </c>
      <c r="N278" s="1">
        <v>1301.72</v>
      </c>
      <c r="O278" s="1">
        <v>3.28</v>
      </c>
      <c r="P278" s="1">
        <v>41</v>
      </c>
      <c r="Q278" s="1">
        <v>25146</v>
      </c>
      <c r="R278" s="1">
        <v>-5</v>
      </c>
      <c r="S278" s="1">
        <f t="shared" si="73"/>
        <v>10183.530000000001</v>
      </c>
      <c r="T278" s="1">
        <f t="shared" si="74"/>
        <v>31630.063200000001</v>
      </c>
      <c r="U278" s="1">
        <f t="shared" si="75"/>
        <v>22.402399999999997</v>
      </c>
      <c r="V278" s="1">
        <f t="shared" si="76"/>
        <v>43.985199999999999</v>
      </c>
      <c r="W278" s="1">
        <f t="shared" si="77"/>
        <v>489189.01919999998</v>
      </c>
      <c r="X278" s="1">
        <f t="shared" si="78"/>
        <v>716.23575285505126</v>
      </c>
      <c r="Y278" s="10">
        <f t="shared" si="79"/>
        <v>5.1359901607420442</v>
      </c>
      <c r="Z278" s="1">
        <f t="shared" si="80"/>
        <v>461.95187905233075</v>
      </c>
      <c r="AA278" s="1">
        <f t="shared" si="81"/>
        <v>0.64075938084119921</v>
      </c>
      <c r="AB278" s="1">
        <f t="shared" si="82"/>
        <v>372107.01919999998</v>
      </c>
      <c r="AC278" s="8">
        <f t="shared" si="83"/>
        <v>0.64075938084119921</v>
      </c>
      <c r="AD278" s="1" t="str">
        <f t="shared" si="84"/>
        <v>CUST278</v>
      </c>
      <c r="AE278" s="1"/>
      <c r="AF278" s="1">
        <f t="shared" si="90"/>
        <v>148164981.0812</v>
      </c>
      <c r="AG278" s="1">
        <f t="shared" si="85"/>
        <v>0.7238870737589792</v>
      </c>
      <c r="AH278" s="1" t="str">
        <f t="shared" si="86"/>
        <v>Yes</v>
      </c>
      <c r="AI278" s="1" t="str">
        <f t="shared" si="87"/>
        <v>No</v>
      </c>
      <c r="AJ278" s="1" t="str">
        <f t="shared" si="88"/>
        <v>No</v>
      </c>
      <c r="AK278" s="1" t="str">
        <f t="shared" si="89"/>
        <v>Low</v>
      </c>
    </row>
    <row r="279" spans="1:37" x14ac:dyDescent="0.3">
      <c r="A279" s="1" t="s">
        <v>18</v>
      </c>
      <c r="B279" s="1" t="s">
        <v>26</v>
      </c>
      <c r="C279" s="1" t="s">
        <v>29</v>
      </c>
      <c r="D279" s="1">
        <v>2542</v>
      </c>
      <c r="E279" s="1">
        <v>851469</v>
      </c>
      <c r="F279" s="1">
        <v>148674</v>
      </c>
      <c r="G279" s="1">
        <v>7.55</v>
      </c>
      <c r="H279" s="1">
        <v>18.84</v>
      </c>
      <c r="I279" s="1">
        <v>188</v>
      </c>
      <c r="J279" s="1">
        <v>64.48</v>
      </c>
      <c r="K279" s="1">
        <v>18.41</v>
      </c>
      <c r="L279" s="1">
        <v>94753</v>
      </c>
      <c r="M279" s="1">
        <v>7</v>
      </c>
      <c r="N279" s="1">
        <v>343.62</v>
      </c>
      <c r="O279" s="1">
        <v>8.68</v>
      </c>
      <c r="P279" s="1">
        <v>41</v>
      </c>
      <c r="Q279" s="1">
        <v>32976</v>
      </c>
      <c r="R279" s="1">
        <v>-8</v>
      </c>
      <c r="S279" s="1">
        <f t="shared" si="73"/>
        <v>47891.28</v>
      </c>
      <c r="T279" s="1">
        <f t="shared" si="74"/>
        <v>156755.44290000002</v>
      </c>
      <c r="U279" s="1">
        <f t="shared" si="75"/>
        <v>220.6456</v>
      </c>
      <c r="V279" s="1">
        <f t="shared" si="76"/>
        <v>191.92099999999999</v>
      </c>
      <c r="W279" s="1">
        <f t="shared" si="77"/>
        <v>518680.71049999999</v>
      </c>
      <c r="X279" s="1">
        <f t="shared" si="78"/>
        <v>204.04433929976395</v>
      </c>
      <c r="Y279" s="10">
        <f t="shared" si="79"/>
        <v>5.7270874530852742</v>
      </c>
      <c r="Z279" s="1">
        <f t="shared" si="80"/>
        <v>2477.9378383097605</v>
      </c>
      <c r="AA279" s="1">
        <f t="shared" si="81"/>
        <v>7.5869538409501711E-2</v>
      </c>
      <c r="AB279" s="1">
        <f t="shared" si="82"/>
        <v>370006.71049999999</v>
      </c>
      <c r="AC279" s="8">
        <f t="shared" si="83"/>
        <v>7.5869538409501711E-2</v>
      </c>
      <c r="AD279" s="1" t="str">
        <f t="shared" si="84"/>
        <v>CUST279</v>
      </c>
      <c r="AE279" s="1"/>
      <c r="AF279" s="1">
        <f t="shared" si="90"/>
        <v>148534987.79170001</v>
      </c>
      <c r="AG279" s="1">
        <f t="shared" si="85"/>
        <v>0.72569480911574513</v>
      </c>
      <c r="AH279" s="1" t="str">
        <f t="shared" si="86"/>
        <v>Yes</v>
      </c>
      <c r="AI279" s="1" t="str">
        <f t="shared" si="87"/>
        <v>Yes</v>
      </c>
      <c r="AJ279" s="1" t="str">
        <f t="shared" si="88"/>
        <v>No</v>
      </c>
      <c r="AK279" s="1" t="str">
        <f t="shared" si="89"/>
        <v>Low</v>
      </c>
    </row>
    <row r="280" spans="1:37" x14ac:dyDescent="0.3">
      <c r="A280" s="1" t="s">
        <v>22</v>
      </c>
      <c r="B280" s="1" t="s">
        <v>25</v>
      </c>
      <c r="C280" s="1" t="s">
        <v>31</v>
      </c>
      <c r="D280" s="1">
        <v>1380</v>
      </c>
      <c r="E280" s="1">
        <v>795466</v>
      </c>
      <c r="F280" s="1">
        <v>137212</v>
      </c>
      <c r="G280" s="1">
        <v>7.35</v>
      </c>
      <c r="H280" s="1">
        <v>10.27</v>
      </c>
      <c r="I280" s="1">
        <v>368</v>
      </c>
      <c r="J280" s="1">
        <v>64.83</v>
      </c>
      <c r="K280" s="1">
        <v>18.93</v>
      </c>
      <c r="L280" s="1">
        <v>82886</v>
      </c>
      <c r="M280" s="1">
        <v>13</v>
      </c>
      <c r="N280" s="1">
        <v>831.35</v>
      </c>
      <c r="O280" s="1">
        <v>16.73</v>
      </c>
      <c r="P280" s="1">
        <v>7</v>
      </c>
      <c r="Q280" s="1">
        <v>41843</v>
      </c>
      <c r="R280" s="1">
        <v>60</v>
      </c>
      <c r="S280" s="1">
        <f t="shared" si="73"/>
        <v>14172.599999999999</v>
      </c>
      <c r="T280" s="1">
        <f t="shared" si="74"/>
        <v>150581.7138</v>
      </c>
      <c r="U280" s="1">
        <f t="shared" si="75"/>
        <v>230.874</v>
      </c>
      <c r="V280" s="1">
        <f t="shared" si="76"/>
        <v>101.42999999999999</v>
      </c>
      <c r="W280" s="1">
        <f t="shared" si="77"/>
        <v>505650.38219999999</v>
      </c>
      <c r="X280" s="1">
        <f t="shared" si="78"/>
        <v>366.41332043478258</v>
      </c>
      <c r="Y280" s="10">
        <f t="shared" si="79"/>
        <v>5.7973500859983096</v>
      </c>
      <c r="Z280" s="1">
        <f t="shared" si="80"/>
        <v>956.83647080050514</v>
      </c>
      <c r="AA280" s="1">
        <f t="shared" si="81"/>
        <v>0.38460072460670852</v>
      </c>
      <c r="AB280" s="1">
        <f t="shared" si="82"/>
        <v>368438.38219999999</v>
      </c>
      <c r="AC280" s="8">
        <f t="shared" si="83"/>
        <v>0.38460072460670852</v>
      </c>
      <c r="AD280" s="1" t="str">
        <f t="shared" si="84"/>
        <v>CUST280</v>
      </c>
      <c r="AE280" s="1"/>
      <c r="AF280" s="1">
        <f t="shared" si="90"/>
        <v>148903426.17390001</v>
      </c>
      <c r="AG280" s="1">
        <f t="shared" si="85"/>
        <v>0.7274948821181848</v>
      </c>
      <c r="AH280" s="1" t="str">
        <f t="shared" si="86"/>
        <v>Yes</v>
      </c>
      <c r="AI280" s="1" t="str">
        <f t="shared" si="87"/>
        <v>No</v>
      </c>
      <c r="AJ280" s="1" t="str">
        <f t="shared" si="88"/>
        <v>No</v>
      </c>
      <c r="AK280" s="1" t="str">
        <f t="shared" si="89"/>
        <v>Low</v>
      </c>
    </row>
    <row r="281" spans="1:37" x14ac:dyDescent="0.3">
      <c r="A281" s="1" t="s">
        <v>22</v>
      </c>
      <c r="B281" s="1" t="s">
        <v>27</v>
      </c>
      <c r="C281" s="1" t="s">
        <v>28</v>
      </c>
      <c r="D281" s="1">
        <v>2213</v>
      </c>
      <c r="E281" s="1">
        <v>577759</v>
      </c>
      <c r="F281" s="1">
        <v>42772</v>
      </c>
      <c r="G281" s="1">
        <v>6.19</v>
      </c>
      <c r="H281" s="1">
        <v>12.07</v>
      </c>
      <c r="I281" s="1">
        <v>166</v>
      </c>
      <c r="J281" s="1">
        <v>57.34</v>
      </c>
      <c r="K281" s="1">
        <v>6.5</v>
      </c>
      <c r="L281" s="1">
        <v>76928</v>
      </c>
      <c r="M281" s="1">
        <v>12</v>
      </c>
      <c r="N281" s="1">
        <v>1181.24</v>
      </c>
      <c r="O281" s="1">
        <v>20.32</v>
      </c>
      <c r="P281" s="1">
        <v>43</v>
      </c>
      <c r="Q281" s="1">
        <v>26009</v>
      </c>
      <c r="R281" s="1">
        <v>-3</v>
      </c>
      <c r="S281" s="1">
        <f t="shared" si="73"/>
        <v>26710.91</v>
      </c>
      <c r="T281" s="1">
        <f t="shared" si="74"/>
        <v>37554.334999999999</v>
      </c>
      <c r="U281" s="1">
        <f t="shared" si="75"/>
        <v>449.6816</v>
      </c>
      <c r="V281" s="1">
        <f t="shared" si="76"/>
        <v>136.9847</v>
      </c>
      <c r="W281" s="1">
        <f t="shared" si="77"/>
        <v>409970.08869999996</v>
      </c>
      <c r="X281" s="1">
        <f t="shared" si="78"/>
        <v>185.255349615906</v>
      </c>
      <c r="Y281" s="10">
        <f t="shared" si="79"/>
        <v>13.507878986252688</v>
      </c>
      <c r="Z281" s="1">
        <f t="shared" si="80"/>
        <v>489.11228878128071</v>
      </c>
      <c r="AA281" s="1">
        <f t="shared" si="81"/>
        <v>0.33939036864851951</v>
      </c>
      <c r="AB281" s="1">
        <f t="shared" si="82"/>
        <v>367198.08869999996</v>
      </c>
      <c r="AC281" s="8">
        <f t="shared" si="83"/>
        <v>0.33939036864851951</v>
      </c>
      <c r="AD281" s="1" t="str">
        <f t="shared" si="84"/>
        <v>CUST281</v>
      </c>
      <c r="AE281" s="1"/>
      <c r="AF281" s="1">
        <f t="shared" si="90"/>
        <v>149270624.2626</v>
      </c>
      <c r="AG281" s="1">
        <f t="shared" si="85"/>
        <v>0.72928889544022102</v>
      </c>
      <c r="AH281" s="1" t="str">
        <f t="shared" si="86"/>
        <v>Yes</v>
      </c>
      <c r="AI281" s="1" t="str">
        <f t="shared" si="87"/>
        <v>No</v>
      </c>
      <c r="AJ281" s="1" t="str">
        <f t="shared" si="88"/>
        <v>No</v>
      </c>
      <c r="AK281" s="1" t="str">
        <f t="shared" si="89"/>
        <v>High</v>
      </c>
    </row>
    <row r="282" spans="1:37" x14ac:dyDescent="0.3">
      <c r="A282" s="1" t="s">
        <v>21</v>
      </c>
      <c r="B282" s="1" t="s">
        <v>25</v>
      </c>
      <c r="C282" s="1" t="s">
        <v>29</v>
      </c>
      <c r="D282" s="1">
        <v>4246</v>
      </c>
      <c r="E282" s="1">
        <v>657745</v>
      </c>
      <c r="F282" s="1">
        <v>59238</v>
      </c>
      <c r="G282" s="1">
        <v>3.83</v>
      </c>
      <c r="H282" s="1">
        <v>2.02</v>
      </c>
      <c r="I282" s="1">
        <v>455</v>
      </c>
      <c r="J282" s="1">
        <v>33.9</v>
      </c>
      <c r="K282" s="1">
        <v>18.62</v>
      </c>
      <c r="L282" s="1">
        <v>81976</v>
      </c>
      <c r="M282" s="1">
        <v>13</v>
      </c>
      <c r="N282" s="1">
        <v>480.86</v>
      </c>
      <c r="O282" s="1">
        <v>3.98</v>
      </c>
      <c r="P282" s="1">
        <v>27</v>
      </c>
      <c r="Q282" s="1">
        <v>18472</v>
      </c>
      <c r="R282" s="1">
        <v>-6</v>
      </c>
      <c r="S282" s="1">
        <f t="shared" si="73"/>
        <v>8576.92</v>
      </c>
      <c r="T282" s="1">
        <f t="shared" si="74"/>
        <v>122472.11900000001</v>
      </c>
      <c r="U282" s="1">
        <f t="shared" si="75"/>
        <v>168.99080000000001</v>
      </c>
      <c r="V282" s="1">
        <f t="shared" si="76"/>
        <v>162.62180000000001</v>
      </c>
      <c r="W282" s="1">
        <f t="shared" si="77"/>
        <v>425916.34840000002</v>
      </c>
      <c r="X282" s="1">
        <f t="shared" si="78"/>
        <v>100.31002081959491</v>
      </c>
      <c r="Y282" s="10">
        <f t="shared" si="79"/>
        <v>11.103430230595226</v>
      </c>
      <c r="Z282" s="1">
        <f t="shared" si="80"/>
        <v>1367.8513496651831</v>
      </c>
      <c r="AA282" s="1">
        <f t="shared" si="81"/>
        <v>0.33263848451907657</v>
      </c>
      <c r="AB282" s="1">
        <f t="shared" si="82"/>
        <v>366678.34840000002</v>
      </c>
      <c r="AC282" s="8">
        <f t="shared" si="83"/>
        <v>0.33263848451907657</v>
      </c>
      <c r="AD282" s="1" t="str">
        <f t="shared" si="84"/>
        <v>CUST282</v>
      </c>
      <c r="AE282" s="1"/>
      <c r="AF282" s="1">
        <f t="shared" si="90"/>
        <v>149637302.611</v>
      </c>
      <c r="AG282" s="1">
        <f t="shared" si="85"/>
        <v>0.731080369476104</v>
      </c>
      <c r="AH282" s="1" t="str">
        <f t="shared" si="86"/>
        <v>Yes</v>
      </c>
      <c r="AI282" s="1" t="str">
        <f t="shared" si="87"/>
        <v>No</v>
      </c>
      <c r="AJ282" s="1" t="str">
        <f t="shared" si="88"/>
        <v>No</v>
      </c>
      <c r="AK282" s="1" t="str">
        <f t="shared" si="89"/>
        <v>Low</v>
      </c>
    </row>
    <row r="283" spans="1:37" x14ac:dyDescent="0.3">
      <c r="A283" s="1" t="s">
        <v>19</v>
      </c>
      <c r="B283" s="1" t="s">
        <v>24</v>
      </c>
      <c r="C283" s="1" t="s">
        <v>31</v>
      </c>
      <c r="D283" s="1">
        <v>3668</v>
      </c>
      <c r="E283" s="1">
        <v>711948</v>
      </c>
      <c r="F283" s="1">
        <v>106084</v>
      </c>
      <c r="G283" s="1">
        <v>2.23</v>
      </c>
      <c r="H283" s="1">
        <v>15.82</v>
      </c>
      <c r="I283" s="1">
        <v>246</v>
      </c>
      <c r="J283" s="1">
        <v>65.8</v>
      </c>
      <c r="K283" s="1">
        <v>19.82</v>
      </c>
      <c r="L283" s="1">
        <v>34523</v>
      </c>
      <c r="M283" s="1">
        <v>13</v>
      </c>
      <c r="N283" s="1">
        <v>1845.79</v>
      </c>
      <c r="O283" s="1">
        <v>25.93</v>
      </c>
      <c r="P283" s="1">
        <v>0</v>
      </c>
      <c r="Q283" s="1">
        <v>4664</v>
      </c>
      <c r="R283" s="1">
        <v>30</v>
      </c>
      <c r="S283" s="1">
        <f t="shared" si="73"/>
        <v>58027.76</v>
      </c>
      <c r="T283" s="1">
        <f t="shared" si="74"/>
        <v>141108.09360000002</v>
      </c>
      <c r="U283" s="1">
        <f t="shared" si="75"/>
        <v>951.11239999999987</v>
      </c>
      <c r="V283" s="1">
        <f t="shared" si="76"/>
        <v>81.796400000000006</v>
      </c>
      <c r="W283" s="1">
        <f t="shared" si="77"/>
        <v>472592.23759999999</v>
      </c>
      <c r="X283" s="1">
        <f t="shared" si="78"/>
        <v>128.84194045801527</v>
      </c>
      <c r="Y283" s="10">
        <f t="shared" si="79"/>
        <v>6.7111722785716976</v>
      </c>
      <c r="Z283" s="1">
        <f t="shared" si="80"/>
        <v>385.71451790290337</v>
      </c>
      <c r="AA283" s="1">
        <f t="shared" si="81"/>
        <v>0.6377773938546073</v>
      </c>
      <c r="AB283" s="1">
        <f t="shared" si="82"/>
        <v>366508.23759999999</v>
      </c>
      <c r="AC283" s="8">
        <f t="shared" si="83"/>
        <v>0.6377773938546073</v>
      </c>
      <c r="AD283" s="1" t="str">
        <f t="shared" si="84"/>
        <v>CUST283</v>
      </c>
      <c r="AE283" s="1"/>
      <c r="AF283" s="1">
        <f t="shared" si="90"/>
        <v>150003810.8486</v>
      </c>
      <c r="AG283" s="1">
        <f t="shared" si="85"/>
        <v>0.73287101240460695</v>
      </c>
      <c r="AH283" s="1" t="str">
        <f t="shared" si="86"/>
        <v>Yes</v>
      </c>
      <c r="AI283" s="1" t="str">
        <f t="shared" si="87"/>
        <v>No</v>
      </c>
      <c r="AJ283" s="1" t="str">
        <f t="shared" si="88"/>
        <v>No</v>
      </c>
      <c r="AK283" s="1" t="str">
        <f t="shared" si="89"/>
        <v>Low</v>
      </c>
    </row>
    <row r="284" spans="1:37" x14ac:dyDescent="0.3">
      <c r="A284" s="1" t="s">
        <v>19</v>
      </c>
      <c r="B284" s="1" t="s">
        <v>24</v>
      </c>
      <c r="C284" s="1" t="s">
        <v>29</v>
      </c>
      <c r="D284" s="1">
        <v>3444</v>
      </c>
      <c r="E284" s="1">
        <v>618926</v>
      </c>
      <c r="F284" s="1">
        <v>47070</v>
      </c>
      <c r="G284" s="1">
        <v>1.63</v>
      </c>
      <c r="H284" s="1">
        <v>5.19</v>
      </c>
      <c r="I284" s="1">
        <v>349</v>
      </c>
      <c r="J284" s="1">
        <v>18.27</v>
      </c>
      <c r="K284" s="1">
        <v>16.350000000000001</v>
      </c>
      <c r="L284" s="1">
        <v>60213</v>
      </c>
      <c r="M284" s="1">
        <v>7</v>
      </c>
      <c r="N284" s="1">
        <v>1768.77</v>
      </c>
      <c r="O284" s="1">
        <v>12.18</v>
      </c>
      <c r="P284" s="1">
        <v>15</v>
      </c>
      <c r="Q284" s="1">
        <v>25686</v>
      </c>
      <c r="R284" s="1">
        <v>46</v>
      </c>
      <c r="S284" s="1">
        <f t="shared" si="73"/>
        <v>17874.36</v>
      </c>
      <c r="T284" s="1">
        <f t="shared" si="74"/>
        <v>101194.401</v>
      </c>
      <c r="U284" s="1">
        <f t="shared" si="75"/>
        <v>419.47919999999999</v>
      </c>
      <c r="V284" s="1">
        <f t="shared" si="76"/>
        <v>56.137199999999993</v>
      </c>
      <c r="W284" s="1">
        <f t="shared" si="77"/>
        <v>413482.6226</v>
      </c>
      <c r="X284" s="1">
        <f t="shared" si="78"/>
        <v>120.05883350754937</v>
      </c>
      <c r="Y284" s="10">
        <f t="shared" si="79"/>
        <v>13.149054599532612</v>
      </c>
      <c r="Z284" s="1">
        <f t="shared" si="80"/>
        <v>349.91887017531957</v>
      </c>
      <c r="AA284" s="1">
        <f t="shared" si="81"/>
        <v>0.99737404794757367</v>
      </c>
      <c r="AB284" s="1">
        <f t="shared" si="82"/>
        <v>366412.6226</v>
      </c>
      <c r="AC284" s="8">
        <f t="shared" si="83"/>
        <v>0.99737404794757367</v>
      </c>
      <c r="AD284" s="1" t="str">
        <f t="shared" si="84"/>
        <v>CUST284</v>
      </c>
      <c r="AE284" s="1"/>
      <c r="AF284" s="1">
        <f t="shared" si="90"/>
        <v>150370223.47119999</v>
      </c>
      <c r="AG284" s="1">
        <f t="shared" si="85"/>
        <v>0.73466118818856552</v>
      </c>
      <c r="AH284" s="1" t="str">
        <f t="shared" si="86"/>
        <v>Yes</v>
      </c>
      <c r="AI284" s="1" t="str">
        <f t="shared" si="87"/>
        <v>Yes</v>
      </c>
      <c r="AJ284" s="1" t="str">
        <f t="shared" si="88"/>
        <v>Yes</v>
      </c>
      <c r="AK284" s="1" t="str">
        <f t="shared" si="89"/>
        <v>High</v>
      </c>
    </row>
    <row r="285" spans="1:37" x14ac:dyDescent="0.3">
      <c r="A285" s="1" t="s">
        <v>21</v>
      </c>
      <c r="B285" s="1" t="s">
        <v>26</v>
      </c>
      <c r="C285" s="1" t="s">
        <v>29</v>
      </c>
      <c r="D285" s="1">
        <v>4306</v>
      </c>
      <c r="E285" s="1">
        <v>614660</v>
      </c>
      <c r="F285" s="1">
        <v>66350</v>
      </c>
      <c r="G285" s="1">
        <v>6.16</v>
      </c>
      <c r="H285" s="1">
        <v>6.32</v>
      </c>
      <c r="I285" s="1">
        <v>220</v>
      </c>
      <c r="J285" s="1">
        <v>53.21</v>
      </c>
      <c r="K285" s="1">
        <v>11.08</v>
      </c>
      <c r="L285" s="1">
        <v>50493</v>
      </c>
      <c r="M285" s="1">
        <v>13</v>
      </c>
      <c r="N285" s="1">
        <v>1433.65</v>
      </c>
      <c r="O285" s="1">
        <v>17.579999999999998</v>
      </c>
      <c r="P285" s="1">
        <v>35</v>
      </c>
      <c r="Q285" s="1">
        <v>36399</v>
      </c>
      <c r="R285" s="1">
        <v>42</v>
      </c>
      <c r="S285" s="1">
        <f t="shared" si="73"/>
        <v>27213.920000000002</v>
      </c>
      <c r="T285" s="1">
        <f t="shared" si="74"/>
        <v>68104.327999999994</v>
      </c>
      <c r="U285" s="1">
        <f t="shared" si="75"/>
        <v>756.99479999999994</v>
      </c>
      <c r="V285" s="1">
        <f t="shared" si="76"/>
        <v>265.24959999999999</v>
      </c>
      <c r="W285" s="1">
        <f t="shared" si="77"/>
        <v>431427.50760000001</v>
      </c>
      <c r="X285" s="1">
        <f t="shared" si="78"/>
        <v>100.1921754760799</v>
      </c>
      <c r="Y285" s="10">
        <f t="shared" si="79"/>
        <v>9.2639035418236624</v>
      </c>
      <c r="Z285" s="1">
        <f t="shared" si="80"/>
        <v>428.73783698950228</v>
      </c>
      <c r="AA285" s="1">
        <f t="shared" si="81"/>
        <v>0.51313409039143598</v>
      </c>
      <c r="AB285" s="1">
        <f t="shared" si="82"/>
        <v>365077.50760000001</v>
      </c>
      <c r="AC285" s="8">
        <f t="shared" si="83"/>
        <v>0.51313409039143598</v>
      </c>
      <c r="AD285" s="1" t="str">
        <f t="shared" si="84"/>
        <v>CUST285</v>
      </c>
      <c r="AE285" s="1"/>
      <c r="AF285" s="1">
        <f t="shared" si="90"/>
        <v>150735300.9788</v>
      </c>
      <c r="AG285" s="1">
        <f t="shared" si="85"/>
        <v>0.73644484102436591</v>
      </c>
      <c r="AH285" s="1" t="str">
        <f t="shared" si="86"/>
        <v>Yes</v>
      </c>
      <c r="AI285" s="1" t="str">
        <f t="shared" si="87"/>
        <v>No</v>
      </c>
      <c r="AJ285" s="1" t="str">
        <f t="shared" si="88"/>
        <v>No</v>
      </c>
      <c r="AK285" s="1" t="str">
        <f t="shared" si="89"/>
        <v>Low</v>
      </c>
    </row>
    <row r="286" spans="1:37" x14ac:dyDescent="0.3">
      <c r="A286" s="1" t="s">
        <v>19</v>
      </c>
      <c r="B286" s="1" t="s">
        <v>24</v>
      </c>
      <c r="C286" s="1" t="s">
        <v>28</v>
      </c>
      <c r="D286" s="1">
        <v>3719</v>
      </c>
      <c r="E286" s="1">
        <v>642131</v>
      </c>
      <c r="F286" s="1">
        <v>56955</v>
      </c>
      <c r="G286" s="1">
        <v>5.19</v>
      </c>
      <c r="H286" s="1">
        <v>16.05</v>
      </c>
      <c r="I286" s="1">
        <v>287</v>
      </c>
      <c r="J286" s="1">
        <v>66.41</v>
      </c>
      <c r="K286" s="1">
        <v>11.87</v>
      </c>
      <c r="L286" s="1">
        <v>50986</v>
      </c>
      <c r="M286" s="1">
        <v>12</v>
      </c>
      <c r="N286" s="1">
        <v>1125.79</v>
      </c>
      <c r="O286" s="1">
        <v>0.09</v>
      </c>
      <c r="P286" s="1">
        <v>8</v>
      </c>
      <c r="Q286" s="1">
        <v>33177</v>
      </c>
      <c r="R286" s="1">
        <v>63</v>
      </c>
      <c r="S286" s="1">
        <f t="shared" si="73"/>
        <v>59689.950000000004</v>
      </c>
      <c r="T286" s="1">
        <f t="shared" si="74"/>
        <v>76220.949699999997</v>
      </c>
      <c r="U286" s="1">
        <f t="shared" si="75"/>
        <v>3.3470999999999997</v>
      </c>
      <c r="V286" s="1">
        <f t="shared" si="76"/>
        <v>193.01609999999999</v>
      </c>
      <c r="W286" s="1">
        <f t="shared" si="77"/>
        <v>421860.73709999997</v>
      </c>
      <c r="X286" s="1">
        <f t="shared" si="78"/>
        <v>113.43391694003763</v>
      </c>
      <c r="Y286" s="10">
        <f t="shared" si="79"/>
        <v>11.274356948468089</v>
      </c>
      <c r="Z286" s="1">
        <f t="shared" si="80"/>
        <v>570.38257579122217</v>
      </c>
      <c r="AA286" s="1">
        <f t="shared" si="81"/>
        <v>0.50317105076689961</v>
      </c>
      <c r="AB286" s="1">
        <f t="shared" si="82"/>
        <v>364905.73709999997</v>
      </c>
      <c r="AC286" s="8">
        <f t="shared" si="83"/>
        <v>0.50317105076689961</v>
      </c>
      <c r="AD286" s="1" t="str">
        <f t="shared" si="84"/>
        <v>CUST286</v>
      </c>
      <c r="AE286" s="1"/>
      <c r="AF286" s="1">
        <f t="shared" si="90"/>
        <v>151100206.7159</v>
      </c>
      <c r="AG286" s="1">
        <f t="shared" si="85"/>
        <v>0.73822765464401896</v>
      </c>
      <c r="AH286" s="1" t="str">
        <f t="shared" si="86"/>
        <v>Yes</v>
      </c>
      <c r="AI286" s="1" t="str">
        <f t="shared" si="87"/>
        <v>No</v>
      </c>
      <c r="AJ286" s="1" t="str">
        <f t="shared" si="88"/>
        <v>No</v>
      </c>
      <c r="AK286" s="1" t="str">
        <f t="shared" si="89"/>
        <v>Low</v>
      </c>
    </row>
    <row r="287" spans="1:37" x14ac:dyDescent="0.3">
      <c r="A287" s="1" t="s">
        <v>23</v>
      </c>
      <c r="B287" s="1" t="s">
        <v>25</v>
      </c>
      <c r="C287" s="1" t="s">
        <v>29</v>
      </c>
      <c r="D287" s="1">
        <v>3553</v>
      </c>
      <c r="E287" s="1">
        <v>457442</v>
      </c>
      <c r="F287" s="1">
        <v>16120</v>
      </c>
      <c r="G287" s="1">
        <v>5.7</v>
      </c>
      <c r="H287" s="1">
        <v>2.84</v>
      </c>
      <c r="I287" s="1">
        <v>317</v>
      </c>
      <c r="J287" s="1">
        <v>30.59</v>
      </c>
      <c r="K287" s="1">
        <v>8.65</v>
      </c>
      <c r="L287" s="1">
        <v>1067</v>
      </c>
      <c r="M287" s="1">
        <v>13</v>
      </c>
      <c r="N287" s="1">
        <v>263.97000000000003</v>
      </c>
      <c r="O287" s="1">
        <v>0.67</v>
      </c>
      <c r="P287" s="1">
        <v>16</v>
      </c>
      <c r="Q287" s="1">
        <v>25796</v>
      </c>
      <c r="R287" s="1">
        <v>44</v>
      </c>
      <c r="S287" s="1">
        <f t="shared" si="73"/>
        <v>10090.519999999999</v>
      </c>
      <c r="T287" s="1">
        <f t="shared" si="74"/>
        <v>39568.733</v>
      </c>
      <c r="U287" s="1">
        <f t="shared" si="75"/>
        <v>23.805099999999999</v>
      </c>
      <c r="V287" s="1">
        <f t="shared" si="76"/>
        <v>202.52100000000002</v>
      </c>
      <c r="W287" s="1">
        <f t="shared" si="77"/>
        <v>380693.42090000003</v>
      </c>
      <c r="X287" s="1">
        <f t="shared" si="78"/>
        <v>107.14703656065298</v>
      </c>
      <c r="Y287" s="10">
        <f t="shared" si="79"/>
        <v>28.3772952853598</v>
      </c>
      <c r="Z287" s="1">
        <f t="shared" si="80"/>
        <v>1732.9317725499109</v>
      </c>
      <c r="AA287" s="1">
        <f t="shared" si="81"/>
        <v>0.18292699402328602</v>
      </c>
      <c r="AB287" s="1">
        <f t="shared" si="82"/>
        <v>364573.42090000003</v>
      </c>
      <c r="AC287" s="8">
        <f t="shared" si="83"/>
        <v>0.18292699402328602</v>
      </c>
      <c r="AD287" s="1" t="str">
        <f t="shared" si="84"/>
        <v>CUST287</v>
      </c>
      <c r="AE287" s="1"/>
      <c r="AF287" s="1">
        <f t="shared" si="90"/>
        <v>151464780.13679999</v>
      </c>
      <c r="AG287" s="1">
        <f t="shared" si="85"/>
        <v>0.7400088446721873</v>
      </c>
      <c r="AH287" s="1" t="str">
        <f t="shared" si="86"/>
        <v>Yes</v>
      </c>
      <c r="AI287" s="1" t="str">
        <f t="shared" si="87"/>
        <v>No</v>
      </c>
      <c r="AJ287" s="1" t="str">
        <f t="shared" si="88"/>
        <v>No</v>
      </c>
      <c r="AK287" s="1" t="str">
        <f t="shared" si="89"/>
        <v>High</v>
      </c>
    </row>
    <row r="288" spans="1:37" x14ac:dyDescent="0.3">
      <c r="A288" s="1" t="s">
        <v>20</v>
      </c>
      <c r="B288" s="1" t="s">
        <v>26</v>
      </c>
      <c r="C288" s="1" t="s">
        <v>30</v>
      </c>
      <c r="D288" s="1">
        <v>3653</v>
      </c>
      <c r="E288" s="1">
        <v>685775</v>
      </c>
      <c r="F288" s="1">
        <v>13605</v>
      </c>
      <c r="G288" s="1">
        <v>7.45</v>
      </c>
      <c r="H288" s="1">
        <v>17.75</v>
      </c>
      <c r="I288" s="1">
        <v>324</v>
      </c>
      <c r="J288" s="1">
        <v>26.2</v>
      </c>
      <c r="K288" s="1">
        <v>15.66</v>
      </c>
      <c r="L288" s="1">
        <v>93955</v>
      </c>
      <c r="M288" s="1">
        <v>14</v>
      </c>
      <c r="N288" s="1">
        <v>1089.6099999999999</v>
      </c>
      <c r="O288" s="1">
        <v>10.130000000000001</v>
      </c>
      <c r="P288" s="1">
        <v>49</v>
      </c>
      <c r="Q288" s="1">
        <v>40941</v>
      </c>
      <c r="R288" s="1">
        <v>24</v>
      </c>
      <c r="S288" s="1">
        <f t="shared" si="73"/>
        <v>64840.75</v>
      </c>
      <c r="T288" s="1">
        <f t="shared" si="74"/>
        <v>107392.36499999999</v>
      </c>
      <c r="U288" s="1">
        <f t="shared" si="75"/>
        <v>370.0489</v>
      </c>
      <c r="V288" s="1">
        <f t="shared" si="76"/>
        <v>272.14850000000001</v>
      </c>
      <c r="W288" s="1">
        <f t="shared" si="77"/>
        <v>378003.6876</v>
      </c>
      <c r="X288" s="1">
        <f t="shared" si="78"/>
        <v>103.47760405146455</v>
      </c>
      <c r="Y288" s="10">
        <f t="shared" si="79"/>
        <v>50.406100698272695</v>
      </c>
      <c r="Z288" s="1">
        <f t="shared" si="80"/>
        <v>629.37656592725841</v>
      </c>
      <c r="AA288" s="1">
        <f t="shared" si="81"/>
        <v>0.51479514417994232</v>
      </c>
      <c r="AB288" s="1">
        <f t="shared" si="82"/>
        <v>364398.6876</v>
      </c>
      <c r="AC288" s="8">
        <f t="shared" si="83"/>
        <v>0.51479514417994232</v>
      </c>
      <c r="AD288" s="1" t="str">
        <f t="shared" si="84"/>
        <v>CUST288</v>
      </c>
      <c r="AE288" s="1"/>
      <c r="AF288" s="1">
        <f t="shared" si="90"/>
        <v>151829178.82439998</v>
      </c>
      <c r="AG288" s="1">
        <f t="shared" si="85"/>
        <v>0.74178918100890778</v>
      </c>
      <c r="AH288" s="1" t="str">
        <f t="shared" si="86"/>
        <v>Yes</v>
      </c>
      <c r="AI288" s="1" t="str">
        <f t="shared" si="87"/>
        <v>No</v>
      </c>
      <c r="AJ288" s="1" t="str">
        <f t="shared" si="88"/>
        <v>No</v>
      </c>
      <c r="AK288" s="1" t="str">
        <f t="shared" si="89"/>
        <v>High</v>
      </c>
    </row>
    <row r="289" spans="1:37" x14ac:dyDescent="0.3">
      <c r="A289" s="1" t="s">
        <v>21</v>
      </c>
      <c r="B289" s="1" t="s">
        <v>24</v>
      </c>
      <c r="C289" s="1" t="s">
        <v>31</v>
      </c>
      <c r="D289" s="1">
        <v>4895</v>
      </c>
      <c r="E289" s="1">
        <v>607531</v>
      </c>
      <c r="F289" s="1">
        <v>79083</v>
      </c>
      <c r="G289" s="1">
        <v>6.91</v>
      </c>
      <c r="H289" s="1">
        <v>3.66</v>
      </c>
      <c r="I289" s="1">
        <v>281</v>
      </c>
      <c r="J289" s="1">
        <v>35.4</v>
      </c>
      <c r="K289" s="1">
        <v>6.59</v>
      </c>
      <c r="L289" s="1">
        <v>93800</v>
      </c>
      <c r="M289" s="1">
        <v>6</v>
      </c>
      <c r="N289" s="1">
        <v>1780.04</v>
      </c>
      <c r="O289" s="1">
        <v>6.21</v>
      </c>
      <c r="P289" s="1">
        <v>43</v>
      </c>
      <c r="Q289" s="1">
        <v>12517</v>
      </c>
      <c r="R289" s="1">
        <v>-5</v>
      </c>
      <c r="S289" s="1">
        <f t="shared" si="73"/>
        <v>17915.7</v>
      </c>
      <c r="T289" s="1">
        <f t="shared" si="74"/>
        <v>40036.2929</v>
      </c>
      <c r="U289" s="1">
        <f t="shared" si="75"/>
        <v>303.97950000000003</v>
      </c>
      <c r="V289" s="1">
        <f t="shared" si="76"/>
        <v>338.24449999999996</v>
      </c>
      <c r="W289" s="1">
        <f t="shared" si="77"/>
        <v>442619.7831</v>
      </c>
      <c r="X289" s="1">
        <f t="shared" si="78"/>
        <v>90.422836179775274</v>
      </c>
      <c r="Y289" s="10">
        <f t="shared" si="79"/>
        <v>7.6821946562472343</v>
      </c>
      <c r="Z289" s="1">
        <f t="shared" si="80"/>
        <v>341.30188085660996</v>
      </c>
      <c r="AA289" s="1">
        <f t="shared" si="81"/>
        <v>0.82331805290594229</v>
      </c>
      <c r="AB289" s="1">
        <f t="shared" si="82"/>
        <v>363536.7831</v>
      </c>
      <c r="AC289" s="8">
        <f t="shared" si="83"/>
        <v>0.82331805290594229</v>
      </c>
      <c r="AD289" s="1" t="str">
        <f t="shared" si="84"/>
        <v>CUST289</v>
      </c>
      <c r="AE289" s="1"/>
      <c r="AF289" s="1">
        <f t="shared" si="90"/>
        <v>152192715.60749999</v>
      </c>
      <c r="AG289" s="1">
        <f t="shared" si="85"/>
        <v>0.74356530635378804</v>
      </c>
      <c r="AH289" s="1" t="str">
        <f t="shared" si="86"/>
        <v>Yes</v>
      </c>
      <c r="AI289" s="1" t="str">
        <f t="shared" si="87"/>
        <v>Yes</v>
      </c>
      <c r="AJ289" s="1" t="str">
        <f t="shared" si="88"/>
        <v>No</v>
      </c>
      <c r="AK289" s="1" t="str">
        <f t="shared" si="89"/>
        <v>Low</v>
      </c>
    </row>
    <row r="290" spans="1:37" x14ac:dyDescent="0.3">
      <c r="A290" s="1" t="s">
        <v>18</v>
      </c>
      <c r="B290" s="1" t="s">
        <v>27</v>
      </c>
      <c r="C290" s="1" t="s">
        <v>28</v>
      </c>
      <c r="D290" s="1">
        <v>465</v>
      </c>
      <c r="E290" s="1">
        <v>559666</v>
      </c>
      <c r="F290" s="1">
        <v>50475</v>
      </c>
      <c r="G290" s="1">
        <v>5.0199999999999996</v>
      </c>
      <c r="H290" s="1">
        <v>4.99</v>
      </c>
      <c r="I290" s="1">
        <v>220</v>
      </c>
      <c r="J290" s="1">
        <v>58.83</v>
      </c>
      <c r="K290" s="1">
        <v>9.8000000000000007</v>
      </c>
      <c r="L290" s="1">
        <v>52683</v>
      </c>
      <c r="M290" s="1">
        <v>0</v>
      </c>
      <c r="N290" s="1">
        <v>814.78</v>
      </c>
      <c r="O290" s="1">
        <v>6.69</v>
      </c>
      <c r="P290" s="1">
        <v>6</v>
      </c>
      <c r="Q290" s="1">
        <v>37212</v>
      </c>
      <c r="R290" s="1">
        <v>-6</v>
      </c>
      <c r="S290" s="1">
        <f t="shared" si="73"/>
        <v>2320.35</v>
      </c>
      <c r="T290" s="1">
        <f t="shared" si="74"/>
        <v>54847.268000000004</v>
      </c>
      <c r="U290" s="1">
        <f t="shared" si="75"/>
        <v>31.108499999999999</v>
      </c>
      <c r="V290" s="1">
        <f t="shared" si="76"/>
        <v>23.342999999999996</v>
      </c>
      <c r="W290" s="1">
        <f t="shared" si="77"/>
        <v>412548.93050000002</v>
      </c>
      <c r="X290" s="1">
        <f t="shared" si="78"/>
        <v>887.20200107526887</v>
      </c>
      <c r="Y290" s="10">
        <f t="shared" si="79"/>
        <v>11.087984150569589</v>
      </c>
      <c r="Z290" s="1">
        <f t="shared" si="80"/>
        <v>686.89216721078083</v>
      </c>
      <c r="AA290" s="1">
        <f t="shared" si="81"/>
        <v>0.32028316889001657</v>
      </c>
      <c r="AB290" s="1">
        <f t="shared" si="82"/>
        <v>362073.93050000002</v>
      </c>
      <c r="AC290" s="8">
        <f t="shared" si="83"/>
        <v>0.32028316889001657</v>
      </c>
      <c r="AD290" s="1" t="str">
        <f t="shared" si="84"/>
        <v>CUST290</v>
      </c>
      <c r="AE290" s="1"/>
      <c r="AF290" s="1">
        <f t="shared" si="90"/>
        <v>152554789.53799999</v>
      </c>
      <c r="AG290" s="1">
        <f t="shared" si="85"/>
        <v>0.74533428466513685</v>
      </c>
      <c r="AH290" s="1" t="str">
        <f t="shared" si="86"/>
        <v>Yes</v>
      </c>
      <c r="AI290" s="1" t="str">
        <f t="shared" si="87"/>
        <v>Yes</v>
      </c>
      <c r="AJ290" s="1" t="str">
        <f t="shared" si="88"/>
        <v>No</v>
      </c>
      <c r="AK290" s="1" t="str">
        <f t="shared" si="89"/>
        <v>Low</v>
      </c>
    </row>
    <row r="291" spans="1:37" x14ac:dyDescent="0.3">
      <c r="A291" s="1" t="s">
        <v>20</v>
      </c>
      <c r="B291" s="1" t="s">
        <v>27</v>
      </c>
      <c r="C291" s="1" t="s">
        <v>29</v>
      </c>
      <c r="D291" s="1">
        <v>4456</v>
      </c>
      <c r="E291" s="1">
        <v>694600</v>
      </c>
      <c r="F291" s="1">
        <v>31762</v>
      </c>
      <c r="G291" s="1">
        <v>6.11</v>
      </c>
      <c r="H291" s="1">
        <v>14.83</v>
      </c>
      <c r="I291" s="1">
        <v>483</v>
      </c>
      <c r="J291" s="1">
        <v>10.52</v>
      </c>
      <c r="K291" s="1">
        <v>17.239999999999998</v>
      </c>
      <c r="L291" s="1">
        <v>77475</v>
      </c>
      <c r="M291" s="1">
        <v>14</v>
      </c>
      <c r="N291" s="1">
        <v>1354.03</v>
      </c>
      <c r="O291" s="1">
        <v>17.32</v>
      </c>
      <c r="P291" s="1">
        <v>5</v>
      </c>
      <c r="Q291" s="1">
        <v>36725</v>
      </c>
      <c r="R291" s="1">
        <v>62</v>
      </c>
      <c r="S291" s="1">
        <f t="shared" si="73"/>
        <v>66082.48</v>
      </c>
      <c r="T291" s="1">
        <f t="shared" si="74"/>
        <v>119749.04</v>
      </c>
      <c r="U291" s="1">
        <f t="shared" si="75"/>
        <v>771.77919999999995</v>
      </c>
      <c r="V291" s="1">
        <f t="shared" si="76"/>
        <v>272.26159999999999</v>
      </c>
      <c r="W291" s="1">
        <f t="shared" si="77"/>
        <v>393524.43920000002</v>
      </c>
      <c r="X291" s="1">
        <f t="shared" si="78"/>
        <v>88.313384021543996</v>
      </c>
      <c r="Y291" s="10">
        <f t="shared" si="79"/>
        <v>21.868899943328504</v>
      </c>
      <c r="Z291" s="1">
        <f t="shared" si="80"/>
        <v>512.98715685767672</v>
      </c>
      <c r="AA291" s="1">
        <f t="shared" si="81"/>
        <v>0.94154403973509937</v>
      </c>
      <c r="AB291" s="1">
        <f t="shared" si="82"/>
        <v>361762.43920000002</v>
      </c>
      <c r="AC291" s="8">
        <f t="shared" si="83"/>
        <v>0.94154403973509937</v>
      </c>
      <c r="AD291" s="1" t="str">
        <f t="shared" si="84"/>
        <v>CUST291</v>
      </c>
      <c r="AE291" s="1"/>
      <c r="AF291" s="1">
        <f t="shared" si="90"/>
        <v>152916551.9772</v>
      </c>
      <c r="AG291" s="1">
        <f t="shared" si="85"/>
        <v>0.74710174112885341</v>
      </c>
      <c r="AH291" s="1" t="str">
        <f t="shared" si="86"/>
        <v>Yes</v>
      </c>
      <c r="AI291" s="1" t="str">
        <f t="shared" si="87"/>
        <v>No</v>
      </c>
      <c r="AJ291" s="1" t="str">
        <f t="shared" si="88"/>
        <v>No</v>
      </c>
      <c r="AK291" s="1" t="str">
        <f t="shared" si="89"/>
        <v>High</v>
      </c>
    </row>
    <row r="292" spans="1:37" x14ac:dyDescent="0.3">
      <c r="A292" s="1" t="s">
        <v>18</v>
      </c>
      <c r="B292" s="1" t="s">
        <v>27</v>
      </c>
      <c r="C292" s="1" t="s">
        <v>31</v>
      </c>
      <c r="D292" s="1">
        <v>247</v>
      </c>
      <c r="E292" s="1">
        <v>638595</v>
      </c>
      <c r="F292" s="1">
        <v>95453</v>
      </c>
      <c r="G292" s="1">
        <v>7.19</v>
      </c>
      <c r="H292" s="1">
        <v>19.71</v>
      </c>
      <c r="I292" s="1">
        <v>447</v>
      </c>
      <c r="J292" s="1">
        <v>35.369999999999997</v>
      </c>
      <c r="K292" s="1">
        <v>11.78</v>
      </c>
      <c r="L292" s="1">
        <v>77186</v>
      </c>
      <c r="M292" s="1">
        <v>12</v>
      </c>
      <c r="N292" s="1">
        <v>635.64</v>
      </c>
      <c r="O292" s="1">
        <v>10.11</v>
      </c>
      <c r="P292" s="1">
        <v>32</v>
      </c>
      <c r="Q292" s="1">
        <v>26322</v>
      </c>
      <c r="R292" s="1">
        <v>73</v>
      </c>
      <c r="S292" s="1">
        <f t="shared" si="73"/>
        <v>4868.37</v>
      </c>
      <c r="T292" s="1">
        <f t="shared" si="74"/>
        <v>75226.490999999995</v>
      </c>
      <c r="U292" s="1">
        <f t="shared" si="75"/>
        <v>24.971699999999998</v>
      </c>
      <c r="V292" s="1">
        <f t="shared" si="76"/>
        <v>17.7593</v>
      </c>
      <c r="W292" s="1">
        <f t="shared" si="77"/>
        <v>454949.408</v>
      </c>
      <c r="X292" s="1">
        <f t="shared" si="78"/>
        <v>1841.9004372469635</v>
      </c>
      <c r="Y292" s="10">
        <f t="shared" si="79"/>
        <v>6.6901511738761483</v>
      </c>
      <c r="Z292" s="1">
        <f t="shared" si="80"/>
        <v>1004.6488578440627</v>
      </c>
      <c r="AA292" s="1">
        <f t="shared" si="81"/>
        <v>0.4449315763512085</v>
      </c>
      <c r="AB292" s="1">
        <f t="shared" si="82"/>
        <v>359496.408</v>
      </c>
      <c r="AC292" s="8">
        <f t="shared" si="83"/>
        <v>0.4449315763512085</v>
      </c>
      <c r="AD292" s="1" t="str">
        <f t="shared" si="84"/>
        <v>CUST292</v>
      </c>
      <c r="AE292" s="1"/>
      <c r="AF292" s="1">
        <f t="shared" si="90"/>
        <v>153276048.38519999</v>
      </c>
      <c r="AG292" s="1">
        <f t="shared" si="85"/>
        <v>0.74885812648330752</v>
      </c>
      <c r="AH292" s="1" t="str">
        <f t="shared" si="86"/>
        <v>Yes</v>
      </c>
      <c r="AI292" s="1" t="str">
        <f t="shared" si="87"/>
        <v>No</v>
      </c>
      <c r="AJ292" s="1" t="str">
        <f t="shared" si="88"/>
        <v>No</v>
      </c>
      <c r="AK292" s="1" t="str">
        <f t="shared" si="89"/>
        <v>Low</v>
      </c>
    </row>
    <row r="293" spans="1:37" x14ac:dyDescent="0.3">
      <c r="A293" s="1" t="s">
        <v>19</v>
      </c>
      <c r="B293" s="1" t="s">
        <v>26</v>
      </c>
      <c r="C293" s="1" t="s">
        <v>29</v>
      </c>
      <c r="D293" s="1">
        <v>1618</v>
      </c>
      <c r="E293" s="1">
        <v>569349</v>
      </c>
      <c r="F293" s="1">
        <v>24337</v>
      </c>
      <c r="G293" s="1">
        <v>3.69</v>
      </c>
      <c r="H293" s="1">
        <v>3.62</v>
      </c>
      <c r="I293" s="1">
        <v>19</v>
      </c>
      <c r="J293" s="1">
        <v>40.520000000000003</v>
      </c>
      <c r="K293" s="1">
        <v>18.010000000000002</v>
      </c>
      <c r="L293" s="1">
        <v>53412</v>
      </c>
      <c r="M293" s="1">
        <v>14</v>
      </c>
      <c r="N293" s="1">
        <v>1085.75</v>
      </c>
      <c r="O293" s="1">
        <v>3.24</v>
      </c>
      <c r="P293" s="1">
        <v>49</v>
      </c>
      <c r="Q293" s="1">
        <v>23796</v>
      </c>
      <c r="R293" s="1">
        <v>77</v>
      </c>
      <c r="S293" s="1">
        <f t="shared" si="73"/>
        <v>5857.16</v>
      </c>
      <c r="T293" s="1">
        <f t="shared" si="74"/>
        <v>102539.7549</v>
      </c>
      <c r="U293" s="1">
        <f t="shared" si="75"/>
        <v>52.423200000000008</v>
      </c>
      <c r="V293" s="1">
        <f t="shared" si="76"/>
        <v>59.7042</v>
      </c>
      <c r="W293" s="1">
        <f t="shared" si="77"/>
        <v>383631.95770000003</v>
      </c>
      <c r="X293" s="1">
        <f t="shared" si="78"/>
        <v>237.10256965389371</v>
      </c>
      <c r="Y293" s="10">
        <f t="shared" si="79"/>
        <v>23.39437892920245</v>
      </c>
      <c r="Z293" s="1">
        <f t="shared" si="80"/>
        <v>524.38314529127331</v>
      </c>
      <c r="AA293" s="1">
        <f t="shared" si="81"/>
        <v>3.6233048622198338E-2</v>
      </c>
      <c r="AB293" s="1">
        <f t="shared" si="82"/>
        <v>359294.95770000003</v>
      </c>
      <c r="AC293" s="8">
        <f t="shared" si="83"/>
        <v>3.6233048622198338E-2</v>
      </c>
      <c r="AD293" s="1" t="str">
        <f t="shared" si="84"/>
        <v>CUST293</v>
      </c>
      <c r="AE293" s="1"/>
      <c r="AF293" s="1">
        <f t="shared" si="90"/>
        <v>153635343.34290001</v>
      </c>
      <c r="AG293" s="1">
        <f t="shared" si="85"/>
        <v>0.75061352761553102</v>
      </c>
      <c r="AH293" s="1" t="str">
        <f t="shared" si="86"/>
        <v>No</v>
      </c>
      <c r="AI293" s="1" t="str">
        <f t="shared" si="87"/>
        <v>No</v>
      </c>
      <c r="AJ293" s="1" t="str">
        <f t="shared" si="88"/>
        <v>No</v>
      </c>
      <c r="AK293" s="1" t="str">
        <f t="shared" si="89"/>
        <v>High</v>
      </c>
    </row>
    <row r="294" spans="1:37" x14ac:dyDescent="0.3">
      <c r="A294" s="1" t="s">
        <v>22</v>
      </c>
      <c r="B294" s="1" t="s">
        <v>27</v>
      </c>
      <c r="C294" s="1" t="s">
        <v>31</v>
      </c>
      <c r="D294" s="1">
        <v>2840</v>
      </c>
      <c r="E294" s="1">
        <v>555659</v>
      </c>
      <c r="F294" s="1">
        <v>27190</v>
      </c>
      <c r="G294" s="1">
        <v>4.16</v>
      </c>
      <c r="H294" s="1">
        <v>19.04</v>
      </c>
      <c r="I294" s="1">
        <v>109</v>
      </c>
      <c r="J294" s="1">
        <v>25.51</v>
      </c>
      <c r="K294" s="1">
        <v>11.1</v>
      </c>
      <c r="L294" s="1">
        <v>15764</v>
      </c>
      <c r="M294" s="1">
        <v>14</v>
      </c>
      <c r="N294" s="1">
        <v>1387.19</v>
      </c>
      <c r="O294" s="1">
        <v>23.93</v>
      </c>
      <c r="P294" s="1">
        <v>47</v>
      </c>
      <c r="Q294" s="1">
        <v>37355</v>
      </c>
      <c r="R294" s="1">
        <v>26</v>
      </c>
      <c r="S294" s="1">
        <f t="shared" si="73"/>
        <v>54073.599999999999</v>
      </c>
      <c r="T294" s="1">
        <f t="shared" si="74"/>
        <v>61678.148999999998</v>
      </c>
      <c r="U294" s="1">
        <f t="shared" si="75"/>
        <v>679.61199999999997</v>
      </c>
      <c r="V294" s="1">
        <f t="shared" si="76"/>
        <v>118.14399999999999</v>
      </c>
      <c r="W294" s="1">
        <f t="shared" si="77"/>
        <v>385990.495</v>
      </c>
      <c r="X294" s="1">
        <f t="shared" si="78"/>
        <v>135.91214612676058</v>
      </c>
      <c r="Y294" s="10">
        <f t="shared" si="79"/>
        <v>20.436152997425523</v>
      </c>
      <c r="Z294" s="1">
        <f t="shared" si="80"/>
        <v>400.56445043577304</v>
      </c>
      <c r="AA294" s="1">
        <f t="shared" si="81"/>
        <v>0.2721160099989382</v>
      </c>
      <c r="AB294" s="1">
        <f t="shared" si="82"/>
        <v>358800.495</v>
      </c>
      <c r="AC294" s="8">
        <f t="shared" si="83"/>
        <v>0.2721160099989382</v>
      </c>
      <c r="AD294" s="1" t="str">
        <f t="shared" si="84"/>
        <v>CUST294</v>
      </c>
      <c r="AE294" s="1"/>
      <c r="AF294" s="1">
        <f t="shared" si="90"/>
        <v>153994143.83790001</v>
      </c>
      <c r="AG294" s="1">
        <f t="shared" si="85"/>
        <v>0.75236651295993229</v>
      </c>
      <c r="AH294" s="1" t="str">
        <f t="shared" si="86"/>
        <v>No</v>
      </c>
      <c r="AI294" s="1" t="str">
        <f t="shared" si="87"/>
        <v>No</v>
      </c>
      <c r="AJ294" s="1" t="str">
        <f t="shared" si="88"/>
        <v>No</v>
      </c>
      <c r="AK294" s="1" t="str">
        <f t="shared" si="89"/>
        <v>High</v>
      </c>
    </row>
    <row r="295" spans="1:37" x14ac:dyDescent="0.3">
      <c r="A295" s="1" t="s">
        <v>23</v>
      </c>
      <c r="B295" s="1" t="s">
        <v>24</v>
      </c>
      <c r="C295" s="1" t="s">
        <v>29</v>
      </c>
      <c r="D295" s="1">
        <v>892</v>
      </c>
      <c r="E295" s="1">
        <v>599844</v>
      </c>
      <c r="F295" s="1">
        <v>113042</v>
      </c>
      <c r="G295" s="1">
        <v>8</v>
      </c>
      <c r="H295" s="1">
        <v>10.199999999999999</v>
      </c>
      <c r="I295" s="1">
        <v>61</v>
      </c>
      <c r="J295" s="1">
        <v>25.86</v>
      </c>
      <c r="K295" s="1">
        <v>7.04</v>
      </c>
      <c r="L295" s="1">
        <v>49390</v>
      </c>
      <c r="M295" s="1">
        <v>8</v>
      </c>
      <c r="N295" s="1">
        <v>733.15</v>
      </c>
      <c r="O295" s="1">
        <v>12.4</v>
      </c>
      <c r="P295" s="1">
        <v>18</v>
      </c>
      <c r="Q295" s="1">
        <v>27499</v>
      </c>
      <c r="R295" s="1">
        <v>76</v>
      </c>
      <c r="S295" s="1">
        <f t="shared" si="73"/>
        <v>9098.4</v>
      </c>
      <c r="T295" s="1">
        <f t="shared" si="74"/>
        <v>42229.017599999999</v>
      </c>
      <c r="U295" s="1">
        <f t="shared" si="75"/>
        <v>110.608</v>
      </c>
      <c r="V295" s="1">
        <f t="shared" si="76"/>
        <v>71.36</v>
      </c>
      <c r="W295" s="1">
        <f t="shared" si="77"/>
        <v>471445.61439999996</v>
      </c>
      <c r="X295" s="1">
        <f t="shared" si="78"/>
        <v>528.52647354260091</v>
      </c>
      <c r="Y295" s="10">
        <f t="shared" si="79"/>
        <v>5.3063816988376002</v>
      </c>
      <c r="Z295" s="1">
        <f t="shared" si="80"/>
        <v>818.17363431767035</v>
      </c>
      <c r="AA295" s="1">
        <f t="shared" si="81"/>
        <v>7.455630130500597E-2</v>
      </c>
      <c r="AB295" s="1">
        <f t="shared" si="82"/>
        <v>358403.61439999996</v>
      </c>
      <c r="AC295" s="8">
        <f t="shared" si="83"/>
        <v>7.455630130500597E-2</v>
      </c>
      <c r="AD295" s="1" t="str">
        <f t="shared" si="84"/>
        <v>CUST295</v>
      </c>
      <c r="AE295" s="1"/>
      <c r="AF295" s="1">
        <f t="shared" si="90"/>
        <v>154352547.45230001</v>
      </c>
      <c r="AG295" s="1">
        <f t="shared" si="85"/>
        <v>0.75411755927168167</v>
      </c>
      <c r="AH295" s="1" t="str">
        <f t="shared" si="86"/>
        <v>No</v>
      </c>
      <c r="AI295" s="1" t="str">
        <f t="shared" si="87"/>
        <v>No</v>
      </c>
      <c r="AJ295" s="1" t="str">
        <f t="shared" si="88"/>
        <v>No</v>
      </c>
      <c r="AK295" s="1" t="str">
        <f t="shared" si="89"/>
        <v>Low</v>
      </c>
    </row>
    <row r="296" spans="1:37" x14ac:dyDescent="0.3">
      <c r="A296" s="1" t="s">
        <v>20</v>
      </c>
      <c r="B296" s="1" t="s">
        <v>25</v>
      </c>
      <c r="C296" s="1" t="s">
        <v>29</v>
      </c>
      <c r="D296" s="1">
        <v>2528</v>
      </c>
      <c r="E296" s="1">
        <v>578423</v>
      </c>
      <c r="F296" s="1">
        <v>8866</v>
      </c>
      <c r="G296" s="1">
        <v>6.56</v>
      </c>
      <c r="H296" s="1">
        <v>17.47</v>
      </c>
      <c r="I296" s="1">
        <v>174</v>
      </c>
      <c r="J296" s="1">
        <v>31.32</v>
      </c>
      <c r="K296" s="1">
        <v>7.53</v>
      </c>
      <c r="L296" s="1">
        <v>77514</v>
      </c>
      <c r="M296" s="1">
        <v>1</v>
      </c>
      <c r="N296" s="1">
        <v>1856.27</v>
      </c>
      <c r="O296" s="1">
        <v>15.61</v>
      </c>
      <c r="P296" s="1">
        <v>38</v>
      </c>
      <c r="Q296" s="1">
        <v>45839</v>
      </c>
      <c r="R296" s="1">
        <v>74</v>
      </c>
      <c r="S296" s="1">
        <f t="shared" si="73"/>
        <v>44164.159999999996</v>
      </c>
      <c r="T296" s="1">
        <f t="shared" si="74"/>
        <v>43555.251900000003</v>
      </c>
      <c r="U296" s="1">
        <f t="shared" si="75"/>
        <v>394.62079999999997</v>
      </c>
      <c r="V296" s="1">
        <f t="shared" si="76"/>
        <v>165.83679999999998</v>
      </c>
      <c r="W296" s="1">
        <f t="shared" si="77"/>
        <v>366790.13049999997</v>
      </c>
      <c r="X296" s="1">
        <f t="shared" si="78"/>
        <v>145.09103263449367</v>
      </c>
      <c r="Y296" s="10">
        <f t="shared" si="79"/>
        <v>65.240581998646519</v>
      </c>
      <c r="Z296" s="1">
        <f t="shared" si="80"/>
        <v>311.60499280815827</v>
      </c>
      <c r="AA296" s="1">
        <f t="shared" si="81"/>
        <v>0.55839926835551146</v>
      </c>
      <c r="AB296" s="1">
        <f t="shared" si="82"/>
        <v>357924.13049999997</v>
      </c>
      <c r="AC296" s="8">
        <f t="shared" si="83"/>
        <v>0.55839926835551146</v>
      </c>
      <c r="AD296" s="1" t="str">
        <f t="shared" si="84"/>
        <v>CUST296</v>
      </c>
      <c r="AE296" s="1"/>
      <c r="AF296" s="1">
        <f t="shared" si="90"/>
        <v>154710471.5828</v>
      </c>
      <c r="AG296" s="1">
        <f t="shared" si="85"/>
        <v>0.75586626297727166</v>
      </c>
      <c r="AH296" s="1" t="str">
        <f t="shared" si="86"/>
        <v>No</v>
      </c>
      <c r="AI296" s="1" t="str">
        <f t="shared" si="87"/>
        <v>Yes</v>
      </c>
      <c r="AJ296" s="1" t="str">
        <f t="shared" si="88"/>
        <v>Yes</v>
      </c>
      <c r="AK296" s="1" t="str">
        <f t="shared" si="89"/>
        <v>High</v>
      </c>
    </row>
    <row r="297" spans="1:37" x14ac:dyDescent="0.3">
      <c r="A297" s="1" t="s">
        <v>19</v>
      </c>
      <c r="B297" s="1" t="s">
        <v>27</v>
      </c>
      <c r="C297" s="1" t="s">
        <v>31</v>
      </c>
      <c r="D297" s="1">
        <v>1808</v>
      </c>
      <c r="E297" s="1">
        <v>583571</v>
      </c>
      <c r="F297" s="1">
        <v>125592</v>
      </c>
      <c r="G297" s="1">
        <v>4.78</v>
      </c>
      <c r="H297" s="1">
        <v>12.66</v>
      </c>
      <c r="I297" s="1">
        <v>363</v>
      </c>
      <c r="J297" s="1">
        <v>35.880000000000003</v>
      </c>
      <c r="K297" s="1">
        <v>7.24</v>
      </c>
      <c r="L297" s="1">
        <v>5435</v>
      </c>
      <c r="M297" s="1">
        <v>13</v>
      </c>
      <c r="N297" s="1">
        <v>454.73</v>
      </c>
      <c r="O297" s="1">
        <v>23.64</v>
      </c>
      <c r="P297" s="1">
        <v>26</v>
      </c>
      <c r="Q297" s="1">
        <v>29525</v>
      </c>
      <c r="R297" s="1">
        <v>-4</v>
      </c>
      <c r="S297" s="1">
        <f t="shared" si="73"/>
        <v>22889.279999999999</v>
      </c>
      <c r="T297" s="1">
        <f t="shared" si="74"/>
        <v>42250.540400000005</v>
      </c>
      <c r="U297" s="1">
        <f t="shared" si="75"/>
        <v>427.41120000000001</v>
      </c>
      <c r="V297" s="1">
        <f t="shared" si="76"/>
        <v>86.42240000000001</v>
      </c>
      <c r="W297" s="1">
        <f t="shared" si="77"/>
        <v>482957.34600000002</v>
      </c>
      <c r="X297" s="1">
        <f t="shared" si="78"/>
        <v>267.12242588495576</v>
      </c>
      <c r="Y297" s="10">
        <f t="shared" si="79"/>
        <v>4.6465618829224793</v>
      </c>
      <c r="Z297" s="1">
        <f t="shared" si="80"/>
        <v>1283.3351659226353</v>
      </c>
      <c r="AA297" s="1">
        <f t="shared" si="81"/>
        <v>0.28285673894007757</v>
      </c>
      <c r="AB297" s="1">
        <f t="shared" si="82"/>
        <v>357365.34600000002</v>
      </c>
      <c r="AC297" s="8">
        <f t="shared" si="83"/>
        <v>0.28285673894007757</v>
      </c>
      <c r="AD297" s="1" t="str">
        <f t="shared" si="84"/>
        <v>CUST297</v>
      </c>
      <c r="AE297" s="1"/>
      <c r="AF297" s="1">
        <f t="shared" si="90"/>
        <v>155067836.92879999</v>
      </c>
      <c r="AG297" s="1">
        <f t="shared" si="85"/>
        <v>0.75761223663913868</v>
      </c>
      <c r="AH297" s="1" t="str">
        <f t="shared" si="86"/>
        <v>No</v>
      </c>
      <c r="AI297" s="1" t="str">
        <f t="shared" si="87"/>
        <v>No</v>
      </c>
      <c r="AJ297" s="1" t="str">
        <f t="shared" si="88"/>
        <v>No</v>
      </c>
      <c r="AK297" s="1" t="str">
        <f t="shared" si="89"/>
        <v>Low</v>
      </c>
    </row>
    <row r="298" spans="1:37" x14ac:dyDescent="0.3">
      <c r="A298" s="1" t="s">
        <v>19</v>
      </c>
      <c r="B298" s="1" t="s">
        <v>27</v>
      </c>
      <c r="C298" s="1" t="s">
        <v>28</v>
      </c>
      <c r="D298" s="1">
        <v>2931</v>
      </c>
      <c r="E298" s="1">
        <v>545384</v>
      </c>
      <c r="F298" s="1">
        <v>51473</v>
      </c>
      <c r="G298" s="1">
        <v>9.15</v>
      </c>
      <c r="H298" s="1">
        <v>3.34</v>
      </c>
      <c r="I298" s="1">
        <v>473</v>
      </c>
      <c r="J298" s="1">
        <v>29.11</v>
      </c>
      <c r="K298" s="1">
        <v>19.84</v>
      </c>
      <c r="L298" s="1">
        <v>15893</v>
      </c>
      <c r="M298" s="1">
        <v>10</v>
      </c>
      <c r="N298" s="1">
        <v>874.34</v>
      </c>
      <c r="O298" s="1">
        <v>21.38</v>
      </c>
      <c r="P298" s="1">
        <v>17</v>
      </c>
      <c r="Q298" s="1">
        <v>3786</v>
      </c>
      <c r="R298" s="1">
        <v>24</v>
      </c>
      <c r="S298" s="1">
        <f t="shared" si="73"/>
        <v>9789.5399999999991</v>
      </c>
      <c r="T298" s="1">
        <f t="shared" si="74"/>
        <v>108204.1856</v>
      </c>
      <c r="U298" s="1">
        <f t="shared" si="75"/>
        <v>626.64779999999996</v>
      </c>
      <c r="V298" s="1">
        <f t="shared" si="76"/>
        <v>268.18649999999997</v>
      </c>
      <c r="W298" s="1">
        <f t="shared" si="77"/>
        <v>406816.44010000001</v>
      </c>
      <c r="X298" s="1">
        <f t="shared" si="78"/>
        <v>138.79783012623679</v>
      </c>
      <c r="Y298" s="10">
        <f t="shared" si="79"/>
        <v>10.595535523478329</v>
      </c>
      <c r="Z298" s="1">
        <f t="shared" si="80"/>
        <v>623.76649815861106</v>
      </c>
      <c r="AA298" s="1">
        <f t="shared" si="81"/>
        <v>0.75829657635720893</v>
      </c>
      <c r="AB298" s="1">
        <f t="shared" si="82"/>
        <v>355343.44010000001</v>
      </c>
      <c r="AC298" s="8">
        <f t="shared" si="83"/>
        <v>0.75829657635720893</v>
      </c>
      <c r="AD298" s="1" t="str">
        <f t="shared" si="84"/>
        <v>CUST298</v>
      </c>
      <c r="AE298" s="1"/>
      <c r="AF298" s="1">
        <f t="shared" si="90"/>
        <v>155423180.3689</v>
      </c>
      <c r="AG298" s="1">
        <f t="shared" si="85"/>
        <v>0.75934833191048001</v>
      </c>
      <c r="AH298" s="1" t="str">
        <f t="shared" si="86"/>
        <v>No</v>
      </c>
      <c r="AI298" s="1" t="str">
        <f t="shared" si="87"/>
        <v>No</v>
      </c>
      <c r="AJ298" s="1" t="str">
        <f t="shared" si="88"/>
        <v>No</v>
      </c>
      <c r="AK298" s="1" t="str">
        <f t="shared" si="89"/>
        <v>Low</v>
      </c>
    </row>
    <row r="299" spans="1:37" x14ac:dyDescent="0.3">
      <c r="A299" s="1" t="s">
        <v>20</v>
      </c>
      <c r="B299" s="1" t="s">
        <v>24</v>
      </c>
      <c r="C299" s="1" t="s">
        <v>31</v>
      </c>
      <c r="D299" s="1">
        <v>3392</v>
      </c>
      <c r="E299" s="1">
        <v>677220</v>
      </c>
      <c r="F299" s="1">
        <v>86050</v>
      </c>
      <c r="G299" s="1">
        <v>5.7</v>
      </c>
      <c r="H299" s="1">
        <v>12.86</v>
      </c>
      <c r="I299" s="1">
        <v>40</v>
      </c>
      <c r="J299" s="1">
        <v>30.41</v>
      </c>
      <c r="K299" s="1">
        <v>10.06</v>
      </c>
      <c r="L299" s="1">
        <v>80865</v>
      </c>
      <c r="M299" s="1">
        <v>3</v>
      </c>
      <c r="N299" s="1">
        <v>1611.98</v>
      </c>
      <c r="O299" s="1">
        <v>25.84</v>
      </c>
      <c r="P299" s="1">
        <v>36</v>
      </c>
      <c r="Q299" s="1">
        <v>43000</v>
      </c>
      <c r="R299" s="1">
        <v>-8</v>
      </c>
      <c r="S299" s="1">
        <f t="shared" si="73"/>
        <v>43621.119999999995</v>
      </c>
      <c r="T299" s="1">
        <f t="shared" si="74"/>
        <v>68128.332000000009</v>
      </c>
      <c r="U299" s="1">
        <f t="shared" si="75"/>
        <v>876.4928000000001</v>
      </c>
      <c r="V299" s="1">
        <f t="shared" si="76"/>
        <v>193.34399999999999</v>
      </c>
      <c r="W299" s="1">
        <f t="shared" si="77"/>
        <v>440535.71120000002</v>
      </c>
      <c r="X299" s="1">
        <f t="shared" si="78"/>
        <v>129.87491485849057</v>
      </c>
      <c r="Y299" s="10">
        <f t="shared" si="79"/>
        <v>7.8700755374782103</v>
      </c>
      <c r="Z299" s="1">
        <f t="shared" si="80"/>
        <v>420.11687489919228</v>
      </c>
      <c r="AA299" s="1">
        <f t="shared" si="81"/>
        <v>9.5211600366203006E-2</v>
      </c>
      <c r="AB299" s="1">
        <f t="shared" si="82"/>
        <v>354485.71120000002</v>
      </c>
      <c r="AC299" s="8">
        <f t="shared" si="83"/>
        <v>9.5211600366203006E-2</v>
      </c>
      <c r="AD299" s="1" t="str">
        <f t="shared" si="84"/>
        <v>CUST299</v>
      </c>
      <c r="AE299" s="1"/>
      <c r="AF299" s="1">
        <f t="shared" si="90"/>
        <v>155777666.0801</v>
      </c>
      <c r="AG299" s="1">
        <f t="shared" si="85"/>
        <v>0.76108023659063717</v>
      </c>
      <c r="AH299" s="1" t="str">
        <f t="shared" si="86"/>
        <v>No</v>
      </c>
      <c r="AI299" s="1" t="str">
        <f t="shared" si="87"/>
        <v>Yes</v>
      </c>
      <c r="AJ299" s="1" t="str">
        <f t="shared" si="88"/>
        <v>No</v>
      </c>
      <c r="AK299" s="1" t="str">
        <f t="shared" si="89"/>
        <v>Low</v>
      </c>
    </row>
    <row r="300" spans="1:37" x14ac:dyDescent="0.3">
      <c r="A300" s="1" t="s">
        <v>22</v>
      </c>
      <c r="B300" s="1" t="s">
        <v>27</v>
      </c>
      <c r="C300" s="1" t="s">
        <v>31</v>
      </c>
      <c r="D300" s="1">
        <v>3847</v>
      </c>
      <c r="E300" s="1">
        <v>755860</v>
      </c>
      <c r="F300" s="1">
        <v>138872</v>
      </c>
      <c r="G300" s="1">
        <v>9.31</v>
      </c>
      <c r="H300" s="1">
        <v>13.65</v>
      </c>
      <c r="I300" s="1">
        <v>422</v>
      </c>
      <c r="J300" s="1">
        <v>68.86</v>
      </c>
      <c r="K300" s="1">
        <v>11.13</v>
      </c>
      <c r="L300" s="1">
        <v>96433</v>
      </c>
      <c r="M300" s="1">
        <v>10</v>
      </c>
      <c r="N300" s="1">
        <v>449.03</v>
      </c>
      <c r="O300" s="1">
        <v>6.6</v>
      </c>
      <c r="P300" s="1">
        <v>32</v>
      </c>
      <c r="Q300" s="1">
        <v>34097</v>
      </c>
      <c r="R300" s="1">
        <v>29</v>
      </c>
      <c r="S300" s="1">
        <f t="shared" si="73"/>
        <v>52511.55</v>
      </c>
      <c r="T300" s="1">
        <f t="shared" si="74"/>
        <v>84127.218000000008</v>
      </c>
      <c r="U300" s="1">
        <f t="shared" si="75"/>
        <v>253.90200000000002</v>
      </c>
      <c r="V300" s="1">
        <f t="shared" si="76"/>
        <v>358.15570000000002</v>
      </c>
      <c r="W300" s="1">
        <f t="shared" si="77"/>
        <v>488079.17429999996</v>
      </c>
      <c r="X300" s="1">
        <f t="shared" si="78"/>
        <v>126.87267332986741</v>
      </c>
      <c r="Y300" s="10">
        <f t="shared" si="79"/>
        <v>5.4428538510282847</v>
      </c>
      <c r="Z300" s="1">
        <f t="shared" si="80"/>
        <v>1683.317373004031</v>
      </c>
      <c r="AA300" s="1">
        <f t="shared" si="81"/>
        <v>0.2506954462466594</v>
      </c>
      <c r="AB300" s="1">
        <f t="shared" si="82"/>
        <v>349207.17429999996</v>
      </c>
      <c r="AC300" s="8">
        <f t="shared" si="83"/>
        <v>0.2506954462466594</v>
      </c>
      <c r="AD300" s="1" t="str">
        <f t="shared" si="84"/>
        <v>CUST300</v>
      </c>
      <c r="AE300" s="1"/>
      <c r="AF300" s="1">
        <f t="shared" si="90"/>
        <v>156126873.25439999</v>
      </c>
      <c r="AG300" s="1">
        <f t="shared" si="85"/>
        <v>0.76278635201477452</v>
      </c>
      <c r="AH300" s="1" t="str">
        <f t="shared" si="86"/>
        <v>No</v>
      </c>
      <c r="AI300" s="1" t="str">
        <f t="shared" si="87"/>
        <v>No</v>
      </c>
      <c r="AJ300" s="1" t="str">
        <f t="shared" si="88"/>
        <v>No</v>
      </c>
      <c r="AK300" s="1" t="str">
        <f t="shared" si="89"/>
        <v>Low</v>
      </c>
    </row>
    <row r="301" spans="1:37" x14ac:dyDescent="0.3">
      <c r="A301" s="1" t="s">
        <v>22</v>
      </c>
      <c r="B301" s="1" t="s">
        <v>24</v>
      </c>
      <c r="C301" s="1" t="s">
        <v>30</v>
      </c>
      <c r="D301" s="1">
        <v>540</v>
      </c>
      <c r="E301" s="1">
        <v>678138</v>
      </c>
      <c r="F301" s="1">
        <v>95887</v>
      </c>
      <c r="G301" s="1">
        <v>1.4</v>
      </c>
      <c r="H301" s="1">
        <v>18.100000000000001</v>
      </c>
      <c r="I301" s="1">
        <v>103</v>
      </c>
      <c r="J301" s="1">
        <v>8.26</v>
      </c>
      <c r="K301" s="1">
        <v>18.11</v>
      </c>
      <c r="L301" s="1">
        <v>70793</v>
      </c>
      <c r="M301" s="1">
        <v>11</v>
      </c>
      <c r="N301" s="1">
        <v>1287.57</v>
      </c>
      <c r="O301" s="1">
        <v>1.92</v>
      </c>
      <c r="P301" s="1">
        <v>0</v>
      </c>
      <c r="Q301" s="1">
        <v>30531</v>
      </c>
      <c r="R301" s="1">
        <v>73</v>
      </c>
      <c r="S301" s="1">
        <f t="shared" si="73"/>
        <v>9774</v>
      </c>
      <c r="T301" s="1">
        <f t="shared" si="74"/>
        <v>122810.79179999999</v>
      </c>
      <c r="U301" s="1">
        <f t="shared" si="75"/>
        <v>10.367999999999999</v>
      </c>
      <c r="V301" s="1">
        <f t="shared" si="76"/>
        <v>7.56</v>
      </c>
      <c r="W301" s="1">
        <f t="shared" si="77"/>
        <v>444211.28020000004</v>
      </c>
      <c r="X301" s="1">
        <f t="shared" si="78"/>
        <v>822.61348185185193</v>
      </c>
      <c r="Y301" s="10">
        <f t="shared" si="79"/>
        <v>7.0722621418961902</v>
      </c>
      <c r="Z301" s="1">
        <f t="shared" si="80"/>
        <v>526.68049115776228</v>
      </c>
      <c r="AA301" s="1">
        <f t="shared" si="81"/>
        <v>0.19556448687435302</v>
      </c>
      <c r="AB301" s="1">
        <f t="shared" si="82"/>
        <v>348324.28020000004</v>
      </c>
      <c r="AC301" s="8">
        <f t="shared" si="83"/>
        <v>0.19556448687435302</v>
      </c>
      <c r="AD301" s="1" t="str">
        <f t="shared" si="84"/>
        <v>CUST301</v>
      </c>
      <c r="AE301" s="1"/>
      <c r="AF301" s="1">
        <f t="shared" si="90"/>
        <v>156475197.53459999</v>
      </c>
      <c r="AG301" s="1">
        <f t="shared" si="85"/>
        <v>0.76448815389854763</v>
      </c>
      <c r="AH301" s="1" t="str">
        <f t="shared" si="86"/>
        <v>No</v>
      </c>
      <c r="AI301" s="1" t="str">
        <f t="shared" si="87"/>
        <v>No</v>
      </c>
      <c r="AJ301" s="1" t="str">
        <f t="shared" si="88"/>
        <v>No</v>
      </c>
      <c r="AK301" s="1" t="str">
        <f t="shared" si="89"/>
        <v>Low</v>
      </c>
    </row>
    <row r="302" spans="1:37" x14ac:dyDescent="0.3">
      <c r="A302" s="1" t="s">
        <v>23</v>
      </c>
      <c r="B302" s="1" t="s">
        <v>26</v>
      </c>
      <c r="C302" s="1" t="s">
        <v>29</v>
      </c>
      <c r="D302" s="1">
        <v>2937</v>
      </c>
      <c r="E302" s="1">
        <v>541862</v>
      </c>
      <c r="F302" s="1">
        <v>89040</v>
      </c>
      <c r="G302" s="1">
        <v>6.2</v>
      </c>
      <c r="H302" s="1">
        <v>5.26</v>
      </c>
      <c r="I302" s="1">
        <v>52</v>
      </c>
      <c r="J302" s="1">
        <v>36.06</v>
      </c>
      <c r="K302" s="1">
        <v>6.1</v>
      </c>
      <c r="L302" s="1">
        <v>18706</v>
      </c>
      <c r="M302" s="1">
        <v>13</v>
      </c>
      <c r="N302" s="1">
        <v>1361.34</v>
      </c>
      <c r="O302" s="1">
        <v>17.98</v>
      </c>
      <c r="P302" s="1">
        <v>22</v>
      </c>
      <c r="Q302" s="1">
        <v>37741</v>
      </c>
      <c r="R302" s="1">
        <v>-14</v>
      </c>
      <c r="S302" s="1">
        <f t="shared" si="73"/>
        <v>15448.619999999999</v>
      </c>
      <c r="T302" s="1">
        <f t="shared" si="74"/>
        <v>33053.582000000002</v>
      </c>
      <c r="U302" s="1">
        <f t="shared" si="75"/>
        <v>528.07260000000008</v>
      </c>
      <c r="V302" s="1">
        <f t="shared" si="76"/>
        <v>182.09399999999999</v>
      </c>
      <c r="W302" s="1">
        <f t="shared" si="77"/>
        <v>436202.63140000001</v>
      </c>
      <c r="X302" s="1">
        <f t="shared" si="78"/>
        <v>148.51979278175008</v>
      </c>
      <c r="Y302" s="10">
        <f t="shared" si="79"/>
        <v>6.0856019766397127</v>
      </c>
      <c r="Z302" s="1">
        <f t="shared" si="80"/>
        <v>398.03575888462842</v>
      </c>
      <c r="AA302" s="1">
        <f t="shared" si="81"/>
        <v>0.13064152865489737</v>
      </c>
      <c r="AB302" s="1">
        <f t="shared" si="82"/>
        <v>347162.63140000001</v>
      </c>
      <c r="AC302" s="8">
        <f t="shared" si="83"/>
        <v>0.13064152865489737</v>
      </c>
      <c r="AD302" s="1" t="str">
        <f t="shared" si="84"/>
        <v>CUST302</v>
      </c>
      <c r="AE302" s="1"/>
      <c r="AF302" s="1">
        <f t="shared" si="90"/>
        <v>156822360.16599998</v>
      </c>
      <c r="AG302" s="1">
        <f t="shared" si="85"/>
        <v>0.76618428033496166</v>
      </c>
      <c r="AH302" s="1" t="str">
        <f t="shared" si="86"/>
        <v>No</v>
      </c>
      <c r="AI302" s="1" t="str">
        <f t="shared" si="87"/>
        <v>No</v>
      </c>
      <c r="AJ302" s="1" t="str">
        <f t="shared" si="88"/>
        <v>No</v>
      </c>
      <c r="AK302" s="1" t="str">
        <f t="shared" si="89"/>
        <v>Low</v>
      </c>
    </row>
    <row r="303" spans="1:37" x14ac:dyDescent="0.3">
      <c r="A303" s="1" t="s">
        <v>23</v>
      </c>
      <c r="B303" s="1" t="s">
        <v>26</v>
      </c>
      <c r="C303" s="1" t="s">
        <v>31</v>
      </c>
      <c r="D303" s="1">
        <v>4385</v>
      </c>
      <c r="E303" s="1">
        <v>741958</v>
      </c>
      <c r="F303" s="1">
        <v>89388</v>
      </c>
      <c r="G303" s="1">
        <v>2.16</v>
      </c>
      <c r="H303" s="1">
        <v>16.25</v>
      </c>
      <c r="I303" s="1">
        <v>486</v>
      </c>
      <c r="J303" s="1">
        <v>45.32</v>
      </c>
      <c r="K303" s="1">
        <v>17.63</v>
      </c>
      <c r="L303" s="1">
        <v>81782</v>
      </c>
      <c r="M303" s="1">
        <v>3</v>
      </c>
      <c r="N303" s="1">
        <v>274.39999999999998</v>
      </c>
      <c r="O303" s="1">
        <v>12.09</v>
      </c>
      <c r="P303" s="1">
        <v>4</v>
      </c>
      <c r="Q303" s="1">
        <v>21545</v>
      </c>
      <c r="R303" s="1">
        <v>0</v>
      </c>
      <c r="S303" s="1">
        <f t="shared" si="73"/>
        <v>71256.25</v>
      </c>
      <c r="T303" s="1">
        <f t="shared" si="74"/>
        <v>130807.19539999998</v>
      </c>
      <c r="U303" s="1">
        <f t="shared" si="75"/>
        <v>530.14649999999995</v>
      </c>
      <c r="V303" s="1">
        <f t="shared" si="76"/>
        <v>94.716000000000008</v>
      </c>
      <c r="W303" s="1">
        <f t="shared" si="77"/>
        <v>435942.69210000004</v>
      </c>
      <c r="X303" s="1">
        <f t="shared" si="78"/>
        <v>99.416805496009133</v>
      </c>
      <c r="Y303" s="10">
        <f t="shared" si="79"/>
        <v>8.3004206381169734</v>
      </c>
      <c r="Z303" s="1">
        <f t="shared" si="80"/>
        <v>2703.9285714285716</v>
      </c>
      <c r="AA303" s="1">
        <f t="shared" si="81"/>
        <v>0.17973847576277902</v>
      </c>
      <c r="AB303" s="1">
        <f t="shared" si="82"/>
        <v>346554.69210000004</v>
      </c>
      <c r="AC303" s="8">
        <f t="shared" si="83"/>
        <v>0.17973847576277902</v>
      </c>
      <c r="AD303" s="1" t="str">
        <f t="shared" si="84"/>
        <v>CUST303</v>
      </c>
      <c r="AE303" s="1"/>
      <c r="AF303" s="1">
        <f t="shared" si="90"/>
        <v>157168914.85809997</v>
      </c>
      <c r="AG303" s="1">
        <f t="shared" si="85"/>
        <v>0.76787743657290031</v>
      </c>
      <c r="AH303" s="1" t="str">
        <f t="shared" si="86"/>
        <v>No</v>
      </c>
      <c r="AI303" s="1" t="str">
        <f t="shared" si="87"/>
        <v>Yes</v>
      </c>
      <c r="AJ303" s="1" t="str">
        <f t="shared" si="88"/>
        <v>No</v>
      </c>
      <c r="AK303" s="1" t="str">
        <f t="shared" si="89"/>
        <v>Low</v>
      </c>
    </row>
    <row r="304" spans="1:37" x14ac:dyDescent="0.3">
      <c r="A304" s="1" t="s">
        <v>19</v>
      </c>
      <c r="B304" s="1" t="s">
        <v>24</v>
      </c>
      <c r="C304" s="1" t="s">
        <v>28</v>
      </c>
      <c r="D304" s="1">
        <v>3765</v>
      </c>
      <c r="E304" s="1">
        <v>638717</v>
      </c>
      <c r="F304" s="1">
        <v>84003</v>
      </c>
      <c r="G304" s="1">
        <v>4.16</v>
      </c>
      <c r="H304" s="1">
        <v>14.23</v>
      </c>
      <c r="I304" s="1">
        <v>253</v>
      </c>
      <c r="J304" s="1">
        <v>5.0599999999999996</v>
      </c>
      <c r="K304" s="1">
        <v>7.5</v>
      </c>
      <c r="L304" s="1">
        <v>80032</v>
      </c>
      <c r="M304" s="1">
        <v>3</v>
      </c>
      <c r="N304" s="1">
        <v>1267.72</v>
      </c>
      <c r="O304" s="1">
        <v>19.649999999999999</v>
      </c>
      <c r="P304" s="1">
        <v>29</v>
      </c>
      <c r="Q304" s="1">
        <v>28738</v>
      </c>
      <c r="R304" s="1">
        <v>46</v>
      </c>
      <c r="S304" s="1">
        <f t="shared" si="73"/>
        <v>53575.950000000004</v>
      </c>
      <c r="T304" s="1">
        <f t="shared" si="74"/>
        <v>47903.775000000001</v>
      </c>
      <c r="U304" s="1">
        <f t="shared" si="75"/>
        <v>739.82249999999988</v>
      </c>
      <c r="V304" s="1">
        <f t="shared" si="76"/>
        <v>156.624</v>
      </c>
      <c r="W304" s="1">
        <f t="shared" si="77"/>
        <v>427570.8285</v>
      </c>
      <c r="X304" s="1">
        <f t="shared" si="78"/>
        <v>113.56462908366534</v>
      </c>
      <c r="Y304" s="10">
        <f t="shared" si="79"/>
        <v>7.6035022558718142</v>
      </c>
      <c r="Z304" s="1">
        <f t="shared" si="80"/>
        <v>503.83128766604614</v>
      </c>
      <c r="AA304" s="1">
        <f t="shared" si="81"/>
        <v>0.50215222078009514</v>
      </c>
      <c r="AB304" s="1">
        <f t="shared" si="82"/>
        <v>343567.8285</v>
      </c>
      <c r="AC304" s="8">
        <f t="shared" si="83"/>
        <v>0.50215222078009514</v>
      </c>
      <c r="AD304" s="1" t="str">
        <f t="shared" si="84"/>
        <v>CUST304</v>
      </c>
      <c r="AE304" s="1"/>
      <c r="AF304" s="1">
        <f t="shared" si="90"/>
        <v>157512482.68659997</v>
      </c>
      <c r="AG304" s="1">
        <f t="shared" si="85"/>
        <v>0.7695559999432442</v>
      </c>
      <c r="AH304" s="1" t="str">
        <f t="shared" si="86"/>
        <v>No</v>
      </c>
      <c r="AI304" s="1" t="str">
        <f t="shared" si="87"/>
        <v>Yes</v>
      </c>
      <c r="AJ304" s="1" t="str">
        <f t="shared" si="88"/>
        <v>No</v>
      </c>
      <c r="AK304" s="1" t="str">
        <f t="shared" si="89"/>
        <v>Low</v>
      </c>
    </row>
    <row r="305" spans="1:37" x14ac:dyDescent="0.3">
      <c r="A305" s="1" t="s">
        <v>20</v>
      </c>
      <c r="B305" s="1" t="s">
        <v>26</v>
      </c>
      <c r="C305" s="1" t="s">
        <v>31</v>
      </c>
      <c r="D305" s="1">
        <v>1443</v>
      </c>
      <c r="E305" s="1">
        <v>570498</v>
      </c>
      <c r="F305" s="1">
        <v>52377</v>
      </c>
      <c r="G305" s="1">
        <v>8.2200000000000006</v>
      </c>
      <c r="H305" s="1">
        <v>7.19</v>
      </c>
      <c r="I305" s="1">
        <v>349</v>
      </c>
      <c r="J305" s="1">
        <v>51.83</v>
      </c>
      <c r="K305" s="1">
        <v>18</v>
      </c>
      <c r="L305" s="1">
        <v>57134</v>
      </c>
      <c r="M305" s="1">
        <v>14</v>
      </c>
      <c r="N305" s="1">
        <v>323.27</v>
      </c>
      <c r="O305" s="1">
        <v>28.84</v>
      </c>
      <c r="P305" s="1">
        <v>29</v>
      </c>
      <c r="Q305" s="1">
        <v>4275</v>
      </c>
      <c r="R305" s="1">
        <v>5</v>
      </c>
      <c r="S305" s="1">
        <f t="shared" si="73"/>
        <v>10375.17</v>
      </c>
      <c r="T305" s="1">
        <f t="shared" si="74"/>
        <v>102689.64</v>
      </c>
      <c r="U305" s="1">
        <f t="shared" si="75"/>
        <v>416.16120000000001</v>
      </c>
      <c r="V305" s="1">
        <f t="shared" si="76"/>
        <v>118.61460000000001</v>
      </c>
      <c r="W305" s="1">
        <f t="shared" si="77"/>
        <v>395489.4142</v>
      </c>
      <c r="X305" s="1">
        <f t="shared" si="78"/>
        <v>274.07443811503811</v>
      </c>
      <c r="Y305" s="10">
        <f t="shared" si="79"/>
        <v>10.89214731657025</v>
      </c>
      <c r="Z305" s="1">
        <f t="shared" si="80"/>
        <v>1764.7724812076594</v>
      </c>
      <c r="AA305" s="1">
        <f t="shared" si="81"/>
        <v>0.19775920336267611</v>
      </c>
      <c r="AB305" s="1">
        <f t="shared" si="82"/>
        <v>343112.4142</v>
      </c>
      <c r="AC305" s="8">
        <f t="shared" si="83"/>
        <v>0.19775920336267611</v>
      </c>
      <c r="AD305" s="1" t="str">
        <f t="shared" si="84"/>
        <v>CUST305</v>
      </c>
      <c r="AE305" s="1"/>
      <c r="AF305" s="1">
        <f t="shared" si="90"/>
        <v>157855595.10079998</v>
      </c>
      <c r="AG305" s="1">
        <f t="shared" si="85"/>
        <v>0.77123233830385518</v>
      </c>
      <c r="AH305" s="1" t="str">
        <f t="shared" si="86"/>
        <v>No</v>
      </c>
      <c r="AI305" s="1" t="str">
        <f t="shared" si="87"/>
        <v>No</v>
      </c>
      <c r="AJ305" s="1" t="str">
        <f t="shared" si="88"/>
        <v>No</v>
      </c>
      <c r="AK305" s="1" t="str">
        <f t="shared" si="89"/>
        <v>Low</v>
      </c>
    </row>
    <row r="306" spans="1:37" x14ac:dyDescent="0.3">
      <c r="A306" s="1" t="s">
        <v>22</v>
      </c>
      <c r="B306" s="1" t="s">
        <v>24</v>
      </c>
      <c r="C306" s="1" t="s">
        <v>31</v>
      </c>
      <c r="D306" s="1">
        <v>4519</v>
      </c>
      <c r="E306" s="1">
        <v>573375</v>
      </c>
      <c r="F306" s="1">
        <v>94081</v>
      </c>
      <c r="G306" s="1">
        <v>7.71</v>
      </c>
      <c r="H306" s="1">
        <v>4.58</v>
      </c>
      <c r="I306" s="1">
        <v>125</v>
      </c>
      <c r="J306" s="1">
        <v>19.84</v>
      </c>
      <c r="K306" s="1">
        <v>19.05</v>
      </c>
      <c r="L306" s="1">
        <v>1875</v>
      </c>
      <c r="M306" s="1">
        <v>0</v>
      </c>
      <c r="N306" s="1">
        <v>884.8</v>
      </c>
      <c r="O306" s="1">
        <v>13.6</v>
      </c>
      <c r="P306" s="1">
        <v>11</v>
      </c>
      <c r="Q306" s="1">
        <v>5473</v>
      </c>
      <c r="R306" s="1">
        <v>50</v>
      </c>
      <c r="S306" s="1">
        <f t="shared" si="73"/>
        <v>20697.02</v>
      </c>
      <c r="T306" s="1">
        <f t="shared" si="74"/>
        <v>109227.9375</v>
      </c>
      <c r="U306" s="1">
        <f t="shared" si="75"/>
        <v>614.58400000000006</v>
      </c>
      <c r="V306" s="1">
        <f t="shared" si="76"/>
        <v>348.41489999999999</v>
      </c>
      <c r="W306" s="1">
        <f t="shared" si="77"/>
        <v>435139.04359999998</v>
      </c>
      <c r="X306" s="1">
        <f t="shared" si="78"/>
        <v>96.29100323080327</v>
      </c>
      <c r="Y306" s="10">
        <f t="shared" si="79"/>
        <v>6.0944824140899865</v>
      </c>
      <c r="Z306" s="1">
        <f t="shared" si="80"/>
        <v>648.02780289330929</v>
      </c>
      <c r="AA306" s="1">
        <f t="shared" si="81"/>
        <v>0.19289295836058423</v>
      </c>
      <c r="AB306" s="1">
        <f t="shared" si="82"/>
        <v>341058.04359999998</v>
      </c>
      <c r="AC306" s="8">
        <f t="shared" si="83"/>
        <v>0.19289295836058423</v>
      </c>
      <c r="AD306" s="1" t="str">
        <f t="shared" si="84"/>
        <v>CUST306</v>
      </c>
      <c r="AE306" s="1"/>
      <c r="AF306" s="1">
        <f t="shared" si="90"/>
        <v>158196653.14439997</v>
      </c>
      <c r="AG306" s="1">
        <f t="shared" si="85"/>
        <v>0.77289863966171968</v>
      </c>
      <c r="AH306" s="1" t="str">
        <f t="shared" si="86"/>
        <v>No</v>
      </c>
      <c r="AI306" s="1" t="str">
        <f t="shared" si="87"/>
        <v>Yes</v>
      </c>
      <c r="AJ306" s="1" t="str">
        <f t="shared" si="88"/>
        <v>No</v>
      </c>
      <c r="AK306" s="1" t="str">
        <f t="shared" si="89"/>
        <v>Low</v>
      </c>
    </row>
    <row r="307" spans="1:37" x14ac:dyDescent="0.3">
      <c r="A307" s="1" t="s">
        <v>23</v>
      </c>
      <c r="B307" s="1" t="s">
        <v>27</v>
      </c>
      <c r="C307" s="1" t="s">
        <v>29</v>
      </c>
      <c r="D307" s="1">
        <v>1963</v>
      </c>
      <c r="E307" s="1">
        <v>708003</v>
      </c>
      <c r="F307" s="1">
        <v>127225</v>
      </c>
      <c r="G307" s="1">
        <v>5.69</v>
      </c>
      <c r="H307" s="1">
        <v>14.49</v>
      </c>
      <c r="I307" s="1">
        <v>448</v>
      </c>
      <c r="J307" s="1">
        <v>49.4</v>
      </c>
      <c r="K307" s="1">
        <v>17.010000000000002</v>
      </c>
      <c r="L307" s="1">
        <v>43876</v>
      </c>
      <c r="M307" s="1">
        <v>9</v>
      </c>
      <c r="N307" s="1">
        <v>1075.3699999999999</v>
      </c>
      <c r="O307" s="1">
        <v>9.8800000000000008</v>
      </c>
      <c r="P307" s="1">
        <v>21</v>
      </c>
      <c r="Q307" s="1">
        <v>49432</v>
      </c>
      <c r="R307" s="1">
        <v>37</v>
      </c>
      <c r="S307" s="1">
        <f t="shared" si="73"/>
        <v>28443.87</v>
      </c>
      <c r="T307" s="1">
        <f t="shared" si="74"/>
        <v>120431.31030000003</v>
      </c>
      <c r="U307" s="1">
        <f t="shared" si="75"/>
        <v>193.94440000000003</v>
      </c>
      <c r="V307" s="1">
        <f t="shared" si="76"/>
        <v>111.69470000000001</v>
      </c>
      <c r="W307" s="1">
        <f t="shared" si="77"/>
        <v>465514.18059999996</v>
      </c>
      <c r="X307" s="1">
        <f t="shared" si="78"/>
        <v>237.14425909322463</v>
      </c>
      <c r="Y307" s="10">
        <f t="shared" si="79"/>
        <v>5.5649675771271365</v>
      </c>
      <c r="Z307" s="1">
        <f t="shared" si="80"/>
        <v>658.38083636329827</v>
      </c>
      <c r="AA307" s="1">
        <f t="shared" si="81"/>
        <v>0.68045722970100408</v>
      </c>
      <c r="AB307" s="1">
        <f t="shared" si="82"/>
        <v>338289.18059999996</v>
      </c>
      <c r="AC307" s="8">
        <f t="shared" si="83"/>
        <v>0.68045722970100408</v>
      </c>
      <c r="AD307" s="1" t="str">
        <f t="shared" si="84"/>
        <v>CUST307</v>
      </c>
      <c r="AE307" s="1"/>
      <c r="AF307" s="1">
        <f t="shared" si="90"/>
        <v>158534942.32499996</v>
      </c>
      <c r="AG307" s="1">
        <f t="shared" si="85"/>
        <v>0.77455141323373289</v>
      </c>
      <c r="AH307" s="1" t="str">
        <f t="shared" si="86"/>
        <v>No</v>
      </c>
      <c r="AI307" s="1" t="str">
        <f t="shared" si="87"/>
        <v>No</v>
      </c>
      <c r="AJ307" s="1" t="str">
        <f t="shared" si="88"/>
        <v>No</v>
      </c>
      <c r="AK307" s="1" t="str">
        <f t="shared" si="89"/>
        <v>Low</v>
      </c>
    </row>
    <row r="308" spans="1:37" x14ac:dyDescent="0.3">
      <c r="A308" s="1" t="s">
        <v>23</v>
      </c>
      <c r="B308" s="1" t="s">
        <v>26</v>
      </c>
      <c r="C308" s="1" t="s">
        <v>31</v>
      </c>
      <c r="D308" s="1">
        <v>771</v>
      </c>
      <c r="E308" s="1">
        <v>515453</v>
      </c>
      <c r="F308" s="1">
        <v>71641</v>
      </c>
      <c r="G308" s="1">
        <v>7.49</v>
      </c>
      <c r="H308" s="1">
        <v>9.94</v>
      </c>
      <c r="I308" s="1">
        <v>317</v>
      </c>
      <c r="J308" s="1">
        <v>52.26</v>
      </c>
      <c r="K308" s="1">
        <v>7.62</v>
      </c>
      <c r="L308" s="1">
        <v>26382</v>
      </c>
      <c r="M308" s="1">
        <v>2</v>
      </c>
      <c r="N308" s="1">
        <v>1347.36</v>
      </c>
      <c r="O308" s="1">
        <v>8.5</v>
      </c>
      <c r="P308" s="1">
        <v>18</v>
      </c>
      <c r="Q308" s="1">
        <v>32668</v>
      </c>
      <c r="R308" s="1">
        <v>56</v>
      </c>
      <c r="S308" s="1">
        <f t="shared" si="73"/>
        <v>7663.74</v>
      </c>
      <c r="T308" s="1">
        <f t="shared" si="74"/>
        <v>39277.518600000003</v>
      </c>
      <c r="U308" s="1">
        <f t="shared" si="75"/>
        <v>65.535000000000011</v>
      </c>
      <c r="V308" s="1">
        <f t="shared" si="76"/>
        <v>57.747900000000008</v>
      </c>
      <c r="W308" s="1">
        <f t="shared" si="77"/>
        <v>409338.45850000001</v>
      </c>
      <c r="X308" s="1">
        <f t="shared" si="78"/>
        <v>530.91888261997406</v>
      </c>
      <c r="Y308" s="10">
        <f t="shared" si="79"/>
        <v>7.1949442358426037</v>
      </c>
      <c r="Z308" s="1">
        <f t="shared" si="80"/>
        <v>382.56516446977798</v>
      </c>
      <c r="AA308" s="1">
        <f t="shared" si="81"/>
        <v>0.82861700290812146</v>
      </c>
      <c r="AB308" s="1">
        <f t="shared" si="82"/>
        <v>337697.45850000001</v>
      </c>
      <c r="AC308" s="8">
        <f t="shared" si="83"/>
        <v>0.82861700290812146</v>
      </c>
      <c r="AD308" s="1" t="str">
        <f t="shared" si="84"/>
        <v>CUST308</v>
      </c>
      <c r="AE308" s="1"/>
      <c r="AF308" s="1">
        <f t="shared" si="90"/>
        <v>158872639.78349996</v>
      </c>
      <c r="AG308" s="1">
        <f t="shared" si="85"/>
        <v>0.77620129583936315</v>
      </c>
      <c r="AH308" s="1" t="str">
        <f t="shared" si="86"/>
        <v>No</v>
      </c>
      <c r="AI308" s="1" t="str">
        <f t="shared" si="87"/>
        <v>Yes</v>
      </c>
      <c r="AJ308" s="1" t="str">
        <f t="shared" si="88"/>
        <v>No</v>
      </c>
      <c r="AK308" s="1" t="str">
        <f t="shared" si="89"/>
        <v>Low</v>
      </c>
    </row>
    <row r="309" spans="1:37" x14ac:dyDescent="0.3">
      <c r="A309" s="1" t="s">
        <v>18</v>
      </c>
      <c r="B309" s="1" t="s">
        <v>27</v>
      </c>
      <c r="C309" s="1" t="s">
        <v>29</v>
      </c>
      <c r="D309" s="1">
        <v>697</v>
      </c>
      <c r="E309" s="1">
        <v>486571</v>
      </c>
      <c r="F309" s="1">
        <v>23919</v>
      </c>
      <c r="G309" s="1">
        <v>2.78</v>
      </c>
      <c r="H309" s="1">
        <v>18.899999999999999</v>
      </c>
      <c r="I309" s="1">
        <v>200</v>
      </c>
      <c r="J309" s="1">
        <v>40.79</v>
      </c>
      <c r="K309" s="1">
        <v>12.56</v>
      </c>
      <c r="L309" s="1">
        <v>45784</v>
      </c>
      <c r="M309" s="1">
        <v>1</v>
      </c>
      <c r="N309" s="1">
        <v>559.29</v>
      </c>
      <c r="O309" s="1">
        <v>26.96</v>
      </c>
      <c r="P309" s="1">
        <v>45</v>
      </c>
      <c r="Q309" s="1">
        <v>5606</v>
      </c>
      <c r="R309" s="1">
        <v>31</v>
      </c>
      <c r="S309" s="1">
        <f t="shared" si="73"/>
        <v>13173.3</v>
      </c>
      <c r="T309" s="1">
        <f t="shared" si="74"/>
        <v>61113.317600000009</v>
      </c>
      <c r="U309" s="1">
        <f t="shared" si="75"/>
        <v>187.91120000000001</v>
      </c>
      <c r="V309" s="1">
        <f t="shared" si="76"/>
        <v>19.3766</v>
      </c>
      <c r="W309" s="1">
        <f t="shared" si="77"/>
        <v>360687.09459999995</v>
      </c>
      <c r="X309" s="1">
        <f t="shared" si="78"/>
        <v>517.48507116212329</v>
      </c>
      <c r="Y309" s="10">
        <f t="shared" si="79"/>
        <v>20.342447426731887</v>
      </c>
      <c r="Z309" s="1">
        <f t="shared" si="80"/>
        <v>869.9797958125481</v>
      </c>
      <c r="AA309" s="1">
        <f t="shared" si="81"/>
        <v>0.22989039626282701</v>
      </c>
      <c r="AB309" s="1">
        <f t="shared" si="82"/>
        <v>336768.09459999995</v>
      </c>
      <c r="AC309" s="8">
        <f t="shared" si="83"/>
        <v>0.22989039626282701</v>
      </c>
      <c r="AD309" s="1" t="str">
        <f t="shared" si="84"/>
        <v>CUST309</v>
      </c>
      <c r="AE309" s="1"/>
      <c r="AF309" s="1">
        <f t="shared" si="90"/>
        <v>159209407.87809995</v>
      </c>
      <c r="AG309" s="1">
        <f t="shared" si="85"/>
        <v>0.77784663786793451</v>
      </c>
      <c r="AH309" s="1" t="str">
        <f t="shared" si="86"/>
        <v>No</v>
      </c>
      <c r="AI309" s="1" t="str">
        <f t="shared" si="87"/>
        <v>Yes</v>
      </c>
      <c r="AJ309" s="1" t="str">
        <f t="shared" si="88"/>
        <v>Yes</v>
      </c>
      <c r="AK309" s="1" t="str">
        <f t="shared" si="89"/>
        <v>High</v>
      </c>
    </row>
    <row r="310" spans="1:37" x14ac:dyDescent="0.3">
      <c r="A310" s="1" t="s">
        <v>22</v>
      </c>
      <c r="B310" s="1" t="s">
        <v>24</v>
      </c>
      <c r="C310" s="1" t="s">
        <v>29</v>
      </c>
      <c r="D310" s="1">
        <v>2143</v>
      </c>
      <c r="E310" s="1">
        <v>630735</v>
      </c>
      <c r="F310" s="1">
        <v>101038</v>
      </c>
      <c r="G310" s="1">
        <v>2.3199999999999998</v>
      </c>
      <c r="H310" s="1">
        <v>4.0999999999999996</v>
      </c>
      <c r="I310" s="1">
        <v>37</v>
      </c>
      <c r="J310" s="1">
        <v>25</v>
      </c>
      <c r="K310" s="1">
        <v>10.29</v>
      </c>
      <c r="L310" s="1">
        <v>87421</v>
      </c>
      <c r="M310" s="1">
        <v>11</v>
      </c>
      <c r="N310" s="1">
        <v>823.62</v>
      </c>
      <c r="O310" s="1">
        <v>26.11</v>
      </c>
      <c r="P310" s="1">
        <v>15</v>
      </c>
      <c r="Q310" s="1">
        <v>31279</v>
      </c>
      <c r="R310" s="1">
        <v>-15</v>
      </c>
      <c r="S310" s="1">
        <f t="shared" si="73"/>
        <v>8786.2999999999993</v>
      </c>
      <c r="T310" s="1">
        <f t="shared" si="74"/>
        <v>64902.631499999996</v>
      </c>
      <c r="U310" s="1">
        <f t="shared" si="75"/>
        <v>559.53729999999996</v>
      </c>
      <c r="V310" s="1">
        <f t="shared" si="76"/>
        <v>49.717599999999997</v>
      </c>
      <c r="W310" s="1">
        <f t="shared" si="77"/>
        <v>437736.81359999999</v>
      </c>
      <c r="X310" s="1">
        <f t="shared" si="78"/>
        <v>204.26356210919272</v>
      </c>
      <c r="Y310" s="10">
        <f t="shared" si="79"/>
        <v>6.242552307052792</v>
      </c>
      <c r="Z310" s="1">
        <f t="shared" si="80"/>
        <v>765.80826109127997</v>
      </c>
      <c r="AA310" s="1">
        <f t="shared" si="81"/>
        <v>4.8314965873147993E-2</v>
      </c>
      <c r="AB310" s="1">
        <f t="shared" si="82"/>
        <v>336698.81359999999</v>
      </c>
      <c r="AC310" s="8">
        <f t="shared" si="83"/>
        <v>4.8314965873147993E-2</v>
      </c>
      <c r="AD310" s="1" t="str">
        <f t="shared" si="84"/>
        <v>CUST310</v>
      </c>
      <c r="AE310" s="1"/>
      <c r="AF310" s="1">
        <f t="shared" si="90"/>
        <v>159546106.69169995</v>
      </c>
      <c r="AG310" s="1">
        <f t="shared" si="85"/>
        <v>0.77949164141152794</v>
      </c>
      <c r="AH310" s="1" t="str">
        <f t="shared" si="86"/>
        <v>No</v>
      </c>
      <c r="AI310" s="1" t="str">
        <f t="shared" si="87"/>
        <v>No</v>
      </c>
      <c r="AJ310" s="1" t="str">
        <f t="shared" si="88"/>
        <v>No</v>
      </c>
      <c r="AK310" s="1" t="str">
        <f t="shared" si="89"/>
        <v>Low</v>
      </c>
    </row>
    <row r="311" spans="1:37" x14ac:dyDescent="0.3">
      <c r="A311" s="1" t="s">
        <v>19</v>
      </c>
      <c r="B311" s="1" t="s">
        <v>27</v>
      </c>
      <c r="C311" s="1" t="s">
        <v>31</v>
      </c>
      <c r="D311" s="1">
        <v>4982</v>
      </c>
      <c r="E311" s="1">
        <v>639921</v>
      </c>
      <c r="F311" s="1">
        <v>67551</v>
      </c>
      <c r="G311" s="1">
        <v>4.17</v>
      </c>
      <c r="H311" s="1">
        <v>7.83</v>
      </c>
      <c r="I311" s="1">
        <v>262</v>
      </c>
      <c r="J311" s="1">
        <v>15.92</v>
      </c>
      <c r="K311" s="1">
        <v>17.079999999999998</v>
      </c>
      <c r="L311" s="1">
        <v>78025</v>
      </c>
      <c r="M311" s="1">
        <v>0</v>
      </c>
      <c r="N311" s="1">
        <v>1527.18</v>
      </c>
      <c r="O311" s="1">
        <v>23.7</v>
      </c>
      <c r="P311" s="1">
        <v>39</v>
      </c>
      <c r="Q311" s="1">
        <v>10481</v>
      </c>
      <c r="R311" s="1">
        <v>13</v>
      </c>
      <c r="S311" s="1">
        <f t="shared" si="73"/>
        <v>39009.06</v>
      </c>
      <c r="T311" s="1">
        <f t="shared" si="74"/>
        <v>109298.50679999999</v>
      </c>
      <c r="U311" s="1">
        <f t="shared" si="75"/>
        <v>1180.7339999999999</v>
      </c>
      <c r="V311" s="1">
        <f t="shared" si="76"/>
        <v>207.74940000000001</v>
      </c>
      <c r="W311" s="1">
        <f t="shared" si="77"/>
        <v>401718.94980000006</v>
      </c>
      <c r="X311" s="1">
        <f t="shared" si="78"/>
        <v>80.634072621437184</v>
      </c>
      <c r="Y311" s="10">
        <f t="shared" si="79"/>
        <v>9.4731536172669539</v>
      </c>
      <c r="Z311" s="1">
        <f t="shared" si="80"/>
        <v>419.02133343810158</v>
      </c>
      <c r="AA311" s="1">
        <f t="shared" si="81"/>
        <v>0.6252664938328325</v>
      </c>
      <c r="AB311" s="1">
        <f t="shared" si="82"/>
        <v>334167.94980000006</v>
      </c>
      <c r="AC311" s="8">
        <f t="shared" si="83"/>
        <v>0.6252664938328325</v>
      </c>
      <c r="AD311" s="1" t="str">
        <f t="shared" si="84"/>
        <v>CUST311</v>
      </c>
      <c r="AE311" s="1"/>
      <c r="AF311" s="1">
        <f t="shared" si="90"/>
        <v>159880274.64149997</v>
      </c>
      <c r="AG311" s="1">
        <f t="shared" si="85"/>
        <v>0.78112427995782652</v>
      </c>
      <c r="AH311" s="1" t="str">
        <f t="shared" si="86"/>
        <v>No</v>
      </c>
      <c r="AI311" s="1" t="str">
        <f t="shared" si="87"/>
        <v>Yes</v>
      </c>
      <c r="AJ311" s="1" t="str">
        <f t="shared" si="88"/>
        <v>No</v>
      </c>
      <c r="AK311" s="1" t="str">
        <f t="shared" si="89"/>
        <v>Low</v>
      </c>
    </row>
    <row r="312" spans="1:37" x14ac:dyDescent="0.3">
      <c r="A312" s="1" t="s">
        <v>22</v>
      </c>
      <c r="B312" s="1" t="s">
        <v>26</v>
      </c>
      <c r="C312" s="1" t="s">
        <v>29</v>
      </c>
      <c r="D312" s="1">
        <v>1623</v>
      </c>
      <c r="E312" s="1">
        <v>571121</v>
      </c>
      <c r="F312" s="1">
        <v>111956</v>
      </c>
      <c r="G312" s="1">
        <v>9.56</v>
      </c>
      <c r="H312" s="1">
        <v>19.940000000000001</v>
      </c>
      <c r="I312" s="1">
        <v>96</v>
      </c>
      <c r="J312" s="1">
        <v>16.079999999999998</v>
      </c>
      <c r="K312" s="1">
        <v>15.08</v>
      </c>
      <c r="L312" s="1">
        <v>3632</v>
      </c>
      <c r="M312" s="1">
        <v>12</v>
      </c>
      <c r="N312" s="1">
        <v>1369.93</v>
      </c>
      <c r="O312" s="1">
        <v>9.58</v>
      </c>
      <c r="P312" s="1">
        <v>9</v>
      </c>
      <c r="Q312" s="1">
        <v>2620</v>
      </c>
      <c r="R312" s="1">
        <v>33</v>
      </c>
      <c r="S312" s="1">
        <f t="shared" si="73"/>
        <v>32362.620000000003</v>
      </c>
      <c r="T312" s="1">
        <f t="shared" si="74"/>
        <v>86125.046799999996</v>
      </c>
      <c r="U312" s="1">
        <f t="shared" si="75"/>
        <v>155.48339999999999</v>
      </c>
      <c r="V312" s="1">
        <f t="shared" si="76"/>
        <v>155.15880000000001</v>
      </c>
      <c r="W312" s="1">
        <f t="shared" si="77"/>
        <v>446070.69099999999</v>
      </c>
      <c r="X312" s="1">
        <f t="shared" si="78"/>
        <v>274.84330930375847</v>
      </c>
      <c r="Y312" s="10">
        <f t="shared" si="79"/>
        <v>5.1012987244989105</v>
      </c>
      <c r="Z312" s="1">
        <f t="shared" si="80"/>
        <v>416.89794369055352</v>
      </c>
      <c r="AA312" s="1">
        <f t="shared" si="81"/>
        <v>0.23027218400303964</v>
      </c>
      <c r="AB312" s="1">
        <f t="shared" si="82"/>
        <v>334114.69099999999</v>
      </c>
      <c r="AC312" s="8">
        <f t="shared" si="83"/>
        <v>0.23027218400303964</v>
      </c>
      <c r="AD312" s="1" t="str">
        <f t="shared" si="84"/>
        <v>CUST312</v>
      </c>
      <c r="AE312" s="1"/>
      <c r="AF312" s="1">
        <f t="shared" si="90"/>
        <v>160214389.33249998</v>
      </c>
      <c r="AG312" s="1">
        <f t="shared" si="85"/>
        <v>0.78275665829853125</v>
      </c>
      <c r="AH312" s="1" t="str">
        <f t="shared" si="86"/>
        <v>No</v>
      </c>
      <c r="AI312" s="1" t="str">
        <f t="shared" si="87"/>
        <v>No</v>
      </c>
      <c r="AJ312" s="1" t="str">
        <f t="shared" si="88"/>
        <v>No</v>
      </c>
      <c r="AK312" s="1" t="str">
        <f t="shared" si="89"/>
        <v>Low</v>
      </c>
    </row>
    <row r="313" spans="1:37" x14ac:dyDescent="0.3">
      <c r="A313" s="1" t="s">
        <v>20</v>
      </c>
      <c r="B313" s="1" t="s">
        <v>25</v>
      </c>
      <c r="C313" s="1" t="s">
        <v>28</v>
      </c>
      <c r="D313" s="1">
        <v>4065</v>
      </c>
      <c r="E313" s="1">
        <v>534814</v>
      </c>
      <c r="F313" s="1">
        <v>45197</v>
      </c>
      <c r="G313" s="1">
        <v>9.6300000000000008</v>
      </c>
      <c r="H313" s="1">
        <v>7.3</v>
      </c>
      <c r="I313" s="1">
        <v>356</v>
      </c>
      <c r="J313" s="1">
        <v>35.49</v>
      </c>
      <c r="K313" s="1">
        <v>13.74</v>
      </c>
      <c r="L313" s="1">
        <v>42372</v>
      </c>
      <c r="M313" s="1">
        <v>10</v>
      </c>
      <c r="N313" s="1">
        <v>707.69</v>
      </c>
      <c r="O313" s="1">
        <v>24.79</v>
      </c>
      <c r="P313" s="1">
        <v>25</v>
      </c>
      <c r="Q313" s="1">
        <v>8803</v>
      </c>
      <c r="R313" s="1">
        <v>47</v>
      </c>
      <c r="S313" s="1">
        <f t="shared" si="73"/>
        <v>29674.5</v>
      </c>
      <c r="T313" s="1">
        <f t="shared" si="74"/>
        <v>73483.443599999999</v>
      </c>
      <c r="U313" s="1">
        <f t="shared" si="75"/>
        <v>1007.7135</v>
      </c>
      <c r="V313" s="1">
        <f t="shared" si="76"/>
        <v>391.45950000000005</v>
      </c>
      <c r="W313" s="1">
        <f t="shared" si="77"/>
        <v>379081.88339999999</v>
      </c>
      <c r="X313" s="1">
        <f t="shared" si="78"/>
        <v>93.255075867158666</v>
      </c>
      <c r="Y313" s="10">
        <f t="shared" si="79"/>
        <v>11.832953514613802</v>
      </c>
      <c r="Z313" s="1">
        <f t="shared" si="80"/>
        <v>755.71789908010567</v>
      </c>
      <c r="AA313" s="1">
        <f t="shared" si="81"/>
        <v>0.47107525233071684</v>
      </c>
      <c r="AB313" s="1">
        <f t="shared" si="82"/>
        <v>333884.88339999999</v>
      </c>
      <c r="AC313" s="8">
        <f t="shared" si="83"/>
        <v>0.47107525233071684</v>
      </c>
      <c r="AD313" s="1" t="str">
        <f t="shared" si="84"/>
        <v>CUST313</v>
      </c>
      <c r="AE313" s="1"/>
      <c r="AF313" s="1">
        <f t="shared" si="90"/>
        <v>160548274.21589997</v>
      </c>
      <c r="AG313" s="1">
        <f t="shared" si="85"/>
        <v>0.7843879138722375</v>
      </c>
      <c r="AH313" s="1" t="str">
        <f t="shared" si="86"/>
        <v>No</v>
      </c>
      <c r="AI313" s="1" t="str">
        <f t="shared" si="87"/>
        <v>No</v>
      </c>
      <c r="AJ313" s="1" t="str">
        <f t="shared" si="88"/>
        <v>No</v>
      </c>
      <c r="AK313" s="1" t="str">
        <f t="shared" si="89"/>
        <v>Low</v>
      </c>
    </row>
    <row r="314" spans="1:37" x14ac:dyDescent="0.3">
      <c r="A314" s="1" t="s">
        <v>18</v>
      </c>
      <c r="B314" s="1" t="s">
        <v>25</v>
      </c>
      <c r="C314" s="1" t="s">
        <v>28</v>
      </c>
      <c r="D314" s="1">
        <v>2641</v>
      </c>
      <c r="E314" s="1">
        <v>456140</v>
      </c>
      <c r="F314" s="1">
        <v>24008</v>
      </c>
      <c r="G314" s="1">
        <v>2.0099999999999998</v>
      </c>
      <c r="H314" s="1">
        <v>13.71</v>
      </c>
      <c r="I314" s="1">
        <v>282</v>
      </c>
      <c r="J314" s="1">
        <v>42.91</v>
      </c>
      <c r="K314" s="1">
        <v>5.75</v>
      </c>
      <c r="L314" s="1">
        <v>14691</v>
      </c>
      <c r="M314" s="1">
        <v>14</v>
      </c>
      <c r="N314" s="1">
        <v>1196.8499999999999</v>
      </c>
      <c r="O314" s="1">
        <v>13.11</v>
      </c>
      <c r="P314" s="1">
        <v>49</v>
      </c>
      <c r="Q314" s="1">
        <v>20798</v>
      </c>
      <c r="R314" s="1">
        <v>-2</v>
      </c>
      <c r="S314" s="1">
        <f t="shared" si="73"/>
        <v>36208.11</v>
      </c>
      <c r="T314" s="1">
        <f t="shared" si="74"/>
        <v>26228.050000000003</v>
      </c>
      <c r="U314" s="1">
        <f t="shared" si="75"/>
        <v>346.23509999999999</v>
      </c>
      <c r="V314" s="1">
        <f t="shared" si="76"/>
        <v>53.084099999999992</v>
      </c>
      <c r="W314" s="1">
        <f t="shared" si="77"/>
        <v>357815.5208</v>
      </c>
      <c r="X314" s="1">
        <f t="shared" si="78"/>
        <v>135.48486209769027</v>
      </c>
      <c r="Y314" s="10">
        <f t="shared" si="79"/>
        <v>18.999500166611131</v>
      </c>
      <c r="Z314" s="1">
        <f t="shared" si="80"/>
        <v>381.11709905167737</v>
      </c>
      <c r="AA314" s="1">
        <f t="shared" si="81"/>
        <v>0.7399300653308194</v>
      </c>
      <c r="AB314" s="1">
        <f t="shared" si="82"/>
        <v>333807.5208</v>
      </c>
      <c r="AC314" s="8">
        <f t="shared" si="83"/>
        <v>0.7399300653308194</v>
      </c>
      <c r="AD314" s="1" t="str">
        <f t="shared" si="84"/>
        <v>CUST314</v>
      </c>
      <c r="AE314" s="1"/>
      <c r="AF314" s="1">
        <f t="shared" si="90"/>
        <v>160882081.73669997</v>
      </c>
      <c r="AG314" s="1">
        <f t="shared" si="85"/>
        <v>0.78601879147683296</v>
      </c>
      <c r="AH314" s="1" t="str">
        <f t="shared" si="86"/>
        <v>No</v>
      </c>
      <c r="AI314" s="1" t="str">
        <f t="shared" si="87"/>
        <v>No</v>
      </c>
      <c r="AJ314" s="1" t="str">
        <f t="shared" si="88"/>
        <v>No</v>
      </c>
      <c r="AK314" s="1" t="str">
        <f t="shared" si="89"/>
        <v>High</v>
      </c>
    </row>
    <row r="315" spans="1:37" x14ac:dyDescent="0.3">
      <c r="A315" s="1" t="s">
        <v>23</v>
      </c>
      <c r="B315" s="1" t="s">
        <v>24</v>
      </c>
      <c r="C315" s="1" t="s">
        <v>28</v>
      </c>
      <c r="D315" s="1">
        <v>761</v>
      </c>
      <c r="E315" s="1">
        <v>493945</v>
      </c>
      <c r="F315" s="1">
        <v>25808</v>
      </c>
      <c r="G315" s="1">
        <v>8.33</v>
      </c>
      <c r="H315" s="1">
        <v>14.32</v>
      </c>
      <c r="I315" s="1">
        <v>23</v>
      </c>
      <c r="J315" s="1">
        <v>26.63</v>
      </c>
      <c r="K315" s="1">
        <v>6.93</v>
      </c>
      <c r="L315" s="1">
        <v>82190</v>
      </c>
      <c r="M315" s="1">
        <v>9</v>
      </c>
      <c r="N315" s="1">
        <v>1783.25</v>
      </c>
      <c r="O315" s="1">
        <v>6.84</v>
      </c>
      <c r="P315" s="1">
        <v>19</v>
      </c>
      <c r="Q315" s="1">
        <v>7608</v>
      </c>
      <c r="R315" s="1">
        <v>51</v>
      </c>
      <c r="S315" s="1">
        <f t="shared" si="73"/>
        <v>10897.52</v>
      </c>
      <c r="T315" s="1">
        <f t="shared" si="74"/>
        <v>34230.388500000001</v>
      </c>
      <c r="U315" s="1">
        <f t="shared" si="75"/>
        <v>52.052399999999999</v>
      </c>
      <c r="V315" s="1">
        <f t="shared" si="76"/>
        <v>63.391300000000001</v>
      </c>
      <c r="W315" s="1">
        <f t="shared" si="77"/>
        <v>358903.64779999998</v>
      </c>
      <c r="X315" s="1">
        <f t="shared" si="78"/>
        <v>471.62108777923783</v>
      </c>
      <c r="Y315" s="10">
        <f t="shared" si="79"/>
        <v>19.139220396776192</v>
      </c>
      <c r="Z315" s="1">
        <f t="shared" si="80"/>
        <v>276.99144819851392</v>
      </c>
      <c r="AA315" s="1">
        <f t="shared" si="81"/>
        <v>8.3035054510117529E-2</v>
      </c>
      <c r="AB315" s="1">
        <f t="shared" si="82"/>
        <v>333095.64779999998</v>
      </c>
      <c r="AC315" s="8">
        <f t="shared" si="83"/>
        <v>8.3035054510117529E-2</v>
      </c>
      <c r="AD315" s="1" t="str">
        <f t="shared" si="84"/>
        <v>CUST315</v>
      </c>
      <c r="AE315" s="1"/>
      <c r="AF315" s="1">
        <f t="shared" si="90"/>
        <v>161215177.38449997</v>
      </c>
      <c r="AG315" s="1">
        <f t="shared" si="85"/>
        <v>0.78764619109588097</v>
      </c>
      <c r="AH315" s="1" t="str">
        <f t="shared" si="86"/>
        <v>No</v>
      </c>
      <c r="AI315" s="1" t="str">
        <f t="shared" si="87"/>
        <v>No</v>
      </c>
      <c r="AJ315" s="1" t="str">
        <f t="shared" si="88"/>
        <v>No</v>
      </c>
      <c r="AK315" s="1" t="str">
        <f t="shared" si="89"/>
        <v>High</v>
      </c>
    </row>
    <row r="316" spans="1:37" x14ac:dyDescent="0.3">
      <c r="A316" s="1" t="s">
        <v>23</v>
      </c>
      <c r="B316" s="1" t="s">
        <v>26</v>
      </c>
      <c r="C316" s="1" t="s">
        <v>29</v>
      </c>
      <c r="D316" s="1">
        <v>1087</v>
      </c>
      <c r="E316" s="1">
        <v>507382</v>
      </c>
      <c r="F316" s="1">
        <v>39773</v>
      </c>
      <c r="G316" s="1">
        <v>4.58</v>
      </c>
      <c r="H316" s="1">
        <v>4.2699999999999996</v>
      </c>
      <c r="I316" s="1">
        <v>395</v>
      </c>
      <c r="J316" s="1">
        <v>36.54</v>
      </c>
      <c r="K316" s="1">
        <v>10.34</v>
      </c>
      <c r="L316" s="1">
        <v>50231</v>
      </c>
      <c r="M316" s="1">
        <v>8</v>
      </c>
      <c r="N316" s="1">
        <v>1536.23</v>
      </c>
      <c r="O316" s="1">
        <v>3.51</v>
      </c>
      <c r="P316" s="1">
        <v>15</v>
      </c>
      <c r="Q316" s="1">
        <v>29006</v>
      </c>
      <c r="R316" s="1">
        <v>-10</v>
      </c>
      <c r="S316" s="1">
        <f t="shared" si="73"/>
        <v>4641.49</v>
      </c>
      <c r="T316" s="1">
        <f t="shared" si="74"/>
        <v>52463.298799999997</v>
      </c>
      <c r="U316" s="1">
        <f t="shared" si="75"/>
        <v>38.153700000000001</v>
      </c>
      <c r="V316" s="1">
        <f t="shared" si="76"/>
        <v>49.784599999999998</v>
      </c>
      <c r="W316" s="1">
        <f t="shared" si="77"/>
        <v>370952.27289999998</v>
      </c>
      <c r="X316" s="1">
        <f t="shared" si="78"/>
        <v>341.26244057037718</v>
      </c>
      <c r="Y316" s="10">
        <f t="shared" si="79"/>
        <v>12.756945666658286</v>
      </c>
      <c r="Z316" s="1">
        <f t="shared" si="80"/>
        <v>330.27736732129955</v>
      </c>
      <c r="AA316" s="1">
        <f t="shared" si="81"/>
        <v>1.1959644804112088</v>
      </c>
      <c r="AB316" s="1">
        <f t="shared" si="82"/>
        <v>331179.27289999998</v>
      </c>
      <c r="AC316" s="8">
        <f t="shared" si="83"/>
        <v>1.1959644804112088</v>
      </c>
      <c r="AD316" s="1" t="str">
        <f t="shared" si="84"/>
        <v>CUST316</v>
      </c>
      <c r="AE316" s="1"/>
      <c r="AF316" s="1">
        <f t="shared" si="90"/>
        <v>161546356.65739995</v>
      </c>
      <c r="AG316" s="1">
        <f t="shared" si="85"/>
        <v>0.7892642279153762</v>
      </c>
      <c r="AH316" s="1" t="str">
        <f t="shared" si="86"/>
        <v>No</v>
      </c>
      <c r="AI316" s="1" t="str">
        <f t="shared" si="87"/>
        <v>No</v>
      </c>
      <c r="AJ316" s="1" t="str">
        <f t="shared" si="88"/>
        <v>No</v>
      </c>
      <c r="AK316" s="1" t="str">
        <f t="shared" si="89"/>
        <v>High</v>
      </c>
    </row>
    <row r="317" spans="1:37" x14ac:dyDescent="0.3">
      <c r="A317" s="1" t="s">
        <v>23</v>
      </c>
      <c r="B317" s="1" t="s">
        <v>24</v>
      </c>
      <c r="C317" s="1" t="s">
        <v>29</v>
      </c>
      <c r="D317" s="1">
        <v>675</v>
      </c>
      <c r="E317" s="1">
        <v>527746</v>
      </c>
      <c r="F317" s="1">
        <v>6708</v>
      </c>
      <c r="G317" s="1">
        <v>4.74</v>
      </c>
      <c r="H317" s="1">
        <v>7.48</v>
      </c>
      <c r="I317" s="1">
        <v>115</v>
      </c>
      <c r="J317" s="1">
        <v>40.93</v>
      </c>
      <c r="K317" s="1">
        <v>17.64</v>
      </c>
      <c r="L317" s="1">
        <v>88074</v>
      </c>
      <c r="M317" s="1">
        <v>3</v>
      </c>
      <c r="N317" s="1">
        <v>859.54</v>
      </c>
      <c r="O317" s="1">
        <v>15.2</v>
      </c>
      <c r="P317" s="1">
        <v>32</v>
      </c>
      <c r="Q317" s="1">
        <v>3994</v>
      </c>
      <c r="R317" s="1">
        <v>65</v>
      </c>
      <c r="S317" s="1">
        <f t="shared" si="73"/>
        <v>5049</v>
      </c>
      <c r="T317" s="1">
        <f t="shared" si="74"/>
        <v>93094.394400000005</v>
      </c>
      <c r="U317" s="1">
        <f t="shared" si="75"/>
        <v>102.6</v>
      </c>
      <c r="V317" s="1">
        <f t="shared" si="76"/>
        <v>31.995000000000005</v>
      </c>
      <c r="W317" s="1">
        <f t="shared" si="77"/>
        <v>337400.01059999998</v>
      </c>
      <c r="X317" s="1">
        <f t="shared" si="78"/>
        <v>499.85186755555554</v>
      </c>
      <c r="Y317" s="10">
        <f t="shared" si="79"/>
        <v>78.674120453190227</v>
      </c>
      <c r="Z317" s="1">
        <f t="shared" si="80"/>
        <v>613.98655094585479</v>
      </c>
      <c r="AA317" s="1">
        <f t="shared" si="81"/>
        <v>0.18730051956812557</v>
      </c>
      <c r="AB317" s="1">
        <f t="shared" si="82"/>
        <v>330692.01059999998</v>
      </c>
      <c r="AC317" s="8">
        <f t="shared" si="83"/>
        <v>0.18730051956812557</v>
      </c>
      <c r="AD317" s="1" t="str">
        <f t="shared" si="84"/>
        <v>CUST317</v>
      </c>
      <c r="AE317" s="1"/>
      <c r="AF317" s="1">
        <f t="shared" si="90"/>
        <v>161877048.66799995</v>
      </c>
      <c r="AG317" s="1">
        <f t="shared" si="85"/>
        <v>0.79087988412591836</v>
      </c>
      <c r="AH317" s="1" t="str">
        <f t="shared" si="86"/>
        <v>No</v>
      </c>
      <c r="AI317" s="1" t="str">
        <f t="shared" si="87"/>
        <v>Yes</v>
      </c>
      <c r="AJ317" s="1" t="str">
        <f t="shared" si="88"/>
        <v>Yes</v>
      </c>
      <c r="AK317" s="1" t="str">
        <f t="shared" si="89"/>
        <v>High</v>
      </c>
    </row>
    <row r="318" spans="1:37" x14ac:dyDescent="0.3">
      <c r="A318" s="1" t="s">
        <v>22</v>
      </c>
      <c r="B318" s="1" t="s">
        <v>25</v>
      </c>
      <c r="C318" s="1" t="s">
        <v>31</v>
      </c>
      <c r="D318" s="1">
        <v>116</v>
      </c>
      <c r="E318" s="1">
        <v>565693</v>
      </c>
      <c r="F318" s="1">
        <v>12812</v>
      </c>
      <c r="G318" s="1">
        <v>7.43</v>
      </c>
      <c r="H318" s="1">
        <v>13.26</v>
      </c>
      <c r="I318" s="1">
        <v>282</v>
      </c>
      <c r="J318" s="1">
        <v>25.98</v>
      </c>
      <c r="K318" s="1">
        <v>14.95</v>
      </c>
      <c r="L318" s="1">
        <v>94826</v>
      </c>
      <c r="M318" s="1">
        <v>9</v>
      </c>
      <c r="N318" s="1">
        <v>647.87</v>
      </c>
      <c r="O318" s="1">
        <v>6.83</v>
      </c>
      <c r="P318" s="1">
        <v>25</v>
      </c>
      <c r="Q318" s="1">
        <v>41622</v>
      </c>
      <c r="R318" s="1">
        <v>31</v>
      </c>
      <c r="S318" s="1">
        <f t="shared" si="73"/>
        <v>1538.16</v>
      </c>
      <c r="T318" s="1">
        <f t="shared" si="74"/>
        <v>84571.103499999997</v>
      </c>
      <c r="U318" s="1">
        <f t="shared" si="75"/>
        <v>7.9227999999999996</v>
      </c>
      <c r="V318" s="1">
        <f t="shared" si="76"/>
        <v>8.6187999999999985</v>
      </c>
      <c r="W318" s="1">
        <f t="shared" si="77"/>
        <v>343119.1949</v>
      </c>
      <c r="X318" s="1">
        <f t="shared" si="78"/>
        <v>2957.9240939655174</v>
      </c>
      <c r="Y318" s="10">
        <f t="shared" si="79"/>
        <v>44.15337183890103</v>
      </c>
      <c r="Z318" s="1">
        <f t="shared" si="80"/>
        <v>873.15819531696172</v>
      </c>
      <c r="AA318" s="1">
        <f t="shared" si="81"/>
        <v>0.32296553077375889</v>
      </c>
      <c r="AB318" s="1">
        <f t="shared" si="82"/>
        <v>330307.1949</v>
      </c>
      <c r="AC318" s="8">
        <f t="shared" si="83"/>
        <v>0.32296553077375889</v>
      </c>
      <c r="AD318" s="1" t="str">
        <f t="shared" si="84"/>
        <v>CUST318</v>
      </c>
      <c r="AE318" s="1"/>
      <c r="AF318" s="1">
        <f t="shared" si="90"/>
        <v>162207355.86289996</v>
      </c>
      <c r="AG318" s="1">
        <f t="shared" si="85"/>
        <v>0.79249366024908119</v>
      </c>
      <c r="AH318" s="1" t="str">
        <f t="shared" si="86"/>
        <v>No</v>
      </c>
      <c r="AI318" s="1" t="str">
        <f t="shared" si="87"/>
        <v>No</v>
      </c>
      <c r="AJ318" s="1" t="str">
        <f t="shared" si="88"/>
        <v>No</v>
      </c>
      <c r="AK318" s="1" t="str">
        <f t="shared" si="89"/>
        <v>High</v>
      </c>
    </row>
    <row r="319" spans="1:37" x14ac:dyDescent="0.3">
      <c r="A319" s="1" t="s">
        <v>19</v>
      </c>
      <c r="B319" s="1" t="s">
        <v>27</v>
      </c>
      <c r="C319" s="1" t="s">
        <v>28</v>
      </c>
      <c r="D319" s="1">
        <v>4267</v>
      </c>
      <c r="E319" s="1">
        <v>582994</v>
      </c>
      <c r="F319" s="1">
        <v>100074</v>
      </c>
      <c r="G319" s="1">
        <v>1.17</v>
      </c>
      <c r="H319" s="1">
        <v>7.31</v>
      </c>
      <c r="I319" s="1">
        <v>121</v>
      </c>
      <c r="J319" s="1">
        <v>44.64</v>
      </c>
      <c r="K319" s="1">
        <v>9.9</v>
      </c>
      <c r="L319" s="1">
        <v>48113</v>
      </c>
      <c r="M319" s="1">
        <v>8</v>
      </c>
      <c r="N319" s="1">
        <v>674.49</v>
      </c>
      <c r="O319" s="1">
        <v>25.65</v>
      </c>
      <c r="P319" s="1">
        <v>28</v>
      </c>
      <c r="Q319" s="1">
        <v>14526</v>
      </c>
      <c r="R319" s="1">
        <v>38</v>
      </c>
      <c r="S319" s="1">
        <f t="shared" si="73"/>
        <v>31191.769999999997</v>
      </c>
      <c r="T319" s="1">
        <f t="shared" si="74"/>
        <v>57716.406000000003</v>
      </c>
      <c r="U319" s="1">
        <f t="shared" si="75"/>
        <v>1094.4855</v>
      </c>
      <c r="V319" s="1">
        <f t="shared" si="76"/>
        <v>49.923899999999996</v>
      </c>
      <c r="W319" s="1">
        <f t="shared" si="77"/>
        <v>430302.41460000002</v>
      </c>
      <c r="X319" s="1">
        <f t="shared" si="78"/>
        <v>100.8442499648465</v>
      </c>
      <c r="Y319" s="10">
        <f t="shared" si="79"/>
        <v>5.825629034514459</v>
      </c>
      <c r="Z319" s="1">
        <f t="shared" si="80"/>
        <v>864.34787765571025</v>
      </c>
      <c r="AA319" s="1">
        <f t="shared" si="81"/>
        <v>0.13998993128574222</v>
      </c>
      <c r="AB319" s="1">
        <f t="shared" si="82"/>
        <v>330228.41460000002</v>
      </c>
      <c r="AC319" s="8">
        <f t="shared" si="83"/>
        <v>0.13998993128574222</v>
      </c>
      <c r="AD319" s="1" t="str">
        <f t="shared" si="84"/>
        <v>CUST319</v>
      </c>
      <c r="AE319" s="1"/>
      <c r="AF319" s="1">
        <f t="shared" si="90"/>
        <v>162537584.27749997</v>
      </c>
      <c r="AG319" s="1">
        <f t="shared" si="85"/>
        <v>0.79410705147670102</v>
      </c>
      <c r="AH319" s="1" t="str">
        <f t="shared" si="86"/>
        <v>No</v>
      </c>
      <c r="AI319" s="1" t="str">
        <f t="shared" si="87"/>
        <v>No</v>
      </c>
      <c r="AJ319" s="1" t="str">
        <f t="shared" si="88"/>
        <v>No</v>
      </c>
      <c r="AK319" s="1" t="str">
        <f t="shared" si="89"/>
        <v>Low</v>
      </c>
    </row>
    <row r="320" spans="1:37" x14ac:dyDescent="0.3">
      <c r="A320" s="1" t="s">
        <v>18</v>
      </c>
      <c r="B320" s="1" t="s">
        <v>24</v>
      </c>
      <c r="C320" s="1" t="s">
        <v>30</v>
      </c>
      <c r="D320" s="1">
        <v>463</v>
      </c>
      <c r="E320" s="1">
        <v>600458</v>
      </c>
      <c r="F320" s="1">
        <v>147980</v>
      </c>
      <c r="G320" s="1">
        <v>4.8</v>
      </c>
      <c r="H320" s="1">
        <v>6.89</v>
      </c>
      <c r="I320" s="1">
        <v>170</v>
      </c>
      <c r="J320" s="1">
        <v>60.47</v>
      </c>
      <c r="K320" s="1">
        <v>7.94</v>
      </c>
      <c r="L320" s="1">
        <v>32873</v>
      </c>
      <c r="M320" s="1">
        <v>1</v>
      </c>
      <c r="N320" s="1">
        <v>936.91</v>
      </c>
      <c r="O320" s="1">
        <v>29.17</v>
      </c>
      <c r="P320" s="1">
        <v>0</v>
      </c>
      <c r="Q320" s="1">
        <v>42643</v>
      </c>
      <c r="R320" s="1">
        <v>-5</v>
      </c>
      <c r="S320" s="1">
        <f t="shared" si="73"/>
        <v>3190.0699999999997</v>
      </c>
      <c r="T320" s="1">
        <f t="shared" si="74"/>
        <v>47676.3652</v>
      </c>
      <c r="U320" s="1">
        <f t="shared" si="75"/>
        <v>135.05710000000002</v>
      </c>
      <c r="V320" s="1">
        <f t="shared" si="76"/>
        <v>22.224</v>
      </c>
      <c r="W320" s="1">
        <f t="shared" si="77"/>
        <v>473918.28370000003</v>
      </c>
      <c r="X320" s="1">
        <f t="shared" si="78"/>
        <v>1023.581606263499</v>
      </c>
      <c r="Y320" s="10">
        <f t="shared" si="79"/>
        <v>4.0576969860791996</v>
      </c>
      <c r="Z320" s="1">
        <f t="shared" si="80"/>
        <v>640.89186794889588</v>
      </c>
      <c r="AA320" s="1">
        <f t="shared" si="81"/>
        <v>0.26525535507895637</v>
      </c>
      <c r="AB320" s="1">
        <f t="shared" si="82"/>
        <v>325938.28370000003</v>
      </c>
      <c r="AC320" s="8">
        <f t="shared" si="83"/>
        <v>0.26525535507895637</v>
      </c>
      <c r="AD320" s="1" t="str">
        <f t="shared" si="84"/>
        <v>CUST320</v>
      </c>
      <c r="AE320" s="1"/>
      <c r="AF320" s="1">
        <f t="shared" si="90"/>
        <v>162863522.56119996</v>
      </c>
      <c r="AG320" s="1">
        <f t="shared" si="85"/>
        <v>0.79569948248632194</v>
      </c>
      <c r="AH320" s="1" t="str">
        <f t="shared" si="86"/>
        <v>No</v>
      </c>
      <c r="AI320" s="1" t="str">
        <f t="shared" si="87"/>
        <v>Yes</v>
      </c>
      <c r="AJ320" s="1" t="str">
        <f t="shared" si="88"/>
        <v>No</v>
      </c>
      <c r="AK320" s="1" t="str">
        <f t="shared" si="89"/>
        <v>Low</v>
      </c>
    </row>
    <row r="321" spans="1:37" x14ac:dyDescent="0.3">
      <c r="A321" s="1" t="s">
        <v>21</v>
      </c>
      <c r="B321" s="1" t="s">
        <v>24</v>
      </c>
      <c r="C321" s="1" t="s">
        <v>30</v>
      </c>
      <c r="D321" s="1">
        <v>732</v>
      </c>
      <c r="E321" s="1">
        <v>422598</v>
      </c>
      <c r="F321" s="1">
        <v>33151</v>
      </c>
      <c r="G321" s="1">
        <v>1.55</v>
      </c>
      <c r="H321" s="1">
        <v>11.42</v>
      </c>
      <c r="I321" s="1">
        <v>336</v>
      </c>
      <c r="J321" s="1">
        <v>67.45</v>
      </c>
      <c r="K321" s="1">
        <v>8.07</v>
      </c>
      <c r="L321" s="1">
        <v>3258</v>
      </c>
      <c r="M321" s="1">
        <v>7</v>
      </c>
      <c r="N321" s="1">
        <v>295.58999999999997</v>
      </c>
      <c r="O321" s="1">
        <v>5.44</v>
      </c>
      <c r="P321" s="1">
        <v>6</v>
      </c>
      <c r="Q321" s="1">
        <v>18131</v>
      </c>
      <c r="R321" s="1">
        <v>13</v>
      </c>
      <c r="S321" s="1">
        <f t="shared" si="73"/>
        <v>8359.44</v>
      </c>
      <c r="T321" s="1">
        <f t="shared" si="74"/>
        <v>34103.658600000002</v>
      </c>
      <c r="U321" s="1">
        <f t="shared" si="75"/>
        <v>39.820800000000006</v>
      </c>
      <c r="V321" s="1">
        <f t="shared" si="76"/>
        <v>11.346</v>
      </c>
      <c r="W321" s="1">
        <f t="shared" si="77"/>
        <v>358694.73459999997</v>
      </c>
      <c r="X321" s="1">
        <f t="shared" si="78"/>
        <v>490.02012923497261</v>
      </c>
      <c r="Y321" s="10">
        <f t="shared" si="79"/>
        <v>12.747669753551929</v>
      </c>
      <c r="Z321" s="1">
        <f t="shared" si="80"/>
        <v>1429.6762407388615</v>
      </c>
      <c r="AA321" s="1">
        <f t="shared" si="81"/>
        <v>0.23501824428889864</v>
      </c>
      <c r="AB321" s="1">
        <f t="shared" si="82"/>
        <v>325543.73459999997</v>
      </c>
      <c r="AC321" s="8">
        <f t="shared" si="83"/>
        <v>0.23501824428889864</v>
      </c>
      <c r="AD321" s="1" t="str">
        <f t="shared" si="84"/>
        <v>CUST321</v>
      </c>
      <c r="AE321" s="1"/>
      <c r="AF321" s="1">
        <f t="shared" si="90"/>
        <v>163189066.29579997</v>
      </c>
      <c r="AG321" s="1">
        <f t="shared" si="85"/>
        <v>0.79728998585426036</v>
      </c>
      <c r="AH321" s="1" t="str">
        <f t="shared" si="86"/>
        <v>No</v>
      </c>
      <c r="AI321" s="1" t="str">
        <f t="shared" si="87"/>
        <v>Yes</v>
      </c>
      <c r="AJ321" s="1" t="str">
        <f t="shared" si="88"/>
        <v>Yes</v>
      </c>
      <c r="AK321" s="1" t="str">
        <f t="shared" si="89"/>
        <v>High</v>
      </c>
    </row>
    <row r="322" spans="1:37" x14ac:dyDescent="0.3">
      <c r="A322" s="1" t="s">
        <v>19</v>
      </c>
      <c r="B322" s="1" t="s">
        <v>26</v>
      </c>
      <c r="C322" s="1" t="s">
        <v>28</v>
      </c>
      <c r="D322" s="1">
        <v>4824</v>
      </c>
      <c r="E322" s="1">
        <v>586397</v>
      </c>
      <c r="F322" s="1">
        <v>96328</v>
      </c>
      <c r="G322" s="1">
        <v>2.0699999999999998</v>
      </c>
      <c r="H322" s="1">
        <v>6.45</v>
      </c>
      <c r="I322" s="1">
        <v>446</v>
      </c>
      <c r="J322" s="1">
        <v>22.85</v>
      </c>
      <c r="K322" s="1">
        <v>16.11</v>
      </c>
      <c r="L322" s="1">
        <v>35169</v>
      </c>
      <c r="M322" s="1">
        <v>9</v>
      </c>
      <c r="N322" s="1">
        <v>735.71</v>
      </c>
      <c r="O322" s="1">
        <v>18.2</v>
      </c>
      <c r="P322" s="1">
        <v>0</v>
      </c>
      <c r="Q322" s="1">
        <v>3473</v>
      </c>
      <c r="R322" s="1">
        <v>11</v>
      </c>
      <c r="S322" s="1">
        <f t="shared" ref="S322:S385" si="91">H322*D322</f>
        <v>31114.799999999999</v>
      </c>
      <c r="T322" s="1">
        <f t="shared" ref="T322:T385" si="92">K322/100*E322</f>
        <v>94468.556700000001</v>
      </c>
      <c r="U322" s="1">
        <f t="shared" ref="U322:U385" si="93">O322/100*D322</f>
        <v>877.96799999999996</v>
      </c>
      <c r="V322" s="1">
        <f t="shared" ref="V322:V385" si="94">G322/100*D322</f>
        <v>99.856799999999993</v>
      </c>
      <c r="W322" s="1">
        <f t="shared" ref="W322:W385" si="95">E322 - (S322+T322+U322+V322+L322+Q322)</f>
        <v>421193.81849999999</v>
      </c>
      <c r="X322" s="1">
        <f t="shared" ref="X322:X385" si="96">IF(D322=0,NA(),W322/D322)</f>
        <v>87.312151430348251</v>
      </c>
      <c r="Y322" s="10">
        <f t="shared" ref="Y322:Y385" si="97">IF(F322=0,NA(),E322/F322)</f>
        <v>6.0875031143592722</v>
      </c>
      <c r="Z322" s="1">
        <f t="shared" ref="Z322:Z385" si="98">IF(N322=0,NA(),E322/N322)</f>
        <v>797.04910902393601</v>
      </c>
      <c r="AA322" s="1">
        <f t="shared" ref="AA322:AA385" si="99">IF(Z322=0,NA(),I322/Z322)</f>
        <v>0.55956401550485424</v>
      </c>
      <c r="AB322" s="1">
        <f t="shared" ref="AB322:AB385" si="100">W322-F322</f>
        <v>324865.81849999999</v>
      </c>
      <c r="AC322" s="8">
        <f t="shared" ref="AC322:AC385" si="101">IF(Z322=0,NA(),I322/Z322)</f>
        <v>0.55956401550485424</v>
      </c>
      <c r="AD322" s="1" t="str">
        <f t="shared" ref="AD322:AD385" si="102" xml:space="preserve"> "CUST" &amp; ROW()</f>
        <v>CUST322</v>
      </c>
      <c r="AE322" s="1"/>
      <c r="AF322" s="1">
        <f t="shared" si="90"/>
        <v>163513932.11429998</v>
      </c>
      <c r="AG322" s="1">
        <f t="shared" ref="AG322:AG385" si="103">AF322/$AE$2</f>
        <v>0.79887717713928741</v>
      </c>
      <c r="AH322" s="1" t="str">
        <f t="shared" ref="AH322:AH385" si="104">IF(AG322&lt;=0.75,"Yes","No")</f>
        <v>No</v>
      </c>
      <c r="AI322" s="1" t="str">
        <f t="shared" ref="AI322:AI385" si="105">IF(AND(AB322&gt;=$AM$1, M322&lt;$AM$2),"Yes","No")</f>
        <v>No</v>
      </c>
      <c r="AJ322" s="1" t="str">
        <f t="shared" ref="AJ322:AJ385" si="106">IF(AND(AB322&gt;=$AM$1, M322&lt;$AM$2, Y322&gt;=$AM$5),"Yes","No")</f>
        <v>No</v>
      </c>
      <c r="AK322" s="1" t="str">
        <f t="shared" ref="AK322:AK385" si="107">IF(Y322&gt;$AM$5,"High",IF(Y322&lt;$AM$5,"Low","Medium"))</f>
        <v>Low</v>
      </c>
    </row>
    <row r="323" spans="1:37" x14ac:dyDescent="0.3">
      <c r="A323" s="1" t="s">
        <v>18</v>
      </c>
      <c r="B323" s="1" t="s">
        <v>27</v>
      </c>
      <c r="C323" s="1" t="s">
        <v>28</v>
      </c>
      <c r="D323" s="1">
        <v>127</v>
      </c>
      <c r="E323" s="1">
        <v>554409</v>
      </c>
      <c r="F323" s="1">
        <v>60778</v>
      </c>
      <c r="G323" s="1">
        <v>7.96</v>
      </c>
      <c r="H323" s="1">
        <v>17.920000000000002</v>
      </c>
      <c r="I323" s="1">
        <v>160</v>
      </c>
      <c r="J323" s="1">
        <v>17.84</v>
      </c>
      <c r="K323" s="1">
        <v>9.49</v>
      </c>
      <c r="L323" s="1">
        <v>84790</v>
      </c>
      <c r="M323" s="1">
        <v>0</v>
      </c>
      <c r="N323" s="1">
        <v>1459.7</v>
      </c>
      <c r="O323" s="1">
        <v>9.5</v>
      </c>
      <c r="P323" s="1">
        <v>15</v>
      </c>
      <c r="Q323" s="1">
        <v>29114</v>
      </c>
      <c r="R323" s="1">
        <v>37</v>
      </c>
      <c r="S323" s="1">
        <f t="shared" si="91"/>
        <v>2275.84</v>
      </c>
      <c r="T323" s="1">
        <f t="shared" si="92"/>
        <v>52613.414100000002</v>
      </c>
      <c r="U323" s="1">
        <f t="shared" si="93"/>
        <v>12.065</v>
      </c>
      <c r="V323" s="1">
        <f t="shared" si="94"/>
        <v>10.109200000000001</v>
      </c>
      <c r="W323" s="1">
        <f t="shared" si="95"/>
        <v>385593.57169999997</v>
      </c>
      <c r="X323" s="1">
        <f t="shared" si="96"/>
        <v>3036.1698559055117</v>
      </c>
      <c r="Y323" s="10">
        <f t="shared" si="97"/>
        <v>9.1218697555036368</v>
      </c>
      <c r="Z323" s="1">
        <f t="shared" si="98"/>
        <v>379.81023497979038</v>
      </c>
      <c r="AA323" s="1">
        <f t="shared" si="99"/>
        <v>0.42126300258473437</v>
      </c>
      <c r="AB323" s="1">
        <f t="shared" si="100"/>
        <v>324815.57169999997</v>
      </c>
      <c r="AC323" s="8">
        <f t="shared" si="101"/>
        <v>0.42126300258473437</v>
      </c>
      <c r="AD323" s="1" t="str">
        <f t="shared" si="102"/>
        <v>CUST323</v>
      </c>
      <c r="AE323" s="1"/>
      <c r="AF323" s="1">
        <f t="shared" si="90"/>
        <v>163838747.68599999</v>
      </c>
      <c r="AG323" s="1">
        <f t="shared" si="103"/>
        <v>0.80046412293439684</v>
      </c>
      <c r="AH323" s="1" t="str">
        <f t="shared" si="104"/>
        <v>No</v>
      </c>
      <c r="AI323" s="1" t="str">
        <f t="shared" si="105"/>
        <v>Yes</v>
      </c>
      <c r="AJ323" s="1" t="str">
        <f t="shared" si="106"/>
        <v>No</v>
      </c>
      <c r="AK323" s="1" t="str">
        <f t="shared" si="107"/>
        <v>Low</v>
      </c>
    </row>
    <row r="324" spans="1:37" x14ac:dyDescent="0.3">
      <c r="A324" s="1" t="s">
        <v>21</v>
      </c>
      <c r="B324" s="1" t="s">
        <v>25</v>
      </c>
      <c r="C324" s="1" t="s">
        <v>28</v>
      </c>
      <c r="D324" s="1">
        <v>3819</v>
      </c>
      <c r="E324" s="1">
        <v>616088</v>
      </c>
      <c r="F324" s="1">
        <v>54847</v>
      </c>
      <c r="G324" s="1">
        <v>6.95</v>
      </c>
      <c r="H324" s="1">
        <v>13.93</v>
      </c>
      <c r="I324" s="1">
        <v>224</v>
      </c>
      <c r="J324" s="1">
        <v>6.04</v>
      </c>
      <c r="K324" s="1">
        <v>19.93</v>
      </c>
      <c r="L324" s="1">
        <v>27250</v>
      </c>
      <c r="M324" s="1">
        <v>2</v>
      </c>
      <c r="N324" s="1">
        <v>1334.89</v>
      </c>
      <c r="O324" s="1">
        <v>11.94</v>
      </c>
      <c r="P324" s="1">
        <v>43</v>
      </c>
      <c r="Q324" s="1">
        <v>32876</v>
      </c>
      <c r="R324" s="1">
        <v>56</v>
      </c>
      <c r="S324" s="1">
        <f t="shared" si="91"/>
        <v>53198.67</v>
      </c>
      <c r="T324" s="1">
        <f t="shared" si="92"/>
        <v>122786.33840000001</v>
      </c>
      <c r="U324" s="1">
        <f t="shared" si="93"/>
        <v>455.98859999999996</v>
      </c>
      <c r="V324" s="1">
        <f t="shared" si="94"/>
        <v>265.4205</v>
      </c>
      <c r="W324" s="1">
        <f t="shared" si="95"/>
        <v>379255.58250000002</v>
      </c>
      <c r="X324" s="1">
        <f t="shared" si="96"/>
        <v>99.307562843676365</v>
      </c>
      <c r="Y324" s="10">
        <f t="shared" si="97"/>
        <v>11.232847740076942</v>
      </c>
      <c r="Z324" s="1">
        <f t="shared" si="98"/>
        <v>461.52716703248956</v>
      </c>
      <c r="AA324" s="1">
        <f t="shared" si="99"/>
        <v>0.48534521042448481</v>
      </c>
      <c r="AB324" s="1">
        <f t="shared" si="100"/>
        <v>324408.58250000002</v>
      </c>
      <c r="AC324" s="8">
        <f t="shared" si="101"/>
        <v>0.48534521042448481</v>
      </c>
      <c r="AD324" s="1" t="str">
        <f t="shared" si="102"/>
        <v>CUST324</v>
      </c>
      <c r="AE324" s="1"/>
      <c r="AF324" s="1">
        <f t="shared" ref="AF324:AF387" si="108">AF323+AB324</f>
        <v>164163156.2685</v>
      </c>
      <c r="AG324" s="1">
        <f t="shared" si="103"/>
        <v>0.802049080309443</v>
      </c>
      <c r="AH324" s="1" t="str">
        <f t="shared" si="104"/>
        <v>No</v>
      </c>
      <c r="AI324" s="1" t="str">
        <f t="shared" si="105"/>
        <v>Yes</v>
      </c>
      <c r="AJ324" s="1" t="str">
        <f t="shared" si="106"/>
        <v>No</v>
      </c>
      <c r="AK324" s="1" t="str">
        <f t="shared" si="107"/>
        <v>Low</v>
      </c>
    </row>
    <row r="325" spans="1:37" x14ac:dyDescent="0.3">
      <c r="A325" s="1" t="s">
        <v>22</v>
      </c>
      <c r="B325" s="1" t="s">
        <v>25</v>
      </c>
      <c r="C325" s="1" t="s">
        <v>29</v>
      </c>
      <c r="D325" s="1">
        <v>3056</v>
      </c>
      <c r="E325" s="1">
        <v>681827</v>
      </c>
      <c r="F325" s="1">
        <v>99475</v>
      </c>
      <c r="G325" s="1">
        <v>5.49</v>
      </c>
      <c r="H325" s="1">
        <v>2.93</v>
      </c>
      <c r="I325" s="1">
        <v>354</v>
      </c>
      <c r="J325" s="1">
        <v>53.66</v>
      </c>
      <c r="K325" s="1">
        <v>19.190000000000001</v>
      </c>
      <c r="L325" s="1">
        <v>68921</v>
      </c>
      <c r="M325" s="1">
        <v>7</v>
      </c>
      <c r="N325" s="1">
        <v>514.65</v>
      </c>
      <c r="O325" s="1">
        <v>22.27</v>
      </c>
      <c r="P325" s="1">
        <v>15</v>
      </c>
      <c r="Q325" s="1">
        <v>48498</v>
      </c>
      <c r="R325" s="1">
        <v>-8</v>
      </c>
      <c r="S325" s="1">
        <f t="shared" si="91"/>
        <v>8954.08</v>
      </c>
      <c r="T325" s="1">
        <f t="shared" si="92"/>
        <v>130842.60130000001</v>
      </c>
      <c r="U325" s="1">
        <f t="shared" si="93"/>
        <v>680.57119999999998</v>
      </c>
      <c r="V325" s="1">
        <f t="shared" si="94"/>
        <v>167.77440000000001</v>
      </c>
      <c r="W325" s="1">
        <f t="shared" si="95"/>
        <v>423762.9731</v>
      </c>
      <c r="X325" s="1">
        <f t="shared" si="96"/>
        <v>138.66589433900523</v>
      </c>
      <c r="Y325" s="10">
        <f t="shared" si="97"/>
        <v>6.8542548378989698</v>
      </c>
      <c r="Z325" s="1">
        <f t="shared" si="98"/>
        <v>1324.8362965121928</v>
      </c>
      <c r="AA325" s="1">
        <f t="shared" si="99"/>
        <v>0.2672028241768073</v>
      </c>
      <c r="AB325" s="1">
        <f t="shared" si="100"/>
        <v>324287.9731</v>
      </c>
      <c r="AC325" s="8">
        <f t="shared" si="101"/>
        <v>0.2672028241768073</v>
      </c>
      <c r="AD325" s="1" t="str">
        <f t="shared" si="102"/>
        <v>CUST325</v>
      </c>
      <c r="AE325" s="1"/>
      <c r="AF325" s="1">
        <f t="shared" si="108"/>
        <v>164487444.24160001</v>
      </c>
      <c r="AG325" s="1">
        <f t="shared" si="103"/>
        <v>0.80363344842523921</v>
      </c>
      <c r="AH325" s="1" t="str">
        <f t="shared" si="104"/>
        <v>No</v>
      </c>
      <c r="AI325" s="1" t="str">
        <f t="shared" si="105"/>
        <v>Yes</v>
      </c>
      <c r="AJ325" s="1" t="str">
        <f t="shared" si="106"/>
        <v>No</v>
      </c>
      <c r="AK325" s="1" t="str">
        <f t="shared" si="107"/>
        <v>Low</v>
      </c>
    </row>
    <row r="326" spans="1:37" x14ac:dyDescent="0.3">
      <c r="A326" s="1" t="s">
        <v>23</v>
      </c>
      <c r="B326" s="1" t="s">
        <v>25</v>
      </c>
      <c r="C326" s="1" t="s">
        <v>29</v>
      </c>
      <c r="D326" s="1">
        <v>1927</v>
      </c>
      <c r="E326" s="1">
        <v>671424</v>
      </c>
      <c r="F326" s="1">
        <v>144784</v>
      </c>
      <c r="G326" s="1">
        <v>7.11</v>
      </c>
      <c r="H326" s="1">
        <v>5.05</v>
      </c>
      <c r="I326" s="1">
        <v>139</v>
      </c>
      <c r="J326" s="1">
        <v>52.15</v>
      </c>
      <c r="K326" s="1">
        <v>13.66</v>
      </c>
      <c r="L326" s="1">
        <v>54437</v>
      </c>
      <c r="M326" s="1">
        <v>7</v>
      </c>
      <c r="N326" s="1">
        <v>388.61</v>
      </c>
      <c r="O326" s="1">
        <v>19.920000000000002</v>
      </c>
      <c r="P326" s="1">
        <v>23</v>
      </c>
      <c r="Q326" s="1">
        <v>46924</v>
      </c>
      <c r="R326" s="1">
        <v>79</v>
      </c>
      <c r="S326" s="1">
        <f t="shared" si="91"/>
        <v>9731.35</v>
      </c>
      <c r="T326" s="1">
        <f t="shared" si="92"/>
        <v>91716.518400000001</v>
      </c>
      <c r="U326" s="1">
        <f t="shared" si="93"/>
        <v>383.85840000000002</v>
      </c>
      <c r="V326" s="1">
        <f t="shared" si="94"/>
        <v>137.00969999999998</v>
      </c>
      <c r="W326" s="1">
        <f t="shared" si="95"/>
        <v>468094.2635</v>
      </c>
      <c r="X326" s="1">
        <f t="shared" si="96"/>
        <v>242.91347353399067</v>
      </c>
      <c r="Y326" s="10">
        <f t="shared" si="97"/>
        <v>4.6374184992816883</v>
      </c>
      <c r="Z326" s="1">
        <f t="shared" si="98"/>
        <v>1727.7579063842927</v>
      </c>
      <c r="AA326" s="1">
        <f t="shared" si="99"/>
        <v>8.0451086049947579E-2</v>
      </c>
      <c r="AB326" s="1">
        <f t="shared" si="100"/>
        <v>323310.2635</v>
      </c>
      <c r="AC326" s="8">
        <f t="shared" si="101"/>
        <v>8.0451086049947579E-2</v>
      </c>
      <c r="AD326" s="1" t="str">
        <f t="shared" si="102"/>
        <v>CUST326</v>
      </c>
      <c r="AE326" s="1"/>
      <c r="AF326" s="1">
        <f t="shared" si="108"/>
        <v>164810754.50510001</v>
      </c>
      <c r="AG326" s="1">
        <f t="shared" si="103"/>
        <v>0.80521303976222991</v>
      </c>
      <c r="AH326" s="1" t="str">
        <f t="shared" si="104"/>
        <v>No</v>
      </c>
      <c r="AI326" s="1" t="str">
        <f t="shared" si="105"/>
        <v>Yes</v>
      </c>
      <c r="AJ326" s="1" t="str">
        <f t="shared" si="106"/>
        <v>No</v>
      </c>
      <c r="AK326" s="1" t="str">
        <f t="shared" si="107"/>
        <v>Low</v>
      </c>
    </row>
    <row r="327" spans="1:37" x14ac:dyDescent="0.3">
      <c r="A327" s="1" t="s">
        <v>22</v>
      </c>
      <c r="B327" s="1" t="s">
        <v>27</v>
      </c>
      <c r="C327" s="1" t="s">
        <v>28</v>
      </c>
      <c r="D327" s="1">
        <v>1835</v>
      </c>
      <c r="E327" s="1">
        <v>640082</v>
      </c>
      <c r="F327" s="1">
        <v>148022</v>
      </c>
      <c r="G327" s="1">
        <v>4.4400000000000004</v>
      </c>
      <c r="H327" s="1">
        <v>7.76</v>
      </c>
      <c r="I327" s="1">
        <v>457</v>
      </c>
      <c r="J327" s="1">
        <v>14.28</v>
      </c>
      <c r="K327" s="1">
        <v>6.6</v>
      </c>
      <c r="L327" s="1">
        <v>66400</v>
      </c>
      <c r="M327" s="1">
        <v>13</v>
      </c>
      <c r="N327" s="1">
        <v>977.45</v>
      </c>
      <c r="O327" s="1">
        <v>24.11</v>
      </c>
      <c r="P327" s="1">
        <v>22</v>
      </c>
      <c r="Q327" s="1">
        <v>45406</v>
      </c>
      <c r="R327" s="1">
        <v>44</v>
      </c>
      <c r="S327" s="1">
        <f t="shared" si="91"/>
        <v>14239.6</v>
      </c>
      <c r="T327" s="1">
        <f t="shared" si="92"/>
        <v>42245.412000000004</v>
      </c>
      <c r="U327" s="1">
        <f t="shared" si="93"/>
        <v>442.41849999999994</v>
      </c>
      <c r="V327" s="1">
        <f t="shared" si="94"/>
        <v>81.474000000000004</v>
      </c>
      <c r="W327" s="1">
        <f t="shared" si="95"/>
        <v>471267.0955</v>
      </c>
      <c r="X327" s="1">
        <f t="shared" si="96"/>
        <v>256.82130544959125</v>
      </c>
      <c r="Y327" s="10">
        <f t="shared" si="97"/>
        <v>4.3242355866019917</v>
      </c>
      <c r="Z327" s="1">
        <f t="shared" si="98"/>
        <v>654.84884137296024</v>
      </c>
      <c r="AA327" s="1">
        <f t="shared" si="99"/>
        <v>0.69787097590621205</v>
      </c>
      <c r="AB327" s="1">
        <f t="shared" si="100"/>
        <v>323245.0955</v>
      </c>
      <c r="AC327" s="8">
        <f t="shared" si="101"/>
        <v>0.69787097590621205</v>
      </c>
      <c r="AD327" s="1" t="str">
        <f t="shared" si="102"/>
        <v>CUST327</v>
      </c>
      <c r="AE327" s="1"/>
      <c r="AF327" s="1">
        <f t="shared" si="108"/>
        <v>165133999.6006</v>
      </c>
      <c r="AG327" s="1">
        <f t="shared" si="103"/>
        <v>0.80679231270905527</v>
      </c>
      <c r="AH327" s="1" t="str">
        <f t="shared" si="104"/>
        <v>No</v>
      </c>
      <c r="AI327" s="1" t="str">
        <f t="shared" si="105"/>
        <v>No</v>
      </c>
      <c r="AJ327" s="1" t="str">
        <f t="shared" si="106"/>
        <v>No</v>
      </c>
      <c r="AK327" s="1" t="str">
        <f t="shared" si="107"/>
        <v>Low</v>
      </c>
    </row>
    <row r="328" spans="1:37" x14ac:dyDescent="0.3">
      <c r="A328" s="1" t="s">
        <v>23</v>
      </c>
      <c r="B328" s="1" t="s">
        <v>24</v>
      </c>
      <c r="C328" s="1" t="s">
        <v>31</v>
      </c>
      <c r="D328" s="1">
        <v>4195</v>
      </c>
      <c r="E328" s="1">
        <v>753814</v>
      </c>
      <c r="F328" s="1">
        <v>149941</v>
      </c>
      <c r="G328" s="1">
        <v>7.64</v>
      </c>
      <c r="H328" s="1">
        <v>17.899999999999999</v>
      </c>
      <c r="I328" s="1">
        <v>344</v>
      </c>
      <c r="J328" s="1">
        <v>57.52</v>
      </c>
      <c r="K328" s="1">
        <v>19.72</v>
      </c>
      <c r="L328" s="1">
        <v>39710</v>
      </c>
      <c r="M328" s="1">
        <v>5</v>
      </c>
      <c r="N328" s="1">
        <v>913.89</v>
      </c>
      <c r="O328" s="1">
        <v>12.36</v>
      </c>
      <c r="P328" s="1">
        <v>30</v>
      </c>
      <c r="Q328" s="1">
        <v>17720</v>
      </c>
      <c r="R328" s="1">
        <v>52</v>
      </c>
      <c r="S328" s="1">
        <f t="shared" si="91"/>
        <v>75090.5</v>
      </c>
      <c r="T328" s="1">
        <f t="shared" si="92"/>
        <v>148652.1208</v>
      </c>
      <c r="U328" s="1">
        <f t="shared" si="93"/>
        <v>518.50199999999995</v>
      </c>
      <c r="V328" s="1">
        <f t="shared" si="94"/>
        <v>320.49799999999999</v>
      </c>
      <c r="W328" s="1">
        <f t="shared" si="95"/>
        <v>471802.37919999997</v>
      </c>
      <c r="X328" s="1">
        <f t="shared" si="96"/>
        <v>112.46779003575685</v>
      </c>
      <c r="Y328" s="10">
        <f t="shared" si="97"/>
        <v>5.0274041122841648</v>
      </c>
      <c r="Z328" s="1">
        <f t="shared" si="98"/>
        <v>824.84106402302245</v>
      </c>
      <c r="AA328" s="1">
        <f t="shared" si="99"/>
        <v>0.41705004152217923</v>
      </c>
      <c r="AB328" s="1">
        <f t="shared" si="100"/>
        <v>321861.37919999997</v>
      </c>
      <c r="AC328" s="8">
        <f t="shared" si="101"/>
        <v>0.41705004152217923</v>
      </c>
      <c r="AD328" s="1" t="str">
        <f t="shared" si="102"/>
        <v>CUST328</v>
      </c>
      <c r="AE328" s="1"/>
      <c r="AF328" s="1">
        <f t="shared" si="108"/>
        <v>165455860.97980002</v>
      </c>
      <c r="AG328" s="1">
        <f t="shared" si="103"/>
        <v>0.80836482525719544</v>
      </c>
      <c r="AH328" s="1" t="str">
        <f t="shared" si="104"/>
        <v>No</v>
      </c>
      <c r="AI328" s="1" t="str">
        <f t="shared" si="105"/>
        <v>Yes</v>
      </c>
      <c r="AJ328" s="1" t="str">
        <f t="shared" si="106"/>
        <v>No</v>
      </c>
      <c r="AK328" s="1" t="str">
        <f t="shared" si="107"/>
        <v>Low</v>
      </c>
    </row>
    <row r="329" spans="1:37" x14ac:dyDescent="0.3">
      <c r="A329" s="1" t="s">
        <v>18</v>
      </c>
      <c r="B329" s="1" t="s">
        <v>26</v>
      </c>
      <c r="C329" s="1" t="s">
        <v>28</v>
      </c>
      <c r="D329" s="1">
        <v>1508</v>
      </c>
      <c r="E329" s="1">
        <v>638158</v>
      </c>
      <c r="F329" s="1">
        <v>103826</v>
      </c>
      <c r="G329" s="1">
        <v>4.72</v>
      </c>
      <c r="H329" s="1">
        <v>16.510000000000002</v>
      </c>
      <c r="I329" s="1">
        <v>370</v>
      </c>
      <c r="J329" s="1">
        <v>34.700000000000003</v>
      </c>
      <c r="K329" s="1">
        <v>12.28</v>
      </c>
      <c r="L329" s="1">
        <v>85184</v>
      </c>
      <c r="M329" s="1">
        <v>3</v>
      </c>
      <c r="N329" s="1">
        <v>635.98</v>
      </c>
      <c r="O329" s="1">
        <v>21.47</v>
      </c>
      <c r="P329" s="1">
        <v>45</v>
      </c>
      <c r="Q329" s="1">
        <v>24279</v>
      </c>
      <c r="R329" s="1">
        <v>49</v>
      </c>
      <c r="S329" s="1">
        <f t="shared" si="91"/>
        <v>24897.08</v>
      </c>
      <c r="T329" s="1">
        <f t="shared" si="92"/>
        <v>78365.8024</v>
      </c>
      <c r="U329" s="1">
        <f t="shared" si="93"/>
        <v>323.76760000000002</v>
      </c>
      <c r="V329" s="1">
        <f t="shared" si="94"/>
        <v>71.177599999999998</v>
      </c>
      <c r="W329" s="1">
        <f t="shared" si="95"/>
        <v>425037.17239999998</v>
      </c>
      <c r="X329" s="1">
        <f t="shared" si="96"/>
        <v>281.85488885941641</v>
      </c>
      <c r="Y329" s="10">
        <f t="shared" si="97"/>
        <v>6.1464180455762527</v>
      </c>
      <c r="Z329" s="1">
        <f t="shared" si="98"/>
        <v>1003.4246359948426</v>
      </c>
      <c r="AA329" s="1">
        <f t="shared" si="99"/>
        <v>0.36873720928046033</v>
      </c>
      <c r="AB329" s="1">
        <f t="shared" si="100"/>
        <v>321211.17239999998</v>
      </c>
      <c r="AC329" s="8">
        <f t="shared" si="101"/>
        <v>0.36873720928046033</v>
      </c>
      <c r="AD329" s="1" t="str">
        <f t="shared" si="102"/>
        <v>CUST329</v>
      </c>
      <c r="AE329" s="1"/>
      <c r="AF329" s="1">
        <f t="shared" si="108"/>
        <v>165777072.15220001</v>
      </c>
      <c r="AG329" s="1">
        <f t="shared" si="103"/>
        <v>0.8099341611012697</v>
      </c>
      <c r="AH329" s="1" t="str">
        <f t="shared" si="104"/>
        <v>No</v>
      </c>
      <c r="AI329" s="1" t="str">
        <f t="shared" si="105"/>
        <v>Yes</v>
      </c>
      <c r="AJ329" s="1" t="str">
        <f t="shared" si="106"/>
        <v>No</v>
      </c>
      <c r="AK329" s="1" t="str">
        <f t="shared" si="107"/>
        <v>Low</v>
      </c>
    </row>
    <row r="330" spans="1:37" x14ac:dyDescent="0.3">
      <c r="A330" s="1" t="s">
        <v>18</v>
      </c>
      <c r="B330" s="1" t="s">
        <v>24</v>
      </c>
      <c r="C330" s="1" t="s">
        <v>31</v>
      </c>
      <c r="D330" s="1">
        <v>172</v>
      </c>
      <c r="E330" s="1">
        <v>479332</v>
      </c>
      <c r="F330" s="1">
        <v>48527</v>
      </c>
      <c r="G330" s="1">
        <v>4.6399999999999997</v>
      </c>
      <c r="H330" s="1">
        <v>19.739999999999998</v>
      </c>
      <c r="I330" s="1">
        <v>305</v>
      </c>
      <c r="J330" s="1">
        <v>67.28</v>
      </c>
      <c r="K330" s="1">
        <v>5.75</v>
      </c>
      <c r="L330" s="1">
        <v>76349</v>
      </c>
      <c r="M330" s="1">
        <v>2</v>
      </c>
      <c r="N330" s="1">
        <v>454.37</v>
      </c>
      <c r="O330" s="1">
        <v>11.21</v>
      </c>
      <c r="P330" s="1">
        <v>47</v>
      </c>
      <c r="Q330" s="1">
        <v>3940</v>
      </c>
      <c r="R330" s="1">
        <v>18</v>
      </c>
      <c r="S330" s="1">
        <f t="shared" si="91"/>
        <v>3395.2799999999997</v>
      </c>
      <c r="T330" s="1">
        <f t="shared" si="92"/>
        <v>27561.59</v>
      </c>
      <c r="U330" s="1">
        <f t="shared" si="93"/>
        <v>19.281200000000002</v>
      </c>
      <c r="V330" s="1">
        <f t="shared" si="94"/>
        <v>7.9807999999999995</v>
      </c>
      <c r="W330" s="1">
        <f t="shared" si="95"/>
        <v>368058.86800000002</v>
      </c>
      <c r="X330" s="1">
        <f t="shared" si="96"/>
        <v>2139.877139534884</v>
      </c>
      <c r="Y330" s="10">
        <f t="shared" si="97"/>
        <v>9.8776351309580228</v>
      </c>
      <c r="Z330" s="1">
        <f t="shared" si="98"/>
        <v>1054.9376059158835</v>
      </c>
      <c r="AA330" s="1">
        <f t="shared" si="99"/>
        <v>0.28911662480285066</v>
      </c>
      <c r="AB330" s="1">
        <f t="shared" si="100"/>
        <v>319531.86800000002</v>
      </c>
      <c r="AC330" s="8">
        <f t="shared" si="101"/>
        <v>0.28911662480285066</v>
      </c>
      <c r="AD330" s="1" t="str">
        <f t="shared" si="102"/>
        <v>CUST330</v>
      </c>
      <c r="AE330" s="1"/>
      <c r="AF330" s="1">
        <f t="shared" si="108"/>
        <v>166096604.02020001</v>
      </c>
      <c r="AG330" s="1">
        <f t="shared" si="103"/>
        <v>0.81149529239701435</v>
      </c>
      <c r="AH330" s="1" t="str">
        <f t="shared" si="104"/>
        <v>No</v>
      </c>
      <c r="AI330" s="1" t="str">
        <f t="shared" si="105"/>
        <v>Yes</v>
      </c>
      <c r="AJ330" s="1" t="str">
        <f t="shared" si="106"/>
        <v>No</v>
      </c>
      <c r="AK330" s="1" t="str">
        <f t="shared" si="107"/>
        <v>Low</v>
      </c>
    </row>
    <row r="331" spans="1:37" x14ac:dyDescent="0.3">
      <c r="A331" s="1" t="s">
        <v>18</v>
      </c>
      <c r="B331" s="1" t="s">
        <v>27</v>
      </c>
      <c r="C331" s="1" t="s">
        <v>29</v>
      </c>
      <c r="D331" s="1">
        <v>3637</v>
      </c>
      <c r="E331" s="1">
        <v>585381</v>
      </c>
      <c r="F331" s="1">
        <v>75533</v>
      </c>
      <c r="G331" s="1">
        <v>2.2999999999999998</v>
      </c>
      <c r="H331" s="1">
        <v>6.04</v>
      </c>
      <c r="I331" s="1">
        <v>217</v>
      </c>
      <c r="J331" s="1">
        <v>8.17</v>
      </c>
      <c r="K331" s="1">
        <v>8.14</v>
      </c>
      <c r="L331" s="1">
        <v>74408</v>
      </c>
      <c r="M331" s="1">
        <v>9</v>
      </c>
      <c r="N331" s="1">
        <v>1804.07</v>
      </c>
      <c r="O331" s="1">
        <v>5.0999999999999996</v>
      </c>
      <c r="P331" s="1">
        <v>13</v>
      </c>
      <c r="Q331" s="1">
        <v>47244</v>
      </c>
      <c r="R331" s="1">
        <v>78</v>
      </c>
      <c r="S331" s="1">
        <f t="shared" si="91"/>
        <v>21967.48</v>
      </c>
      <c r="T331" s="1">
        <f t="shared" si="92"/>
        <v>47650.013400000003</v>
      </c>
      <c r="U331" s="1">
        <f t="shared" si="93"/>
        <v>185.48699999999999</v>
      </c>
      <c r="V331" s="1">
        <f t="shared" si="94"/>
        <v>83.650999999999996</v>
      </c>
      <c r="W331" s="1">
        <f t="shared" si="95"/>
        <v>393842.36859999999</v>
      </c>
      <c r="X331" s="1">
        <f t="shared" si="96"/>
        <v>108.28770101732196</v>
      </c>
      <c r="Y331" s="10">
        <f t="shared" si="97"/>
        <v>7.7500033098116052</v>
      </c>
      <c r="Z331" s="1">
        <f t="shared" si="98"/>
        <v>324.47798588746559</v>
      </c>
      <c r="AA331" s="1">
        <f t="shared" si="99"/>
        <v>0.66876647858403326</v>
      </c>
      <c r="AB331" s="1">
        <f t="shared" si="100"/>
        <v>318309.36859999999</v>
      </c>
      <c r="AC331" s="8">
        <f t="shared" si="101"/>
        <v>0.66876647858403326</v>
      </c>
      <c r="AD331" s="1" t="str">
        <f t="shared" si="102"/>
        <v>CUST331</v>
      </c>
      <c r="AE331" s="1"/>
      <c r="AF331" s="1">
        <f t="shared" si="108"/>
        <v>166414913.38880002</v>
      </c>
      <c r="AG331" s="1">
        <f t="shared" si="103"/>
        <v>0.81305045094868078</v>
      </c>
      <c r="AH331" s="1" t="str">
        <f t="shared" si="104"/>
        <v>No</v>
      </c>
      <c r="AI331" s="1" t="str">
        <f t="shared" si="105"/>
        <v>No</v>
      </c>
      <c r="AJ331" s="1" t="str">
        <f t="shared" si="106"/>
        <v>No</v>
      </c>
      <c r="AK331" s="1" t="str">
        <f t="shared" si="107"/>
        <v>Low</v>
      </c>
    </row>
    <row r="332" spans="1:37" x14ac:dyDescent="0.3">
      <c r="A332" s="1" t="s">
        <v>19</v>
      </c>
      <c r="B332" s="1" t="s">
        <v>25</v>
      </c>
      <c r="C332" s="1" t="s">
        <v>30</v>
      </c>
      <c r="D332" s="1">
        <v>2736</v>
      </c>
      <c r="E332" s="1">
        <v>563317</v>
      </c>
      <c r="F332" s="1">
        <v>125779</v>
      </c>
      <c r="G332" s="1">
        <v>7.7</v>
      </c>
      <c r="H332" s="1">
        <v>12.69</v>
      </c>
      <c r="I332" s="1">
        <v>215</v>
      </c>
      <c r="J332" s="1">
        <v>31.7</v>
      </c>
      <c r="K332" s="1">
        <v>5.67</v>
      </c>
      <c r="L332" s="1">
        <v>26872</v>
      </c>
      <c r="M332" s="1">
        <v>14</v>
      </c>
      <c r="N332" s="1">
        <v>1817.18</v>
      </c>
      <c r="O332" s="1">
        <v>17.27</v>
      </c>
      <c r="P332" s="1">
        <v>16</v>
      </c>
      <c r="Q332" s="1">
        <v>26838</v>
      </c>
      <c r="R332" s="1">
        <v>18</v>
      </c>
      <c r="S332" s="1">
        <f t="shared" si="91"/>
        <v>34719.839999999997</v>
      </c>
      <c r="T332" s="1">
        <f t="shared" si="92"/>
        <v>31940.073899999999</v>
      </c>
      <c r="U332" s="1">
        <f t="shared" si="93"/>
        <v>472.50719999999995</v>
      </c>
      <c r="V332" s="1">
        <f t="shared" si="94"/>
        <v>210.672</v>
      </c>
      <c r="W332" s="1">
        <f t="shared" si="95"/>
        <v>442263.9069</v>
      </c>
      <c r="X332" s="1">
        <f t="shared" si="96"/>
        <v>161.64616480263157</v>
      </c>
      <c r="Y332" s="10">
        <f t="shared" si="97"/>
        <v>4.478625207705579</v>
      </c>
      <c r="Z332" s="1">
        <f t="shared" si="98"/>
        <v>309.99515733168977</v>
      </c>
      <c r="AA332" s="1">
        <f t="shared" si="99"/>
        <v>0.6935592215395594</v>
      </c>
      <c r="AB332" s="1">
        <f t="shared" si="100"/>
        <v>316484.9069</v>
      </c>
      <c r="AC332" s="8">
        <f t="shared" si="101"/>
        <v>0.6935592215395594</v>
      </c>
      <c r="AD332" s="1" t="str">
        <f t="shared" si="102"/>
        <v>CUST332</v>
      </c>
      <c r="AE332" s="1"/>
      <c r="AF332" s="1">
        <f t="shared" si="108"/>
        <v>166731398.29570001</v>
      </c>
      <c r="AG332" s="1">
        <f t="shared" si="103"/>
        <v>0.81459669575951876</v>
      </c>
      <c r="AH332" s="1" t="str">
        <f t="shared" si="104"/>
        <v>No</v>
      </c>
      <c r="AI332" s="1" t="str">
        <f t="shared" si="105"/>
        <v>No</v>
      </c>
      <c r="AJ332" s="1" t="str">
        <f t="shared" si="106"/>
        <v>No</v>
      </c>
      <c r="AK332" s="1" t="str">
        <f t="shared" si="107"/>
        <v>Low</v>
      </c>
    </row>
    <row r="333" spans="1:37" x14ac:dyDescent="0.3">
      <c r="A333" s="1" t="s">
        <v>20</v>
      </c>
      <c r="B333" s="1" t="s">
        <v>27</v>
      </c>
      <c r="C333" s="1" t="s">
        <v>28</v>
      </c>
      <c r="D333" s="1">
        <v>3079</v>
      </c>
      <c r="E333" s="1">
        <v>493031</v>
      </c>
      <c r="F333" s="1">
        <v>47359</v>
      </c>
      <c r="G333" s="1">
        <v>3.88</v>
      </c>
      <c r="H333" s="1">
        <v>7.01</v>
      </c>
      <c r="I333" s="1">
        <v>102</v>
      </c>
      <c r="J333" s="1">
        <v>32.97</v>
      </c>
      <c r="K333" s="1">
        <v>9.66</v>
      </c>
      <c r="L333" s="1">
        <v>47322</v>
      </c>
      <c r="M333" s="1">
        <v>14</v>
      </c>
      <c r="N333" s="1">
        <v>822.68</v>
      </c>
      <c r="O333" s="1">
        <v>23.85</v>
      </c>
      <c r="P333" s="1">
        <v>27</v>
      </c>
      <c r="Q333" s="1">
        <v>11807</v>
      </c>
      <c r="R333" s="1">
        <v>11</v>
      </c>
      <c r="S333" s="1">
        <f t="shared" si="91"/>
        <v>21583.79</v>
      </c>
      <c r="T333" s="1">
        <f t="shared" si="92"/>
        <v>47626.794600000001</v>
      </c>
      <c r="U333" s="1">
        <f t="shared" si="93"/>
        <v>734.34150000000011</v>
      </c>
      <c r="V333" s="1">
        <f t="shared" si="94"/>
        <v>119.46520000000001</v>
      </c>
      <c r="W333" s="1">
        <f t="shared" si="95"/>
        <v>363837.60869999998</v>
      </c>
      <c r="X333" s="1">
        <f t="shared" si="96"/>
        <v>118.16745979214031</v>
      </c>
      <c r="Y333" s="10">
        <f t="shared" si="97"/>
        <v>10.410502755548048</v>
      </c>
      <c r="Z333" s="1">
        <f t="shared" si="98"/>
        <v>599.29863373365106</v>
      </c>
      <c r="AA333" s="1">
        <f t="shared" si="99"/>
        <v>0.17019895300701171</v>
      </c>
      <c r="AB333" s="1">
        <f t="shared" si="100"/>
        <v>316478.60869999998</v>
      </c>
      <c r="AC333" s="8">
        <f t="shared" si="101"/>
        <v>0.17019895300701171</v>
      </c>
      <c r="AD333" s="1" t="str">
        <f t="shared" si="102"/>
        <v>CUST333</v>
      </c>
      <c r="AE333" s="1"/>
      <c r="AF333" s="1">
        <f t="shared" si="108"/>
        <v>167047876.90440002</v>
      </c>
      <c r="AG333" s="1">
        <f t="shared" si="103"/>
        <v>0.81614290979935056</v>
      </c>
      <c r="AH333" s="1" t="str">
        <f t="shared" si="104"/>
        <v>No</v>
      </c>
      <c r="AI333" s="1" t="str">
        <f t="shared" si="105"/>
        <v>No</v>
      </c>
      <c r="AJ333" s="1" t="str">
        <f t="shared" si="106"/>
        <v>No</v>
      </c>
      <c r="AK333" s="1" t="str">
        <f t="shared" si="107"/>
        <v>Low</v>
      </c>
    </row>
    <row r="334" spans="1:37" x14ac:dyDescent="0.3">
      <c r="A334" s="1" t="s">
        <v>21</v>
      </c>
      <c r="B334" s="1" t="s">
        <v>26</v>
      </c>
      <c r="C334" s="1" t="s">
        <v>30</v>
      </c>
      <c r="D334" s="1">
        <v>4076</v>
      </c>
      <c r="E334" s="1">
        <v>580062</v>
      </c>
      <c r="F334" s="1">
        <v>80357</v>
      </c>
      <c r="G334" s="1">
        <v>5.57</v>
      </c>
      <c r="H334" s="1">
        <v>11.84</v>
      </c>
      <c r="I334" s="1">
        <v>198</v>
      </c>
      <c r="J334" s="1">
        <v>10.41</v>
      </c>
      <c r="K334" s="1">
        <v>14.2</v>
      </c>
      <c r="L334" s="1">
        <v>2763</v>
      </c>
      <c r="M334" s="1">
        <v>12</v>
      </c>
      <c r="N334" s="1">
        <v>741.24</v>
      </c>
      <c r="O334" s="1">
        <v>25.75</v>
      </c>
      <c r="P334" s="1">
        <v>29</v>
      </c>
      <c r="Q334" s="1">
        <v>48981</v>
      </c>
      <c r="R334" s="1">
        <v>36</v>
      </c>
      <c r="S334" s="1">
        <f t="shared" si="91"/>
        <v>48259.839999999997</v>
      </c>
      <c r="T334" s="1">
        <f t="shared" si="92"/>
        <v>82368.803999999989</v>
      </c>
      <c r="U334" s="1">
        <f t="shared" si="93"/>
        <v>1049.57</v>
      </c>
      <c r="V334" s="1">
        <f t="shared" si="94"/>
        <v>227.03319999999999</v>
      </c>
      <c r="W334" s="1">
        <f t="shared" si="95"/>
        <v>396412.75280000002</v>
      </c>
      <c r="X334" s="1">
        <f t="shared" si="96"/>
        <v>97.255336800785088</v>
      </c>
      <c r="Y334" s="10">
        <f t="shared" si="97"/>
        <v>7.2185621663327399</v>
      </c>
      <c r="Z334" s="1">
        <f t="shared" si="98"/>
        <v>782.55625708272623</v>
      </c>
      <c r="AA334" s="1">
        <f t="shared" si="99"/>
        <v>0.25301695336015806</v>
      </c>
      <c r="AB334" s="1">
        <f t="shared" si="100"/>
        <v>316055.75280000002</v>
      </c>
      <c r="AC334" s="8">
        <f t="shared" si="101"/>
        <v>0.25301695336015806</v>
      </c>
      <c r="AD334" s="1" t="str">
        <f t="shared" si="102"/>
        <v>CUST334</v>
      </c>
      <c r="AE334" s="1"/>
      <c r="AF334" s="1">
        <f t="shared" si="108"/>
        <v>167363932.65720001</v>
      </c>
      <c r="AG334" s="1">
        <f t="shared" si="103"/>
        <v>0.81768705789945861</v>
      </c>
      <c r="AH334" s="1" t="str">
        <f t="shared" si="104"/>
        <v>No</v>
      </c>
      <c r="AI334" s="1" t="str">
        <f t="shared" si="105"/>
        <v>No</v>
      </c>
      <c r="AJ334" s="1" t="str">
        <f t="shared" si="106"/>
        <v>No</v>
      </c>
      <c r="AK334" s="1" t="str">
        <f t="shared" si="107"/>
        <v>Low</v>
      </c>
    </row>
    <row r="335" spans="1:37" x14ac:dyDescent="0.3">
      <c r="A335" s="1" t="s">
        <v>19</v>
      </c>
      <c r="B335" s="1" t="s">
        <v>24</v>
      </c>
      <c r="C335" s="1" t="s">
        <v>28</v>
      </c>
      <c r="D335" s="1">
        <v>4378</v>
      </c>
      <c r="E335" s="1">
        <v>514894</v>
      </c>
      <c r="F335" s="1">
        <v>39681</v>
      </c>
      <c r="G335" s="1">
        <v>8.6199999999999992</v>
      </c>
      <c r="H335" s="1">
        <v>2.2599999999999998</v>
      </c>
      <c r="I335" s="1">
        <v>286</v>
      </c>
      <c r="J335" s="1">
        <v>41.94</v>
      </c>
      <c r="K335" s="1">
        <v>13.16</v>
      </c>
      <c r="L335" s="1">
        <v>57888</v>
      </c>
      <c r="M335" s="1">
        <v>6</v>
      </c>
      <c r="N335" s="1">
        <v>879.05</v>
      </c>
      <c r="O335" s="1">
        <v>13.71</v>
      </c>
      <c r="P335" s="1">
        <v>7</v>
      </c>
      <c r="Q335" s="1">
        <v>23733</v>
      </c>
      <c r="R335" s="1">
        <v>57</v>
      </c>
      <c r="S335" s="1">
        <f t="shared" si="91"/>
        <v>9894.2799999999988</v>
      </c>
      <c r="T335" s="1">
        <f t="shared" si="92"/>
        <v>67760.050399999993</v>
      </c>
      <c r="U335" s="1">
        <f t="shared" si="93"/>
        <v>600.22379999999998</v>
      </c>
      <c r="V335" s="1">
        <f t="shared" si="94"/>
        <v>377.3836</v>
      </c>
      <c r="W335" s="1">
        <f t="shared" si="95"/>
        <v>354641.06219999999</v>
      </c>
      <c r="X335" s="1">
        <f t="shared" si="96"/>
        <v>81.005267747830061</v>
      </c>
      <c r="Y335" s="10">
        <f t="shared" si="97"/>
        <v>12.975832262291776</v>
      </c>
      <c r="Z335" s="1">
        <f t="shared" si="98"/>
        <v>585.73915021898642</v>
      </c>
      <c r="AA335" s="1">
        <f t="shared" si="99"/>
        <v>0.48827195500433096</v>
      </c>
      <c r="AB335" s="1">
        <f t="shared" si="100"/>
        <v>314960.06219999999</v>
      </c>
      <c r="AC335" s="8">
        <f t="shared" si="101"/>
        <v>0.48827195500433096</v>
      </c>
      <c r="AD335" s="1" t="str">
        <f t="shared" si="102"/>
        <v>CUST335</v>
      </c>
      <c r="AE335" s="1"/>
      <c r="AF335" s="1">
        <f t="shared" si="108"/>
        <v>167678892.71940002</v>
      </c>
      <c r="AG335" s="1">
        <f t="shared" si="103"/>
        <v>0.8192258528030395</v>
      </c>
      <c r="AH335" s="1" t="str">
        <f t="shared" si="104"/>
        <v>No</v>
      </c>
      <c r="AI335" s="1" t="str">
        <f t="shared" si="105"/>
        <v>Yes</v>
      </c>
      <c r="AJ335" s="1" t="str">
        <f t="shared" si="106"/>
        <v>Yes</v>
      </c>
      <c r="AK335" s="1" t="str">
        <f t="shared" si="107"/>
        <v>High</v>
      </c>
    </row>
    <row r="336" spans="1:37" x14ac:dyDescent="0.3">
      <c r="A336" s="1" t="s">
        <v>19</v>
      </c>
      <c r="B336" s="1" t="s">
        <v>25</v>
      </c>
      <c r="C336" s="1" t="s">
        <v>31</v>
      </c>
      <c r="D336" s="1">
        <v>416</v>
      </c>
      <c r="E336" s="1">
        <v>571608</v>
      </c>
      <c r="F336" s="1">
        <v>71262</v>
      </c>
      <c r="G336" s="1">
        <v>5.78</v>
      </c>
      <c r="H336" s="1">
        <v>14.59</v>
      </c>
      <c r="I336" s="1">
        <v>10</v>
      </c>
      <c r="J336" s="1">
        <v>36.79</v>
      </c>
      <c r="K336" s="1">
        <v>7.16</v>
      </c>
      <c r="L336" s="1">
        <v>93286</v>
      </c>
      <c r="M336" s="1">
        <v>14</v>
      </c>
      <c r="N336" s="1">
        <v>1210.96</v>
      </c>
      <c r="O336" s="1">
        <v>14.58</v>
      </c>
      <c r="P336" s="1">
        <v>44</v>
      </c>
      <c r="Q336" s="1">
        <v>45308</v>
      </c>
      <c r="R336" s="1">
        <v>63</v>
      </c>
      <c r="S336" s="1">
        <f t="shared" si="91"/>
        <v>6069.44</v>
      </c>
      <c r="T336" s="1">
        <f t="shared" si="92"/>
        <v>40927.132799999999</v>
      </c>
      <c r="U336" s="1">
        <f t="shared" si="93"/>
        <v>60.652800000000006</v>
      </c>
      <c r="V336" s="1">
        <f t="shared" si="94"/>
        <v>24.044800000000002</v>
      </c>
      <c r="W336" s="1">
        <f t="shared" si="95"/>
        <v>385932.72959999996</v>
      </c>
      <c r="X336" s="1">
        <f t="shared" si="96"/>
        <v>927.72290769230756</v>
      </c>
      <c r="Y336" s="10">
        <f t="shared" si="97"/>
        <v>8.0212174791614039</v>
      </c>
      <c r="Z336" s="1">
        <f t="shared" si="98"/>
        <v>472.02880359384289</v>
      </c>
      <c r="AA336" s="1">
        <f t="shared" si="99"/>
        <v>2.1185147863570838E-2</v>
      </c>
      <c r="AB336" s="1">
        <f t="shared" si="100"/>
        <v>314670.72959999996</v>
      </c>
      <c r="AC336" s="8">
        <f t="shared" si="101"/>
        <v>2.1185147863570838E-2</v>
      </c>
      <c r="AD336" s="1" t="str">
        <f t="shared" si="102"/>
        <v>CUST336</v>
      </c>
      <c r="AE336" s="1"/>
      <c r="AF336" s="1">
        <f t="shared" si="108"/>
        <v>167993563.44900003</v>
      </c>
      <c r="AG336" s="1">
        <f t="shared" si="103"/>
        <v>0.82076323411936358</v>
      </c>
      <c r="AH336" s="1" t="str">
        <f t="shared" si="104"/>
        <v>No</v>
      </c>
      <c r="AI336" s="1" t="str">
        <f t="shared" si="105"/>
        <v>No</v>
      </c>
      <c r="AJ336" s="1" t="str">
        <f t="shared" si="106"/>
        <v>No</v>
      </c>
      <c r="AK336" s="1" t="str">
        <f t="shared" si="107"/>
        <v>Low</v>
      </c>
    </row>
    <row r="337" spans="1:37" x14ac:dyDescent="0.3">
      <c r="A337" s="1" t="s">
        <v>19</v>
      </c>
      <c r="B337" s="1" t="s">
        <v>26</v>
      </c>
      <c r="C337" s="1" t="s">
        <v>30</v>
      </c>
      <c r="D337" s="1">
        <v>807</v>
      </c>
      <c r="E337" s="1">
        <v>472355</v>
      </c>
      <c r="F337" s="1">
        <v>29472</v>
      </c>
      <c r="G337" s="1">
        <v>0.66</v>
      </c>
      <c r="H337" s="1">
        <v>3.46</v>
      </c>
      <c r="I337" s="1">
        <v>359</v>
      </c>
      <c r="J337" s="1">
        <v>26.83</v>
      </c>
      <c r="K337" s="1">
        <v>11.05</v>
      </c>
      <c r="L337" s="1">
        <v>24124</v>
      </c>
      <c r="M337" s="1">
        <v>6</v>
      </c>
      <c r="N337" s="1">
        <v>207.46</v>
      </c>
      <c r="O337" s="1">
        <v>4.25</v>
      </c>
      <c r="P337" s="1">
        <v>49</v>
      </c>
      <c r="Q337" s="1">
        <v>49082</v>
      </c>
      <c r="R337" s="1">
        <v>48</v>
      </c>
      <c r="S337" s="1">
        <f t="shared" si="91"/>
        <v>2792.22</v>
      </c>
      <c r="T337" s="1">
        <f t="shared" si="92"/>
        <v>52195.227500000001</v>
      </c>
      <c r="U337" s="1">
        <f t="shared" si="93"/>
        <v>34.297499999999999</v>
      </c>
      <c r="V337" s="1">
        <f t="shared" si="94"/>
        <v>5.3262</v>
      </c>
      <c r="W337" s="1">
        <f t="shared" si="95"/>
        <v>344121.92879999999</v>
      </c>
      <c r="X337" s="1">
        <f t="shared" si="96"/>
        <v>426.42122527881043</v>
      </c>
      <c r="Y337" s="10">
        <f t="shared" si="97"/>
        <v>16.027246199782844</v>
      </c>
      <c r="Z337" s="1">
        <f t="shared" si="98"/>
        <v>2276.8485491179022</v>
      </c>
      <c r="AA337" s="1">
        <f t="shared" si="99"/>
        <v>0.15767407987636417</v>
      </c>
      <c r="AB337" s="1">
        <f t="shared" si="100"/>
        <v>314649.92879999999</v>
      </c>
      <c r="AC337" s="8">
        <f t="shared" si="101"/>
        <v>0.15767407987636417</v>
      </c>
      <c r="AD337" s="1" t="str">
        <f t="shared" si="102"/>
        <v>CUST337</v>
      </c>
      <c r="AE337" s="1"/>
      <c r="AF337" s="1">
        <f t="shared" si="108"/>
        <v>168308213.37780002</v>
      </c>
      <c r="AG337" s="1">
        <f t="shared" si="103"/>
        <v>0.82230051380958047</v>
      </c>
      <c r="AH337" s="1" t="str">
        <f t="shared" si="104"/>
        <v>No</v>
      </c>
      <c r="AI337" s="1" t="str">
        <f t="shared" si="105"/>
        <v>Yes</v>
      </c>
      <c r="AJ337" s="1" t="str">
        <f t="shared" si="106"/>
        <v>Yes</v>
      </c>
      <c r="AK337" s="1" t="str">
        <f t="shared" si="107"/>
        <v>High</v>
      </c>
    </row>
    <row r="338" spans="1:37" x14ac:dyDescent="0.3">
      <c r="A338" s="1" t="s">
        <v>21</v>
      </c>
      <c r="B338" s="1" t="s">
        <v>25</v>
      </c>
      <c r="C338" s="1" t="s">
        <v>29</v>
      </c>
      <c r="D338" s="1">
        <v>3824</v>
      </c>
      <c r="E338" s="1">
        <v>646804</v>
      </c>
      <c r="F338" s="1">
        <v>101566</v>
      </c>
      <c r="G338" s="1">
        <v>2.59</v>
      </c>
      <c r="H338" s="1">
        <v>5.87</v>
      </c>
      <c r="I338" s="1">
        <v>137</v>
      </c>
      <c r="J338" s="1">
        <v>33.909999999999997</v>
      </c>
      <c r="K338" s="1">
        <v>12.68</v>
      </c>
      <c r="L338" s="1">
        <v>99794</v>
      </c>
      <c r="M338" s="1">
        <v>5</v>
      </c>
      <c r="N338" s="1">
        <v>1198.5899999999999</v>
      </c>
      <c r="O338" s="1">
        <v>8.23</v>
      </c>
      <c r="P338" s="1">
        <v>47</v>
      </c>
      <c r="Q338" s="1">
        <v>26208</v>
      </c>
      <c r="R338" s="1">
        <v>33</v>
      </c>
      <c r="S338" s="1">
        <f t="shared" si="91"/>
        <v>22446.880000000001</v>
      </c>
      <c r="T338" s="1">
        <f t="shared" si="92"/>
        <v>82014.747199999998</v>
      </c>
      <c r="U338" s="1">
        <f t="shared" si="93"/>
        <v>314.71519999999998</v>
      </c>
      <c r="V338" s="1">
        <f t="shared" si="94"/>
        <v>99.041600000000003</v>
      </c>
      <c r="W338" s="1">
        <f t="shared" si="95"/>
        <v>415926.61599999998</v>
      </c>
      <c r="X338" s="1">
        <f t="shared" si="96"/>
        <v>108.76742050209205</v>
      </c>
      <c r="Y338" s="10">
        <f t="shared" si="97"/>
        <v>6.3683122304708268</v>
      </c>
      <c r="Z338" s="1">
        <f t="shared" si="98"/>
        <v>539.6374072868955</v>
      </c>
      <c r="AA338" s="1">
        <f t="shared" si="99"/>
        <v>0.25387417208304214</v>
      </c>
      <c r="AB338" s="1">
        <f t="shared" si="100"/>
        <v>314360.61599999998</v>
      </c>
      <c r="AC338" s="8">
        <f t="shared" si="101"/>
        <v>0.25387417208304214</v>
      </c>
      <c r="AD338" s="1" t="str">
        <f t="shared" si="102"/>
        <v>CUST338</v>
      </c>
      <c r="AE338" s="1"/>
      <c r="AF338" s="1">
        <f t="shared" si="108"/>
        <v>168622573.99380001</v>
      </c>
      <c r="AG338" s="1">
        <f t="shared" si="103"/>
        <v>0.82383638000927706</v>
      </c>
      <c r="AH338" s="1" t="str">
        <f t="shared" si="104"/>
        <v>No</v>
      </c>
      <c r="AI338" s="1" t="str">
        <f t="shared" si="105"/>
        <v>Yes</v>
      </c>
      <c r="AJ338" s="1" t="str">
        <f t="shared" si="106"/>
        <v>No</v>
      </c>
      <c r="AK338" s="1" t="str">
        <f t="shared" si="107"/>
        <v>Low</v>
      </c>
    </row>
    <row r="339" spans="1:37" x14ac:dyDescent="0.3">
      <c r="A339" s="1" t="s">
        <v>21</v>
      </c>
      <c r="B339" s="1" t="s">
        <v>26</v>
      </c>
      <c r="C339" s="1" t="s">
        <v>30</v>
      </c>
      <c r="D339" s="1">
        <v>888</v>
      </c>
      <c r="E339" s="1">
        <v>515982</v>
      </c>
      <c r="F339" s="1">
        <v>105772</v>
      </c>
      <c r="G339" s="1">
        <v>6.2</v>
      </c>
      <c r="H339" s="1">
        <v>5.49</v>
      </c>
      <c r="I339" s="1">
        <v>311</v>
      </c>
      <c r="J339" s="1">
        <v>12.41</v>
      </c>
      <c r="K339" s="1">
        <v>9.5500000000000007</v>
      </c>
      <c r="L339" s="1">
        <v>13806</v>
      </c>
      <c r="M339" s="1">
        <v>3</v>
      </c>
      <c r="N339" s="1">
        <v>241.2</v>
      </c>
      <c r="O339" s="1">
        <v>14.94</v>
      </c>
      <c r="P339" s="1">
        <v>25</v>
      </c>
      <c r="Q339" s="1">
        <v>29152</v>
      </c>
      <c r="R339" s="1">
        <v>31</v>
      </c>
      <c r="S339" s="1">
        <f t="shared" si="91"/>
        <v>4875.12</v>
      </c>
      <c r="T339" s="1">
        <f t="shared" si="92"/>
        <v>49276.281000000003</v>
      </c>
      <c r="U339" s="1">
        <f t="shared" si="93"/>
        <v>132.66720000000001</v>
      </c>
      <c r="V339" s="1">
        <f t="shared" si="94"/>
        <v>55.055999999999997</v>
      </c>
      <c r="W339" s="1">
        <f t="shared" si="95"/>
        <v>418684.87579999998</v>
      </c>
      <c r="X339" s="1">
        <f t="shared" si="96"/>
        <v>471.49197725225224</v>
      </c>
      <c r="Y339" s="10">
        <f t="shared" si="97"/>
        <v>4.8782475513368375</v>
      </c>
      <c r="Z339" s="1">
        <f t="shared" si="98"/>
        <v>2139.2288557213933</v>
      </c>
      <c r="AA339" s="1">
        <f t="shared" si="99"/>
        <v>0.14537948998220868</v>
      </c>
      <c r="AB339" s="1">
        <f t="shared" si="100"/>
        <v>312912.87579999998</v>
      </c>
      <c r="AC339" s="8">
        <f t="shared" si="101"/>
        <v>0.14537948998220868</v>
      </c>
      <c r="AD339" s="1" t="str">
        <f t="shared" si="102"/>
        <v>CUST339</v>
      </c>
      <c r="AE339" s="1"/>
      <c r="AF339" s="1">
        <f t="shared" si="108"/>
        <v>168935486.86960003</v>
      </c>
      <c r="AG339" s="1">
        <f t="shared" si="103"/>
        <v>0.82536517300983259</v>
      </c>
      <c r="AH339" s="1" t="str">
        <f t="shared" si="104"/>
        <v>No</v>
      </c>
      <c r="AI339" s="1" t="str">
        <f t="shared" si="105"/>
        <v>Yes</v>
      </c>
      <c r="AJ339" s="1" t="str">
        <f t="shared" si="106"/>
        <v>No</v>
      </c>
      <c r="AK339" s="1" t="str">
        <f t="shared" si="107"/>
        <v>Low</v>
      </c>
    </row>
    <row r="340" spans="1:37" x14ac:dyDescent="0.3">
      <c r="A340" s="1" t="s">
        <v>20</v>
      </c>
      <c r="B340" s="1" t="s">
        <v>26</v>
      </c>
      <c r="C340" s="1" t="s">
        <v>28</v>
      </c>
      <c r="D340" s="1">
        <v>1667</v>
      </c>
      <c r="E340" s="1">
        <v>551608</v>
      </c>
      <c r="F340" s="1">
        <v>39998</v>
      </c>
      <c r="G340" s="1">
        <v>4.6399999999999997</v>
      </c>
      <c r="H340" s="1">
        <v>13.39</v>
      </c>
      <c r="I340" s="1">
        <v>112</v>
      </c>
      <c r="J340" s="1">
        <v>7.59</v>
      </c>
      <c r="K340" s="1">
        <v>18.809999999999999</v>
      </c>
      <c r="L340" s="1">
        <v>44135</v>
      </c>
      <c r="M340" s="1">
        <v>10</v>
      </c>
      <c r="N340" s="1">
        <v>343.29</v>
      </c>
      <c r="O340" s="1">
        <v>3.03</v>
      </c>
      <c r="P340" s="1">
        <v>10</v>
      </c>
      <c r="Q340" s="1">
        <v>29231</v>
      </c>
      <c r="R340" s="1">
        <v>12</v>
      </c>
      <c r="S340" s="1">
        <f t="shared" si="91"/>
        <v>22321.13</v>
      </c>
      <c r="T340" s="1">
        <f t="shared" si="92"/>
        <v>103757.46479999999</v>
      </c>
      <c r="U340" s="1">
        <f t="shared" si="93"/>
        <v>50.510099999999994</v>
      </c>
      <c r="V340" s="1">
        <f t="shared" si="94"/>
        <v>77.348799999999997</v>
      </c>
      <c r="W340" s="1">
        <f t="shared" si="95"/>
        <v>352035.54629999999</v>
      </c>
      <c r="X340" s="1">
        <f t="shared" si="96"/>
        <v>211.17909196160767</v>
      </c>
      <c r="Y340" s="10">
        <f t="shared" si="97"/>
        <v>13.790889544477224</v>
      </c>
      <c r="Z340" s="1">
        <f t="shared" si="98"/>
        <v>1606.8280462582654</v>
      </c>
      <c r="AA340" s="1">
        <f t="shared" si="99"/>
        <v>6.9702542385172081E-2</v>
      </c>
      <c r="AB340" s="1">
        <f t="shared" si="100"/>
        <v>312037.54629999999</v>
      </c>
      <c r="AC340" s="8">
        <f t="shared" si="101"/>
        <v>6.9702542385172081E-2</v>
      </c>
      <c r="AD340" s="1" t="str">
        <f t="shared" si="102"/>
        <v>CUST340</v>
      </c>
      <c r="AE340" s="1"/>
      <c r="AF340" s="1">
        <f t="shared" si="108"/>
        <v>169247524.41590002</v>
      </c>
      <c r="AG340" s="1">
        <f t="shared" si="103"/>
        <v>0.82688968942825836</v>
      </c>
      <c r="AH340" s="1" t="str">
        <f t="shared" si="104"/>
        <v>No</v>
      </c>
      <c r="AI340" s="1" t="str">
        <f t="shared" si="105"/>
        <v>No</v>
      </c>
      <c r="AJ340" s="1" t="str">
        <f t="shared" si="106"/>
        <v>No</v>
      </c>
      <c r="AK340" s="1" t="str">
        <f t="shared" si="107"/>
        <v>High</v>
      </c>
    </row>
    <row r="341" spans="1:37" x14ac:dyDescent="0.3">
      <c r="A341" s="1" t="s">
        <v>19</v>
      </c>
      <c r="B341" s="1" t="s">
        <v>24</v>
      </c>
      <c r="C341" s="1" t="s">
        <v>31</v>
      </c>
      <c r="D341" s="1">
        <v>2681</v>
      </c>
      <c r="E341" s="1">
        <v>557820</v>
      </c>
      <c r="F341" s="1">
        <v>75305</v>
      </c>
      <c r="G341" s="1">
        <v>4.76</v>
      </c>
      <c r="H341" s="1">
        <v>5.58</v>
      </c>
      <c r="I341" s="1">
        <v>213</v>
      </c>
      <c r="J341" s="1">
        <v>58.33</v>
      </c>
      <c r="K341" s="1">
        <v>19.03</v>
      </c>
      <c r="L341" s="1">
        <v>8859</v>
      </c>
      <c r="M341" s="1">
        <v>9</v>
      </c>
      <c r="N341" s="1">
        <v>1292.79</v>
      </c>
      <c r="O341" s="1">
        <v>3.82</v>
      </c>
      <c r="P341" s="1">
        <v>36</v>
      </c>
      <c r="Q341" s="1">
        <v>41134</v>
      </c>
      <c r="R341" s="1">
        <v>6</v>
      </c>
      <c r="S341" s="1">
        <f t="shared" si="91"/>
        <v>14959.98</v>
      </c>
      <c r="T341" s="1">
        <f t="shared" si="92"/>
        <v>106153.14600000001</v>
      </c>
      <c r="U341" s="1">
        <f t="shared" si="93"/>
        <v>102.41419999999999</v>
      </c>
      <c r="V341" s="1">
        <f t="shared" si="94"/>
        <v>127.61559999999999</v>
      </c>
      <c r="W341" s="1">
        <f t="shared" si="95"/>
        <v>386483.84419999999</v>
      </c>
      <c r="X341" s="1">
        <f t="shared" si="96"/>
        <v>144.15659985080194</v>
      </c>
      <c r="Y341" s="10">
        <f t="shared" si="97"/>
        <v>7.4074762631963349</v>
      </c>
      <c r="Z341" s="1">
        <f t="shared" si="98"/>
        <v>431.48539205903512</v>
      </c>
      <c r="AA341" s="1">
        <f t="shared" si="99"/>
        <v>0.49364359470797031</v>
      </c>
      <c r="AB341" s="1">
        <f t="shared" si="100"/>
        <v>311178.84419999999</v>
      </c>
      <c r="AC341" s="8">
        <f t="shared" si="101"/>
        <v>0.49364359470797031</v>
      </c>
      <c r="AD341" s="1" t="str">
        <f t="shared" si="102"/>
        <v>CUST341</v>
      </c>
      <c r="AE341" s="1"/>
      <c r="AF341" s="1">
        <f t="shared" si="108"/>
        <v>169558703.26010001</v>
      </c>
      <c r="AG341" s="1">
        <f t="shared" si="103"/>
        <v>0.8284100105007538</v>
      </c>
      <c r="AH341" s="1" t="str">
        <f t="shared" si="104"/>
        <v>No</v>
      </c>
      <c r="AI341" s="1" t="str">
        <f t="shared" si="105"/>
        <v>No</v>
      </c>
      <c r="AJ341" s="1" t="str">
        <f t="shared" si="106"/>
        <v>No</v>
      </c>
      <c r="AK341" s="1" t="str">
        <f t="shared" si="107"/>
        <v>Low</v>
      </c>
    </row>
    <row r="342" spans="1:37" x14ac:dyDescent="0.3">
      <c r="A342" s="1" t="s">
        <v>20</v>
      </c>
      <c r="B342" s="1" t="s">
        <v>24</v>
      </c>
      <c r="C342" s="1" t="s">
        <v>31</v>
      </c>
      <c r="D342" s="1">
        <v>2465</v>
      </c>
      <c r="E342" s="1">
        <v>652272</v>
      </c>
      <c r="F342" s="1">
        <v>141570</v>
      </c>
      <c r="G342" s="1">
        <v>9.19</v>
      </c>
      <c r="H342" s="1">
        <v>18.079999999999998</v>
      </c>
      <c r="I342" s="1">
        <v>83</v>
      </c>
      <c r="J342" s="1">
        <v>45.12</v>
      </c>
      <c r="K342" s="1">
        <v>9.0399999999999991</v>
      </c>
      <c r="L342" s="1">
        <v>69893</v>
      </c>
      <c r="M342" s="1">
        <v>2</v>
      </c>
      <c r="N342" s="1">
        <v>1001.19</v>
      </c>
      <c r="O342" s="1">
        <v>4.59</v>
      </c>
      <c r="P342" s="1">
        <v>46</v>
      </c>
      <c r="Q342" s="1">
        <v>26274</v>
      </c>
      <c r="R342" s="1">
        <v>-19</v>
      </c>
      <c r="S342" s="1">
        <f t="shared" si="91"/>
        <v>44567.199999999997</v>
      </c>
      <c r="T342" s="1">
        <f t="shared" si="92"/>
        <v>58965.388799999993</v>
      </c>
      <c r="U342" s="1">
        <f t="shared" si="93"/>
        <v>113.14349999999999</v>
      </c>
      <c r="V342" s="1">
        <f t="shared" si="94"/>
        <v>226.53349999999998</v>
      </c>
      <c r="W342" s="1">
        <f t="shared" si="95"/>
        <v>452232.73420000001</v>
      </c>
      <c r="X342" s="1">
        <f t="shared" si="96"/>
        <v>183.46155545638945</v>
      </c>
      <c r="Y342" s="10">
        <f t="shared" si="97"/>
        <v>4.6074168255986434</v>
      </c>
      <c r="Z342" s="1">
        <f t="shared" si="98"/>
        <v>651.49671890450361</v>
      </c>
      <c r="AA342" s="1">
        <f t="shared" si="99"/>
        <v>0.1273989531974391</v>
      </c>
      <c r="AB342" s="1">
        <f t="shared" si="100"/>
        <v>310662.73420000001</v>
      </c>
      <c r="AC342" s="8">
        <f t="shared" si="101"/>
        <v>0.1273989531974391</v>
      </c>
      <c r="AD342" s="1" t="str">
        <f t="shared" si="102"/>
        <v>CUST342</v>
      </c>
      <c r="AE342" s="1"/>
      <c r="AF342" s="1">
        <f t="shared" si="108"/>
        <v>169869365.99430001</v>
      </c>
      <c r="AG342" s="1">
        <f t="shared" si="103"/>
        <v>0.82992781002358951</v>
      </c>
      <c r="AH342" s="1" t="str">
        <f t="shared" si="104"/>
        <v>No</v>
      </c>
      <c r="AI342" s="1" t="str">
        <f t="shared" si="105"/>
        <v>Yes</v>
      </c>
      <c r="AJ342" s="1" t="str">
        <f t="shared" si="106"/>
        <v>No</v>
      </c>
      <c r="AK342" s="1" t="str">
        <f t="shared" si="107"/>
        <v>Low</v>
      </c>
    </row>
    <row r="343" spans="1:37" x14ac:dyDescent="0.3">
      <c r="A343" s="1" t="s">
        <v>19</v>
      </c>
      <c r="B343" s="1" t="s">
        <v>26</v>
      </c>
      <c r="C343" s="1" t="s">
        <v>31</v>
      </c>
      <c r="D343" s="1">
        <v>1812</v>
      </c>
      <c r="E343" s="1">
        <v>471947</v>
      </c>
      <c r="F343" s="1">
        <v>27852</v>
      </c>
      <c r="G343" s="1">
        <v>7.16</v>
      </c>
      <c r="H343" s="1">
        <v>9.89</v>
      </c>
      <c r="I343" s="1">
        <v>256</v>
      </c>
      <c r="J343" s="1">
        <v>60.55</v>
      </c>
      <c r="K343" s="1">
        <v>6.61</v>
      </c>
      <c r="L343" s="1">
        <v>61597</v>
      </c>
      <c r="M343" s="1">
        <v>12</v>
      </c>
      <c r="N343" s="1">
        <v>1805.81</v>
      </c>
      <c r="O343" s="1">
        <v>27.63</v>
      </c>
      <c r="P343" s="1">
        <v>23</v>
      </c>
      <c r="Q343" s="1">
        <v>22947</v>
      </c>
      <c r="R343" s="1">
        <v>1</v>
      </c>
      <c r="S343" s="1">
        <f t="shared" si="91"/>
        <v>17920.68</v>
      </c>
      <c r="T343" s="1">
        <f t="shared" si="92"/>
        <v>31195.696700000004</v>
      </c>
      <c r="U343" s="1">
        <f t="shared" si="93"/>
        <v>500.65559999999999</v>
      </c>
      <c r="V343" s="1">
        <f t="shared" si="94"/>
        <v>129.73919999999998</v>
      </c>
      <c r="W343" s="1">
        <f t="shared" si="95"/>
        <v>337656.22849999997</v>
      </c>
      <c r="X343" s="1">
        <f t="shared" si="96"/>
        <v>186.34449696467991</v>
      </c>
      <c r="Y343" s="10">
        <f t="shared" si="97"/>
        <v>16.944815453109292</v>
      </c>
      <c r="Z343" s="1">
        <f t="shared" si="98"/>
        <v>261.34920063572582</v>
      </c>
      <c r="AA343" s="1">
        <f t="shared" si="99"/>
        <v>0.97953236274412159</v>
      </c>
      <c r="AB343" s="1">
        <f t="shared" si="100"/>
        <v>309804.22849999997</v>
      </c>
      <c r="AC343" s="8">
        <f t="shared" si="101"/>
        <v>0.97953236274412159</v>
      </c>
      <c r="AD343" s="1" t="str">
        <f t="shared" si="102"/>
        <v>CUST343</v>
      </c>
      <c r="AE343" s="1"/>
      <c r="AF343" s="1">
        <f t="shared" si="108"/>
        <v>170179170.22280002</v>
      </c>
      <c r="AG343" s="1">
        <f t="shared" si="103"/>
        <v>0.83144141516004288</v>
      </c>
      <c r="AH343" s="1" t="str">
        <f t="shared" si="104"/>
        <v>No</v>
      </c>
      <c r="AI343" s="1" t="str">
        <f t="shared" si="105"/>
        <v>No</v>
      </c>
      <c r="AJ343" s="1" t="str">
        <f t="shared" si="106"/>
        <v>No</v>
      </c>
      <c r="AK343" s="1" t="str">
        <f t="shared" si="107"/>
        <v>High</v>
      </c>
    </row>
    <row r="344" spans="1:37" x14ac:dyDescent="0.3">
      <c r="A344" s="1" t="s">
        <v>21</v>
      </c>
      <c r="B344" s="1" t="s">
        <v>26</v>
      </c>
      <c r="C344" s="1" t="s">
        <v>29</v>
      </c>
      <c r="D344" s="1">
        <v>2548</v>
      </c>
      <c r="E344" s="1">
        <v>465872</v>
      </c>
      <c r="F344" s="1">
        <v>70333</v>
      </c>
      <c r="G344" s="1">
        <v>3.88</v>
      </c>
      <c r="H344" s="1">
        <v>9.02</v>
      </c>
      <c r="I344" s="1">
        <v>340</v>
      </c>
      <c r="J344" s="1">
        <v>62.49</v>
      </c>
      <c r="K344" s="1">
        <v>7.76</v>
      </c>
      <c r="L344" s="1">
        <v>23932</v>
      </c>
      <c r="M344" s="1">
        <v>8</v>
      </c>
      <c r="N344" s="1">
        <v>1840.4</v>
      </c>
      <c r="O344" s="1">
        <v>11.93</v>
      </c>
      <c r="P344" s="1">
        <v>1</v>
      </c>
      <c r="Q344" s="1">
        <v>3179</v>
      </c>
      <c r="R344" s="1">
        <v>36</v>
      </c>
      <c r="S344" s="1">
        <f t="shared" si="91"/>
        <v>22982.959999999999</v>
      </c>
      <c r="T344" s="1">
        <f t="shared" si="92"/>
        <v>36151.667200000004</v>
      </c>
      <c r="U344" s="1">
        <f t="shared" si="93"/>
        <v>303.97640000000001</v>
      </c>
      <c r="V344" s="1">
        <f t="shared" si="94"/>
        <v>98.862400000000008</v>
      </c>
      <c r="W344" s="1">
        <f t="shared" si="95"/>
        <v>379223.53399999999</v>
      </c>
      <c r="X344" s="1">
        <f t="shared" si="96"/>
        <v>148.83184222919937</v>
      </c>
      <c r="Y344" s="10">
        <f t="shared" si="97"/>
        <v>6.623803904283907</v>
      </c>
      <c r="Z344" s="1">
        <f t="shared" si="98"/>
        <v>253.13627472288633</v>
      </c>
      <c r="AA344" s="1">
        <f t="shared" si="99"/>
        <v>1.3431500497990865</v>
      </c>
      <c r="AB344" s="1">
        <f t="shared" si="100"/>
        <v>308890.53399999999</v>
      </c>
      <c r="AC344" s="8">
        <f t="shared" si="101"/>
        <v>1.3431500497990865</v>
      </c>
      <c r="AD344" s="1" t="str">
        <f t="shared" si="102"/>
        <v>CUST344</v>
      </c>
      <c r="AE344" s="1"/>
      <c r="AF344" s="1">
        <f t="shared" si="108"/>
        <v>170488060.75680003</v>
      </c>
      <c r="AG344" s="1">
        <f t="shared" si="103"/>
        <v>0.8329505562751528</v>
      </c>
      <c r="AH344" s="1" t="str">
        <f t="shared" si="104"/>
        <v>No</v>
      </c>
      <c r="AI344" s="1" t="str">
        <f t="shared" si="105"/>
        <v>No</v>
      </c>
      <c r="AJ344" s="1" t="str">
        <f t="shared" si="106"/>
        <v>No</v>
      </c>
      <c r="AK344" s="1" t="str">
        <f t="shared" si="107"/>
        <v>Low</v>
      </c>
    </row>
    <row r="345" spans="1:37" x14ac:dyDescent="0.3">
      <c r="A345" s="1" t="s">
        <v>18</v>
      </c>
      <c r="B345" s="1" t="s">
        <v>25</v>
      </c>
      <c r="C345" s="1" t="s">
        <v>30</v>
      </c>
      <c r="D345" s="1">
        <v>2296</v>
      </c>
      <c r="E345" s="1">
        <v>523620</v>
      </c>
      <c r="F345" s="1">
        <v>55719</v>
      </c>
      <c r="G345" s="1">
        <v>1.35</v>
      </c>
      <c r="H345" s="1">
        <v>9.81</v>
      </c>
      <c r="I345" s="1">
        <v>237</v>
      </c>
      <c r="J345" s="1">
        <v>10</v>
      </c>
      <c r="K345" s="1">
        <v>5.97</v>
      </c>
      <c r="L345" s="1">
        <v>88222</v>
      </c>
      <c r="M345" s="1">
        <v>12</v>
      </c>
      <c r="N345" s="1">
        <v>822.89</v>
      </c>
      <c r="O345" s="1">
        <v>25.64</v>
      </c>
      <c r="P345" s="1">
        <v>49</v>
      </c>
      <c r="Q345" s="1">
        <v>17600</v>
      </c>
      <c r="R345" s="1">
        <v>24</v>
      </c>
      <c r="S345" s="1">
        <f t="shared" si="91"/>
        <v>22523.760000000002</v>
      </c>
      <c r="T345" s="1">
        <f t="shared" si="92"/>
        <v>31260.113999999998</v>
      </c>
      <c r="U345" s="1">
        <f t="shared" si="93"/>
        <v>588.69440000000009</v>
      </c>
      <c r="V345" s="1">
        <f t="shared" si="94"/>
        <v>30.996000000000002</v>
      </c>
      <c r="W345" s="1">
        <f t="shared" si="95"/>
        <v>363394.43559999997</v>
      </c>
      <c r="X345" s="1">
        <f t="shared" si="96"/>
        <v>158.27283780487804</v>
      </c>
      <c r="Y345" s="10">
        <f t="shared" si="97"/>
        <v>9.3975125181715402</v>
      </c>
      <c r="Z345" s="1">
        <f t="shared" si="98"/>
        <v>636.3183414551155</v>
      </c>
      <c r="AA345" s="1">
        <f t="shared" si="99"/>
        <v>0.37245508192964366</v>
      </c>
      <c r="AB345" s="1">
        <f t="shared" si="100"/>
        <v>307675.43559999997</v>
      </c>
      <c r="AC345" s="8">
        <f t="shared" si="101"/>
        <v>0.37245508192964366</v>
      </c>
      <c r="AD345" s="1" t="str">
        <f t="shared" si="102"/>
        <v>CUST345</v>
      </c>
      <c r="AE345" s="1"/>
      <c r="AF345" s="1">
        <f t="shared" si="108"/>
        <v>170795736.19240004</v>
      </c>
      <c r="AG345" s="1">
        <f t="shared" si="103"/>
        <v>0.83445376080512168</v>
      </c>
      <c r="AH345" s="1" t="str">
        <f t="shared" si="104"/>
        <v>No</v>
      </c>
      <c r="AI345" s="1" t="str">
        <f t="shared" si="105"/>
        <v>No</v>
      </c>
      <c r="AJ345" s="1" t="str">
        <f t="shared" si="106"/>
        <v>No</v>
      </c>
      <c r="AK345" s="1" t="str">
        <f t="shared" si="107"/>
        <v>Low</v>
      </c>
    </row>
    <row r="346" spans="1:37" x14ac:dyDescent="0.3">
      <c r="A346" s="1" t="s">
        <v>23</v>
      </c>
      <c r="B346" s="1" t="s">
        <v>24</v>
      </c>
      <c r="C346" s="1" t="s">
        <v>28</v>
      </c>
      <c r="D346" s="1">
        <v>2025</v>
      </c>
      <c r="E346" s="1">
        <v>573156</v>
      </c>
      <c r="F346" s="1">
        <v>71418</v>
      </c>
      <c r="G346" s="1">
        <v>7.97</v>
      </c>
      <c r="H346" s="1">
        <v>14.43</v>
      </c>
      <c r="I346" s="1">
        <v>223</v>
      </c>
      <c r="J346" s="1">
        <v>20.59</v>
      </c>
      <c r="K346" s="1">
        <v>11.48</v>
      </c>
      <c r="L346" s="1">
        <v>50255</v>
      </c>
      <c r="M346" s="1">
        <v>1</v>
      </c>
      <c r="N346" s="1">
        <v>1762.37</v>
      </c>
      <c r="O346" s="1">
        <v>17.68</v>
      </c>
      <c r="P346" s="1">
        <v>7</v>
      </c>
      <c r="Q346" s="1">
        <v>49115</v>
      </c>
      <c r="R346" s="1">
        <v>27</v>
      </c>
      <c r="S346" s="1">
        <f t="shared" si="91"/>
        <v>29220.75</v>
      </c>
      <c r="T346" s="1">
        <f t="shared" si="92"/>
        <v>65798.308799999999</v>
      </c>
      <c r="U346" s="1">
        <f t="shared" si="93"/>
        <v>358.02</v>
      </c>
      <c r="V346" s="1">
        <f t="shared" si="94"/>
        <v>161.39249999999998</v>
      </c>
      <c r="W346" s="1">
        <f t="shared" si="95"/>
        <v>378247.52870000002</v>
      </c>
      <c r="X346" s="1">
        <f t="shared" si="96"/>
        <v>186.7889030617284</v>
      </c>
      <c r="Y346" s="10">
        <f t="shared" si="97"/>
        <v>8.0253717550197425</v>
      </c>
      <c r="Z346" s="1">
        <f t="shared" si="98"/>
        <v>325.21888139267014</v>
      </c>
      <c r="AA346" s="1">
        <f t="shared" si="99"/>
        <v>0.68569204544661477</v>
      </c>
      <c r="AB346" s="1">
        <f t="shared" si="100"/>
        <v>306829.52870000002</v>
      </c>
      <c r="AC346" s="8">
        <f t="shared" si="101"/>
        <v>0.68569204544661477</v>
      </c>
      <c r="AD346" s="1" t="str">
        <f t="shared" si="102"/>
        <v>CUST346</v>
      </c>
      <c r="AE346" s="1"/>
      <c r="AF346" s="1">
        <f t="shared" si="108"/>
        <v>171102565.72110003</v>
      </c>
      <c r="AG346" s="1">
        <f t="shared" si="103"/>
        <v>0.83595283250244645</v>
      </c>
      <c r="AH346" s="1" t="str">
        <f t="shared" si="104"/>
        <v>No</v>
      </c>
      <c r="AI346" s="1" t="str">
        <f t="shared" si="105"/>
        <v>Yes</v>
      </c>
      <c r="AJ346" s="1" t="str">
        <f t="shared" si="106"/>
        <v>No</v>
      </c>
      <c r="AK346" s="1" t="str">
        <f t="shared" si="107"/>
        <v>Low</v>
      </c>
    </row>
    <row r="347" spans="1:37" x14ac:dyDescent="0.3">
      <c r="A347" s="1" t="s">
        <v>21</v>
      </c>
      <c r="B347" s="1" t="s">
        <v>24</v>
      </c>
      <c r="C347" s="1" t="s">
        <v>28</v>
      </c>
      <c r="D347" s="1">
        <v>4585</v>
      </c>
      <c r="E347" s="1">
        <v>521328</v>
      </c>
      <c r="F347" s="1">
        <v>8642</v>
      </c>
      <c r="G347" s="1">
        <v>9.77</v>
      </c>
      <c r="H347" s="1">
        <v>7.32</v>
      </c>
      <c r="I347" s="1">
        <v>74</v>
      </c>
      <c r="J347" s="1">
        <v>44.48</v>
      </c>
      <c r="K347" s="1">
        <v>13.9</v>
      </c>
      <c r="L347" s="1">
        <v>84360</v>
      </c>
      <c r="M347" s="1">
        <v>12</v>
      </c>
      <c r="N347" s="1">
        <v>1734.95</v>
      </c>
      <c r="O347" s="1">
        <v>2.1</v>
      </c>
      <c r="P347" s="1">
        <v>4</v>
      </c>
      <c r="Q347" s="1">
        <v>18522</v>
      </c>
      <c r="R347" s="1">
        <v>46</v>
      </c>
      <c r="S347" s="1">
        <f t="shared" si="91"/>
        <v>33562.200000000004</v>
      </c>
      <c r="T347" s="1">
        <f t="shared" si="92"/>
        <v>72464.592000000004</v>
      </c>
      <c r="U347" s="1">
        <f t="shared" si="93"/>
        <v>96.285000000000011</v>
      </c>
      <c r="V347" s="1">
        <f t="shared" si="94"/>
        <v>447.9545</v>
      </c>
      <c r="W347" s="1">
        <f t="shared" si="95"/>
        <v>311874.96849999996</v>
      </c>
      <c r="X347" s="1">
        <f t="shared" si="96"/>
        <v>68.02071286804798</v>
      </c>
      <c r="Y347" s="10">
        <f t="shared" si="97"/>
        <v>60.324924785929184</v>
      </c>
      <c r="Z347" s="1">
        <f t="shared" si="98"/>
        <v>300.4858929652151</v>
      </c>
      <c r="AA347" s="1">
        <f t="shared" si="99"/>
        <v>0.24626780069361326</v>
      </c>
      <c r="AB347" s="1">
        <f t="shared" si="100"/>
        <v>303232.96849999996</v>
      </c>
      <c r="AC347" s="8">
        <f t="shared" si="101"/>
        <v>0.24626780069361326</v>
      </c>
      <c r="AD347" s="1" t="str">
        <f t="shared" si="102"/>
        <v>CUST347</v>
      </c>
      <c r="AE347" s="1"/>
      <c r="AF347" s="1">
        <f t="shared" si="108"/>
        <v>171405798.68960002</v>
      </c>
      <c r="AG347" s="1">
        <f t="shared" si="103"/>
        <v>0.83743433254809085</v>
      </c>
      <c r="AH347" s="1" t="str">
        <f t="shared" si="104"/>
        <v>No</v>
      </c>
      <c r="AI347" s="1" t="str">
        <f t="shared" si="105"/>
        <v>No</v>
      </c>
      <c r="AJ347" s="1" t="str">
        <f t="shared" si="106"/>
        <v>No</v>
      </c>
      <c r="AK347" s="1" t="str">
        <f t="shared" si="107"/>
        <v>High</v>
      </c>
    </row>
    <row r="348" spans="1:37" x14ac:dyDescent="0.3">
      <c r="A348" s="1" t="s">
        <v>19</v>
      </c>
      <c r="B348" s="1" t="s">
        <v>26</v>
      </c>
      <c r="C348" s="1" t="s">
        <v>31</v>
      </c>
      <c r="D348" s="1">
        <v>1737</v>
      </c>
      <c r="E348" s="1">
        <v>445755</v>
      </c>
      <c r="F348" s="1">
        <v>53511</v>
      </c>
      <c r="G348" s="1">
        <v>7.29</v>
      </c>
      <c r="H348" s="1">
        <v>4</v>
      </c>
      <c r="I348" s="1">
        <v>368</v>
      </c>
      <c r="J348" s="1">
        <v>45.08</v>
      </c>
      <c r="K348" s="1">
        <v>11.09</v>
      </c>
      <c r="L348" s="1">
        <v>5622</v>
      </c>
      <c r="M348" s="1">
        <v>6</v>
      </c>
      <c r="N348" s="1">
        <v>981.76</v>
      </c>
      <c r="O348" s="1">
        <v>6.03</v>
      </c>
      <c r="P348" s="1">
        <v>21</v>
      </c>
      <c r="Q348" s="1">
        <v>27549</v>
      </c>
      <c r="R348" s="1">
        <v>59</v>
      </c>
      <c r="S348" s="1">
        <f t="shared" si="91"/>
        <v>6948</v>
      </c>
      <c r="T348" s="1">
        <f t="shared" si="92"/>
        <v>49434.229500000001</v>
      </c>
      <c r="U348" s="1">
        <f t="shared" si="93"/>
        <v>104.7411</v>
      </c>
      <c r="V348" s="1">
        <f t="shared" si="94"/>
        <v>126.62730000000001</v>
      </c>
      <c r="W348" s="1">
        <f t="shared" si="95"/>
        <v>355970.40210000001</v>
      </c>
      <c r="X348" s="1">
        <f t="shared" si="96"/>
        <v>204.93402538860104</v>
      </c>
      <c r="Y348" s="10">
        <f t="shared" si="97"/>
        <v>8.3301564164377417</v>
      </c>
      <c r="Z348" s="1">
        <f t="shared" si="98"/>
        <v>454.03662809647977</v>
      </c>
      <c r="AA348" s="1">
        <f t="shared" si="99"/>
        <v>0.81050729660912391</v>
      </c>
      <c r="AB348" s="1">
        <f t="shared" si="100"/>
        <v>302459.40210000001</v>
      </c>
      <c r="AC348" s="8">
        <f t="shared" si="101"/>
        <v>0.81050729660912391</v>
      </c>
      <c r="AD348" s="1" t="str">
        <f t="shared" si="102"/>
        <v>CUST348</v>
      </c>
      <c r="AE348" s="1"/>
      <c r="AF348" s="1">
        <f t="shared" si="108"/>
        <v>171708258.09170002</v>
      </c>
      <c r="AG348" s="1">
        <f t="shared" si="103"/>
        <v>0.83891205319381523</v>
      </c>
      <c r="AH348" s="1" t="str">
        <f t="shared" si="104"/>
        <v>No</v>
      </c>
      <c r="AI348" s="1" t="str">
        <f t="shared" si="105"/>
        <v>Yes</v>
      </c>
      <c r="AJ348" s="1" t="str">
        <f t="shared" si="106"/>
        <v>No</v>
      </c>
      <c r="AK348" s="1" t="str">
        <f t="shared" si="107"/>
        <v>Low</v>
      </c>
    </row>
    <row r="349" spans="1:37" x14ac:dyDescent="0.3">
      <c r="A349" s="1" t="s">
        <v>20</v>
      </c>
      <c r="B349" s="1" t="s">
        <v>27</v>
      </c>
      <c r="C349" s="1" t="s">
        <v>31</v>
      </c>
      <c r="D349" s="1">
        <v>4640</v>
      </c>
      <c r="E349" s="1">
        <v>623156</v>
      </c>
      <c r="F349" s="1">
        <v>106665</v>
      </c>
      <c r="G349" s="1">
        <v>5.23</v>
      </c>
      <c r="H349" s="1">
        <v>18.71</v>
      </c>
      <c r="I349" s="1">
        <v>200</v>
      </c>
      <c r="J349" s="1">
        <v>52.53</v>
      </c>
      <c r="K349" s="1">
        <v>5.59</v>
      </c>
      <c r="L349" s="1">
        <v>84981</v>
      </c>
      <c r="M349" s="1">
        <v>9</v>
      </c>
      <c r="N349" s="1">
        <v>1188.1300000000001</v>
      </c>
      <c r="O349" s="1">
        <v>11.21</v>
      </c>
      <c r="P349" s="1">
        <v>17</v>
      </c>
      <c r="Q349" s="1">
        <v>7406</v>
      </c>
      <c r="R349" s="1">
        <v>-2</v>
      </c>
      <c r="S349" s="1">
        <f t="shared" si="91"/>
        <v>86814.400000000009</v>
      </c>
      <c r="T349" s="1">
        <f t="shared" si="92"/>
        <v>34834.420399999995</v>
      </c>
      <c r="U349" s="1">
        <f t="shared" si="93"/>
        <v>520.14400000000001</v>
      </c>
      <c r="V349" s="1">
        <f t="shared" si="94"/>
        <v>242.67200000000003</v>
      </c>
      <c r="W349" s="1">
        <f t="shared" si="95"/>
        <v>408357.36359999998</v>
      </c>
      <c r="X349" s="1">
        <f t="shared" si="96"/>
        <v>88.008052499999991</v>
      </c>
      <c r="Y349" s="10">
        <f t="shared" si="97"/>
        <v>5.8421787840435009</v>
      </c>
      <c r="Z349" s="1">
        <f t="shared" si="98"/>
        <v>524.48469443579404</v>
      </c>
      <c r="AA349" s="1">
        <f t="shared" si="99"/>
        <v>0.38132666619594452</v>
      </c>
      <c r="AB349" s="1">
        <f t="shared" si="100"/>
        <v>301692.36359999998</v>
      </c>
      <c r="AC349" s="8">
        <f t="shared" si="101"/>
        <v>0.38132666619594452</v>
      </c>
      <c r="AD349" s="1" t="str">
        <f t="shared" si="102"/>
        <v>CUST349</v>
      </c>
      <c r="AE349" s="1"/>
      <c r="AF349" s="1">
        <f t="shared" si="108"/>
        <v>172009950.4553</v>
      </c>
      <c r="AG349" s="1">
        <f t="shared" si="103"/>
        <v>0.84038602633286719</v>
      </c>
      <c r="AH349" s="1" t="str">
        <f t="shared" si="104"/>
        <v>No</v>
      </c>
      <c r="AI349" s="1" t="str">
        <f t="shared" si="105"/>
        <v>No</v>
      </c>
      <c r="AJ349" s="1" t="str">
        <f t="shared" si="106"/>
        <v>No</v>
      </c>
      <c r="AK349" s="1" t="str">
        <f t="shared" si="107"/>
        <v>Low</v>
      </c>
    </row>
    <row r="350" spans="1:37" x14ac:dyDescent="0.3">
      <c r="A350" s="1" t="s">
        <v>18</v>
      </c>
      <c r="B350" s="1" t="s">
        <v>26</v>
      </c>
      <c r="C350" s="1" t="s">
        <v>29</v>
      </c>
      <c r="D350" s="1">
        <v>2370</v>
      </c>
      <c r="E350" s="1">
        <v>566409</v>
      </c>
      <c r="F350" s="1">
        <v>8744</v>
      </c>
      <c r="G350" s="1">
        <v>1.2</v>
      </c>
      <c r="H350" s="1">
        <v>16.21</v>
      </c>
      <c r="I350" s="1">
        <v>135</v>
      </c>
      <c r="J350" s="1">
        <v>57.77</v>
      </c>
      <c r="K350" s="1">
        <v>14.69</v>
      </c>
      <c r="L350" s="1">
        <v>90347</v>
      </c>
      <c r="M350" s="1">
        <v>5</v>
      </c>
      <c r="N350" s="1">
        <v>801.77</v>
      </c>
      <c r="O350" s="1">
        <v>20.49</v>
      </c>
      <c r="P350" s="1">
        <v>13</v>
      </c>
      <c r="Q350" s="1">
        <v>43725</v>
      </c>
      <c r="R350" s="1">
        <v>24</v>
      </c>
      <c r="S350" s="1">
        <f t="shared" si="91"/>
        <v>38417.700000000004</v>
      </c>
      <c r="T350" s="1">
        <f t="shared" si="92"/>
        <v>83205.482100000008</v>
      </c>
      <c r="U350" s="1">
        <f t="shared" si="93"/>
        <v>485.61299999999994</v>
      </c>
      <c r="V350" s="1">
        <f t="shared" si="94"/>
        <v>28.44</v>
      </c>
      <c r="W350" s="1">
        <f t="shared" si="95"/>
        <v>310199.76490000001</v>
      </c>
      <c r="X350" s="1">
        <f t="shared" si="96"/>
        <v>130.88597675105487</v>
      </c>
      <c r="Y350" s="10">
        <f t="shared" si="97"/>
        <v>64.776875571820682</v>
      </c>
      <c r="Z350" s="1">
        <f t="shared" si="98"/>
        <v>706.44823328385951</v>
      </c>
      <c r="AA350" s="1">
        <f t="shared" si="99"/>
        <v>0.19109680460585901</v>
      </c>
      <c r="AB350" s="1">
        <f t="shared" si="100"/>
        <v>301455.76490000001</v>
      </c>
      <c r="AC350" s="8">
        <f t="shared" si="101"/>
        <v>0.19109680460585901</v>
      </c>
      <c r="AD350" s="1" t="str">
        <f t="shared" si="102"/>
        <v>CUST350</v>
      </c>
      <c r="AE350" s="1"/>
      <c r="AF350" s="1">
        <f t="shared" si="108"/>
        <v>172311406.2202</v>
      </c>
      <c r="AG350" s="1">
        <f t="shared" si="103"/>
        <v>0.84185884352576135</v>
      </c>
      <c r="AH350" s="1" t="str">
        <f t="shared" si="104"/>
        <v>No</v>
      </c>
      <c r="AI350" s="1" t="str">
        <f t="shared" si="105"/>
        <v>Yes</v>
      </c>
      <c r="AJ350" s="1" t="str">
        <f t="shared" si="106"/>
        <v>Yes</v>
      </c>
      <c r="AK350" s="1" t="str">
        <f t="shared" si="107"/>
        <v>High</v>
      </c>
    </row>
    <row r="351" spans="1:37" x14ac:dyDescent="0.3">
      <c r="A351" s="1" t="s">
        <v>22</v>
      </c>
      <c r="B351" s="1" t="s">
        <v>27</v>
      </c>
      <c r="C351" s="1" t="s">
        <v>31</v>
      </c>
      <c r="D351" s="1">
        <v>4906</v>
      </c>
      <c r="E351" s="1">
        <v>601216</v>
      </c>
      <c r="F351" s="1">
        <v>94833</v>
      </c>
      <c r="G351" s="1">
        <v>0.63</v>
      </c>
      <c r="H351" s="1">
        <v>11.08</v>
      </c>
      <c r="I351" s="1">
        <v>200</v>
      </c>
      <c r="J351" s="1">
        <v>58.08</v>
      </c>
      <c r="K351" s="1">
        <v>15.76</v>
      </c>
      <c r="L351" s="1">
        <v>8419</v>
      </c>
      <c r="M351" s="1">
        <v>13</v>
      </c>
      <c r="N351" s="1">
        <v>829.26</v>
      </c>
      <c r="O351" s="1">
        <v>3.93</v>
      </c>
      <c r="P351" s="1">
        <v>37</v>
      </c>
      <c r="Q351" s="1">
        <v>47229</v>
      </c>
      <c r="R351" s="1">
        <v>47</v>
      </c>
      <c r="S351" s="1">
        <f t="shared" si="91"/>
        <v>54358.48</v>
      </c>
      <c r="T351" s="1">
        <f t="shared" si="92"/>
        <v>94751.641599999988</v>
      </c>
      <c r="U351" s="1">
        <f t="shared" si="93"/>
        <v>192.8058</v>
      </c>
      <c r="V351" s="1">
        <f t="shared" si="94"/>
        <v>30.907800000000002</v>
      </c>
      <c r="W351" s="1">
        <f t="shared" si="95"/>
        <v>396234.16480000003</v>
      </c>
      <c r="X351" s="1">
        <f t="shared" si="96"/>
        <v>80.765219078679181</v>
      </c>
      <c r="Y351" s="10">
        <f t="shared" si="97"/>
        <v>6.3397340588191877</v>
      </c>
      <c r="Z351" s="1">
        <f t="shared" si="98"/>
        <v>725.00301473602974</v>
      </c>
      <c r="AA351" s="1">
        <f t="shared" si="99"/>
        <v>0.2758609218650202</v>
      </c>
      <c r="AB351" s="1">
        <f t="shared" si="100"/>
        <v>301401.16480000003</v>
      </c>
      <c r="AC351" s="8">
        <f t="shared" si="101"/>
        <v>0.2758609218650202</v>
      </c>
      <c r="AD351" s="1" t="str">
        <f t="shared" si="102"/>
        <v>CUST351</v>
      </c>
      <c r="AE351" s="1"/>
      <c r="AF351" s="1">
        <f t="shared" si="108"/>
        <v>172612807.38499999</v>
      </c>
      <c r="AG351" s="1">
        <f t="shared" si="103"/>
        <v>0.84333139395989565</v>
      </c>
      <c r="AH351" s="1" t="str">
        <f t="shared" si="104"/>
        <v>No</v>
      </c>
      <c r="AI351" s="1" t="str">
        <f t="shared" si="105"/>
        <v>No</v>
      </c>
      <c r="AJ351" s="1" t="str">
        <f t="shared" si="106"/>
        <v>No</v>
      </c>
      <c r="AK351" s="1" t="str">
        <f t="shared" si="107"/>
        <v>Low</v>
      </c>
    </row>
    <row r="352" spans="1:37" x14ac:dyDescent="0.3">
      <c r="A352" s="1" t="s">
        <v>22</v>
      </c>
      <c r="B352" s="1" t="s">
        <v>24</v>
      </c>
      <c r="C352" s="1" t="s">
        <v>28</v>
      </c>
      <c r="D352" s="1">
        <v>691</v>
      </c>
      <c r="E352" s="1">
        <v>492882</v>
      </c>
      <c r="F352" s="1">
        <v>9648</v>
      </c>
      <c r="G352" s="1">
        <v>6.94</v>
      </c>
      <c r="H352" s="1">
        <v>5.92</v>
      </c>
      <c r="I352" s="1">
        <v>399</v>
      </c>
      <c r="J352" s="1">
        <v>17.7</v>
      </c>
      <c r="K352" s="1">
        <v>13.68</v>
      </c>
      <c r="L352" s="1">
        <v>90365</v>
      </c>
      <c r="M352" s="1">
        <v>1</v>
      </c>
      <c r="N352" s="1">
        <v>1610.19</v>
      </c>
      <c r="O352" s="1">
        <v>14.42</v>
      </c>
      <c r="P352" s="1">
        <v>17</v>
      </c>
      <c r="Q352" s="1">
        <v>20703</v>
      </c>
      <c r="R352" s="1">
        <v>10</v>
      </c>
      <c r="S352" s="1">
        <f t="shared" si="91"/>
        <v>4090.72</v>
      </c>
      <c r="T352" s="1">
        <f t="shared" si="92"/>
        <v>67426.257599999997</v>
      </c>
      <c r="U352" s="1">
        <f t="shared" si="93"/>
        <v>99.642200000000003</v>
      </c>
      <c r="V352" s="1">
        <f t="shared" si="94"/>
        <v>47.955400000000004</v>
      </c>
      <c r="W352" s="1">
        <f t="shared" si="95"/>
        <v>310149.42479999998</v>
      </c>
      <c r="X352" s="1">
        <f t="shared" si="96"/>
        <v>448.8414251808972</v>
      </c>
      <c r="Y352" s="10">
        <f t="shared" si="97"/>
        <v>51.086442786069654</v>
      </c>
      <c r="Z352" s="1">
        <f t="shared" si="98"/>
        <v>306.1017643880536</v>
      </c>
      <c r="AA352" s="1">
        <f t="shared" si="99"/>
        <v>1.3034880762535455</v>
      </c>
      <c r="AB352" s="1">
        <f t="shared" si="100"/>
        <v>300501.42479999998</v>
      </c>
      <c r="AC352" s="8">
        <f t="shared" si="101"/>
        <v>1.3034880762535455</v>
      </c>
      <c r="AD352" s="1" t="str">
        <f t="shared" si="102"/>
        <v>CUST352</v>
      </c>
      <c r="AE352" s="1"/>
      <c r="AF352" s="1">
        <f t="shared" si="108"/>
        <v>172913308.8098</v>
      </c>
      <c r="AG352" s="1">
        <f t="shared" si="103"/>
        <v>0.84479954854994455</v>
      </c>
      <c r="AH352" s="1" t="str">
        <f t="shared" si="104"/>
        <v>No</v>
      </c>
      <c r="AI352" s="1" t="str">
        <f t="shared" si="105"/>
        <v>Yes</v>
      </c>
      <c r="AJ352" s="1" t="str">
        <f t="shared" si="106"/>
        <v>Yes</v>
      </c>
      <c r="AK352" s="1" t="str">
        <f t="shared" si="107"/>
        <v>High</v>
      </c>
    </row>
    <row r="353" spans="1:37" x14ac:dyDescent="0.3">
      <c r="A353" s="1" t="s">
        <v>22</v>
      </c>
      <c r="B353" s="1" t="s">
        <v>26</v>
      </c>
      <c r="C353" s="1" t="s">
        <v>29</v>
      </c>
      <c r="D353" s="1">
        <v>1755</v>
      </c>
      <c r="E353" s="1">
        <v>637100</v>
      </c>
      <c r="F353" s="1">
        <v>137279</v>
      </c>
      <c r="G353" s="1">
        <v>1.23</v>
      </c>
      <c r="H353" s="1">
        <v>4.3499999999999996</v>
      </c>
      <c r="I353" s="1">
        <v>383</v>
      </c>
      <c r="J353" s="1">
        <v>36.43</v>
      </c>
      <c r="K353" s="1">
        <v>10.42</v>
      </c>
      <c r="L353" s="1">
        <v>76428</v>
      </c>
      <c r="M353" s="1">
        <v>0</v>
      </c>
      <c r="N353" s="1">
        <v>1098.5899999999999</v>
      </c>
      <c r="O353" s="1">
        <v>26.93</v>
      </c>
      <c r="P353" s="1">
        <v>49</v>
      </c>
      <c r="Q353" s="1">
        <v>48606</v>
      </c>
      <c r="R353" s="1">
        <v>10</v>
      </c>
      <c r="S353" s="1">
        <f t="shared" si="91"/>
        <v>7634.2499999999991</v>
      </c>
      <c r="T353" s="1">
        <f t="shared" si="92"/>
        <v>66385.820000000007</v>
      </c>
      <c r="U353" s="1">
        <f t="shared" si="93"/>
        <v>472.62149999999997</v>
      </c>
      <c r="V353" s="1">
        <f t="shared" si="94"/>
        <v>21.586500000000001</v>
      </c>
      <c r="W353" s="1">
        <f t="shared" si="95"/>
        <v>437551.72200000001</v>
      </c>
      <c r="X353" s="1">
        <f t="shared" si="96"/>
        <v>249.31722051282051</v>
      </c>
      <c r="Y353" s="10">
        <f t="shared" si="97"/>
        <v>4.6409137595699272</v>
      </c>
      <c r="Z353" s="1">
        <f t="shared" si="98"/>
        <v>579.92517681755714</v>
      </c>
      <c r="AA353" s="1">
        <f t="shared" si="99"/>
        <v>0.66043002668340911</v>
      </c>
      <c r="AB353" s="1">
        <f t="shared" si="100"/>
        <v>300272.72200000001</v>
      </c>
      <c r="AC353" s="8">
        <f t="shared" si="101"/>
        <v>0.66043002668340911</v>
      </c>
      <c r="AD353" s="1" t="str">
        <f t="shared" si="102"/>
        <v>CUST353</v>
      </c>
      <c r="AE353" s="1"/>
      <c r="AF353" s="1">
        <f t="shared" si="108"/>
        <v>173213581.5318</v>
      </c>
      <c r="AG353" s="1">
        <f t="shared" si="103"/>
        <v>0.84626658577069713</v>
      </c>
      <c r="AH353" s="1" t="str">
        <f t="shared" si="104"/>
        <v>No</v>
      </c>
      <c r="AI353" s="1" t="str">
        <f t="shared" si="105"/>
        <v>Yes</v>
      </c>
      <c r="AJ353" s="1" t="str">
        <f t="shared" si="106"/>
        <v>No</v>
      </c>
      <c r="AK353" s="1" t="str">
        <f t="shared" si="107"/>
        <v>Low</v>
      </c>
    </row>
    <row r="354" spans="1:37" x14ac:dyDescent="0.3">
      <c r="A354" s="1" t="s">
        <v>18</v>
      </c>
      <c r="B354" s="1" t="s">
        <v>26</v>
      </c>
      <c r="C354" s="1" t="s">
        <v>28</v>
      </c>
      <c r="D354" s="1">
        <v>4189</v>
      </c>
      <c r="E354" s="1">
        <v>671527</v>
      </c>
      <c r="F354" s="1">
        <v>148521</v>
      </c>
      <c r="G354" s="1">
        <v>5.0999999999999996</v>
      </c>
      <c r="H354" s="1">
        <v>10</v>
      </c>
      <c r="I354" s="1">
        <v>166</v>
      </c>
      <c r="J354" s="1">
        <v>33.979999999999997</v>
      </c>
      <c r="K354" s="1">
        <v>8.68</v>
      </c>
      <c r="L354" s="1">
        <v>82999</v>
      </c>
      <c r="M354" s="1">
        <v>3</v>
      </c>
      <c r="N354" s="1">
        <v>219.74</v>
      </c>
      <c r="O354" s="1">
        <v>14.85</v>
      </c>
      <c r="P354" s="1">
        <v>47</v>
      </c>
      <c r="Q354" s="1">
        <v>39055</v>
      </c>
      <c r="R354" s="1">
        <v>32</v>
      </c>
      <c r="S354" s="1">
        <f t="shared" si="91"/>
        <v>41890</v>
      </c>
      <c r="T354" s="1">
        <f t="shared" si="92"/>
        <v>58288.543600000005</v>
      </c>
      <c r="U354" s="1">
        <f t="shared" si="93"/>
        <v>622.06650000000002</v>
      </c>
      <c r="V354" s="1">
        <f t="shared" si="94"/>
        <v>213.63899999999998</v>
      </c>
      <c r="W354" s="1">
        <f t="shared" si="95"/>
        <v>448458.75089999998</v>
      </c>
      <c r="X354" s="1">
        <f t="shared" si="96"/>
        <v>107.05627856290283</v>
      </c>
      <c r="Y354" s="10">
        <f t="shared" si="97"/>
        <v>4.5214279462163596</v>
      </c>
      <c r="Z354" s="1">
        <f t="shared" si="98"/>
        <v>3056.0070992991718</v>
      </c>
      <c r="AA354" s="1">
        <f t="shared" si="99"/>
        <v>5.4319245540387799E-2</v>
      </c>
      <c r="AB354" s="1">
        <f t="shared" si="100"/>
        <v>299937.75089999998</v>
      </c>
      <c r="AC354" s="8">
        <f t="shared" si="101"/>
        <v>5.4319245540387799E-2</v>
      </c>
      <c r="AD354" s="1" t="str">
        <f t="shared" si="102"/>
        <v>CUST354</v>
      </c>
      <c r="AE354" s="1"/>
      <c r="AF354" s="1">
        <f t="shared" si="108"/>
        <v>173513519.2827</v>
      </c>
      <c r="AG354" s="1">
        <f t="shared" si="103"/>
        <v>0.84773198642896652</v>
      </c>
      <c r="AH354" s="1" t="str">
        <f t="shared" si="104"/>
        <v>No</v>
      </c>
      <c r="AI354" s="1" t="str">
        <f t="shared" si="105"/>
        <v>Yes</v>
      </c>
      <c r="AJ354" s="1" t="str">
        <f t="shared" si="106"/>
        <v>No</v>
      </c>
      <c r="AK354" s="1" t="str">
        <f t="shared" si="107"/>
        <v>Low</v>
      </c>
    </row>
    <row r="355" spans="1:37" x14ac:dyDescent="0.3">
      <c r="A355" s="1" t="s">
        <v>23</v>
      </c>
      <c r="B355" s="1" t="s">
        <v>25</v>
      </c>
      <c r="C355" s="1" t="s">
        <v>28</v>
      </c>
      <c r="D355" s="1">
        <v>1649</v>
      </c>
      <c r="E355" s="1">
        <v>553650</v>
      </c>
      <c r="F355" s="1">
        <v>90744</v>
      </c>
      <c r="G355" s="1">
        <v>4.97</v>
      </c>
      <c r="H355" s="1">
        <v>17.73</v>
      </c>
      <c r="I355" s="1">
        <v>216</v>
      </c>
      <c r="J355" s="1">
        <v>59.92</v>
      </c>
      <c r="K355" s="1">
        <v>10.6</v>
      </c>
      <c r="L355" s="1">
        <v>73300</v>
      </c>
      <c r="M355" s="1">
        <v>9</v>
      </c>
      <c r="N355" s="1">
        <v>1310.43</v>
      </c>
      <c r="O355" s="1">
        <v>3.18</v>
      </c>
      <c r="P355" s="1">
        <v>3</v>
      </c>
      <c r="Q355" s="1">
        <v>3076</v>
      </c>
      <c r="R355" s="1">
        <v>20</v>
      </c>
      <c r="S355" s="1">
        <f t="shared" si="91"/>
        <v>29236.77</v>
      </c>
      <c r="T355" s="1">
        <f t="shared" si="92"/>
        <v>58686.9</v>
      </c>
      <c r="U355" s="1">
        <f t="shared" si="93"/>
        <v>52.438200000000002</v>
      </c>
      <c r="V355" s="1">
        <f t="shared" si="94"/>
        <v>81.955299999999994</v>
      </c>
      <c r="W355" s="1">
        <f t="shared" si="95"/>
        <v>389215.93650000001</v>
      </c>
      <c r="X355" s="1">
        <f t="shared" si="96"/>
        <v>236.03149575500305</v>
      </c>
      <c r="Y355" s="10">
        <f t="shared" si="97"/>
        <v>6.1012298333774133</v>
      </c>
      <c r="Z355" s="1">
        <f t="shared" si="98"/>
        <v>422.49490625214622</v>
      </c>
      <c r="AA355" s="1">
        <f t="shared" si="99"/>
        <v>0.51124876727174207</v>
      </c>
      <c r="AB355" s="1">
        <f t="shared" si="100"/>
        <v>298471.93650000001</v>
      </c>
      <c r="AC355" s="8">
        <f t="shared" si="101"/>
        <v>0.51124876727174207</v>
      </c>
      <c r="AD355" s="1" t="str">
        <f t="shared" si="102"/>
        <v>CUST355</v>
      </c>
      <c r="AE355" s="1"/>
      <c r="AF355" s="1">
        <f t="shared" si="108"/>
        <v>173811991.21920002</v>
      </c>
      <c r="AG355" s="1">
        <f t="shared" si="103"/>
        <v>0.84919022558328972</v>
      </c>
      <c r="AH355" s="1" t="str">
        <f t="shared" si="104"/>
        <v>No</v>
      </c>
      <c r="AI355" s="1" t="str">
        <f t="shared" si="105"/>
        <v>No</v>
      </c>
      <c r="AJ355" s="1" t="str">
        <f t="shared" si="106"/>
        <v>No</v>
      </c>
      <c r="AK355" s="1" t="str">
        <f t="shared" si="107"/>
        <v>Low</v>
      </c>
    </row>
    <row r="356" spans="1:37" x14ac:dyDescent="0.3">
      <c r="A356" s="1" t="s">
        <v>18</v>
      </c>
      <c r="B356" s="1" t="s">
        <v>24</v>
      </c>
      <c r="C356" s="1" t="s">
        <v>28</v>
      </c>
      <c r="D356" s="1">
        <v>2025</v>
      </c>
      <c r="E356" s="1">
        <v>490917</v>
      </c>
      <c r="F356" s="1">
        <v>72411</v>
      </c>
      <c r="G356" s="1">
        <v>6.03</v>
      </c>
      <c r="H356" s="1">
        <v>17.54</v>
      </c>
      <c r="I356" s="1">
        <v>162</v>
      </c>
      <c r="J356" s="1">
        <v>64.12</v>
      </c>
      <c r="K356" s="1">
        <v>12.51</v>
      </c>
      <c r="L356" s="1">
        <v>17358</v>
      </c>
      <c r="M356" s="1">
        <v>2</v>
      </c>
      <c r="N356" s="1">
        <v>1744.01</v>
      </c>
      <c r="O356" s="1">
        <v>4.26</v>
      </c>
      <c r="P356" s="1">
        <v>15</v>
      </c>
      <c r="Q356" s="1">
        <v>5597</v>
      </c>
      <c r="R356" s="1">
        <v>75</v>
      </c>
      <c r="S356" s="1">
        <f t="shared" si="91"/>
        <v>35518.5</v>
      </c>
      <c r="T356" s="1">
        <f t="shared" si="92"/>
        <v>61413.716699999997</v>
      </c>
      <c r="U356" s="1">
        <f t="shared" si="93"/>
        <v>86.265000000000001</v>
      </c>
      <c r="V356" s="1">
        <f t="shared" si="94"/>
        <v>122.1075</v>
      </c>
      <c r="W356" s="1">
        <f t="shared" si="95"/>
        <v>370821.41080000001</v>
      </c>
      <c r="X356" s="1">
        <f t="shared" si="96"/>
        <v>183.12168434567903</v>
      </c>
      <c r="Y356" s="10">
        <f t="shared" si="97"/>
        <v>6.7795914985292294</v>
      </c>
      <c r="Z356" s="1">
        <f t="shared" si="98"/>
        <v>281.48749147080576</v>
      </c>
      <c r="AA356" s="1">
        <f t="shared" si="99"/>
        <v>0.57551402782955163</v>
      </c>
      <c r="AB356" s="1">
        <f t="shared" si="100"/>
        <v>298410.41080000001</v>
      </c>
      <c r="AC356" s="8">
        <f t="shared" si="101"/>
        <v>0.57551402782955163</v>
      </c>
      <c r="AD356" s="1" t="str">
        <f t="shared" si="102"/>
        <v>CUST356</v>
      </c>
      <c r="AE356" s="1"/>
      <c r="AF356" s="1">
        <f t="shared" si="108"/>
        <v>174110401.63000003</v>
      </c>
      <c r="AG356" s="1">
        <f t="shared" si="103"/>
        <v>0.8506481641425695</v>
      </c>
      <c r="AH356" s="1" t="str">
        <f t="shared" si="104"/>
        <v>No</v>
      </c>
      <c r="AI356" s="1" t="str">
        <f t="shared" si="105"/>
        <v>Yes</v>
      </c>
      <c r="AJ356" s="1" t="str">
        <f t="shared" si="106"/>
        <v>No</v>
      </c>
      <c r="AK356" s="1" t="str">
        <f t="shared" si="107"/>
        <v>Low</v>
      </c>
    </row>
    <row r="357" spans="1:37" x14ac:dyDescent="0.3">
      <c r="A357" s="1" t="s">
        <v>22</v>
      </c>
      <c r="B357" s="1" t="s">
        <v>25</v>
      </c>
      <c r="C357" s="1" t="s">
        <v>31</v>
      </c>
      <c r="D357" s="1">
        <v>1104</v>
      </c>
      <c r="E357" s="1">
        <v>510385</v>
      </c>
      <c r="F357" s="1">
        <v>76126</v>
      </c>
      <c r="G357" s="1">
        <v>6.5</v>
      </c>
      <c r="H357" s="1">
        <v>3.68</v>
      </c>
      <c r="I357" s="1">
        <v>236</v>
      </c>
      <c r="J357" s="1">
        <v>61.52</v>
      </c>
      <c r="K357" s="1">
        <v>16.55</v>
      </c>
      <c r="L357" s="1">
        <v>43019</v>
      </c>
      <c r="M357" s="1">
        <v>4</v>
      </c>
      <c r="N357" s="1">
        <v>1822.46</v>
      </c>
      <c r="O357" s="1">
        <v>16.45</v>
      </c>
      <c r="P357" s="1">
        <v>31</v>
      </c>
      <c r="Q357" s="1">
        <v>4574</v>
      </c>
      <c r="R357" s="1">
        <v>40</v>
      </c>
      <c r="S357" s="1">
        <f t="shared" si="91"/>
        <v>4062.7200000000003</v>
      </c>
      <c r="T357" s="1">
        <f t="shared" si="92"/>
        <v>84468.717499999999</v>
      </c>
      <c r="U357" s="1">
        <f t="shared" si="93"/>
        <v>181.60799999999998</v>
      </c>
      <c r="V357" s="1">
        <f t="shared" si="94"/>
        <v>71.760000000000005</v>
      </c>
      <c r="W357" s="1">
        <f t="shared" si="95"/>
        <v>374007.19449999998</v>
      </c>
      <c r="X357" s="1">
        <f t="shared" si="96"/>
        <v>338.77463269927534</v>
      </c>
      <c r="Y357" s="10">
        <f t="shared" si="97"/>
        <v>6.7044767884822534</v>
      </c>
      <c r="Z357" s="1">
        <f t="shared" si="98"/>
        <v>280.05278579502431</v>
      </c>
      <c r="AA357" s="1">
        <f t="shared" si="99"/>
        <v>0.84269827679104992</v>
      </c>
      <c r="AB357" s="1">
        <f t="shared" si="100"/>
        <v>297881.19449999998</v>
      </c>
      <c r="AC357" s="8">
        <f t="shared" si="101"/>
        <v>0.84269827679104992</v>
      </c>
      <c r="AD357" s="1" t="str">
        <f t="shared" si="102"/>
        <v>CUST357</v>
      </c>
      <c r="AE357" s="1"/>
      <c r="AF357" s="1">
        <f t="shared" si="108"/>
        <v>174408282.82450002</v>
      </c>
      <c r="AG357" s="1">
        <f t="shared" si="103"/>
        <v>0.85210351711896715</v>
      </c>
      <c r="AH357" s="1" t="str">
        <f t="shared" si="104"/>
        <v>No</v>
      </c>
      <c r="AI357" s="1" t="str">
        <f t="shared" si="105"/>
        <v>Yes</v>
      </c>
      <c r="AJ357" s="1" t="str">
        <f t="shared" si="106"/>
        <v>No</v>
      </c>
      <c r="AK357" s="1" t="str">
        <f t="shared" si="107"/>
        <v>Low</v>
      </c>
    </row>
    <row r="358" spans="1:37" x14ac:dyDescent="0.3">
      <c r="A358" s="1" t="s">
        <v>18</v>
      </c>
      <c r="B358" s="1" t="s">
        <v>25</v>
      </c>
      <c r="C358" s="1" t="s">
        <v>29</v>
      </c>
      <c r="D358" s="1">
        <v>4581</v>
      </c>
      <c r="E358" s="1">
        <v>624578</v>
      </c>
      <c r="F358" s="1">
        <v>135722</v>
      </c>
      <c r="G358" s="1">
        <v>1.61</v>
      </c>
      <c r="H358" s="1">
        <v>12.99</v>
      </c>
      <c r="I358" s="1">
        <v>65</v>
      </c>
      <c r="J358" s="1">
        <v>50.6</v>
      </c>
      <c r="K358" s="1">
        <v>10.5</v>
      </c>
      <c r="L358" s="1">
        <v>37289</v>
      </c>
      <c r="M358" s="1">
        <v>1</v>
      </c>
      <c r="N358" s="1">
        <v>812.01</v>
      </c>
      <c r="O358" s="1">
        <v>0.45</v>
      </c>
      <c r="P358" s="1">
        <v>46</v>
      </c>
      <c r="Q358" s="1">
        <v>29000</v>
      </c>
      <c r="R358" s="1">
        <v>36</v>
      </c>
      <c r="S358" s="1">
        <f t="shared" si="91"/>
        <v>59507.19</v>
      </c>
      <c r="T358" s="1">
        <f t="shared" si="92"/>
        <v>65580.69</v>
      </c>
      <c r="U358" s="1">
        <f t="shared" si="93"/>
        <v>20.614500000000003</v>
      </c>
      <c r="V358" s="1">
        <f t="shared" si="94"/>
        <v>73.754099999999994</v>
      </c>
      <c r="W358" s="1">
        <f t="shared" si="95"/>
        <v>433106.75140000001</v>
      </c>
      <c r="X358" s="1">
        <f t="shared" si="96"/>
        <v>94.544150054573237</v>
      </c>
      <c r="Y358" s="10">
        <f t="shared" si="97"/>
        <v>4.6018921029751994</v>
      </c>
      <c r="Z358" s="1">
        <f t="shared" si="98"/>
        <v>769.1752564623589</v>
      </c>
      <c r="AA358" s="1">
        <f t="shared" si="99"/>
        <v>8.4506098517719161E-2</v>
      </c>
      <c r="AB358" s="1">
        <f t="shared" si="100"/>
        <v>297384.75140000001</v>
      </c>
      <c r="AC358" s="8">
        <f t="shared" si="101"/>
        <v>8.4506098517719161E-2</v>
      </c>
      <c r="AD358" s="1" t="str">
        <f t="shared" si="102"/>
        <v>CUST358</v>
      </c>
      <c r="AE358" s="1"/>
      <c r="AF358" s="1">
        <f t="shared" si="108"/>
        <v>174705667.57590002</v>
      </c>
      <c r="AG358" s="1">
        <f t="shared" si="103"/>
        <v>0.85355644463193669</v>
      </c>
      <c r="AH358" s="1" t="str">
        <f t="shared" si="104"/>
        <v>No</v>
      </c>
      <c r="AI358" s="1" t="str">
        <f t="shared" si="105"/>
        <v>Yes</v>
      </c>
      <c r="AJ358" s="1" t="str">
        <f t="shared" si="106"/>
        <v>No</v>
      </c>
      <c r="AK358" s="1" t="str">
        <f t="shared" si="107"/>
        <v>Low</v>
      </c>
    </row>
    <row r="359" spans="1:37" x14ac:dyDescent="0.3">
      <c r="A359" s="1" t="s">
        <v>19</v>
      </c>
      <c r="B359" s="1" t="s">
        <v>25</v>
      </c>
      <c r="C359" s="1" t="s">
        <v>30</v>
      </c>
      <c r="D359" s="1">
        <v>1863</v>
      </c>
      <c r="E359" s="1">
        <v>594855</v>
      </c>
      <c r="F359" s="1">
        <v>142788</v>
      </c>
      <c r="G359" s="1">
        <v>9.5500000000000007</v>
      </c>
      <c r="H359" s="1">
        <v>18.95</v>
      </c>
      <c r="I359" s="1">
        <v>356</v>
      </c>
      <c r="J359" s="1">
        <v>16.71</v>
      </c>
      <c r="K359" s="1">
        <v>7.82</v>
      </c>
      <c r="L359" s="1">
        <v>68906</v>
      </c>
      <c r="M359" s="1">
        <v>1</v>
      </c>
      <c r="N359" s="1">
        <v>1553.01</v>
      </c>
      <c r="O359" s="1">
        <v>15.73</v>
      </c>
      <c r="P359" s="1">
        <v>8</v>
      </c>
      <c r="Q359" s="1">
        <v>7574</v>
      </c>
      <c r="R359" s="1">
        <v>62</v>
      </c>
      <c r="S359" s="1">
        <f t="shared" si="91"/>
        <v>35303.85</v>
      </c>
      <c r="T359" s="1">
        <f t="shared" si="92"/>
        <v>46517.661</v>
      </c>
      <c r="U359" s="1">
        <f t="shared" si="93"/>
        <v>293.04989999999998</v>
      </c>
      <c r="V359" s="1">
        <f t="shared" si="94"/>
        <v>177.91650000000001</v>
      </c>
      <c r="W359" s="1">
        <f t="shared" si="95"/>
        <v>436082.52260000003</v>
      </c>
      <c r="X359" s="1">
        <f t="shared" si="96"/>
        <v>234.07542812667742</v>
      </c>
      <c r="Y359" s="10">
        <f t="shared" si="97"/>
        <v>4.1660013446508106</v>
      </c>
      <c r="Z359" s="1">
        <f t="shared" si="98"/>
        <v>383.03359282940869</v>
      </c>
      <c r="AA359" s="1">
        <f t="shared" si="99"/>
        <v>0.9294223970547445</v>
      </c>
      <c r="AB359" s="1">
        <f t="shared" si="100"/>
        <v>293294.52260000003</v>
      </c>
      <c r="AC359" s="8">
        <f t="shared" si="101"/>
        <v>0.9294223970547445</v>
      </c>
      <c r="AD359" s="1" t="str">
        <f t="shared" si="102"/>
        <v>CUST359</v>
      </c>
      <c r="AE359" s="1"/>
      <c r="AF359" s="1">
        <f t="shared" si="108"/>
        <v>174998962.09850001</v>
      </c>
      <c r="AG359" s="1">
        <f t="shared" si="103"/>
        <v>0.85498938858512419</v>
      </c>
      <c r="AH359" s="1" t="str">
        <f t="shared" si="104"/>
        <v>No</v>
      </c>
      <c r="AI359" s="1" t="str">
        <f t="shared" si="105"/>
        <v>Yes</v>
      </c>
      <c r="AJ359" s="1" t="str">
        <f t="shared" si="106"/>
        <v>No</v>
      </c>
      <c r="AK359" s="1" t="str">
        <f t="shared" si="107"/>
        <v>Low</v>
      </c>
    </row>
    <row r="360" spans="1:37" x14ac:dyDescent="0.3">
      <c r="A360" s="1" t="s">
        <v>20</v>
      </c>
      <c r="B360" s="1" t="s">
        <v>24</v>
      </c>
      <c r="C360" s="1" t="s">
        <v>28</v>
      </c>
      <c r="D360" s="1">
        <v>1488</v>
      </c>
      <c r="E360" s="1">
        <v>463860</v>
      </c>
      <c r="F360" s="1">
        <v>24810</v>
      </c>
      <c r="G360" s="1">
        <v>4.92</v>
      </c>
      <c r="H360" s="1">
        <v>11.82</v>
      </c>
      <c r="I360" s="1">
        <v>285</v>
      </c>
      <c r="J360" s="1">
        <v>69</v>
      </c>
      <c r="K360" s="1">
        <v>6.26</v>
      </c>
      <c r="L360" s="1">
        <v>87700</v>
      </c>
      <c r="M360" s="1">
        <v>13</v>
      </c>
      <c r="N360" s="1">
        <v>1510.71</v>
      </c>
      <c r="O360" s="1">
        <v>14.3</v>
      </c>
      <c r="P360" s="1">
        <v>14</v>
      </c>
      <c r="Q360" s="1">
        <v>11518</v>
      </c>
      <c r="R360" s="1">
        <v>-9</v>
      </c>
      <c r="S360" s="1">
        <f t="shared" si="91"/>
        <v>17588.16</v>
      </c>
      <c r="T360" s="1">
        <f t="shared" si="92"/>
        <v>29037.636000000002</v>
      </c>
      <c r="U360" s="1">
        <f t="shared" si="93"/>
        <v>212.78400000000002</v>
      </c>
      <c r="V360" s="1">
        <f t="shared" si="94"/>
        <v>73.209599999999995</v>
      </c>
      <c r="W360" s="1">
        <f t="shared" si="95"/>
        <v>317730.21039999998</v>
      </c>
      <c r="X360" s="1">
        <f t="shared" si="96"/>
        <v>213.52836720430108</v>
      </c>
      <c r="Y360" s="10">
        <f t="shared" si="97"/>
        <v>18.696493349455864</v>
      </c>
      <c r="Z360" s="1">
        <f t="shared" si="98"/>
        <v>307.04767956788527</v>
      </c>
      <c r="AA360" s="1">
        <f t="shared" si="99"/>
        <v>0.92819460613116034</v>
      </c>
      <c r="AB360" s="1">
        <f t="shared" si="100"/>
        <v>292920.21039999998</v>
      </c>
      <c r="AC360" s="8">
        <f t="shared" si="101"/>
        <v>0.92819460613116034</v>
      </c>
      <c r="AD360" s="1" t="str">
        <f t="shared" si="102"/>
        <v>CUST360</v>
      </c>
      <c r="AE360" s="1"/>
      <c r="AF360" s="1">
        <f t="shared" si="108"/>
        <v>175291882.3089</v>
      </c>
      <c r="AG360" s="1">
        <f t="shared" si="103"/>
        <v>0.85642050376769963</v>
      </c>
      <c r="AH360" s="1" t="str">
        <f t="shared" si="104"/>
        <v>No</v>
      </c>
      <c r="AI360" s="1" t="str">
        <f t="shared" si="105"/>
        <v>No</v>
      </c>
      <c r="AJ360" s="1" t="str">
        <f t="shared" si="106"/>
        <v>No</v>
      </c>
      <c r="AK360" s="1" t="str">
        <f t="shared" si="107"/>
        <v>High</v>
      </c>
    </row>
    <row r="361" spans="1:37" x14ac:dyDescent="0.3">
      <c r="A361" s="1" t="s">
        <v>18</v>
      </c>
      <c r="B361" s="1" t="s">
        <v>24</v>
      </c>
      <c r="C361" s="1" t="s">
        <v>29</v>
      </c>
      <c r="D361" s="1">
        <v>4314</v>
      </c>
      <c r="E361" s="1">
        <v>472381</v>
      </c>
      <c r="F361" s="1">
        <v>83958</v>
      </c>
      <c r="G361" s="1">
        <v>2.5</v>
      </c>
      <c r="H361" s="1">
        <v>7.98</v>
      </c>
      <c r="I361" s="1">
        <v>303</v>
      </c>
      <c r="J361" s="1">
        <v>47.01</v>
      </c>
      <c r="K361" s="1">
        <v>10.39</v>
      </c>
      <c r="L361" s="1">
        <v>10131</v>
      </c>
      <c r="M361" s="1">
        <v>10</v>
      </c>
      <c r="N361" s="1">
        <v>927.62</v>
      </c>
      <c r="O361" s="1">
        <v>26.5</v>
      </c>
      <c r="P361" s="1">
        <v>43</v>
      </c>
      <c r="Q361" s="1">
        <v>1394</v>
      </c>
      <c r="R361" s="1">
        <v>64</v>
      </c>
      <c r="S361" s="1">
        <f t="shared" si="91"/>
        <v>34425.72</v>
      </c>
      <c r="T361" s="1">
        <f t="shared" si="92"/>
        <v>49080.385900000001</v>
      </c>
      <c r="U361" s="1">
        <f t="shared" si="93"/>
        <v>1143.21</v>
      </c>
      <c r="V361" s="1">
        <f t="shared" si="94"/>
        <v>107.85000000000001</v>
      </c>
      <c r="W361" s="1">
        <f t="shared" si="95"/>
        <v>376098.83409999998</v>
      </c>
      <c r="X361" s="1">
        <f t="shared" si="96"/>
        <v>87.181000023180331</v>
      </c>
      <c r="Y361" s="10">
        <f t="shared" si="97"/>
        <v>5.6263965315991333</v>
      </c>
      <c r="Z361" s="1">
        <f t="shared" si="98"/>
        <v>509.23977490782863</v>
      </c>
      <c r="AA361" s="1">
        <f t="shared" si="99"/>
        <v>0.5950045831648606</v>
      </c>
      <c r="AB361" s="1">
        <f t="shared" si="100"/>
        <v>292140.83409999998</v>
      </c>
      <c r="AC361" s="8">
        <f t="shared" si="101"/>
        <v>0.5950045831648606</v>
      </c>
      <c r="AD361" s="1" t="str">
        <f t="shared" si="102"/>
        <v>CUST361</v>
      </c>
      <c r="AE361" s="1"/>
      <c r="AF361" s="1">
        <f t="shared" si="108"/>
        <v>175584023.14300001</v>
      </c>
      <c r="AG361" s="1">
        <f t="shared" si="103"/>
        <v>0.85784781116502762</v>
      </c>
      <c r="AH361" s="1" t="str">
        <f t="shared" si="104"/>
        <v>No</v>
      </c>
      <c r="AI361" s="1" t="str">
        <f t="shared" si="105"/>
        <v>No</v>
      </c>
      <c r="AJ361" s="1" t="str">
        <f t="shared" si="106"/>
        <v>No</v>
      </c>
      <c r="AK361" s="1" t="str">
        <f t="shared" si="107"/>
        <v>Low</v>
      </c>
    </row>
    <row r="362" spans="1:37" x14ac:dyDescent="0.3">
      <c r="A362" s="1" t="s">
        <v>20</v>
      </c>
      <c r="B362" s="1" t="s">
        <v>24</v>
      </c>
      <c r="C362" s="1" t="s">
        <v>29</v>
      </c>
      <c r="D362" s="1">
        <v>3184</v>
      </c>
      <c r="E362" s="1">
        <v>642278</v>
      </c>
      <c r="F362" s="1">
        <v>135064</v>
      </c>
      <c r="G362" s="1">
        <v>5.38</v>
      </c>
      <c r="H362" s="1">
        <v>10.27</v>
      </c>
      <c r="I362" s="1">
        <v>491</v>
      </c>
      <c r="J362" s="1">
        <v>54.81</v>
      </c>
      <c r="K362" s="1">
        <v>16.71</v>
      </c>
      <c r="L362" s="1">
        <v>34470</v>
      </c>
      <c r="M362" s="1">
        <v>2</v>
      </c>
      <c r="N362" s="1">
        <v>1800.34</v>
      </c>
      <c r="O362" s="1">
        <v>25.45</v>
      </c>
      <c r="P362" s="1">
        <v>33</v>
      </c>
      <c r="Q362" s="1">
        <v>40028</v>
      </c>
      <c r="R362" s="1">
        <v>35</v>
      </c>
      <c r="S362" s="1">
        <f t="shared" si="91"/>
        <v>32699.68</v>
      </c>
      <c r="T362" s="1">
        <f t="shared" si="92"/>
        <v>107324.6538</v>
      </c>
      <c r="U362" s="1">
        <f t="shared" si="93"/>
        <v>810.32799999999997</v>
      </c>
      <c r="V362" s="1">
        <f t="shared" si="94"/>
        <v>171.29920000000001</v>
      </c>
      <c r="W362" s="1">
        <f t="shared" si="95"/>
        <v>426774.03899999999</v>
      </c>
      <c r="X362" s="1">
        <f t="shared" si="96"/>
        <v>134.03707255025125</v>
      </c>
      <c r="Y362" s="10">
        <f t="shared" si="97"/>
        <v>4.7553604217259968</v>
      </c>
      <c r="Z362" s="1">
        <f t="shared" si="98"/>
        <v>356.7537242965218</v>
      </c>
      <c r="AA362" s="1">
        <f t="shared" si="99"/>
        <v>1.3762995774415439</v>
      </c>
      <c r="AB362" s="1">
        <f t="shared" si="100"/>
        <v>291710.03899999999</v>
      </c>
      <c r="AC362" s="8">
        <f t="shared" si="101"/>
        <v>1.3762995774415439</v>
      </c>
      <c r="AD362" s="1" t="str">
        <f t="shared" si="102"/>
        <v>CUST362</v>
      </c>
      <c r="AE362" s="1"/>
      <c r="AF362" s="1">
        <f t="shared" si="108"/>
        <v>175875733.18200001</v>
      </c>
      <c r="AG362" s="1">
        <f t="shared" si="103"/>
        <v>0.8592730138342205</v>
      </c>
      <c r="AH362" s="1" t="str">
        <f t="shared" si="104"/>
        <v>No</v>
      </c>
      <c r="AI362" s="1" t="str">
        <f t="shared" si="105"/>
        <v>Yes</v>
      </c>
      <c r="AJ362" s="1" t="str">
        <f t="shared" si="106"/>
        <v>No</v>
      </c>
      <c r="AK362" s="1" t="str">
        <f t="shared" si="107"/>
        <v>Low</v>
      </c>
    </row>
    <row r="363" spans="1:37" x14ac:dyDescent="0.3">
      <c r="A363" s="1" t="s">
        <v>21</v>
      </c>
      <c r="B363" s="1" t="s">
        <v>24</v>
      </c>
      <c r="C363" s="1" t="s">
        <v>31</v>
      </c>
      <c r="D363" s="1">
        <v>4245</v>
      </c>
      <c r="E363" s="1">
        <v>581111</v>
      </c>
      <c r="F363" s="1">
        <v>72055</v>
      </c>
      <c r="G363" s="1">
        <v>7.88</v>
      </c>
      <c r="H363" s="1">
        <v>12.9</v>
      </c>
      <c r="I363" s="1">
        <v>245</v>
      </c>
      <c r="J363" s="1">
        <v>68.17</v>
      </c>
      <c r="K363" s="1">
        <v>11.82</v>
      </c>
      <c r="L363" s="1">
        <v>60561</v>
      </c>
      <c r="M363" s="1">
        <v>14</v>
      </c>
      <c r="N363" s="1">
        <v>1338.21</v>
      </c>
      <c r="O363" s="1">
        <v>11.4</v>
      </c>
      <c r="P363" s="1">
        <v>41</v>
      </c>
      <c r="Q363" s="1">
        <v>32820</v>
      </c>
      <c r="R363" s="1">
        <v>62</v>
      </c>
      <c r="S363" s="1">
        <f t="shared" si="91"/>
        <v>54760.5</v>
      </c>
      <c r="T363" s="1">
        <f t="shared" si="92"/>
        <v>68687.320200000002</v>
      </c>
      <c r="U363" s="1">
        <f t="shared" si="93"/>
        <v>483.93</v>
      </c>
      <c r="V363" s="1">
        <f t="shared" si="94"/>
        <v>334.50599999999997</v>
      </c>
      <c r="W363" s="1">
        <f t="shared" si="95"/>
        <v>363463.7438</v>
      </c>
      <c r="X363" s="1">
        <f t="shared" si="96"/>
        <v>85.62161220259128</v>
      </c>
      <c r="Y363" s="10">
        <f t="shared" si="97"/>
        <v>8.0648254805357027</v>
      </c>
      <c r="Z363" s="1">
        <f t="shared" si="98"/>
        <v>434.24499891646303</v>
      </c>
      <c r="AA363" s="1">
        <f t="shared" si="99"/>
        <v>0.56419763177774984</v>
      </c>
      <c r="AB363" s="1">
        <f t="shared" si="100"/>
        <v>291408.7438</v>
      </c>
      <c r="AC363" s="8">
        <f t="shared" si="101"/>
        <v>0.56419763177774984</v>
      </c>
      <c r="AD363" s="1" t="str">
        <f t="shared" si="102"/>
        <v>CUST363</v>
      </c>
      <c r="AE363" s="1"/>
      <c r="AF363" s="1">
        <f t="shared" si="108"/>
        <v>176167141.92580003</v>
      </c>
      <c r="AG363" s="1">
        <f t="shared" si="103"/>
        <v>0.86069674447068967</v>
      </c>
      <c r="AH363" s="1" t="str">
        <f t="shared" si="104"/>
        <v>No</v>
      </c>
      <c r="AI363" s="1" t="str">
        <f t="shared" si="105"/>
        <v>No</v>
      </c>
      <c r="AJ363" s="1" t="str">
        <f t="shared" si="106"/>
        <v>No</v>
      </c>
      <c r="AK363" s="1" t="str">
        <f t="shared" si="107"/>
        <v>Low</v>
      </c>
    </row>
    <row r="364" spans="1:37" x14ac:dyDescent="0.3">
      <c r="A364" s="1" t="s">
        <v>19</v>
      </c>
      <c r="B364" s="1" t="s">
        <v>25</v>
      </c>
      <c r="C364" s="1" t="s">
        <v>29</v>
      </c>
      <c r="D364" s="1">
        <v>1339</v>
      </c>
      <c r="E364" s="1">
        <v>480267</v>
      </c>
      <c r="F364" s="1">
        <v>46862</v>
      </c>
      <c r="G364" s="1">
        <v>4.58</v>
      </c>
      <c r="H364" s="1">
        <v>7.65</v>
      </c>
      <c r="I364" s="1">
        <v>39</v>
      </c>
      <c r="J364" s="1">
        <v>28.84</v>
      </c>
      <c r="K364" s="1">
        <v>7.16</v>
      </c>
      <c r="L364" s="1">
        <v>87675</v>
      </c>
      <c r="M364" s="1">
        <v>1</v>
      </c>
      <c r="N364" s="1">
        <v>1690.85</v>
      </c>
      <c r="O364" s="1">
        <v>29.36</v>
      </c>
      <c r="P364" s="1">
        <v>30</v>
      </c>
      <c r="Q364" s="1">
        <v>9367</v>
      </c>
      <c r="R364" s="1">
        <v>30</v>
      </c>
      <c r="S364" s="1">
        <f t="shared" si="91"/>
        <v>10243.35</v>
      </c>
      <c r="T364" s="1">
        <f t="shared" si="92"/>
        <v>34387.117200000001</v>
      </c>
      <c r="U364" s="1">
        <f t="shared" si="93"/>
        <v>393.13039999999995</v>
      </c>
      <c r="V364" s="1">
        <f t="shared" si="94"/>
        <v>61.3262</v>
      </c>
      <c r="W364" s="1">
        <f t="shared" si="95"/>
        <v>338140.07620000001</v>
      </c>
      <c r="X364" s="1">
        <f t="shared" si="96"/>
        <v>252.53179701269605</v>
      </c>
      <c r="Y364" s="10">
        <f t="shared" si="97"/>
        <v>10.248538261277794</v>
      </c>
      <c r="Z364" s="1">
        <f t="shared" si="98"/>
        <v>284.03879705473582</v>
      </c>
      <c r="AA364" s="1">
        <f t="shared" si="99"/>
        <v>0.13730518649001491</v>
      </c>
      <c r="AB364" s="1">
        <f t="shared" si="100"/>
        <v>291278.07620000001</v>
      </c>
      <c r="AC364" s="8">
        <f t="shared" si="101"/>
        <v>0.13730518649001491</v>
      </c>
      <c r="AD364" s="1" t="str">
        <f t="shared" si="102"/>
        <v>CUST364</v>
      </c>
      <c r="AE364" s="1"/>
      <c r="AF364" s="1">
        <f t="shared" si="108"/>
        <v>176458420.00200003</v>
      </c>
      <c r="AG364" s="1">
        <f t="shared" si="103"/>
        <v>0.86211983670673564</v>
      </c>
      <c r="AH364" s="1" t="str">
        <f t="shared" si="104"/>
        <v>No</v>
      </c>
      <c r="AI364" s="1" t="str">
        <f t="shared" si="105"/>
        <v>Yes</v>
      </c>
      <c r="AJ364" s="1" t="str">
        <f t="shared" si="106"/>
        <v>No</v>
      </c>
      <c r="AK364" s="1" t="str">
        <f t="shared" si="107"/>
        <v>Low</v>
      </c>
    </row>
    <row r="365" spans="1:37" x14ac:dyDescent="0.3">
      <c r="A365" s="1" t="s">
        <v>21</v>
      </c>
      <c r="B365" s="1" t="s">
        <v>27</v>
      </c>
      <c r="C365" s="1" t="s">
        <v>31</v>
      </c>
      <c r="D365" s="1">
        <v>3291</v>
      </c>
      <c r="E365" s="1">
        <v>589570</v>
      </c>
      <c r="F365" s="1">
        <v>66844</v>
      </c>
      <c r="G365" s="1">
        <v>5.95</v>
      </c>
      <c r="H365" s="1">
        <v>2.2200000000000002</v>
      </c>
      <c r="I365" s="1">
        <v>386</v>
      </c>
      <c r="J365" s="1">
        <v>21.78</v>
      </c>
      <c r="K365" s="1">
        <v>17.54</v>
      </c>
      <c r="L365" s="1">
        <v>81552</v>
      </c>
      <c r="M365" s="1">
        <v>6</v>
      </c>
      <c r="N365" s="1">
        <v>1635.8</v>
      </c>
      <c r="O365" s="1">
        <v>17.52</v>
      </c>
      <c r="P365" s="1">
        <v>14</v>
      </c>
      <c r="Q365" s="1">
        <v>40531</v>
      </c>
      <c r="R365" s="1">
        <v>67</v>
      </c>
      <c r="S365" s="1">
        <f t="shared" si="91"/>
        <v>7306.02</v>
      </c>
      <c r="T365" s="1">
        <f t="shared" si="92"/>
        <v>103410.57799999999</v>
      </c>
      <c r="U365" s="1">
        <f t="shared" si="93"/>
        <v>576.58320000000003</v>
      </c>
      <c r="V365" s="1">
        <f t="shared" si="94"/>
        <v>195.81450000000001</v>
      </c>
      <c r="W365" s="1">
        <f t="shared" si="95"/>
        <v>355998.00430000003</v>
      </c>
      <c r="X365" s="1">
        <f t="shared" si="96"/>
        <v>108.17320094196293</v>
      </c>
      <c r="Y365" s="10">
        <f t="shared" si="97"/>
        <v>8.8200885644186471</v>
      </c>
      <c r="Z365" s="1">
        <f t="shared" si="98"/>
        <v>360.41692138403226</v>
      </c>
      <c r="AA365" s="1">
        <f t="shared" si="99"/>
        <v>1.0709819020642164</v>
      </c>
      <c r="AB365" s="1">
        <f t="shared" si="100"/>
        <v>289154.00430000003</v>
      </c>
      <c r="AC365" s="8">
        <f t="shared" si="101"/>
        <v>1.0709819020642164</v>
      </c>
      <c r="AD365" s="1" t="str">
        <f t="shared" si="102"/>
        <v>CUST365</v>
      </c>
      <c r="AE365" s="1"/>
      <c r="AF365" s="1">
        <f t="shared" si="108"/>
        <v>176747574.00630003</v>
      </c>
      <c r="AG365" s="1">
        <f t="shared" si="103"/>
        <v>0.86353255140160479</v>
      </c>
      <c r="AH365" s="1" t="str">
        <f t="shared" si="104"/>
        <v>No</v>
      </c>
      <c r="AI365" s="1" t="str">
        <f t="shared" si="105"/>
        <v>Yes</v>
      </c>
      <c r="AJ365" s="1" t="str">
        <f t="shared" si="106"/>
        <v>No</v>
      </c>
      <c r="AK365" s="1" t="str">
        <f t="shared" si="107"/>
        <v>Low</v>
      </c>
    </row>
    <row r="366" spans="1:37" x14ac:dyDescent="0.3">
      <c r="A366" s="1" t="s">
        <v>21</v>
      </c>
      <c r="B366" s="1" t="s">
        <v>24</v>
      </c>
      <c r="C366" s="1" t="s">
        <v>28</v>
      </c>
      <c r="D366" s="1">
        <v>2077</v>
      </c>
      <c r="E366" s="1">
        <v>536275</v>
      </c>
      <c r="F366" s="1">
        <v>45379</v>
      </c>
      <c r="G366" s="1">
        <v>8.17</v>
      </c>
      <c r="H366" s="1">
        <v>15.92</v>
      </c>
      <c r="I366" s="1">
        <v>163</v>
      </c>
      <c r="J366" s="1">
        <v>47.15</v>
      </c>
      <c r="K366" s="1">
        <v>19.87</v>
      </c>
      <c r="L366" s="1">
        <v>44149</v>
      </c>
      <c r="M366" s="1">
        <v>12</v>
      </c>
      <c r="N366" s="1">
        <v>679.58</v>
      </c>
      <c r="O366" s="1">
        <v>16.170000000000002</v>
      </c>
      <c r="P366" s="1">
        <v>31</v>
      </c>
      <c r="Q366" s="1">
        <v>18824</v>
      </c>
      <c r="R366" s="1">
        <v>23</v>
      </c>
      <c r="S366" s="1">
        <f t="shared" si="91"/>
        <v>33065.839999999997</v>
      </c>
      <c r="T366" s="1">
        <f t="shared" si="92"/>
        <v>106557.84250000001</v>
      </c>
      <c r="U366" s="1">
        <f t="shared" si="93"/>
        <v>335.85090000000002</v>
      </c>
      <c r="V366" s="1">
        <f t="shared" si="94"/>
        <v>169.6909</v>
      </c>
      <c r="W366" s="1">
        <f t="shared" si="95"/>
        <v>333172.7757</v>
      </c>
      <c r="X366" s="1">
        <f t="shared" si="96"/>
        <v>160.4105805007222</v>
      </c>
      <c r="Y366" s="10">
        <f t="shared" si="97"/>
        <v>11.817691002446065</v>
      </c>
      <c r="Z366" s="1">
        <f t="shared" si="98"/>
        <v>789.12710791959739</v>
      </c>
      <c r="AA366" s="1">
        <f t="shared" si="99"/>
        <v>0.20655734464593725</v>
      </c>
      <c r="AB366" s="1">
        <f t="shared" si="100"/>
        <v>287793.7757</v>
      </c>
      <c r="AC366" s="8">
        <f t="shared" si="101"/>
        <v>0.20655734464593725</v>
      </c>
      <c r="AD366" s="1" t="str">
        <f t="shared" si="102"/>
        <v>CUST366</v>
      </c>
      <c r="AE366" s="1"/>
      <c r="AF366" s="1">
        <f t="shared" si="108"/>
        <v>177035367.78200004</v>
      </c>
      <c r="AG366" s="1">
        <f t="shared" si="103"/>
        <v>0.86493862045123637</v>
      </c>
      <c r="AH366" s="1" t="str">
        <f t="shared" si="104"/>
        <v>No</v>
      </c>
      <c r="AI366" s="1" t="str">
        <f t="shared" si="105"/>
        <v>No</v>
      </c>
      <c r="AJ366" s="1" t="str">
        <f t="shared" si="106"/>
        <v>No</v>
      </c>
      <c r="AK366" s="1" t="str">
        <f t="shared" si="107"/>
        <v>Low</v>
      </c>
    </row>
    <row r="367" spans="1:37" x14ac:dyDescent="0.3">
      <c r="A367" s="1" t="s">
        <v>18</v>
      </c>
      <c r="B367" s="1" t="s">
        <v>27</v>
      </c>
      <c r="C367" s="1" t="s">
        <v>31</v>
      </c>
      <c r="D367" s="1">
        <v>1086</v>
      </c>
      <c r="E367" s="1">
        <v>539066</v>
      </c>
      <c r="F367" s="1">
        <v>82842</v>
      </c>
      <c r="G367" s="1">
        <v>3.61</v>
      </c>
      <c r="H367" s="1">
        <v>10.72</v>
      </c>
      <c r="I367" s="1">
        <v>418</v>
      </c>
      <c r="J367" s="1">
        <v>10.18</v>
      </c>
      <c r="K367" s="1">
        <v>18.75</v>
      </c>
      <c r="L367" s="1">
        <v>46412</v>
      </c>
      <c r="M367" s="1">
        <v>6</v>
      </c>
      <c r="N367" s="1">
        <v>565.48</v>
      </c>
      <c r="O367" s="1">
        <v>26.21</v>
      </c>
      <c r="P367" s="1">
        <v>45</v>
      </c>
      <c r="Q367" s="1">
        <v>10759</v>
      </c>
      <c r="R367" s="1">
        <v>36</v>
      </c>
      <c r="S367" s="1">
        <f t="shared" si="91"/>
        <v>11641.92</v>
      </c>
      <c r="T367" s="1">
        <f t="shared" si="92"/>
        <v>101074.875</v>
      </c>
      <c r="U367" s="1">
        <f t="shared" si="93"/>
        <v>284.64060000000001</v>
      </c>
      <c r="V367" s="1">
        <f t="shared" si="94"/>
        <v>39.204599999999999</v>
      </c>
      <c r="W367" s="1">
        <f t="shared" si="95"/>
        <v>368854.35979999998</v>
      </c>
      <c r="X367" s="1">
        <f t="shared" si="96"/>
        <v>339.64489852670346</v>
      </c>
      <c r="Y367" s="10">
        <f t="shared" si="97"/>
        <v>6.5071582047753553</v>
      </c>
      <c r="Z367" s="1">
        <f t="shared" si="98"/>
        <v>953.28924099879748</v>
      </c>
      <c r="AA367" s="1">
        <f t="shared" si="99"/>
        <v>0.43848181855283025</v>
      </c>
      <c r="AB367" s="1">
        <f t="shared" si="100"/>
        <v>286012.35979999998</v>
      </c>
      <c r="AC367" s="8">
        <f t="shared" si="101"/>
        <v>0.43848181855283025</v>
      </c>
      <c r="AD367" s="1" t="str">
        <f t="shared" si="102"/>
        <v>CUST367</v>
      </c>
      <c r="AE367" s="1"/>
      <c r="AF367" s="1">
        <f t="shared" si="108"/>
        <v>177321380.14180005</v>
      </c>
      <c r="AG367" s="1">
        <f t="shared" si="103"/>
        <v>0.86633598606815676</v>
      </c>
      <c r="AH367" s="1" t="str">
        <f t="shared" si="104"/>
        <v>No</v>
      </c>
      <c r="AI367" s="1" t="str">
        <f t="shared" si="105"/>
        <v>Yes</v>
      </c>
      <c r="AJ367" s="1" t="str">
        <f t="shared" si="106"/>
        <v>No</v>
      </c>
      <c r="AK367" s="1" t="str">
        <f t="shared" si="107"/>
        <v>Low</v>
      </c>
    </row>
    <row r="368" spans="1:37" x14ac:dyDescent="0.3">
      <c r="A368" s="1" t="s">
        <v>21</v>
      </c>
      <c r="B368" s="1" t="s">
        <v>25</v>
      </c>
      <c r="C368" s="1" t="s">
        <v>30</v>
      </c>
      <c r="D368" s="1">
        <v>620</v>
      </c>
      <c r="E368" s="1">
        <v>472955</v>
      </c>
      <c r="F368" s="1">
        <v>91795</v>
      </c>
      <c r="G368" s="1">
        <v>2.65</v>
      </c>
      <c r="H368" s="1">
        <v>16.12</v>
      </c>
      <c r="I368" s="1">
        <v>146</v>
      </c>
      <c r="J368" s="1">
        <v>12.14</v>
      </c>
      <c r="K368" s="1">
        <v>7.76</v>
      </c>
      <c r="L368" s="1">
        <v>38744</v>
      </c>
      <c r="M368" s="1">
        <v>5</v>
      </c>
      <c r="N368" s="1">
        <v>1271.1300000000001</v>
      </c>
      <c r="O368" s="1">
        <v>24.18</v>
      </c>
      <c r="P368" s="1">
        <v>45</v>
      </c>
      <c r="Q368" s="1">
        <v>9733</v>
      </c>
      <c r="R368" s="1">
        <v>53</v>
      </c>
      <c r="S368" s="1">
        <f t="shared" si="91"/>
        <v>9994.4000000000015</v>
      </c>
      <c r="T368" s="1">
        <f t="shared" si="92"/>
        <v>36701.308000000005</v>
      </c>
      <c r="U368" s="1">
        <f t="shared" si="93"/>
        <v>149.916</v>
      </c>
      <c r="V368" s="1">
        <f t="shared" si="94"/>
        <v>16.43</v>
      </c>
      <c r="W368" s="1">
        <f t="shared" si="95"/>
        <v>377615.946</v>
      </c>
      <c r="X368" s="1">
        <f t="shared" si="96"/>
        <v>609.05797741935487</v>
      </c>
      <c r="Y368" s="10">
        <f t="shared" si="97"/>
        <v>5.1522958766817366</v>
      </c>
      <c r="Z368" s="1">
        <f t="shared" si="98"/>
        <v>372.07445343906602</v>
      </c>
      <c r="AA368" s="1">
        <f t="shared" si="99"/>
        <v>0.39239458299415381</v>
      </c>
      <c r="AB368" s="1">
        <f t="shared" si="100"/>
        <v>285820.946</v>
      </c>
      <c r="AC368" s="8">
        <f t="shared" si="101"/>
        <v>0.39239458299415381</v>
      </c>
      <c r="AD368" s="1" t="str">
        <f t="shared" si="102"/>
        <v>CUST368</v>
      </c>
      <c r="AE368" s="1"/>
      <c r="AF368" s="1">
        <f t="shared" si="108"/>
        <v>177607201.08780006</v>
      </c>
      <c r="AG368" s="1">
        <f t="shared" si="103"/>
        <v>0.86773241649800026</v>
      </c>
      <c r="AH368" s="1" t="str">
        <f t="shared" si="104"/>
        <v>No</v>
      </c>
      <c r="AI368" s="1" t="str">
        <f t="shared" si="105"/>
        <v>Yes</v>
      </c>
      <c r="AJ368" s="1" t="str">
        <f t="shared" si="106"/>
        <v>No</v>
      </c>
      <c r="AK368" s="1" t="str">
        <f t="shared" si="107"/>
        <v>Low</v>
      </c>
    </row>
    <row r="369" spans="1:37" x14ac:dyDescent="0.3">
      <c r="A369" s="1" t="s">
        <v>21</v>
      </c>
      <c r="B369" s="1" t="s">
        <v>24</v>
      </c>
      <c r="C369" s="1" t="s">
        <v>31</v>
      </c>
      <c r="D369" s="1">
        <v>343</v>
      </c>
      <c r="E369" s="1">
        <v>495358</v>
      </c>
      <c r="F369" s="1">
        <v>40063</v>
      </c>
      <c r="G369" s="1">
        <v>6.99</v>
      </c>
      <c r="H369" s="1">
        <v>7.72</v>
      </c>
      <c r="I369" s="1">
        <v>155</v>
      </c>
      <c r="J369" s="1">
        <v>42.13</v>
      </c>
      <c r="K369" s="1">
        <v>14.56</v>
      </c>
      <c r="L369" s="1">
        <v>64210</v>
      </c>
      <c r="M369" s="1">
        <v>13</v>
      </c>
      <c r="N369" s="1">
        <v>174.07</v>
      </c>
      <c r="O369" s="1">
        <v>23.62</v>
      </c>
      <c r="P369" s="1">
        <v>1</v>
      </c>
      <c r="Q369" s="1">
        <v>30541</v>
      </c>
      <c r="R369" s="1">
        <v>-6</v>
      </c>
      <c r="S369" s="1">
        <f t="shared" si="91"/>
        <v>2647.96</v>
      </c>
      <c r="T369" s="1">
        <f t="shared" si="92"/>
        <v>72124.124800000005</v>
      </c>
      <c r="U369" s="1">
        <f t="shared" si="93"/>
        <v>81.016600000000011</v>
      </c>
      <c r="V369" s="1">
        <f t="shared" si="94"/>
        <v>23.9757</v>
      </c>
      <c r="W369" s="1">
        <f t="shared" si="95"/>
        <v>325729.92290000001</v>
      </c>
      <c r="X369" s="1">
        <f t="shared" si="96"/>
        <v>949.64992099125368</v>
      </c>
      <c r="Y369" s="10">
        <f t="shared" si="97"/>
        <v>12.364475950378154</v>
      </c>
      <c r="Z369" s="1">
        <f t="shared" si="98"/>
        <v>2845.7402194519445</v>
      </c>
      <c r="AA369" s="1">
        <f t="shared" si="99"/>
        <v>5.4467375110526128E-2</v>
      </c>
      <c r="AB369" s="1">
        <f t="shared" si="100"/>
        <v>285666.92290000001</v>
      </c>
      <c r="AC369" s="8">
        <f t="shared" si="101"/>
        <v>5.4467375110526128E-2</v>
      </c>
      <c r="AD369" s="1" t="str">
        <f t="shared" si="102"/>
        <v>CUST369</v>
      </c>
      <c r="AE369" s="1"/>
      <c r="AF369" s="1">
        <f t="shared" si="108"/>
        <v>177892868.01070005</v>
      </c>
      <c r="AG369" s="1">
        <f t="shared" si="103"/>
        <v>0.86912809441986005</v>
      </c>
      <c r="AH369" s="1" t="str">
        <f t="shared" si="104"/>
        <v>No</v>
      </c>
      <c r="AI369" s="1" t="str">
        <f t="shared" si="105"/>
        <v>No</v>
      </c>
      <c r="AJ369" s="1" t="str">
        <f t="shared" si="106"/>
        <v>No</v>
      </c>
      <c r="AK369" s="1" t="str">
        <f t="shared" si="107"/>
        <v>High</v>
      </c>
    </row>
    <row r="370" spans="1:37" x14ac:dyDescent="0.3">
      <c r="A370" s="1" t="s">
        <v>22</v>
      </c>
      <c r="B370" s="1" t="s">
        <v>27</v>
      </c>
      <c r="C370" s="1" t="s">
        <v>30</v>
      </c>
      <c r="D370" s="1">
        <v>4712</v>
      </c>
      <c r="E370" s="1">
        <v>536799</v>
      </c>
      <c r="F370" s="1">
        <v>123325</v>
      </c>
      <c r="G370" s="1">
        <v>3.04</v>
      </c>
      <c r="H370" s="1">
        <v>3.58</v>
      </c>
      <c r="I370" s="1">
        <v>164</v>
      </c>
      <c r="J370" s="1">
        <v>44.67</v>
      </c>
      <c r="K370" s="1">
        <v>8.8699999999999992</v>
      </c>
      <c r="L370" s="1">
        <v>20080</v>
      </c>
      <c r="M370" s="1">
        <v>2</v>
      </c>
      <c r="N370" s="1">
        <v>833.36</v>
      </c>
      <c r="O370" s="1">
        <v>10.27</v>
      </c>
      <c r="P370" s="1">
        <v>37</v>
      </c>
      <c r="Q370" s="1">
        <v>43460</v>
      </c>
      <c r="R370" s="1">
        <v>37</v>
      </c>
      <c r="S370" s="1">
        <f t="shared" si="91"/>
        <v>16868.96</v>
      </c>
      <c r="T370" s="1">
        <f t="shared" si="92"/>
        <v>47614.071299999996</v>
      </c>
      <c r="U370" s="1">
        <f t="shared" si="93"/>
        <v>483.92239999999998</v>
      </c>
      <c r="V370" s="1">
        <f t="shared" si="94"/>
        <v>143.2448</v>
      </c>
      <c r="W370" s="1">
        <f t="shared" si="95"/>
        <v>408148.8015</v>
      </c>
      <c r="X370" s="1">
        <f t="shared" si="96"/>
        <v>86.619015598471989</v>
      </c>
      <c r="Y370" s="10">
        <f t="shared" si="97"/>
        <v>4.3527184269207382</v>
      </c>
      <c r="Z370" s="1">
        <f t="shared" si="98"/>
        <v>644.13818757799754</v>
      </c>
      <c r="AA370" s="1">
        <f t="shared" si="99"/>
        <v>0.25460375298761734</v>
      </c>
      <c r="AB370" s="1">
        <f t="shared" si="100"/>
        <v>284823.8015</v>
      </c>
      <c r="AC370" s="8">
        <f t="shared" si="101"/>
        <v>0.25460375298761734</v>
      </c>
      <c r="AD370" s="1" t="str">
        <f t="shared" si="102"/>
        <v>CUST370</v>
      </c>
      <c r="AE370" s="1"/>
      <c r="AF370" s="1">
        <f t="shared" si="108"/>
        <v>178177691.81220004</v>
      </c>
      <c r="AG370" s="1">
        <f t="shared" si="103"/>
        <v>0.87051965311814483</v>
      </c>
      <c r="AH370" s="1" t="str">
        <f t="shared" si="104"/>
        <v>No</v>
      </c>
      <c r="AI370" s="1" t="str">
        <f t="shared" si="105"/>
        <v>Yes</v>
      </c>
      <c r="AJ370" s="1" t="str">
        <f t="shared" si="106"/>
        <v>No</v>
      </c>
      <c r="AK370" s="1" t="str">
        <f t="shared" si="107"/>
        <v>Low</v>
      </c>
    </row>
    <row r="371" spans="1:37" x14ac:dyDescent="0.3">
      <c r="A371" s="1" t="s">
        <v>21</v>
      </c>
      <c r="B371" s="1" t="s">
        <v>26</v>
      </c>
      <c r="C371" s="1" t="s">
        <v>31</v>
      </c>
      <c r="D371" s="1">
        <v>2989</v>
      </c>
      <c r="E371" s="1">
        <v>581633</v>
      </c>
      <c r="F371" s="1">
        <v>72904</v>
      </c>
      <c r="G371" s="1">
        <v>5.68</v>
      </c>
      <c r="H371" s="1">
        <v>13.14</v>
      </c>
      <c r="I371" s="1">
        <v>292</v>
      </c>
      <c r="J371" s="1">
        <v>48.98</v>
      </c>
      <c r="K371" s="1">
        <v>15.27</v>
      </c>
      <c r="L371" s="1">
        <v>96642</v>
      </c>
      <c r="M371" s="1">
        <v>14</v>
      </c>
      <c r="N371" s="1">
        <v>879.53</v>
      </c>
      <c r="O371" s="1">
        <v>18.579999999999998</v>
      </c>
      <c r="P371" s="1">
        <v>19</v>
      </c>
      <c r="Q371" s="1">
        <v>1497</v>
      </c>
      <c r="R371" s="1">
        <v>63</v>
      </c>
      <c r="S371" s="1">
        <f t="shared" si="91"/>
        <v>39275.46</v>
      </c>
      <c r="T371" s="1">
        <f t="shared" si="92"/>
        <v>88815.359100000001</v>
      </c>
      <c r="U371" s="1">
        <f t="shared" si="93"/>
        <v>555.35619999999994</v>
      </c>
      <c r="V371" s="1">
        <f t="shared" si="94"/>
        <v>169.77519999999998</v>
      </c>
      <c r="W371" s="1">
        <f t="shared" si="95"/>
        <v>354678.04950000002</v>
      </c>
      <c r="X371" s="1">
        <f t="shared" si="96"/>
        <v>118.66110722649717</v>
      </c>
      <c r="Y371" s="10">
        <f t="shared" si="97"/>
        <v>7.9780670470756059</v>
      </c>
      <c r="Z371" s="1">
        <f t="shared" si="98"/>
        <v>661.29978511250329</v>
      </c>
      <c r="AA371" s="1">
        <f t="shared" si="99"/>
        <v>0.44155465731827459</v>
      </c>
      <c r="AB371" s="1">
        <f t="shared" si="100"/>
        <v>281774.04950000002</v>
      </c>
      <c r="AC371" s="8">
        <f t="shared" si="101"/>
        <v>0.44155465731827459</v>
      </c>
      <c r="AD371" s="1" t="str">
        <f t="shared" si="102"/>
        <v>CUST371</v>
      </c>
      <c r="AE371" s="1"/>
      <c r="AF371" s="1">
        <f t="shared" si="108"/>
        <v>178459465.86170003</v>
      </c>
      <c r="AG371" s="1">
        <f t="shared" si="103"/>
        <v>0.8718963116960714</v>
      </c>
      <c r="AH371" s="1" t="str">
        <f t="shared" si="104"/>
        <v>No</v>
      </c>
      <c r="AI371" s="1" t="str">
        <f t="shared" si="105"/>
        <v>No</v>
      </c>
      <c r="AJ371" s="1" t="str">
        <f t="shared" si="106"/>
        <v>No</v>
      </c>
      <c r="AK371" s="1" t="str">
        <f t="shared" si="107"/>
        <v>Low</v>
      </c>
    </row>
    <row r="372" spans="1:37" x14ac:dyDescent="0.3">
      <c r="A372" s="1" t="s">
        <v>22</v>
      </c>
      <c r="B372" s="1" t="s">
        <v>24</v>
      </c>
      <c r="C372" s="1" t="s">
        <v>31</v>
      </c>
      <c r="D372" s="1">
        <v>4209</v>
      </c>
      <c r="E372" s="1">
        <v>573886</v>
      </c>
      <c r="F372" s="1">
        <v>104932</v>
      </c>
      <c r="G372" s="1">
        <v>4.78</v>
      </c>
      <c r="H372" s="1">
        <v>18.13</v>
      </c>
      <c r="I372" s="1">
        <v>448</v>
      </c>
      <c r="J372" s="1">
        <v>40.47</v>
      </c>
      <c r="K372" s="1">
        <v>7.53</v>
      </c>
      <c r="L372" s="1">
        <v>47098</v>
      </c>
      <c r="M372" s="1">
        <v>3</v>
      </c>
      <c r="N372" s="1">
        <v>1556.86</v>
      </c>
      <c r="O372" s="1">
        <v>18.13</v>
      </c>
      <c r="P372" s="1">
        <v>22</v>
      </c>
      <c r="Q372" s="1">
        <v>20748</v>
      </c>
      <c r="R372" s="1">
        <v>53</v>
      </c>
      <c r="S372" s="1">
        <f t="shared" si="91"/>
        <v>76309.17</v>
      </c>
      <c r="T372" s="1">
        <f t="shared" si="92"/>
        <v>43213.615800000007</v>
      </c>
      <c r="U372" s="1">
        <f t="shared" si="93"/>
        <v>763.09169999999995</v>
      </c>
      <c r="V372" s="1">
        <f t="shared" si="94"/>
        <v>201.1902</v>
      </c>
      <c r="W372" s="1">
        <f t="shared" si="95"/>
        <v>385552.93229999999</v>
      </c>
      <c r="X372" s="1">
        <f t="shared" si="96"/>
        <v>91.602027156094081</v>
      </c>
      <c r="Y372" s="10">
        <f t="shared" si="97"/>
        <v>5.4691228605191933</v>
      </c>
      <c r="Z372" s="1">
        <f t="shared" si="98"/>
        <v>368.61760209652766</v>
      </c>
      <c r="AA372" s="1">
        <f t="shared" si="99"/>
        <v>1.2153516203566561</v>
      </c>
      <c r="AB372" s="1">
        <f t="shared" si="100"/>
        <v>280620.93229999999</v>
      </c>
      <c r="AC372" s="8">
        <f t="shared" si="101"/>
        <v>1.2153516203566561</v>
      </c>
      <c r="AD372" s="1" t="str">
        <f t="shared" si="102"/>
        <v>CUST372</v>
      </c>
      <c r="AE372" s="1"/>
      <c r="AF372" s="1">
        <f t="shared" si="108"/>
        <v>178740086.79400003</v>
      </c>
      <c r="AG372" s="1">
        <f t="shared" si="103"/>
        <v>0.87326733650932897</v>
      </c>
      <c r="AH372" s="1" t="str">
        <f t="shared" si="104"/>
        <v>No</v>
      </c>
      <c r="AI372" s="1" t="str">
        <f t="shared" si="105"/>
        <v>Yes</v>
      </c>
      <c r="AJ372" s="1" t="str">
        <f t="shared" si="106"/>
        <v>No</v>
      </c>
      <c r="AK372" s="1" t="str">
        <f t="shared" si="107"/>
        <v>Low</v>
      </c>
    </row>
    <row r="373" spans="1:37" x14ac:dyDescent="0.3">
      <c r="A373" s="1" t="s">
        <v>23</v>
      </c>
      <c r="B373" s="1" t="s">
        <v>24</v>
      </c>
      <c r="C373" s="1" t="s">
        <v>28</v>
      </c>
      <c r="D373" s="1">
        <v>381</v>
      </c>
      <c r="E373" s="1">
        <v>499830</v>
      </c>
      <c r="F373" s="1">
        <v>127813</v>
      </c>
      <c r="G373" s="1">
        <v>5.46</v>
      </c>
      <c r="H373" s="1">
        <v>7.48</v>
      </c>
      <c r="I373" s="1">
        <v>370</v>
      </c>
      <c r="J373" s="1">
        <v>12.67</v>
      </c>
      <c r="K373" s="1">
        <v>5.25</v>
      </c>
      <c r="L373" s="1">
        <v>19768</v>
      </c>
      <c r="M373" s="1">
        <v>3</v>
      </c>
      <c r="N373" s="1">
        <v>1258.6600000000001</v>
      </c>
      <c r="O373" s="1">
        <v>18.87</v>
      </c>
      <c r="P373" s="1">
        <v>41</v>
      </c>
      <c r="Q373" s="1">
        <v>43582</v>
      </c>
      <c r="R373" s="1">
        <v>31</v>
      </c>
      <c r="S373" s="1">
        <f t="shared" si="91"/>
        <v>2849.88</v>
      </c>
      <c r="T373" s="1">
        <f t="shared" si="92"/>
        <v>26241.075000000001</v>
      </c>
      <c r="U373" s="1">
        <f t="shared" si="93"/>
        <v>71.8947</v>
      </c>
      <c r="V373" s="1">
        <f t="shared" si="94"/>
        <v>20.802600000000002</v>
      </c>
      <c r="W373" s="1">
        <f t="shared" si="95"/>
        <v>407296.34769999998</v>
      </c>
      <c r="X373" s="1">
        <f t="shared" si="96"/>
        <v>1069.0192853018373</v>
      </c>
      <c r="Y373" s="10">
        <f t="shared" si="97"/>
        <v>3.9106350684202704</v>
      </c>
      <c r="Z373" s="1">
        <f t="shared" si="98"/>
        <v>397.11280250425051</v>
      </c>
      <c r="AA373" s="1">
        <f t="shared" si="99"/>
        <v>0.93172518656343162</v>
      </c>
      <c r="AB373" s="1">
        <f t="shared" si="100"/>
        <v>279483.34769999998</v>
      </c>
      <c r="AC373" s="8">
        <f t="shared" si="101"/>
        <v>0.93172518656343162</v>
      </c>
      <c r="AD373" s="1" t="str">
        <f t="shared" si="102"/>
        <v>CUST373</v>
      </c>
      <c r="AE373" s="1"/>
      <c r="AF373" s="1">
        <f t="shared" si="108"/>
        <v>179019570.14170003</v>
      </c>
      <c r="AG373" s="1">
        <f t="shared" si="103"/>
        <v>0.87463280344527139</v>
      </c>
      <c r="AH373" s="1" t="str">
        <f t="shared" si="104"/>
        <v>No</v>
      </c>
      <c r="AI373" s="1" t="str">
        <f t="shared" si="105"/>
        <v>Yes</v>
      </c>
      <c r="AJ373" s="1" t="str">
        <f t="shared" si="106"/>
        <v>No</v>
      </c>
      <c r="AK373" s="1" t="str">
        <f t="shared" si="107"/>
        <v>Low</v>
      </c>
    </row>
    <row r="374" spans="1:37" x14ac:dyDescent="0.3">
      <c r="A374" s="1" t="s">
        <v>19</v>
      </c>
      <c r="B374" s="1" t="s">
        <v>24</v>
      </c>
      <c r="C374" s="1" t="s">
        <v>30</v>
      </c>
      <c r="D374" s="1">
        <v>1559</v>
      </c>
      <c r="E374" s="1">
        <v>513001</v>
      </c>
      <c r="F374" s="1">
        <v>54812</v>
      </c>
      <c r="G374" s="1">
        <v>4.03</v>
      </c>
      <c r="H374" s="1">
        <v>16.850000000000001</v>
      </c>
      <c r="I374" s="1">
        <v>485</v>
      </c>
      <c r="J374" s="1">
        <v>8.33</v>
      </c>
      <c r="K374" s="1">
        <v>7.61</v>
      </c>
      <c r="L374" s="1">
        <v>79360</v>
      </c>
      <c r="M374" s="1">
        <v>6</v>
      </c>
      <c r="N374" s="1">
        <v>1456.21</v>
      </c>
      <c r="O374" s="1">
        <v>13.2</v>
      </c>
      <c r="P374" s="1">
        <v>42</v>
      </c>
      <c r="Q374" s="1">
        <v>34362</v>
      </c>
      <c r="R374" s="1">
        <v>-3</v>
      </c>
      <c r="S374" s="1">
        <f t="shared" si="91"/>
        <v>26269.15</v>
      </c>
      <c r="T374" s="1">
        <f t="shared" si="92"/>
        <v>39039.376100000001</v>
      </c>
      <c r="U374" s="1">
        <f t="shared" si="93"/>
        <v>205.78800000000001</v>
      </c>
      <c r="V374" s="1">
        <f t="shared" si="94"/>
        <v>62.827700000000007</v>
      </c>
      <c r="W374" s="1">
        <f t="shared" si="95"/>
        <v>333701.85820000002</v>
      </c>
      <c r="X374" s="1">
        <f t="shared" si="96"/>
        <v>214.04865824246312</v>
      </c>
      <c r="Y374" s="10">
        <f t="shared" si="97"/>
        <v>9.3592826388382111</v>
      </c>
      <c r="Z374" s="1">
        <f t="shared" si="98"/>
        <v>352.2850413058556</v>
      </c>
      <c r="AA374" s="1">
        <f t="shared" si="99"/>
        <v>1.3767260687601</v>
      </c>
      <c r="AB374" s="1">
        <f t="shared" si="100"/>
        <v>278889.85820000002</v>
      </c>
      <c r="AC374" s="8">
        <f t="shared" si="101"/>
        <v>1.3767260687601</v>
      </c>
      <c r="AD374" s="1" t="str">
        <f t="shared" si="102"/>
        <v>CUST374</v>
      </c>
      <c r="AE374" s="1"/>
      <c r="AF374" s="1">
        <f t="shared" si="108"/>
        <v>179298459.99990004</v>
      </c>
      <c r="AG374" s="1">
        <f t="shared" si="103"/>
        <v>0.87599537077987544</v>
      </c>
      <c r="AH374" s="1" t="str">
        <f t="shared" si="104"/>
        <v>No</v>
      </c>
      <c r="AI374" s="1" t="str">
        <f t="shared" si="105"/>
        <v>Yes</v>
      </c>
      <c r="AJ374" s="1" t="str">
        <f t="shared" si="106"/>
        <v>No</v>
      </c>
      <c r="AK374" s="1" t="str">
        <f t="shared" si="107"/>
        <v>Low</v>
      </c>
    </row>
    <row r="375" spans="1:37" x14ac:dyDescent="0.3">
      <c r="A375" s="1" t="s">
        <v>21</v>
      </c>
      <c r="B375" s="1" t="s">
        <v>27</v>
      </c>
      <c r="C375" s="1" t="s">
        <v>30</v>
      </c>
      <c r="D375" s="1">
        <v>2146</v>
      </c>
      <c r="E375" s="1">
        <v>566595</v>
      </c>
      <c r="F375" s="1">
        <v>149355</v>
      </c>
      <c r="G375" s="1">
        <v>4.37</v>
      </c>
      <c r="H375" s="1">
        <v>14.54</v>
      </c>
      <c r="I375" s="1">
        <v>188</v>
      </c>
      <c r="J375" s="1">
        <v>33.36</v>
      </c>
      <c r="K375" s="1">
        <v>10.67</v>
      </c>
      <c r="L375" s="1">
        <v>27412</v>
      </c>
      <c r="M375" s="1">
        <v>6</v>
      </c>
      <c r="N375" s="1">
        <v>365.11</v>
      </c>
      <c r="O375" s="1">
        <v>1.98</v>
      </c>
      <c r="P375" s="1">
        <v>43</v>
      </c>
      <c r="Q375" s="1">
        <v>19996</v>
      </c>
      <c r="R375" s="1">
        <v>17</v>
      </c>
      <c r="S375" s="1">
        <f t="shared" si="91"/>
        <v>31202.839999999997</v>
      </c>
      <c r="T375" s="1">
        <f t="shared" si="92"/>
        <v>60455.686500000003</v>
      </c>
      <c r="U375" s="1">
        <f t="shared" si="93"/>
        <v>42.490799999999993</v>
      </c>
      <c r="V375" s="1">
        <f t="shared" si="94"/>
        <v>93.780200000000008</v>
      </c>
      <c r="W375" s="1">
        <f t="shared" si="95"/>
        <v>427392.20250000001</v>
      </c>
      <c r="X375" s="1">
        <f t="shared" si="96"/>
        <v>199.1575966915191</v>
      </c>
      <c r="Y375" s="10">
        <f t="shared" si="97"/>
        <v>3.7936125338957516</v>
      </c>
      <c r="Z375" s="1">
        <f t="shared" si="98"/>
        <v>1551.8473884582727</v>
      </c>
      <c r="AA375" s="1">
        <f t="shared" si="99"/>
        <v>0.12114593316213522</v>
      </c>
      <c r="AB375" s="1">
        <f t="shared" si="100"/>
        <v>278037.20250000001</v>
      </c>
      <c r="AC375" s="8">
        <f t="shared" si="101"/>
        <v>0.12114593316213522</v>
      </c>
      <c r="AD375" s="1" t="str">
        <f t="shared" si="102"/>
        <v>CUST375</v>
      </c>
      <c r="AE375" s="1"/>
      <c r="AF375" s="1">
        <f t="shared" si="108"/>
        <v>179576497.20240003</v>
      </c>
      <c r="AG375" s="1">
        <f t="shared" si="103"/>
        <v>0.87735377230934042</v>
      </c>
      <c r="AH375" s="1" t="str">
        <f t="shared" si="104"/>
        <v>No</v>
      </c>
      <c r="AI375" s="1" t="str">
        <f t="shared" si="105"/>
        <v>Yes</v>
      </c>
      <c r="AJ375" s="1" t="str">
        <f t="shared" si="106"/>
        <v>No</v>
      </c>
      <c r="AK375" s="1" t="str">
        <f t="shared" si="107"/>
        <v>Low</v>
      </c>
    </row>
    <row r="376" spans="1:37" x14ac:dyDescent="0.3">
      <c r="A376" s="1" t="s">
        <v>19</v>
      </c>
      <c r="B376" s="1" t="s">
        <v>25</v>
      </c>
      <c r="C376" s="1" t="s">
        <v>29</v>
      </c>
      <c r="D376" s="1">
        <v>636</v>
      </c>
      <c r="E376" s="1">
        <v>389119</v>
      </c>
      <c r="F376" s="1">
        <v>10451</v>
      </c>
      <c r="G376" s="1">
        <v>0.57999999999999996</v>
      </c>
      <c r="H376" s="1">
        <v>14.16</v>
      </c>
      <c r="I376" s="1">
        <v>444</v>
      </c>
      <c r="J376" s="1">
        <v>17.5</v>
      </c>
      <c r="K376" s="1">
        <v>5.79</v>
      </c>
      <c r="L376" s="1">
        <v>60156</v>
      </c>
      <c r="M376" s="1">
        <v>10</v>
      </c>
      <c r="N376" s="1">
        <v>1104.5</v>
      </c>
      <c r="O376" s="1">
        <v>16.260000000000002</v>
      </c>
      <c r="P376" s="1">
        <v>37</v>
      </c>
      <c r="Q376" s="1">
        <v>9097</v>
      </c>
      <c r="R376" s="1">
        <v>-8</v>
      </c>
      <c r="S376" s="1">
        <f t="shared" si="91"/>
        <v>9005.76</v>
      </c>
      <c r="T376" s="1">
        <f t="shared" si="92"/>
        <v>22529.990099999999</v>
      </c>
      <c r="U376" s="1">
        <f t="shared" si="93"/>
        <v>103.41360000000002</v>
      </c>
      <c r="V376" s="1">
        <f t="shared" si="94"/>
        <v>3.6887999999999996</v>
      </c>
      <c r="W376" s="1">
        <f t="shared" si="95"/>
        <v>288223.14750000002</v>
      </c>
      <c r="X376" s="1">
        <f t="shared" si="96"/>
        <v>453.18104952830191</v>
      </c>
      <c r="Y376" s="10">
        <f t="shared" si="97"/>
        <v>37.232705004305807</v>
      </c>
      <c r="Z376" s="1">
        <f t="shared" si="98"/>
        <v>352.3033046627433</v>
      </c>
      <c r="AA376" s="1">
        <f t="shared" si="99"/>
        <v>1.2602777042498567</v>
      </c>
      <c r="AB376" s="1">
        <f t="shared" si="100"/>
        <v>277772.14750000002</v>
      </c>
      <c r="AC376" s="8">
        <f t="shared" si="101"/>
        <v>1.2602777042498567</v>
      </c>
      <c r="AD376" s="1" t="str">
        <f t="shared" si="102"/>
        <v>CUST376</v>
      </c>
      <c r="AE376" s="1"/>
      <c r="AF376" s="1">
        <f t="shared" si="108"/>
        <v>179854269.34990004</v>
      </c>
      <c r="AG376" s="1">
        <f t="shared" si="103"/>
        <v>0.87871087886419719</v>
      </c>
      <c r="AH376" s="1" t="str">
        <f t="shared" si="104"/>
        <v>No</v>
      </c>
      <c r="AI376" s="1" t="str">
        <f t="shared" si="105"/>
        <v>No</v>
      </c>
      <c r="AJ376" s="1" t="str">
        <f t="shared" si="106"/>
        <v>No</v>
      </c>
      <c r="AK376" s="1" t="str">
        <f t="shared" si="107"/>
        <v>High</v>
      </c>
    </row>
    <row r="377" spans="1:37" x14ac:dyDescent="0.3">
      <c r="A377" s="1" t="s">
        <v>19</v>
      </c>
      <c r="B377" s="1" t="s">
        <v>27</v>
      </c>
      <c r="C377" s="1" t="s">
        <v>30</v>
      </c>
      <c r="D377" s="1">
        <v>751</v>
      </c>
      <c r="E377" s="1">
        <v>522367</v>
      </c>
      <c r="F377" s="1">
        <v>138682</v>
      </c>
      <c r="G377" s="1">
        <v>3.98</v>
      </c>
      <c r="H377" s="1">
        <v>17.190000000000001</v>
      </c>
      <c r="I377" s="1">
        <v>163</v>
      </c>
      <c r="J377" s="1">
        <v>64.27</v>
      </c>
      <c r="K377" s="1">
        <v>12</v>
      </c>
      <c r="L377" s="1">
        <v>2889</v>
      </c>
      <c r="M377" s="1">
        <v>6</v>
      </c>
      <c r="N377" s="1">
        <v>1825.82</v>
      </c>
      <c r="O377" s="1">
        <v>11.66</v>
      </c>
      <c r="P377" s="1">
        <v>12</v>
      </c>
      <c r="Q377" s="1">
        <v>27673</v>
      </c>
      <c r="R377" s="1">
        <v>30</v>
      </c>
      <c r="S377" s="1">
        <f t="shared" si="91"/>
        <v>12909.69</v>
      </c>
      <c r="T377" s="1">
        <f t="shared" si="92"/>
        <v>62684.04</v>
      </c>
      <c r="U377" s="1">
        <f t="shared" si="93"/>
        <v>87.566599999999994</v>
      </c>
      <c r="V377" s="1">
        <f t="shared" si="94"/>
        <v>29.889800000000001</v>
      </c>
      <c r="W377" s="1">
        <f t="shared" si="95"/>
        <v>416093.81359999999</v>
      </c>
      <c r="X377" s="1">
        <f t="shared" si="96"/>
        <v>554.05301411451399</v>
      </c>
      <c r="Y377" s="10">
        <f t="shared" si="97"/>
        <v>3.7666532066165761</v>
      </c>
      <c r="Z377" s="1">
        <f t="shared" si="98"/>
        <v>286.09994413469019</v>
      </c>
      <c r="AA377" s="1">
        <f t="shared" si="99"/>
        <v>0.56973097458300381</v>
      </c>
      <c r="AB377" s="1">
        <f t="shared" si="100"/>
        <v>277411.81359999999</v>
      </c>
      <c r="AC377" s="8">
        <f t="shared" si="101"/>
        <v>0.56973097458300381</v>
      </c>
      <c r="AD377" s="1" t="str">
        <f t="shared" si="102"/>
        <v>CUST377</v>
      </c>
      <c r="AE377" s="1"/>
      <c r="AF377" s="1">
        <f t="shared" si="108"/>
        <v>180131681.16350004</v>
      </c>
      <c r="AG377" s="1">
        <f t="shared" si="103"/>
        <v>0.88006622494197939</v>
      </c>
      <c r="AH377" s="1" t="str">
        <f t="shared" si="104"/>
        <v>No</v>
      </c>
      <c r="AI377" s="1" t="str">
        <f t="shared" si="105"/>
        <v>Yes</v>
      </c>
      <c r="AJ377" s="1" t="str">
        <f t="shared" si="106"/>
        <v>No</v>
      </c>
      <c r="AK377" s="1" t="str">
        <f t="shared" si="107"/>
        <v>Low</v>
      </c>
    </row>
    <row r="378" spans="1:37" x14ac:dyDescent="0.3">
      <c r="A378" s="1" t="s">
        <v>18</v>
      </c>
      <c r="B378" s="1" t="s">
        <v>25</v>
      </c>
      <c r="C378" s="1" t="s">
        <v>30</v>
      </c>
      <c r="D378" s="1">
        <v>4858</v>
      </c>
      <c r="E378" s="1">
        <v>603091</v>
      </c>
      <c r="F378" s="1">
        <v>46328</v>
      </c>
      <c r="G378" s="1">
        <v>4.8</v>
      </c>
      <c r="H378" s="1">
        <v>15.16</v>
      </c>
      <c r="I378" s="1">
        <v>106</v>
      </c>
      <c r="J378" s="1">
        <v>59.52</v>
      </c>
      <c r="K378" s="1">
        <v>13.73</v>
      </c>
      <c r="L378" s="1">
        <v>83990</v>
      </c>
      <c r="M378" s="1">
        <v>4</v>
      </c>
      <c r="N378" s="1">
        <v>1702.9</v>
      </c>
      <c r="O378" s="1">
        <v>0.59</v>
      </c>
      <c r="P378" s="1">
        <v>21</v>
      </c>
      <c r="Q378" s="1">
        <v>38695</v>
      </c>
      <c r="R378" s="1">
        <v>29</v>
      </c>
      <c r="S378" s="1">
        <f t="shared" si="91"/>
        <v>73647.28</v>
      </c>
      <c r="T378" s="1">
        <f t="shared" si="92"/>
        <v>82804.3943</v>
      </c>
      <c r="U378" s="1">
        <f t="shared" si="93"/>
        <v>28.662199999999999</v>
      </c>
      <c r="V378" s="1">
        <f t="shared" si="94"/>
        <v>233.184</v>
      </c>
      <c r="W378" s="1">
        <f t="shared" si="95"/>
        <v>323692.47950000002</v>
      </c>
      <c r="X378" s="1">
        <f t="shared" si="96"/>
        <v>66.630810930424047</v>
      </c>
      <c r="Y378" s="10">
        <f t="shared" si="97"/>
        <v>13.017850975651873</v>
      </c>
      <c r="Z378" s="1">
        <f t="shared" si="98"/>
        <v>354.15526454871099</v>
      </c>
      <c r="AA378" s="1">
        <f t="shared" si="99"/>
        <v>0.29930375349657018</v>
      </c>
      <c r="AB378" s="1">
        <f t="shared" si="100"/>
        <v>277364.47950000002</v>
      </c>
      <c r="AC378" s="8">
        <f t="shared" si="101"/>
        <v>0.29930375349657018</v>
      </c>
      <c r="AD378" s="1" t="str">
        <f t="shared" si="102"/>
        <v>CUST378</v>
      </c>
      <c r="AE378" s="1"/>
      <c r="AF378" s="1">
        <f t="shared" si="108"/>
        <v>180409045.64300004</v>
      </c>
      <c r="AG378" s="1">
        <f t="shared" si="103"/>
        <v>0.88142133976037151</v>
      </c>
      <c r="AH378" s="1" t="str">
        <f t="shared" si="104"/>
        <v>No</v>
      </c>
      <c r="AI378" s="1" t="str">
        <f t="shared" si="105"/>
        <v>Yes</v>
      </c>
      <c r="AJ378" s="1" t="str">
        <f t="shared" si="106"/>
        <v>Yes</v>
      </c>
      <c r="AK378" s="1" t="str">
        <f t="shared" si="107"/>
        <v>High</v>
      </c>
    </row>
    <row r="379" spans="1:37" x14ac:dyDescent="0.3">
      <c r="A379" s="1" t="s">
        <v>21</v>
      </c>
      <c r="B379" s="1" t="s">
        <v>27</v>
      </c>
      <c r="C379" s="1" t="s">
        <v>31</v>
      </c>
      <c r="D379" s="1">
        <v>3485</v>
      </c>
      <c r="E379" s="1">
        <v>497557</v>
      </c>
      <c r="F379" s="1">
        <v>69200</v>
      </c>
      <c r="G379" s="1">
        <v>5.76</v>
      </c>
      <c r="H379" s="1">
        <v>4.4800000000000004</v>
      </c>
      <c r="I379" s="1">
        <v>490</v>
      </c>
      <c r="J379" s="1">
        <v>53.68</v>
      </c>
      <c r="K379" s="1">
        <v>8.99</v>
      </c>
      <c r="L379" s="1">
        <v>88478</v>
      </c>
      <c r="M379" s="1">
        <v>14</v>
      </c>
      <c r="N379" s="1">
        <v>759.24</v>
      </c>
      <c r="O379" s="1">
        <v>24.49</v>
      </c>
      <c r="P379" s="1">
        <v>21</v>
      </c>
      <c r="Q379" s="1">
        <v>1528</v>
      </c>
      <c r="R379" s="1">
        <v>-17</v>
      </c>
      <c r="S379" s="1">
        <f t="shared" si="91"/>
        <v>15612.800000000001</v>
      </c>
      <c r="T379" s="1">
        <f t="shared" si="92"/>
        <v>44730.374300000003</v>
      </c>
      <c r="U379" s="1">
        <f t="shared" si="93"/>
        <v>853.47649999999987</v>
      </c>
      <c r="V379" s="1">
        <f t="shared" si="94"/>
        <v>200.73599999999999</v>
      </c>
      <c r="W379" s="1">
        <f t="shared" si="95"/>
        <v>346153.61320000002</v>
      </c>
      <c r="X379" s="1">
        <f t="shared" si="96"/>
        <v>99.326718278335733</v>
      </c>
      <c r="Y379" s="10">
        <f t="shared" si="97"/>
        <v>7.1901300578034686</v>
      </c>
      <c r="Z379" s="1">
        <f t="shared" si="98"/>
        <v>655.33559875665139</v>
      </c>
      <c r="AA379" s="1">
        <f t="shared" si="99"/>
        <v>0.74770850374931919</v>
      </c>
      <c r="AB379" s="1">
        <f t="shared" si="100"/>
        <v>276953.61320000002</v>
      </c>
      <c r="AC379" s="8">
        <f t="shared" si="101"/>
        <v>0.74770850374931919</v>
      </c>
      <c r="AD379" s="1" t="str">
        <f t="shared" si="102"/>
        <v>CUST379</v>
      </c>
      <c r="AE379" s="1"/>
      <c r="AF379" s="1">
        <f t="shared" si="108"/>
        <v>180685999.25620005</v>
      </c>
      <c r="AG379" s="1">
        <f t="shared" si="103"/>
        <v>0.88277444721642051</v>
      </c>
      <c r="AH379" s="1" t="str">
        <f t="shared" si="104"/>
        <v>No</v>
      </c>
      <c r="AI379" s="1" t="str">
        <f t="shared" si="105"/>
        <v>No</v>
      </c>
      <c r="AJ379" s="1" t="str">
        <f t="shared" si="106"/>
        <v>No</v>
      </c>
      <c r="AK379" s="1" t="str">
        <f t="shared" si="107"/>
        <v>Low</v>
      </c>
    </row>
    <row r="380" spans="1:37" x14ac:dyDescent="0.3">
      <c r="A380" s="1" t="s">
        <v>21</v>
      </c>
      <c r="B380" s="1" t="s">
        <v>25</v>
      </c>
      <c r="C380" s="1" t="s">
        <v>28</v>
      </c>
      <c r="D380" s="1">
        <v>4915</v>
      </c>
      <c r="E380" s="1">
        <v>575069</v>
      </c>
      <c r="F380" s="1">
        <v>50968</v>
      </c>
      <c r="G380" s="1">
        <v>3.15</v>
      </c>
      <c r="H380" s="1">
        <v>19.850000000000001</v>
      </c>
      <c r="I380" s="1">
        <v>10</v>
      </c>
      <c r="J380" s="1">
        <v>18.260000000000002</v>
      </c>
      <c r="K380" s="1">
        <v>17.059999999999999</v>
      </c>
      <c r="L380" s="1">
        <v>38179</v>
      </c>
      <c r="M380" s="1">
        <v>0</v>
      </c>
      <c r="N380" s="1">
        <v>1543.63</v>
      </c>
      <c r="O380" s="1">
        <v>6.28</v>
      </c>
      <c r="P380" s="1">
        <v>22</v>
      </c>
      <c r="Q380" s="1">
        <v>15274</v>
      </c>
      <c r="R380" s="1">
        <v>15</v>
      </c>
      <c r="S380" s="1">
        <f t="shared" si="91"/>
        <v>97562.75</v>
      </c>
      <c r="T380" s="1">
        <f t="shared" si="92"/>
        <v>98106.771399999983</v>
      </c>
      <c r="U380" s="1">
        <f t="shared" si="93"/>
        <v>308.66200000000003</v>
      </c>
      <c r="V380" s="1">
        <f t="shared" si="94"/>
        <v>154.82249999999999</v>
      </c>
      <c r="W380" s="1">
        <f t="shared" si="95"/>
        <v>325482.99410000001</v>
      </c>
      <c r="X380" s="1">
        <f t="shared" si="96"/>
        <v>66.22237926754832</v>
      </c>
      <c r="Y380" s="10">
        <f t="shared" si="97"/>
        <v>11.282942238267148</v>
      </c>
      <c r="Z380" s="1">
        <f t="shared" si="98"/>
        <v>372.54329081450862</v>
      </c>
      <c r="AA380" s="1">
        <f t="shared" si="99"/>
        <v>2.6842518028271391E-2</v>
      </c>
      <c r="AB380" s="1">
        <f t="shared" si="100"/>
        <v>274514.99410000001</v>
      </c>
      <c r="AC380" s="8">
        <f t="shared" si="101"/>
        <v>2.6842518028271391E-2</v>
      </c>
      <c r="AD380" s="1" t="str">
        <f t="shared" si="102"/>
        <v>CUST380</v>
      </c>
      <c r="AE380" s="1"/>
      <c r="AF380" s="1">
        <f t="shared" si="108"/>
        <v>180960514.25030005</v>
      </c>
      <c r="AG380" s="1">
        <f t="shared" si="103"/>
        <v>0.88411564035350276</v>
      </c>
      <c r="AH380" s="1" t="str">
        <f t="shared" si="104"/>
        <v>No</v>
      </c>
      <c r="AI380" s="1" t="str">
        <f t="shared" si="105"/>
        <v>Yes</v>
      </c>
      <c r="AJ380" s="1" t="str">
        <f t="shared" si="106"/>
        <v>No</v>
      </c>
      <c r="AK380" s="1" t="str">
        <f t="shared" si="107"/>
        <v>Low</v>
      </c>
    </row>
    <row r="381" spans="1:37" x14ac:dyDescent="0.3">
      <c r="A381" s="1" t="s">
        <v>18</v>
      </c>
      <c r="B381" s="1" t="s">
        <v>24</v>
      </c>
      <c r="C381" s="1" t="s">
        <v>29</v>
      </c>
      <c r="D381" s="1">
        <v>3797</v>
      </c>
      <c r="E381" s="1">
        <v>532604</v>
      </c>
      <c r="F381" s="1">
        <v>71216</v>
      </c>
      <c r="G381" s="1">
        <v>6.39</v>
      </c>
      <c r="H381" s="1">
        <v>3.22</v>
      </c>
      <c r="I381" s="1">
        <v>91</v>
      </c>
      <c r="J381" s="1">
        <v>28.4</v>
      </c>
      <c r="K381" s="1">
        <v>11.27</v>
      </c>
      <c r="L381" s="1">
        <v>91494</v>
      </c>
      <c r="M381" s="1">
        <v>10</v>
      </c>
      <c r="N381" s="1">
        <v>1701.45</v>
      </c>
      <c r="O381" s="1">
        <v>17.72</v>
      </c>
      <c r="P381" s="1">
        <v>27</v>
      </c>
      <c r="Q381" s="1">
        <v>23244</v>
      </c>
      <c r="R381" s="1">
        <v>51</v>
      </c>
      <c r="S381" s="1">
        <f t="shared" si="91"/>
        <v>12226.34</v>
      </c>
      <c r="T381" s="1">
        <f t="shared" si="92"/>
        <v>60024.470799999996</v>
      </c>
      <c r="U381" s="1">
        <f t="shared" si="93"/>
        <v>672.82839999999999</v>
      </c>
      <c r="V381" s="1">
        <f t="shared" si="94"/>
        <v>242.6283</v>
      </c>
      <c r="W381" s="1">
        <f t="shared" si="95"/>
        <v>344699.73250000004</v>
      </c>
      <c r="X381" s="1">
        <f t="shared" si="96"/>
        <v>90.782126020542549</v>
      </c>
      <c r="Y381" s="10">
        <f t="shared" si="97"/>
        <v>7.4787126488429569</v>
      </c>
      <c r="Z381" s="1">
        <f t="shared" si="98"/>
        <v>313.02947485967849</v>
      </c>
      <c r="AA381" s="1">
        <f t="shared" si="99"/>
        <v>0.29070744868607823</v>
      </c>
      <c r="AB381" s="1">
        <f t="shared" si="100"/>
        <v>273483.73250000004</v>
      </c>
      <c r="AC381" s="8">
        <f t="shared" si="101"/>
        <v>0.29070744868607823</v>
      </c>
      <c r="AD381" s="1" t="str">
        <f t="shared" si="102"/>
        <v>CUST381</v>
      </c>
      <c r="AE381" s="1"/>
      <c r="AF381" s="1">
        <f t="shared" si="108"/>
        <v>181233997.98280004</v>
      </c>
      <c r="AG381" s="1">
        <f t="shared" si="103"/>
        <v>0.88545179507370353</v>
      </c>
      <c r="AH381" s="1" t="str">
        <f t="shared" si="104"/>
        <v>No</v>
      </c>
      <c r="AI381" s="1" t="str">
        <f t="shared" si="105"/>
        <v>No</v>
      </c>
      <c r="AJ381" s="1" t="str">
        <f t="shared" si="106"/>
        <v>No</v>
      </c>
      <c r="AK381" s="1" t="str">
        <f t="shared" si="107"/>
        <v>Low</v>
      </c>
    </row>
    <row r="382" spans="1:37" x14ac:dyDescent="0.3">
      <c r="A382" s="1" t="s">
        <v>20</v>
      </c>
      <c r="B382" s="1" t="s">
        <v>25</v>
      </c>
      <c r="C382" s="1" t="s">
        <v>29</v>
      </c>
      <c r="D382" s="1">
        <v>4748</v>
      </c>
      <c r="E382" s="1">
        <v>595909</v>
      </c>
      <c r="F382" s="1">
        <v>91836</v>
      </c>
      <c r="G382" s="1">
        <v>8.7200000000000006</v>
      </c>
      <c r="H382" s="1">
        <v>9.99</v>
      </c>
      <c r="I382" s="1">
        <v>46</v>
      </c>
      <c r="J382" s="1">
        <v>29.68</v>
      </c>
      <c r="K382" s="1">
        <v>18.64</v>
      </c>
      <c r="L382" s="1">
        <v>43310</v>
      </c>
      <c r="M382" s="1">
        <v>0</v>
      </c>
      <c r="N382" s="1">
        <v>679.51</v>
      </c>
      <c r="O382" s="1">
        <v>0.2</v>
      </c>
      <c r="P382" s="1">
        <v>10</v>
      </c>
      <c r="Q382" s="1">
        <v>28579</v>
      </c>
      <c r="R382" s="1">
        <v>-7</v>
      </c>
      <c r="S382" s="1">
        <f t="shared" si="91"/>
        <v>47432.520000000004</v>
      </c>
      <c r="T382" s="1">
        <f t="shared" si="92"/>
        <v>111077.4376</v>
      </c>
      <c r="U382" s="1">
        <f t="shared" si="93"/>
        <v>9.4960000000000004</v>
      </c>
      <c r="V382" s="1">
        <f t="shared" si="94"/>
        <v>414.0256</v>
      </c>
      <c r="W382" s="1">
        <f t="shared" si="95"/>
        <v>365086.52079999994</v>
      </c>
      <c r="X382" s="1">
        <f t="shared" si="96"/>
        <v>76.892696040438068</v>
      </c>
      <c r="Y382" s="10">
        <f t="shared" si="97"/>
        <v>6.4888387995992858</v>
      </c>
      <c r="Z382" s="1">
        <f t="shared" si="98"/>
        <v>876.96869803240577</v>
      </c>
      <c r="AA382" s="1">
        <f t="shared" si="99"/>
        <v>5.2453411510817921E-2</v>
      </c>
      <c r="AB382" s="1">
        <f t="shared" si="100"/>
        <v>273250.52079999994</v>
      </c>
      <c r="AC382" s="8">
        <f t="shared" si="101"/>
        <v>5.2453411510817921E-2</v>
      </c>
      <c r="AD382" s="1" t="str">
        <f t="shared" si="102"/>
        <v>CUST382</v>
      </c>
      <c r="AE382" s="1"/>
      <c r="AF382" s="1">
        <f t="shared" si="108"/>
        <v>181507248.50360003</v>
      </c>
      <c r="AG382" s="1">
        <f t="shared" si="103"/>
        <v>0.88678681039555352</v>
      </c>
      <c r="AH382" s="1" t="str">
        <f t="shared" si="104"/>
        <v>No</v>
      </c>
      <c r="AI382" s="1" t="str">
        <f t="shared" si="105"/>
        <v>Yes</v>
      </c>
      <c r="AJ382" s="1" t="str">
        <f t="shared" si="106"/>
        <v>No</v>
      </c>
      <c r="AK382" s="1" t="str">
        <f t="shared" si="107"/>
        <v>Low</v>
      </c>
    </row>
    <row r="383" spans="1:37" x14ac:dyDescent="0.3">
      <c r="A383" s="1" t="s">
        <v>18</v>
      </c>
      <c r="B383" s="1" t="s">
        <v>27</v>
      </c>
      <c r="C383" s="1" t="s">
        <v>30</v>
      </c>
      <c r="D383" s="1">
        <v>880</v>
      </c>
      <c r="E383" s="1">
        <v>486162</v>
      </c>
      <c r="F383" s="1">
        <v>15728</v>
      </c>
      <c r="G383" s="1">
        <v>4.5999999999999996</v>
      </c>
      <c r="H383" s="1">
        <v>19.309999999999999</v>
      </c>
      <c r="I383" s="1">
        <v>76</v>
      </c>
      <c r="J383" s="1">
        <v>28.55</v>
      </c>
      <c r="K383" s="1">
        <v>15.76</v>
      </c>
      <c r="L383" s="1">
        <v>75677</v>
      </c>
      <c r="M383" s="1">
        <v>9</v>
      </c>
      <c r="N383" s="1">
        <v>1855.19</v>
      </c>
      <c r="O383" s="1">
        <v>12.11</v>
      </c>
      <c r="P383" s="1">
        <v>18</v>
      </c>
      <c r="Q383" s="1">
        <v>30049</v>
      </c>
      <c r="R383" s="1">
        <v>30</v>
      </c>
      <c r="S383" s="1">
        <f t="shared" si="91"/>
        <v>16992.8</v>
      </c>
      <c r="T383" s="1">
        <f t="shared" si="92"/>
        <v>76619.131199999989</v>
      </c>
      <c r="U383" s="1">
        <f t="shared" si="93"/>
        <v>106.568</v>
      </c>
      <c r="V383" s="1">
        <f t="shared" si="94"/>
        <v>40.479999999999997</v>
      </c>
      <c r="W383" s="1">
        <f t="shared" si="95"/>
        <v>286677.0208</v>
      </c>
      <c r="X383" s="1">
        <f t="shared" si="96"/>
        <v>325.76934181818183</v>
      </c>
      <c r="Y383" s="10">
        <f t="shared" si="97"/>
        <v>30.910605289928789</v>
      </c>
      <c r="Z383" s="1">
        <f t="shared" si="98"/>
        <v>262.05509947768155</v>
      </c>
      <c r="AA383" s="1">
        <f t="shared" si="99"/>
        <v>0.29001534467934553</v>
      </c>
      <c r="AB383" s="1">
        <f t="shared" si="100"/>
        <v>270949.0208</v>
      </c>
      <c r="AC383" s="8">
        <f t="shared" si="101"/>
        <v>0.29001534467934553</v>
      </c>
      <c r="AD383" s="1" t="str">
        <f t="shared" si="102"/>
        <v>CUST383</v>
      </c>
      <c r="AE383" s="1"/>
      <c r="AF383" s="1">
        <f t="shared" si="108"/>
        <v>181778197.52440003</v>
      </c>
      <c r="AG383" s="1">
        <f t="shared" si="103"/>
        <v>0.88811058131884124</v>
      </c>
      <c r="AH383" s="1" t="str">
        <f t="shared" si="104"/>
        <v>No</v>
      </c>
      <c r="AI383" s="1" t="str">
        <f t="shared" si="105"/>
        <v>No</v>
      </c>
      <c r="AJ383" s="1" t="str">
        <f t="shared" si="106"/>
        <v>No</v>
      </c>
      <c r="AK383" s="1" t="str">
        <f t="shared" si="107"/>
        <v>High</v>
      </c>
    </row>
    <row r="384" spans="1:37" x14ac:dyDescent="0.3">
      <c r="A384" s="1" t="s">
        <v>21</v>
      </c>
      <c r="B384" s="1" t="s">
        <v>26</v>
      </c>
      <c r="C384" s="1" t="s">
        <v>28</v>
      </c>
      <c r="D384" s="1">
        <v>519</v>
      </c>
      <c r="E384" s="1">
        <v>493316</v>
      </c>
      <c r="F384" s="1">
        <v>71732</v>
      </c>
      <c r="G384" s="1">
        <v>6.81</v>
      </c>
      <c r="H384" s="1">
        <v>10.45</v>
      </c>
      <c r="I384" s="1">
        <v>121</v>
      </c>
      <c r="J384" s="1">
        <v>67.05</v>
      </c>
      <c r="K384" s="1">
        <v>5.77</v>
      </c>
      <c r="L384" s="1">
        <v>86029</v>
      </c>
      <c r="M384" s="1">
        <v>8</v>
      </c>
      <c r="N384" s="1">
        <v>1066.96</v>
      </c>
      <c r="O384" s="1">
        <v>13.55</v>
      </c>
      <c r="P384" s="1">
        <v>1</v>
      </c>
      <c r="Q384" s="1">
        <v>31921</v>
      </c>
      <c r="R384" s="1">
        <v>45</v>
      </c>
      <c r="S384" s="1">
        <f t="shared" si="91"/>
        <v>5423.5499999999993</v>
      </c>
      <c r="T384" s="1">
        <f t="shared" si="92"/>
        <v>28464.333199999997</v>
      </c>
      <c r="U384" s="1">
        <f t="shared" si="93"/>
        <v>70.3245</v>
      </c>
      <c r="V384" s="1">
        <f t="shared" si="94"/>
        <v>35.343899999999998</v>
      </c>
      <c r="W384" s="1">
        <f t="shared" si="95"/>
        <v>341372.44839999999</v>
      </c>
      <c r="X384" s="1">
        <f t="shared" si="96"/>
        <v>657.75038227360312</v>
      </c>
      <c r="Y384" s="10">
        <f t="shared" si="97"/>
        <v>6.8772096135615906</v>
      </c>
      <c r="Z384" s="1">
        <f t="shared" si="98"/>
        <v>462.35660193446802</v>
      </c>
      <c r="AA384" s="1">
        <f t="shared" si="99"/>
        <v>0.26170276252949426</v>
      </c>
      <c r="AB384" s="1">
        <f t="shared" si="100"/>
        <v>269640.44839999999</v>
      </c>
      <c r="AC384" s="8">
        <f t="shared" si="101"/>
        <v>0.26170276252949426</v>
      </c>
      <c r="AD384" s="1" t="str">
        <f t="shared" si="102"/>
        <v>CUST384</v>
      </c>
      <c r="AE384" s="1"/>
      <c r="AF384" s="1">
        <f t="shared" si="108"/>
        <v>182047837.97280002</v>
      </c>
      <c r="AG384" s="1">
        <f t="shared" si="103"/>
        <v>0.88942795897269022</v>
      </c>
      <c r="AH384" s="1" t="str">
        <f t="shared" si="104"/>
        <v>No</v>
      </c>
      <c r="AI384" s="1" t="str">
        <f t="shared" si="105"/>
        <v>No</v>
      </c>
      <c r="AJ384" s="1" t="str">
        <f t="shared" si="106"/>
        <v>No</v>
      </c>
      <c r="AK384" s="1" t="str">
        <f t="shared" si="107"/>
        <v>Low</v>
      </c>
    </row>
    <row r="385" spans="1:37" x14ac:dyDescent="0.3">
      <c r="A385" s="1" t="s">
        <v>18</v>
      </c>
      <c r="B385" s="1" t="s">
        <v>26</v>
      </c>
      <c r="C385" s="1" t="s">
        <v>31</v>
      </c>
      <c r="D385" s="1">
        <v>4499</v>
      </c>
      <c r="E385" s="1">
        <v>542092</v>
      </c>
      <c r="F385" s="1">
        <v>30235</v>
      </c>
      <c r="G385" s="1">
        <v>7.21</v>
      </c>
      <c r="H385" s="1">
        <v>10.48</v>
      </c>
      <c r="I385" s="1">
        <v>382</v>
      </c>
      <c r="J385" s="1">
        <v>30.17</v>
      </c>
      <c r="K385" s="1">
        <v>15.2</v>
      </c>
      <c r="L385" s="1">
        <v>72090</v>
      </c>
      <c r="M385" s="1">
        <v>8</v>
      </c>
      <c r="N385" s="1">
        <v>1805.31</v>
      </c>
      <c r="O385" s="1">
        <v>14.03</v>
      </c>
      <c r="P385" s="1">
        <v>8</v>
      </c>
      <c r="Q385" s="1">
        <v>39915</v>
      </c>
      <c r="R385" s="1">
        <v>28</v>
      </c>
      <c r="S385" s="1">
        <f t="shared" si="91"/>
        <v>47149.520000000004</v>
      </c>
      <c r="T385" s="1">
        <f t="shared" si="92"/>
        <v>82397.983999999997</v>
      </c>
      <c r="U385" s="1">
        <f t="shared" si="93"/>
        <v>631.20969999999988</v>
      </c>
      <c r="V385" s="1">
        <f t="shared" si="94"/>
        <v>324.37790000000001</v>
      </c>
      <c r="W385" s="1">
        <f t="shared" si="95"/>
        <v>299583.90839999996</v>
      </c>
      <c r="X385" s="1">
        <f t="shared" si="96"/>
        <v>66.588999422093792</v>
      </c>
      <c r="Y385" s="10">
        <f t="shared" si="97"/>
        <v>17.929287249875973</v>
      </c>
      <c r="Z385" s="1">
        <f t="shared" si="98"/>
        <v>300.27640682209704</v>
      </c>
      <c r="AA385" s="1">
        <f t="shared" si="99"/>
        <v>1.2721612198667385</v>
      </c>
      <c r="AB385" s="1">
        <f t="shared" si="100"/>
        <v>269348.90839999996</v>
      </c>
      <c r="AC385" s="8">
        <f t="shared" si="101"/>
        <v>1.2721612198667385</v>
      </c>
      <c r="AD385" s="1" t="str">
        <f t="shared" si="102"/>
        <v>CUST385</v>
      </c>
      <c r="AE385" s="1"/>
      <c r="AF385" s="1">
        <f t="shared" si="108"/>
        <v>182317186.88120002</v>
      </c>
      <c r="AG385" s="1">
        <f t="shared" si="103"/>
        <v>0.89074391225462668</v>
      </c>
      <c r="AH385" s="1" t="str">
        <f t="shared" si="104"/>
        <v>No</v>
      </c>
      <c r="AI385" s="1" t="str">
        <f t="shared" si="105"/>
        <v>No</v>
      </c>
      <c r="AJ385" s="1" t="str">
        <f t="shared" si="106"/>
        <v>No</v>
      </c>
      <c r="AK385" s="1" t="str">
        <f t="shared" si="107"/>
        <v>High</v>
      </c>
    </row>
    <row r="386" spans="1:37" x14ac:dyDescent="0.3">
      <c r="A386" s="1" t="s">
        <v>23</v>
      </c>
      <c r="B386" s="1" t="s">
        <v>25</v>
      </c>
      <c r="C386" s="1" t="s">
        <v>28</v>
      </c>
      <c r="D386" s="1">
        <v>867</v>
      </c>
      <c r="E386" s="1">
        <v>525595</v>
      </c>
      <c r="F386" s="1">
        <v>60841</v>
      </c>
      <c r="G386" s="1">
        <v>7.77</v>
      </c>
      <c r="H386" s="1">
        <v>4.68</v>
      </c>
      <c r="I386" s="1">
        <v>303</v>
      </c>
      <c r="J386" s="1">
        <v>22.34</v>
      </c>
      <c r="K386" s="1">
        <v>16.59</v>
      </c>
      <c r="L386" s="1">
        <v>75271</v>
      </c>
      <c r="M386" s="1">
        <v>8</v>
      </c>
      <c r="N386" s="1">
        <v>513.87</v>
      </c>
      <c r="O386" s="1">
        <v>26.32</v>
      </c>
      <c r="P386" s="1">
        <v>33</v>
      </c>
      <c r="Q386" s="1">
        <v>28796</v>
      </c>
      <c r="R386" s="1">
        <v>50</v>
      </c>
      <c r="S386" s="1">
        <f t="shared" ref="S386:S449" si="109">H386*D386</f>
        <v>4057.56</v>
      </c>
      <c r="T386" s="1">
        <f t="shared" ref="T386:T449" si="110">K386/100*E386</f>
        <v>87196.210500000001</v>
      </c>
      <c r="U386" s="1">
        <f t="shared" ref="U386:U449" si="111">O386/100*D386</f>
        <v>228.1944</v>
      </c>
      <c r="V386" s="1">
        <f t="shared" ref="V386:V449" si="112">G386/100*D386</f>
        <v>67.365899999999996</v>
      </c>
      <c r="W386" s="1">
        <f t="shared" ref="W386:W449" si="113">E386 - (S386+T386+U386+V386+L386+Q386)</f>
        <v>329978.6692</v>
      </c>
      <c r="X386" s="1">
        <f t="shared" ref="X386:X449" si="114">IF(D386=0,NA(),W386/D386)</f>
        <v>380.59823437139562</v>
      </c>
      <c r="Y386" s="10">
        <f t="shared" ref="Y386:Y449" si="115">IF(F386=0,NA(),E386/F386)</f>
        <v>8.6388290790749664</v>
      </c>
      <c r="Z386" s="1">
        <f t="shared" ref="Z386:Z449" si="116">IF(N386=0,NA(),E386/N386)</f>
        <v>1022.817054897153</v>
      </c>
      <c r="AA386" s="1">
        <f t="shared" ref="AA386:AA449" si="117">IF(Z386=0,NA(),I386/Z386)</f>
        <v>0.29624066058467069</v>
      </c>
      <c r="AB386" s="1">
        <f t="shared" ref="AB386:AB449" si="118">W386-F386</f>
        <v>269137.6692</v>
      </c>
      <c r="AC386" s="8">
        <f t="shared" ref="AC386:AC449" si="119">IF(Z386=0,NA(),I386/Z386)</f>
        <v>0.29624066058467069</v>
      </c>
      <c r="AD386" s="1" t="str">
        <f t="shared" ref="AD386:AD449" si="120" xml:space="preserve"> "CUST" &amp; ROW()</f>
        <v>CUST386</v>
      </c>
      <c r="AE386" s="1"/>
      <c r="AF386" s="1">
        <f t="shared" si="108"/>
        <v>182586324.55040002</v>
      </c>
      <c r="AG386" s="1">
        <f t="shared" ref="AG386:AG449" si="121">AF386/$AE$2</f>
        <v>0.89205883348887383</v>
      </c>
      <c r="AH386" s="1" t="str">
        <f t="shared" ref="AH386:AH449" si="122">IF(AG386&lt;=0.75,"Yes","No")</f>
        <v>No</v>
      </c>
      <c r="AI386" s="1" t="str">
        <f t="shared" ref="AI386:AI449" si="123">IF(AND(AB386&gt;=$AM$1, M386&lt;$AM$2),"Yes","No")</f>
        <v>No</v>
      </c>
      <c r="AJ386" s="1" t="str">
        <f t="shared" ref="AJ386:AJ449" si="124">IF(AND(AB386&gt;=$AM$1, M386&lt;$AM$2, Y386&gt;=$AM$5),"Yes","No")</f>
        <v>No</v>
      </c>
      <c r="AK386" s="1" t="str">
        <f t="shared" ref="AK386:AK449" si="125">IF(Y386&gt;$AM$5,"High",IF(Y386&lt;$AM$5,"Low","Medium"))</f>
        <v>Low</v>
      </c>
    </row>
    <row r="387" spans="1:37" x14ac:dyDescent="0.3">
      <c r="A387" s="1" t="s">
        <v>23</v>
      </c>
      <c r="B387" s="1" t="s">
        <v>25</v>
      </c>
      <c r="C387" s="1" t="s">
        <v>31</v>
      </c>
      <c r="D387" s="1">
        <v>245</v>
      </c>
      <c r="E387" s="1">
        <v>562880</v>
      </c>
      <c r="F387" s="1">
        <v>128106</v>
      </c>
      <c r="G387" s="1">
        <v>9.84</v>
      </c>
      <c r="H387" s="1">
        <v>13.06</v>
      </c>
      <c r="I387" s="1">
        <v>358</v>
      </c>
      <c r="J387" s="1">
        <v>35.51</v>
      </c>
      <c r="K387" s="1">
        <v>13.2</v>
      </c>
      <c r="L387" s="1">
        <v>71319</v>
      </c>
      <c r="M387" s="1">
        <v>1</v>
      </c>
      <c r="N387" s="1">
        <v>1589.07</v>
      </c>
      <c r="O387" s="1">
        <v>10.51</v>
      </c>
      <c r="P387" s="1">
        <v>3</v>
      </c>
      <c r="Q387" s="1">
        <v>21561</v>
      </c>
      <c r="R387" s="1">
        <v>60</v>
      </c>
      <c r="S387" s="1">
        <f t="shared" si="109"/>
        <v>3199.7000000000003</v>
      </c>
      <c r="T387" s="1">
        <f t="shared" si="110"/>
        <v>74300.160000000003</v>
      </c>
      <c r="U387" s="1">
        <f t="shared" si="111"/>
        <v>25.749500000000001</v>
      </c>
      <c r="V387" s="1">
        <f t="shared" si="112"/>
        <v>24.108000000000001</v>
      </c>
      <c r="W387" s="1">
        <f t="shared" si="113"/>
        <v>392450.28249999997</v>
      </c>
      <c r="X387" s="1">
        <f t="shared" si="114"/>
        <v>1601.837887755102</v>
      </c>
      <c r="Y387" s="10">
        <f t="shared" si="115"/>
        <v>4.3938613335831267</v>
      </c>
      <c r="Z387" s="1">
        <f t="shared" si="116"/>
        <v>354.21976376119369</v>
      </c>
      <c r="AA387" s="1">
        <f t="shared" si="117"/>
        <v>1.01067200824332</v>
      </c>
      <c r="AB387" s="1">
        <f t="shared" si="118"/>
        <v>264344.28249999997</v>
      </c>
      <c r="AC387" s="8">
        <f t="shared" si="119"/>
        <v>1.01067200824332</v>
      </c>
      <c r="AD387" s="1" t="str">
        <f t="shared" si="120"/>
        <v>CUST387</v>
      </c>
      <c r="AE387" s="1"/>
      <c r="AF387" s="1">
        <f t="shared" si="108"/>
        <v>182850668.83290002</v>
      </c>
      <c r="AG387" s="1">
        <f t="shared" si="121"/>
        <v>0.89335033575700407</v>
      </c>
      <c r="AH387" s="1" t="str">
        <f t="shared" si="122"/>
        <v>No</v>
      </c>
      <c r="AI387" s="1" t="str">
        <f t="shared" si="123"/>
        <v>No</v>
      </c>
      <c r="AJ387" s="1" t="str">
        <f t="shared" si="124"/>
        <v>No</v>
      </c>
      <c r="AK387" s="1" t="str">
        <f t="shared" si="125"/>
        <v>Low</v>
      </c>
    </row>
    <row r="388" spans="1:37" x14ac:dyDescent="0.3">
      <c r="A388" s="1" t="s">
        <v>20</v>
      </c>
      <c r="B388" s="1" t="s">
        <v>26</v>
      </c>
      <c r="C388" s="1" t="s">
        <v>30</v>
      </c>
      <c r="D388" s="1">
        <v>4076</v>
      </c>
      <c r="E388" s="1">
        <v>603083</v>
      </c>
      <c r="F388" s="1">
        <v>130681</v>
      </c>
      <c r="G388" s="1">
        <v>3.38</v>
      </c>
      <c r="H388" s="1">
        <v>11.04</v>
      </c>
      <c r="I388" s="1">
        <v>108</v>
      </c>
      <c r="J388" s="1">
        <v>9.7200000000000006</v>
      </c>
      <c r="K388" s="1">
        <v>15.38</v>
      </c>
      <c r="L388" s="1">
        <v>52186</v>
      </c>
      <c r="M388" s="1">
        <v>7</v>
      </c>
      <c r="N388" s="1">
        <v>1757.83</v>
      </c>
      <c r="O388" s="1">
        <v>20.12</v>
      </c>
      <c r="P388" s="1">
        <v>39</v>
      </c>
      <c r="Q388" s="1">
        <v>17447</v>
      </c>
      <c r="R388" s="1">
        <v>49</v>
      </c>
      <c r="S388" s="1">
        <f t="shared" si="109"/>
        <v>44999.039999999994</v>
      </c>
      <c r="T388" s="1">
        <f t="shared" si="110"/>
        <v>92754.165400000013</v>
      </c>
      <c r="U388" s="1">
        <f t="shared" si="111"/>
        <v>820.09120000000007</v>
      </c>
      <c r="V388" s="1">
        <f t="shared" si="112"/>
        <v>137.7688</v>
      </c>
      <c r="W388" s="1">
        <f t="shared" si="113"/>
        <v>394738.93460000004</v>
      </c>
      <c r="X388" s="1">
        <f t="shared" si="114"/>
        <v>96.844684641805699</v>
      </c>
      <c r="Y388" s="10">
        <f t="shared" si="115"/>
        <v>4.6149248934428115</v>
      </c>
      <c r="Z388" s="1">
        <f t="shared" si="116"/>
        <v>343.0838021879249</v>
      </c>
      <c r="AA388" s="1">
        <f t="shared" si="117"/>
        <v>0.31479189431637106</v>
      </c>
      <c r="AB388" s="1">
        <f t="shared" si="118"/>
        <v>264057.93460000004</v>
      </c>
      <c r="AC388" s="8">
        <f t="shared" si="119"/>
        <v>0.31479189431637106</v>
      </c>
      <c r="AD388" s="1" t="str">
        <f t="shared" si="120"/>
        <v>CUST388</v>
      </c>
      <c r="AE388" s="1"/>
      <c r="AF388" s="1">
        <f t="shared" ref="AF388:AF451" si="126">AF387+AB388</f>
        <v>183114726.76750001</v>
      </c>
      <c r="AG388" s="1">
        <f t="shared" si="121"/>
        <v>0.89464043902017443</v>
      </c>
      <c r="AH388" s="1" t="str">
        <f t="shared" si="122"/>
        <v>No</v>
      </c>
      <c r="AI388" s="1" t="str">
        <f t="shared" si="123"/>
        <v>No</v>
      </c>
      <c r="AJ388" s="1" t="str">
        <f t="shared" si="124"/>
        <v>No</v>
      </c>
      <c r="AK388" s="1" t="str">
        <f t="shared" si="125"/>
        <v>Low</v>
      </c>
    </row>
    <row r="389" spans="1:37" x14ac:dyDescent="0.3">
      <c r="A389" s="1" t="s">
        <v>20</v>
      </c>
      <c r="B389" s="1" t="s">
        <v>27</v>
      </c>
      <c r="C389" s="1" t="s">
        <v>28</v>
      </c>
      <c r="D389" s="1">
        <v>2944</v>
      </c>
      <c r="E389" s="1">
        <v>579393</v>
      </c>
      <c r="F389" s="1">
        <v>84063</v>
      </c>
      <c r="G389" s="1">
        <v>8.0500000000000007</v>
      </c>
      <c r="H389" s="1">
        <v>6.76</v>
      </c>
      <c r="I389" s="1">
        <v>333</v>
      </c>
      <c r="J389" s="1">
        <v>7.93</v>
      </c>
      <c r="K389" s="1">
        <v>18.100000000000001</v>
      </c>
      <c r="L389" s="1">
        <v>96330</v>
      </c>
      <c r="M389" s="1">
        <v>12</v>
      </c>
      <c r="N389" s="1">
        <v>1643.83</v>
      </c>
      <c r="O389" s="1">
        <v>4.58</v>
      </c>
      <c r="P389" s="1">
        <v>39</v>
      </c>
      <c r="Q389" s="1">
        <v>9888</v>
      </c>
      <c r="R389" s="1">
        <v>-5</v>
      </c>
      <c r="S389" s="1">
        <f t="shared" si="109"/>
        <v>19901.439999999999</v>
      </c>
      <c r="T389" s="1">
        <f t="shared" si="110"/>
        <v>104870.13300000002</v>
      </c>
      <c r="U389" s="1">
        <f t="shared" si="111"/>
        <v>134.83520000000001</v>
      </c>
      <c r="V389" s="1">
        <f t="shared" si="112"/>
        <v>236.99200000000002</v>
      </c>
      <c r="W389" s="1">
        <f t="shared" si="113"/>
        <v>348031.59979999997</v>
      </c>
      <c r="X389" s="1">
        <f t="shared" si="114"/>
        <v>118.21725536684781</v>
      </c>
      <c r="Y389" s="10">
        <f t="shared" si="115"/>
        <v>6.8923664394561222</v>
      </c>
      <c r="Z389" s="1">
        <f t="shared" si="116"/>
        <v>352.46527925637082</v>
      </c>
      <c r="AA389" s="1">
        <f t="shared" si="117"/>
        <v>0.94477390993677857</v>
      </c>
      <c r="AB389" s="1">
        <f t="shared" si="118"/>
        <v>263968.59979999997</v>
      </c>
      <c r="AC389" s="8">
        <f t="shared" si="119"/>
        <v>0.94477390993677857</v>
      </c>
      <c r="AD389" s="1" t="str">
        <f t="shared" si="120"/>
        <v>CUST389</v>
      </c>
      <c r="AE389" s="1"/>
      <c r="AF389" s="1">
        <f t="shared" si="126"/>
        <v>183378695.3673</v>
      </c>
      <c r="AG389" s="1">
        <f t="shared" si="121"/>
        <v>0.8959301058218645</v>
      </c>
      <c r="AH389" s="1" t="str">
        <f t="shared" si="122"/>
        <v>No</v>
      </c>
      <c r="AI389" s="1" t="str">
        <f t="shared" si="123"/>
        <v>No</v>
      </c>
      <c r="AJ389" s="1" t="str">
        <f t="shared" si="124"/>
        <v>No</v>
      </c>
      <c r="AK389" s="1" t="str">
        <f t="shared" si="125"/>
        <v>Low</v>
      </c>
    </row>
    <row r="390" spans="1:37" x14ac:dyDescent="0.3">
      <c r="A390" s="1" t="s">
        <v>18</v>
      </c>
      <c r="B390" s="1" t="s">
        <v>27</v>
      </c>
      <c r="C390" s="1" t="s">
        <v>31</v>
      </c>
      <c r="D390" s="1">
        <v>2596</v>
      </c>
      <c r="E390" s="1">
        <v>492632</v>
      </c>
      <c r="F390" s="1">
        <v>23990</v>
      </c>
      <c r="G390" s="1">
        <v>7.18</v>
      </c>
      <c r="H390" s="1">
        <v>17</v>
      </c>
      <c r="I390" s="1">
        <v>191</v>
      </c>
      <c r="J390" s="1">
        <v>57.65</v>
      </c>
      <c r="K390" s="1">
        <v>7.27</v>
      </c>
      <c r="L390" s="1">
        <v>98408</v>
      </c>
      <c r="M390" s="1">
        <v>0</v>
      </c>
      <c r="N390" s="1">
        <v>750.21</v>
      </c>
      <c r="O390" s="1">
        <v>12.79</v>
      </c>
      <c r="P390" s="1">
        <v>33</v>
      </c>
      <c r="Q390" s="1">
        <v>27199</v>
      </c>
      <c r="R390" s="1">
        <v>-14</v>
      </c>
      <c r="S390" s="1">
        <f t="shared" si="109"/>
        <v>44132</v>
      </c>
      <c r="T390" s="1">
        <f t="shared" si="110"/>
        <v>35814.346400000002</v>
      </c>
      <c r="U390" s="1">
        <f t="shared" si="111"/>
        <v>332.02839999999998</v>
      </c>
      <c r="V390" s="1">
        <f t="shared" si="112"/>
        <v>186.39279999999999</v>
      </c>
      <c r="W390" s="1">
        <f t="shared" si="113"/>
        <v>286560.23239999998</v>
      </c>
      <c r="X390" s="1">
        <f t="shared" si="114"/>
        <v>110.38529753466871</v>
      </c>
      <c r="Y390" s="10">
        <f t="shared" si="115"/>
        <v>20.534889537307212</v>
      </c>
      <c r="Z390" s="1">
        <f t="shared" si="116"/>
        <v>656.65880220205008</v>
      </c>
      <c r="AA390" s="1">
        <f t="shared" si="117"/>
        <v>0.29086642767826693</v>
      </c>
      <c r="AB390" s="1">
        <f t="shared" si="118"/>
        <v>262570.23239999998</v>
      </c>
      <c r="AC390" s="8">
        <f t="shared" si="119"/>
        <v>0.29086642767826693</v>
      </c>
      <c r="AD390" s="1" t="str">
        <f t="shared" si="120"/>
        <v>CUST390</v>
      </c>
      <c r="AE390" s="1"/>
      <c r="AF390" s="1">
        <f t="shared" si="126"/>
        <v>183641265.5997</v>
      </c>
      <c r="AG390" s="1">
        <f t="shared" si="121"/>
        <v>0.89721294064424462</v>
      </c>
      <c r="AH390" s="1" t="str">
        <f t="shared" si="122"/>
        <v>No</v>
      </c>
      <c r="AI390" s="1" t="str">
        <f t="shared" si="123"/>
        <v>No</v>
      </c>
      <c r="AJ390" s="1" t="str">
        <f t="shared" si="124"/>
        <v>No</v>
      </c>
      <c r="AK390" s="1" t="str">
        <f t="shared" si="125"/>
        <v>High</v>
      </c>
    </row>
    <row r="391" spans="1:37" x14ac:dyDescent="0.3">
      <c r="A391" s="1" t="s">
        <v>23</v>
      </c>
      <c r="B391" s="1" t="s">
        <v>27</v>
      </c>
      <c r="C391" s="1" t="s">
        <v>31</v>
      </c>
      <c r="D391" s="1">
        <v>2060</v>
      </c>
      <c r="E391" s="1">
        <v>472225</v>
      </c>
      <c r="F391" s="1">
        <v>36279</v>
      </c>
      <c r="G391" s="1">
        <v>4.67</v>
      </c>
      <c r="H391" s="1">
        <v>11.45</v>
      </c>
      <c r="I391" s="1">
        <v>18</v>
      </c>
      <c r="J391" s="1">
        <v>30.11</v>
      </c>
      <c r="K391" s="1">
        <v>12.33</v>
      </c>
      <c r="L391" s="1">
        <v>42487</v>
      </c>
      <c r="M391" s="1">
        <v>11</v>
      </c>
      <c r="N391" s="1">
        <v>562.72</v>
      </c>
      <c r="O391" s="1">
        <v>5.12</v>
      </c>
      <c r="P391" s="1">
        <v>48</v>
      </c>
      <c r="Q391" s="1">
        <v>48899</v>
      </c>
      <c r="R391" s="1">
        <v>60</v>
      </c>
      <c r="S391" s="1">
        <f t="shared" si="109"/>
        <v>23587</v>
      </c>
      <c r="T391" s="1">
        <f t="shared" si="110"/>
        <v>58225.342500000006</v>
      </c>
      <c r="U391" s="1">
        <f t="shared" si="111"/>
        <v>105.47200000000001</v>
      </c>
      <c r="V391" s="1">
        <f t="shared" si="112"/>
        <v>96.201999999999998</v>
      </c>
      <c r="W391" s="1">
        <f t="shared" si="113"/>
        <v>298824.98349999997</v>
      </c>
      <c r="X391" s="1">
        <f t="shared" si="114"/>
        <v>145.06067160194172</v>
      </c>
      <c r="Y391" s="10">
        <f t="shared" si="115"/>
        <v>13.016483365032112</v>
      </c>
      <c r="Z391" s="1">
        <f t="shared" si="116"/>
        <v>839.18289735570079</v>
      </c>
      <c r="AA391" s="1">
        <f t="shared" si="117"/>
        <v>2.144943617978718E-2</v>
      </c>
      <c r="AB391" s="1">
        <f t="shared" si="118"/>
        <v>262545.98349999997</v>
      </c>
      <c r="AC391" s="8">
        <f t="shared" si="119"/>
        <v>2.144943617978718E-2</v>
      </c>
      <c r="AD391" s="1" t="str">
        <f t="shared" si="120"/>
        <v>CUST391</v>
      </c>
      <c r="AE391" s="1"/>
      <c r="AF391" s="1">
        <f t="shared" si="126"/>
        <v>183903811.58320001</v>
      </c>
      <c r="AG391" s="1">
        <f t="shared" si="121"/>
        <v>0.89849565699419531</v>
      </c>
      <c r="AH391" s="1" t="str">
        <f t="shared" si="122"/>
        <v>No</v>
      </c>
      <c r="AI391" s="1" t="str">
        <f t="shared" si="123"/>
        <v>No</v>
      </c>
      <c r="AJ391" s="1" t="str">
        <f t="shared" si="124"/>
        <v>No</v>
      </c>
      <c r="AK391" s="1" t="str">
        <f t="shared" si="125"/>
        <v>High</v>
      </c>
    </row>
    <row r="392" spans="1:37" x14ac:dyDescent="0.3">
      <c r="A392" s="1" t="s">
        <v>21</v>
      </c>
      <c r="B392" s="1" t="s">
        <v>27</v>
      </c>
      <c r="C392" s="1" t="s">
        <v>30</v>
      </c>
      <c r="D392" s="1">
        <v>3703</v>
      </c>
      <c r="E392" s="1">
        <v>483934</v>
      </c>
      <c r="F392" s="1">
        <v>129881</v>
      </c>
      <c r="G392" s="1">
        <v>3.97</v>
      </c>
      <c r="H392" s="1">
        <v>3.77</v>
      </c>
      <c r="I392" s="1">
        <v>420</v>
      </c>
      <c r="J392" s="1">
        <v>20.7</v>
      </c>
      <c r="K392" s="1">
        <v>7.56</v>
      </c>
      <c r="L392" s="1">
        <v>31113</v>
      </c>
      <c r="M392" s="1">
        <v>9</v>
      </c>
      <c r="N392" s="1">
        <v>911.93</v>
      </c>
      <c r="O392" s="1">
        <v>8.61</v>
      </c>
      <c r="P392" s="1">
        <v>16</v>
      </c>
      <c r="Q392" s="1">
        <v>10492</v>
      </c>
      <c r="R392" s="1">
        <v>31</v>
      </c>
      <c r="S392" s="1">
        <f t="shared" si="109"/>
        <v>13960.31</v>
      </c>
      <c r="T392" s="1">
        <f t="shared" si="110"/>
        <v>36585.410400000001</v>
      </c>
      <c r="U392" s="1">
        <f t="shared" si="111"/>
        <v>318.82830000000001</v>
      </c>
      <c r="V392" s="1">
        <f t="shared" si="112"/>
        <v>147.00909999999999</v>
      </c>
      <c r="W392" s="1">
        <f t="shared" si="113"/>
        <v>391317.44219999999</v>
      </c>
      <c r="X392" s="1">
        <f t="shared" si="114"/>
        <v>105.6757877936808</v>
      </c>
      <c r="Y392" s="10">
        <f t="shared" si="115"/>
        <v>3.7259799354794003</v>
      </c>
      <c r="Z392" s="1">
        <f t="shared" si="116"/>
        <v>530.67011722390976</v>
      </c>
      <c r="AA392" s="1">
        <f t="shared" si="117"/>
        <v>0.79145214016787413</v>
      </c>
      <c r="AB392" s="1">
        <f t="shared" si="118"/>
        <v>261436.44219999999</v>
      </c>
      <c r="AC392" s="8">
        <f t="shared" si="119"/>
        <v>0.79145214016787413</v>
      </c>
      <c r="AD392" s="1" t="str">
        <f t="shared" si="120"/>
        <v>CUST392</v>
      </c>
      <c r="AE392" s="1"/>
      <c r="AF392" s="1">
        <f t="shared" si="126"/>
        <v>184165248.02540001</v>
      </c>
      <c r="AG392" s="1">
        <f t="shared" si="121"/>
        <v>0.89977295247749445</v>
      </c>
      <c r="AH392" s="1" t="str">
        <f t="shared" si="122"/>
        <v>No</v>
      </c>
      <c r="AI392" s="1" t="str">
        <f t="shared" si="123"/>
        <v>No</v>
      </c>
      <c r="AJ392" s="1" t="str">
        <f t="shared" si="124"/>
        <v>No</v>
      </c>
      <c r="AK392" s="1" t="str">
        <f t="shared" si="125"/>
        <v>Low</v>
      </c>
    </row>
    <row r="393" spans="1:37" x14ac:dyDescent="0.3">
      <c r="A393" s="1" t="s">
        <v>20</v>
      </c>
      <c r="B393" s="1" t="s">
        <v>24</v>
      </c>
      <c r="C393" s="1" t="s">
        <v>30</v>
      </c>
      <c r="D393" s="1">
        <v>1233</v>
      </c>
      <c r="E393" s="1">
        <v>421233</v>
      </c>
      <c r="F393" s="1">
        <v>117911</v>
      </c>
      <c r="G393" s="1">
        <v>5.01</v>
      </c>
      <c r="H393" s="1">
        <v>4.4400000000000004</v>
      </c>
      <c r="I393" s="1">
        <v>294</v>
      </c>
      <c r="J393" s="1">
        <v>22.78</v>
      </c>
      <c r="K393" s="1">
        <v>9.52</v>
      </c>
      <c r="L393" s="1">
        <v>1105</v>
      </c>
      <c r="M393" s="1">
        <v>1</v>
      </c>
      <c r="N393" s="1">
        <v>1481</v>
      </c>
      <c r="O393" s="1">
        <v>2.0099999999999998</v>
      </c>
      <c r="P393" s="1">
        <v>46</v>
      </c>
      <c r="Q393" s="1">
        <v>1633</v>
      </c>
      <c r="R393" s="1">
        <v>42</v>
      </c>
      <c r="S393" s="1">
        <f t="shared" si="109"/>
        <v>5474.52</v>
      </c>
      <c r="T393" s="1">
        <f t="shared" si="110"/>
        <v>40101.381600000001</v>
      </c>
      <c r="U393" s="1">
        <f t="shared" si="111"/>
        <v>24.783299999999997</v>
      </c>
      <c r="V393" s="1">
        <f t="shared" si="112"/>
        <v>61.773299999999999</v>
      </c>
      <c r="W393" s="1">
        <f t="shared" si="113"/>
        <v>372832.54180000001</v>
      </c>
      <c r="X393" s="1">
        <f t="shared" si="114"/>
        <v>302.3783793998378</v>
      </c>
      <c r="Y393" s="10">
        <f t="shared" si="115"/>
        <v>3.5724656732620366</v>
      </c>
      <c r="Z393" s="1">
        <f t="shared" si="116"/>
        <v>284.42471303173534</v>
      </c>
      <c r="AA393" s="1">
        <f t="shared" si="117"/>
        <v>1.0336654535613305</v>
      </c>
      <c r="AB393" s="1">
        <f t="shared" si="118"/>
        <v>254921.54180000001</v>
      </c>
      <c r="AC393" s="8">
        <f t="shared" si="119"/>
        <v>1.0336654535613305</v>
      </c>
      <c r="AD393" s="1" t="str">
        <f t="shared" si="120"/>
        <v>CUST393</v>
      </c>
      <c r="AE393" s="1"/>
      <c r="AF393" s="1">
        <f t="shared" si="126"/>
        <v>184420169.56720001</v>
      </c>
      <c r="AG393" s="1">
        <f t="shared" si="121"/>
        <v>0.9010184182251032</v>
      </c>
      <c r="AH393" s="1" t="str">
        <f t="shared" si="122"/>
        <v>No</v>
      </c>
      <c r="AI393" s="1" t="str">
        <f t="shared" si="123"/>
        <v>No</v>
      </c>
      <c r="AJ393" s="1" t="str">
        <f t="shared" si="124"/>
        <v>No</v>
      </c>
      <c r="AK393" s="1" t="str">
        <f t="shared" si="125"/>
        <v>Low</v>
      </c>
    </row>
    <row r="394" spans="1:37" x14ac:dyDescent="0.3">
      <c r="A394" s="1" t="s">
        <v>18</v>
      </c>
      <c r="B394" s="1" t="s">
        <v>24</v>
      </c>
      <c r="C394" s="1" t="s">
        <v>31</v>
      </c>
      <c r="D394" s="1">
        <v>2234</v>
      </c>
      <c r="E394" s="1">
        <v>583884</v>
      </c>
      <c r="F394" s="1">
        <v>142103</v>
      </c>
      <c r="G394" s="1">
        <v>6.88</v>
      </c>
      <c r="H394" s="1">
        <v>16.29</v>
      </c>
      <c r="I394" s="1">
        <v>411</v>
      </c>
      <c r="J394" s="1">
        <v>18.260000000000002</v>
      </c>
      <c r="K394" s="1">
        <v>19.52</v>
      </c>
      <c r="L394" s="1">
        <v>132</v>
      </c>
      <c r="M394" s="1">
        <v>10</v>
      </c>
      <c r="N394" s="1">
        <v>1972.12</v>
      </c>
      <c r="O394" s="1">
        <v>5.96</v>
      </c>
      <c r="P394" s="1">
        <v>37</v>
      </c>
      <c r="Q394" s="1">
        <v>36109</v>
      </c>
      <c r="R394" s="1">
        <v>78</v>
      </c>
      <c r="S394" s="1">
        <f t="shared" si="109"/>
        <v>36391.86</v>
      </c>
      <c r="T394" s="1">
        <f t="shared" si="110"/>
        <v>113974.1568</v>
      </c>
      <c r="U394" s="1">
        <f t="shared" si="111"/>
        <v>133.1464</v>
      </c>
      <c r="V394" s="1">
        <f t="shared" si="112"/>
        <v>153.69919999999999</v>
      </c>
      <c r="W394" s="1">
        <f t="shared" si="113"/>
        <v>396990.13760000002</v>
      </c>
      <c r="X394" s="1">
        <f t="shared" si="114"/>
        <v>177.70373213965982</v>
      </c>
      <c r="Y394" s="10">
        <f t="shared" si="115"/>
        <v>4.1088787710322796</v>
      </c>
      <c r="Z394" s="1">
        <f t="shared" si="116"/>
        <v>296.0692047137091</v>
      </c>
      <c r="AA394" s="1">
        <f t="shared" si="117"/>
        <v>1.3881889553404443</v>
      </c>
      <c r="AB394" s="1">
        <f t="shared" si="118"/>
        <v>254887.13760000002</v>
      </c>
      <c r="AC394" s="8">
        <f t="shared" si="119"/>
        <v>1.3881889553404443</v>
      </c>
      <c r="AD394" s="1" t="str">
        <f t="shared" si="120"/>
        <v>CUST394</v>
      </c>
      <c r="AE394" s="1"/>
      <c r="AF394" s="1">
        <f t="shared" si="126"/>
        <v>184675056.70480001</v>
      </c>
      <c r="AG394" s="1">
        <f t="shared" si="121"/>
        <v>0.90226371588470977</v>
      </c>
      <c r="AH394" s="1" t="str">
        <f t="shared" si="122"/>
        <v>No</v>
      </c>
      <c r="AI394" s="1" t="str">
        <f t="shared" si="123"/>
        <v>No</v>
      </c>
      <c r="AJ394" s="1" t="str">
        <f t="shared" si="124"/>
        <v>No</v>
      </c>
      <c r="AK394" s="1" t="str">
        <f t="shared" si="125"/>
        <v>Low</v>
      </c>
    </row>
    <row r="395" spans="1:37" x14ac:dyDescent="0.3">
      <c r="A395" s="1" t="s">
        <v>23</v>
      </c>
      <c r="B395" s="1" t="s">
        <v>25</v>
      </c>
      <c r="C395" s="1" t="s">
        <v>28</v>
      </c>
      <c r="D395" s="1">
        <v>4385</v>
      </c>
      <c r="E395" s="1">
        <v>510244</v>
      </c>
      <c r="F395" s="1">
        <v>37920</v>
      </c>
      <c r="G395" s="1">
        <v>5.79</v>
      </c>
      <c r="H395" s="1">
        <v>16.07</v>
      </c>
      <c r="I395" s="1">
        <v>128</v>
      </c>
      <c r="J395" s="1">
        <v>47.08</v>
      </c>
      <c r="K395" s="1">
        <v>6.22</v>
      </c>
      <c r="L395" s="1">
        <v>66324</v>
      </c>
      <c r="M395" s="1">
        <v>4</v>
      </c>
      <c r="N395" s="1">
        <v>1805.94</v>
      </c>
      <c r="O395" s="1">
        <v>14.87</v>
      </c>
      <c r="P395" s="1">
        <v>41</v>
      </c>
      <c r="Q395" s="1">
        <v>48403</v>
      </c>
      <c r="R395" s="1">
        <v>6</v>
      </c>
      <c r="S395" s="1">
        <f t="shared" si="109"/>
        <v>70466.95</v>
      </c>
      <c r="T395" s="1">
        <f t="shared" si="110"/>
        <v>31737.176799999997</v>
      </c>
      <c r="U395" s="1">
        <f t="shared" si="111"/>
        <v>652.04949999999997</v>
      </c>
      <c r="V395" s="1">
        <f t="shared" si="112"/>
        <v>253.89150000000001</v>
      </c>
      <c r="W395" s="1">
        <f t="shared" si="113"/>
        <v>292406.93220000004</v>
      </c>
      <c r="X395" s="1">
        <f t="shared" si="114"/>
        <v>66.683450900798178</v>
      </c>
      <c r="Y395" s="10">
        <f t="shared" si="115"/>
        <v>13.455801687763714</v>
      </c>
      <c r="Z395" s="1">
        <f t="shared" si="116"/>
        <v>282.53651837824071</v>
      </c>
      <c r="AA395" s="1">
        <f t="shared" si="117"/>
        <v>0.45303878144573967</v>
      </c>
      <c r="AB395" s="1">
        <f t="shared" si="118"/>
        <v>254486.93220000004</v>
      </c>
      <c r="AC395" s="8">
        <f t="shared" si="119"/>
        <v>0.45303878144573967</v>
      </c>
      <c r="AD395" s="1" t="str">
        <f t="shared" si="120"/>
        <v>CUST395</v>
      </c>
      <c r="AE395" s="1"/>
      <c r="AF395" s="1">
        <f t="shared" si="126"/>
        <v>184929543.63700002</v>
      </c>
      <c r="AG395" s="1">
        <f t="shared" si="121"/>
        <v>0.90350705826774702</v>
      </c>
      <c r="AH395" s="1" t="str">
        <f t="shared" si="122"/>
        <v>No</v>
      </c>
      <c r="AI395" s="1" t="str">
        <f t="shared" si="123"/>
        <v>No</v>
      </c>
      <c r="AJ395" s="1" t="str">
        <f t="shared" si="124"/>
        <v>No</v>
      </c>
      <c r="AK395" s="1" t="str">
        <f t="shared" si="125"/>
        <v>High</v>
      </c>
    </row>
    <row r="396" spans="1:37" x14ac:dyDescent="0.3">
      <c r="A396" s="1" t="s">
        <v>21</v>
      </c>
      <c r="B396" s="1" t="s">
        <v>27</v>
      </c>
      <c r="C396" s="1" t="s">
        <v>28</v>
      </c>
      <c r="D396" s="1">
        <v>2468</v>
      </c>
      <c r="E396" s="1">
        <v>582726</v>
      </c>
      <c r="F396" s="1">
        <v>79707</v>
      </c>
      <c r="G396" s="1">
        <v>9.51</v>
      </c>
      <c r="H396" s="1">
        <v>9.19</v>
      </c>
      <c r="I396" s="1">
        <v>293</v>
      </c>
      <c r="J396" s="1">
        <v>37.39</v>
      </c>
      <c r="K396" s="1">
        <v>19.16</v>
      </c>
      <c r="L396" s="1">
        <v>80720</v>
      </c>
      <c r="M396" s="1">
        <v>9</v>
      </c>
      <c r="N396" s="1">
        <v>607.33000000000004</v>
      </c>
      <c r="O396" s="1">
        <v>4.5999999999999996</v>
      </c>
      <c r="P396" s="1">
        <v>46</v>
      </c>
      <c r="Q396" s="1">
        <v>35063</v>
      </c>
      <c r="R396" s="1">
        <v>65</v>
      </c>
      <c r="S396" s="1">
        <f t="shared" si="109"/>
        <v>22680.92</v>
      </c>
      <c r="T396" s="1">
        <f t="shared" si="110"/>
        <v>111650.30159999999</v>
      </c>
      <c r="U396" s="1">
        <f t="shared" si="111"/>
        <v>113.52799999999999</v>
      </c>
      <c r="V396" s="1">
        <f t="shared" si="112"/>
        <v>234.70680000000002</v>
      </c>
      <c r="W396" s="1">
        <f t="shared" si="113"/>
        <v>332263.54359999998</v>
      </c>
      <c r="X396" s="1">
        <f t="shared" si="114"/>
        <v>134.62866434359805</v>
      </c>
      <c r="Y396" s="10">
        <f t="shared" si="115"/>
        <v>7.3108509917573112</v>
      </c>
      <c r="Z396" s="1">
        <f t="shared" si="116"/>
        <v>959.4882518564865</v>
      </c>
      <c r="AA396" s="1">
        <f t="shared" si="117"/>
        <v>0.30537111781523396</v>
      </c>
      <c r="AB396" s="1">
        <f t="shared" si="118"/>
        <v>252556.54359999998</v>
      </c>
      <c r="AC396" s="8">
        <f t="shared" si="119"/>
        <v>0.30537111781523396</v>
      </c>
      <c r="AD396" s="1" t="str">
        <f t="shared" si="120"/>
        <v>CUST396</v>
      </c>
      <c r="AE396" s="1"/>
      <c r="AF396" s="1">
        <f t="shared" si="126"/>
        <v>185182100.18060002</v>
      </c>
      <c r="AG396" s="1">
        <f t="shared" si="121"/>
        <v>0.90474096938474091</v>
      </c>
      <c r="AH396" s="1" t="str">
        <f t="shared" si="122"/>
        <v>No</v>
      </c>
      <c r="AI396" s="1" t="str">
        <f t="shared" si="123"/>
        <v>No</v>
      </c>
      <c r="AJ396" s="1" t="str">
        <f t="shared" si="124"/>
        <v>No</v>
      </c>
      <c r="AK396" s="1" t="str">
        <f t="shared" si="125"/>
        <v>Low</v>
      </c>
    </row>
    <row r="397" spans="1:37" x14ac:dyDescent="0.3">
      <c r="A397" s="1" t="s">
        <v>22</v>
      </c>
      <c r="B397" s="1" t="s">
        <v>24</v>
      </c>
      <c r="C397" s="1" t="s">
        <v>31</v>
      </c>
      <c r="D397" s="1">
        <v>622</v>
      </c>
      <c r="E397" s="1">
        <v>450584</v>
      </c>
      <c r="F397" s="1">
        <v>143335</v>
      </c>
      <c r="G397" s="1">
        <v>3.66</v>
      </c>
      <c r="H397" s="1">
        <v>13.02</v>
      </c>
      <c r="I397" s="1">
        <v>178</v>
      </c>
      <c r="J397" s="1">
        <v>32.75</v>
      </c>
      <c r="K397" s="1">
        <v>7.52</v>
      </c>
      <c r="L397" s="1">
        <v>7612</v>
      </c>
      <c r="M397" s="1">
        <v>8</v>
      </c>
      <c r="N397" s="1">
        <v>540.36</v>
      </c>
      <c r="O397" s="1">
        <v>22.3</v>
      </c>
      <c r="P397" s="1">
        <v>11</v>
      </c>
      <c r="Q397" s="1">
        <v>8311</v>
      </c>
      <c r="R397" s="1">
        <v>59</v>
      </c>
      <c r="S397" s="1">
        <f t="shared" si="109"/>
        <v>8098.44</v>
      </c>
      <c r="T397" s="1">
        <f t="shared" si="110"/>
        <v>33883.916799999992</v>
      </c>
      <c r="U397" s="1">
        <f t="shared" si="111"/>
        <v>138.70599999999999</v>
      </c>
      <c r="V397" s="1">
        <f t="shared" si="112"/>
        <v>22.7652</v>
      </c>
      <c r="W397" s="1">
        <f t="shared" si="113"/>
        <v>392517.17200000002</v>
      </c>
      <c r="X397" s="1">
        <f t="shared" si="114"/>
        <v>631.05654662379425</v>
      </c>
      <c r="Y397" s="10">
        <f t="shared" si="115"/>
        <v>3.1435727491540795</v>
      </c>
      <c r="Z397" s="1">
        <f t="shared" si="116"/>
        <v>833.85890887556445</v>
      </c>
      <c r="AA397" s="1">
        <f t="shared" si="117"/>
        <v>0.21346536938728405</v>
      </c>
      <c r="AB397" s="1">
        <f t="shared" si="118"/>
        <v>249182.17200000002</v>
      </c>
      <c r="AC397" s="8">
        <f t="shared" si="119"/>
        <v>0.21346536938728405</v>
      </c>
      <c r="AD397" s="1" t="str">
        <f t="shared" si="120"/>
        <v>CUST397</v>
      </c>
      <c r="AE397" s="1"/>
      <c r="AF397" s="1">
        <f t="shared" si="126"/>
        <v>185431282.35260001</v>
      </c>
      <c r="AG397" s="1">
        <f t="shared" si="121"/>
        <v>0.90595839439303705</v>
      </c>
      <c r="AH397" s="1" t="str">
        <f t="shared" si="122"/>
        <v>No</v>
      </c>
      <c r="AI397" s="1" t="str">
        <f t="shared" si="123"/>
        <v>No</v>
      </c>
      <c r="AJ397" s="1" t="str">
        <f t="shared" si="124"/>
        <v>No</v>
      </c>
      <c r="AK397" s="1" t="str">
        <f t="shared" si="125"/>
        <v>Low</v>
      </c>
    </row>
    <row r="398" spans="1:37" x14ac:dyDescent="0.3">
      <c r="A398" s="1" t="s">
        <v>21</v>
      </c>
      <c r="B398" s="1" t="s">
        <v>26</v>
      </c>
      <c r="C398" s="1" t="s">
        <v>29</v>
      </c>
      <c r="D398" s="1">
        <v>3783</v>
      </c>
      <c r="E398" s="1">
        <v>592777</v>
      </c>
      <c r="F398" s="1">
        <v>92697</v>
      </c>
      <c r="G398" s="1">
        <v>8.31</v>
      </c>
      <c r="H398" s="1">
        <v>7.54</v>
      </c>
      <c r="I398" s="1">
        <v>343</v>
      </c>
      <c r="J398" s="1">
        <v>38.32</v>
      </c>
      <c r="K398" s="1">
        <v>16.3</v>
      </c>
      <c r="L398" s="1">
        <v>77224</v>
      </c>
      <c r="M398" s="1">
        <v>12</v>
      </c>
      <c r="N398" s="1">
        <v>220.97</v>
      </c>
      <c r="O398" s="1">
        <v>13.45</v>
      </c>
      <c r="P398" s="1">
        <v>26</v>
      </c>
      <c r="Q398" s="1">
        <v>49175</v>
      </c>
      <c r="R398" s="1">
        <v>10</v>
      </c>
      <c r="S398" s="1">
        <f t="shared" si="109"/>
        <v>28523.82</v>
      </c>
      <c r="T398" s="1">
        <f t="shared" si="110"/>
        <v>96622.650999999998</v>
      </c>
      <c r="U398" s="1">
        <f t="shared" si="111"/>
        <v>508.81349999999992</v>
      </c>
      <c r="V398" s="1">
        <f t="shared" si="112"/>
        <v>314.3673</v>
      </c>
      <c r="W398" s="1">
        <f t="shared" si="113"/>
        <v>340408.34820000001</v>
      </c>
      <c r="X398" s="1">
        <f t="shared" si="114"/>
        <v>89.98370293417922</v>
      </c>
      <c r="Y398" s="10">
        <f t="shared" si="115"/>
        <v>6.394780845119044</v>
      </c>
      <c r="Z398" s="1">
        <f t="shared" si="116"/>
        <v>2682.6130243924513</v>
      </c>
      <c r="AA398" s="1">
        <f t="shared" si="117"/>
        <v>0.12786040956379888</v>
      </c>
      <c r="AB398" s="1">
        <f t="shared" si="118"/>
        <v>247711.34820000001</v>
      </c>
      <c r="AC398" s="8">
        <f t="shared" si="119"/>
        <v>0.12786040956379888</v>
      </c>
      <c r="AD398" s="1" t="str">
        <f t="shared" si="120"/>
        <v>CUST398</v>
      </c>
      <c r="AE398" s="1"/>
      <c r="AF398" s="1">
        <f t="shared" si="126"/>
        <v>185678993.7008</v>
      </c>
      <c r="AG398" s="1">
        <f t="shared" si="121"/>
        <v>0.90716863342304854</v>
      </c>
      <c r="AH398" s="1" t="str">
        <f t="shared" si="122"/>
        <v>No</v>
      </c>
      <c r="AI398" s="1" t="str">
        <f t="shared" si="123"/>
        <v>No</v>
      </c>
      <c r="AJ398" s="1" t="str">
        <f t="shared" si="124"/>
        <v>No</v>
      </c>
      <c r="AK398" s="1" t="str">
        <f t="shared" si="125"/>
        <v>Low</v>
      </c>
    </row>
    <row r="399" spans="1:37" x14ac:dyDescent="0.3">
      <c r="A399" s="1" t="s">
        <v>19</v>
      </c>
      <c r="B399" s="1" t="s">
        <v>25</v>
      </c>
      <c r="C399" s="1" t="s">
        <v>29</v>
      </c>
      <c r="D399" s="1">
        <v>2260</v>
      </c>
      <c r="E399" s="1">
        <v>383997</v>
      </c>
      <c r="F399" s="1">
        <v>30675</v>
      </c>
      <c r="G399" s="1">
        <v>6.94</v>
      </c>
      <c r="H399" s="1">
        <v>13.13</v>
      </c>
      <c r="I399" s="1">
        <v>189</v>
      </c>
      <c r="J399" s="1">
        <v>25.52</v>
      </c>
      <c r="K399" s="1">
        <v>12.77</v>
      </c>
      <c r="L399" s="1">
        <v>20431</v>
      </c>
      <c r="M399" s="1">
        <v>4</v>
      </c>
      <c r="N399" s="1">
        <v>537.61</v>
      </c>
      <c r="O399" s="1">
        <v>4.49</v>
      </c>
      <c r="P399" s="1">
        <v>39</v>
      </c>
      <c r="Q399" s="1">
        <v>6506</v>
      </c>
      <c r="R399" s="1">
        <v>8</v>
      </c>
      <c r="S399" s="1">
        <f t="shared" si="109"/>
        <v>29673.800000000003</v>
      </c>
      <c r="T399" s="1">
        <f t="shared" si="110"/>
        <v>49036.416900000004</v>
      </c>
      <c r="U399" s="1">
        <f t="shared" si="111"/>
        <v>101.474</v>
      </c>
      <c r="V399" s="1">
        <f t="shared" si="112"/>
        <v>156.84399999999999</v>
      </c>
      <c r="W399" s="1">
        <f t="shared" si="113"/>
        <v>278091.46510000003</v>
      </c>
      <c r="X399" s="1">
        <f t="shared" si="114"/>
        <v>123.04932084070798</v>
      </c>
      <c r="Y399" s="10">
        <f t="shared" si="115"/>
        <v>12.518239608801956</v>
      </c>
      <c r="Z399" s="1">
        <f t="shared" si="116"/>
        <v>714.26684771488624</v>
      </c>
      <c r="AA399" s="1">
        <f t="shared" si="117"/>
        <v>0.26460698911710251</v>
      </c>
      <c r="AB399" s="1">
        <f t="shared" si="118"/>
        <v>247416.46510000003</v>
      </c>
      <c r="AC399" s="8">
        <f t="shared" si="119"/>
        <v>0.26460698911710251</v>
      </c>
      <c r="AD399" s="1" t="str">
        <f t="shared" si="120"/>
        <v>CUST399</v>
      </c>
      <c r="AE399" s="1"/>
      <c r="AF399" s="1">
        <f t="shared" si="126"/>
        <v>185926410.16589999</v>
      </c>
      <c r="AG399" s="1">
        <f t="shared" si="121"/>
        <v>0.90837743174782182</v>
      </c>
      <c r="AH399" s="1" t="str">
        <f t="shared" si="122"/>
        <v>No</v>
      </c>
      <c r="AI399" s="1" t="str">
        <f t="shared" si="123"/>
        <v>No</v>
      </c>
      <c r="AJ399" s="1" t="str">
        <f t="shared" si="124"/>
        <v>No</v>
      </c>
      <c r="AK399" s="1" t="str">
        <f t="shared" si="125"/>
        <v>High</v>
      </c>
    </row>
    <row r="400" spans="1:37" x14ac:dyDescent="0.3">
      <c r="A400" s="1" t="s">
        <v>19</v>
      </c>
      <c r="B400" s="1" t="s">
        <v>27</v>
      </c>
      <c r="C400" s="1" t="s">
        <v>30</v>
      </c>
      <c r="D400" s="1">
        <v>2049</v>
      </c>
      <c r="E400" s="1">
        <v>434865</v>
      </c>
      <c r="F400" s="1">
        <v>75028</v>
      </c>
      <c r="G400" s="1">
        <v>7.92</v>
      </c>
      <c r="H400" s="1">
        <v>12.09</v>
      </c>
      <c r="I400" s="1">
        <v>364</v>
      </c>
      <c r="J400" s="1">
        <v>52.97</v>
      </c>
      <c r="K400" s="1">
        <v>9.2899999999999991</v>
      </c>
      <c r="L400" s="1">
        <v>8071</v>
      </c>
      <c r="M400" s="1">
        <v>9</v>
      </c>
      <c r="N400" s="1">
        <v>222.69</v>
      </c>
      <c r="O400" s="1">
        <v>14.43</v>
      </c>
      <c r="P400" s="1">
        <v>43</v>
      </c>
      <c r="Q400" s="1">
        <v>41253</v>
      </c>
      <c r="R400" s="1">
        <v>-12</v>
      </c>
      <c r="S400" s="1">
        <f t="shared" si="109"/>
        <v>24772.41</v>
      </c>
      <c r="T400" s="1">
        <f t="shared" si="110"/>
        <v>40398.958500000001</v>
      </c>
      <c r="U400" s="1">
        <f t="shared" si="111"/>
        <v>295.67069999999995</v>
      </c>
      <c r="V400" s="1">
        <f t="shared" si="112"/>
        <v>162.28079999999997</v>
      </c>
      <c r="W400" s="1">
        <f t="shared" si="113"/>
        <v>319911.67999999999</v>
      </c>
      <c r="X400" s="1">
        <f t="shared" si="114"/>
        <v>156.13063933626159</v>
      </c>
      <c r="Y400" s="10">
        <f t="shared" si="115"/>
        <v>5.7960361465053047</v>
      </c>
      <c r="Z400" s="1">
        <f t="shared" si="116"/>
        <v>1952.7818941128924</v>
      </c>
      <c r="AA400" s="1">
        <f t="shared" si="117"/>
        <v>0.18640074505881135</v>
      </c>
      <c r="AB400" s="1">
        <f t="shared" si="118"/>
        <v>244883.68</v>
      </c>
      <c r="AC400" s="8">
        <f t="shared" si="119"/>
        <v>0.18640074505881135</v>
      </c>
      <c r="AD400" s="1" t="str">
        <f t="shared" si="120"/>
        <v>CUST400</v>
      </c>
      <c r="AE400" s="1"/>
      <c r="AF400" s="1">
        <f t="shared" si="126"/>
        <v>186171293.8459</v>
      </c>
      <c r="AG400" s="1">
        <f t="shared" si="121"/>
        <v>0.90957385568843829</v>
      </c>
      <c r="AH400" s="1" t="str">
        <f t="shared" si="122"/>
        <v>No</v>
      </c>
      <c r="AI400" s="1" t="str">
        <f t="shared" si="123"/>
        <v>No</v>
      </c>
      <c r="AJ400" s="1" t="str">
        <f t="shared" si="124"/>
        <v>No</v>
      </c>
      <c r="AK400" s="1" t="str">
        <f t="shared" si="125"/>
        <v>Low</v>
      </c>
    </row>
    <row r="401" spans="1:37" x14ac:dyDescent="0.3">
      <c r="A401" s="1" t="s">
        <v>21</v>
      </c>
      <c r="B401" s="1" t="s">
        <v>27</v>
      </c>
      <c r="C401" s="1" t="s">
        <v>28</v>
      </c>
      <c r="D401" s="1">
        <v>178</v>
      </c>
      <c r="E401" s="1">
        <v>390754</v>
      </c>
      <c r="F401" s="1">
        <v>24991</v>
      </c>
      <c r="G401" s="1">
        <v>3.29</v>
      </c>
      <c r="H401" s="1">
        <v>5.63</v>
      </c>
      <c r="I401" s="1">
        <v>156</v>
      </c>
      <c r="J401" s="1">
        <v>7.23</v>
      </c>
      <c r="K401" s="1">
        <v>14.79</v>
      </c>
      <c r="L401" s="1">
        <v>40477</v>
      </c>
      <c r="M401" s="1">
        <v>6</v>
      </c>
      <c r="N401" s="1">
        <v>1348.5</v>
      </c>
      <c r="O401" s="1">
        <v>28.42</v>
      </c>
      <c r="P401" s="1">
        <v>12</v>
      </c>
      <c r="Q401" s="1">
        <v>21654</v>
      </c>
      <c r="R401" s="1">
        <v>28</v>
      </c>
      <c r="S401" s="1">
        <f t="shared" si="109"/>
        <v>1002.14</v>
      </c>
      <c r="T401" s="1">
        <f t="shared" si="110"/>
        <v>57792.516600000003</v>
      </c>
      <c r="U401" s="1">
        <f t="shared" si="111"/>
        <v>50.587600000000002</v>
      </c>
      <c r="V401" s="1">
        <f t="shared" si="112"/>
        <v>5.8561999999999994</v>
      </c>
      <c r="W401" s="1">
        <f t="shared" si="113"/>
        <v>269771.8996</v>
      </c>
      <c r="X401" s="1">
        <f t="shared" si="114"/>
        <v>1515.5724696629213</v>
      </c>
      <c r="Y401" s="10">
        <f t="shared" si="115"/>
        <v>15.63578888399824</v>
      </c>
      <c r="Z401" s="1">
        <f t="shared" si="116"/>
        <v>289.76937337782721</v>
      </c>
      <c r="AA401" s="1">
        <f t="shared" si="117"/>
        <v>0.53835917226695063</v>
      </c>
      <c r="AB401" s="1">
        <f t="shared" si="118"/>
        <v>244780.8996</v>
      </c>
      <c r="AC401" s="8">
        <f t="shared" si="119"/>
        <v>0.53835917226695063</v>
      </c>
      <c r="AD401" s="1" t="str">
        <f t="shared" si="120"/>
        <v>CUST401</v>
      </c>
      <c r="AE401" s="1"/>
      <c r="AF401" s="1">
        <f t="shared" si="126"/>
        <v>186416074.7455</v>
      </c>
      <c r="AG401" s="1">
        <f t="shared" si="121"/>
        <v>0.91076977747664023</v>
      </c>
      <c r="AH401" s="1" t="str">
        <f t="shared" si="122"/>
        <v>No</v>
      </c>
      <c r="AI401" s="1" t="str">
        <f t="shared" si="123"/>
        <v>No</v>
      </c>
      <c r="AJ401" s="1" t="str">
        <f t="shared" si="124"/>
        <v>No</v>
      </c>
      <c r="AK401" s="1" t="str">
        <f t="shared" si="125"/>
        <v>High</v>
      </c>
    </row>
    <row r="402" spans="1:37" x14ac:dyDescent="0.3">
      <c r="A402" s="1" t="s">
        <v>18</v>
      </c>
      <c r="B402" s="1" t="s">
        <v>25</v>
      </c>
      <c r="C402" s="1" t="s">
        <v>30</v>
      </c>
      <c r="D402" s="1">
        <v>4197</v>
      </c>
      <c r="E402" s="1">
        <v>500542</v>
      </c>
      <c r="F402" s="1">
        <v>96218</v>
      </c>
      <c r="G402" s="1">
        <v>8.6</v>
      </c>
      <c r="H402" s="1">
        <v>19.940000000000001</v>
      </c>
      <c r="I402" s="1">
        <v>347</v>
      </c>
      <c r="J402" s="1">
        <v>32.26</v>
      </c>
      <c r="K402" s="1">
        <v>5.25</v>
      </c>
      <c r="L402" s="1">
        <v>16406</v>
      </c>
      <c r="M402" s="1">
        <v>12</v>
      </c>
      <c r="N402" s="1">
        <v>1795.92</v>
      </c>
      <c r="O402" s="1">
        <v>5.12</v>
      </c>
      <c r="P402" s="1">
        <v>33</v>
      </c>
      <c r="Q402" s="1">
        <v>36326</v>
      </c>
      <c r="R402" s="1">
        <v>71</v>
      </c>
      <c r="S402" s="1">
        <f t="shared" si="109"/>
        <v>83688.180000000008</v>
      </c>
      <c r="T402" s="1">
        <f t="shared" si="110"/>
        <v>26278.454999999998</v>
      </c>
      <c r="U402" s="1">
        <f t="shared" si="111"/>
        <v>214.88640000000001</v>
      </c>
      <c r="V402" s="1">
        <f t="shared" si="112"/>
        <v>360.94199999999995</v>
      </c>
      <c r="W402" s="1">
        <f t="shared" si="113"/>
        <v>337267.53659999999</v>
      </c>
      <c r="X402" s="1">
        <f t="shared" si="114"/>
        <v>80.359193852751957</v>
      </c>
      <c r="Y402" s="10">
        <f t="shared" si="115"/>
        <v>5.2021659149015775</v>
      </c>
      <c r="Z402" s="1">
        <f t="shared" si="116"/>
        <v>278.71063299033364</v>
      </c>
      <c r="AA402" s="1">
        <f t="shared" si="117"/>
        <v>1.2450188795345845</v>
      </c>
      <c r="AB402" s="1">
        <f t="shared" si="118"/>
        <v>241049.53659999999</v>
      </c>
      <c r="AC402" s="8">
        <f t="shared" si="119"/>
        <v>1.2450188795345845</v>
      </c>
      <c r="AD402" s="1" t="str">
        <f t="shared" si="120"/>
        <v>CUST402</v>
      </c>
      <c r="AE402" s="1"/>
      <c r="AF402" s="1">
        <f t="shared" si="126"/>
        <v>186657124.28209999</v>
      </c>
      <c r="AG402" s="1">
        <f t="shared" si="121"/>
        <v>0.911947469009464</v>
      </c>
      <c r="AH402" s="1" t="str">
        <f t="shared" si="122"/>
        <v>No</v>
      </c>
      <c r="AI402" s="1" t="str">
        <f t="shared" si="123"/>
        <v>No</v>
      </c>
      <c r="AJ402" s="1" t="str">
        <f t="shared" si="124"/>
        <v>No</v>
      </c>
      <c r="AK402" s="1" t="str">
        <f t="shared" si="125"/>
        <v>Low</v>
      </c>
    </row>
    <row r="403" spans="1:37" x14ac:dyDescent="0.3">
      <c r="A403" s="1" t="s">
        <v>21</v>
      </c>
      <c r="B403" s="1" t="s">
        <v>27</v>
      </c>
      <c r="C403" s="1" t="s">
        <v>28</v>
      </c>
      <c r="D403" s="1">
        <v>789</v>
      </c>
      <c r="E403" s="1">
        <v>379638</v>
      </c>
      <c r="F403" s="1">
        <v>15211</v>
      </c>
      <c r="G403" s="1">
        <v>6.36</v>
      </c>
      <c r="H403" s="1">
        <v>13.06</v>
      </c>
      <c r="I403" s="1">
        <v>328</v>
      </c>
      <c r="J403" s="1">
        <v>34.92</v>
      </c>
      <c r="K403" s="1">
        <v>15.46</v>
      </c>
      <c r="L403" s="1">
        <v>27862</v>
      </c>
      <c r="M403" s="1">
        <v>9</v>
      </c>
      <c r="N403" s="1">
        <v>992.97</v>
      </c>
      <c r="O403" s="1">
        <v>14.11</v>
      </c>
      <c r="P403" s="1">
        <v>47</v>
      </c>
      <c r="Q403" s="1">
        <v>28002</v>
      </c>
      <c r="R403" s="1">
        <v>57</v>
      </c>
      <c r="S403" s="1">
        <f t="shared" si="109"/>
        <v>10304.34</v>
      </c>
      <c r="T403" s="1">
        <f t="shared" si="110"/>
        <v>58692.034800000009</v>
      </c>
      <c r="U403" s="1">
        <f t="shared" si="111"/>
        <v>111.3279</v>
      </c>
      <c r="V403" s="1">
        <f t="shared" si="112"/>
        <v>50.180400000000006</v>
      </c>
      <c r="W403" s="1">
        <f t="shared" si="113"/>
        <v>254616.11689999999</v>
      </c>
      <c r="X403" s="1">
        <f t="shared" si="114"/>
        <v>322.7073724968314</v>
      </c>
      <c r="Y403" s="10">
        <f t="shared" si="115"/>
        <v>24.958122411412795</v>
      </c>
      <c r="Z403" s="1">
        <f t="shared" si="116"/>
        <v>382.32575002265929</v>
      </c>
      <c r="AA403" s="1">
        <f t="shared" si="117"/>
        <v>0.85790716419325774</v>
      </c>
      <c r="AB403" s="1">
        <f t="shared" si="118"/>
        <v>239405.11689999999</v>
      </c>
      <c r="AC403" s="8">
        <f t="shared" si="119"/>
        <v>0.85790716419325774</v>
      </c>
      <c r="AD403" s="1" t="str">
        <f t="shared" si="120"/>
        <v>CUST403</v>
      </c>
      <c r="AE403" s="1"/>
      <c r="AF403" s="1">
        <f t="shared" si="126"/>
        <v>186896529.39899999</v>
      </c>
      <c r="AG403" s="1">
        <f t="shared" si="121"/>
        <v>0.91311712642953069</v>
      </c>
      <c r="AH403" s="1" t="str">
        <f t="shared" si="122"/>
        <v>No</v>
      </c>
      <c r="AI403" s="1" t="str">
        <f t="shared" si="123"/>
        <v>No</v>
      </c>
      <c r="AJ403" s="1" t="str">
        <f t="shared" si="124"/>
        <v>No</v>
      </c>
      <c r="AK403" s="1" t="str">
        <f t="shared" si="125"/>
        <v>High</v>
      </c>
    </row>
    <row r="404" spans="1:37" x14ac:dyDescent="0.3">
      <c r="A404" s="1" t="s">
        <v>19</v>
      </c>
      <c r="B404" s="1" t="s">
        <v>25</v>
      </c>
      <c r="C404" s="1" t="s">
        <v>28</v>
      </c>
      <c r="D404" s="1">
        <v>4323</v>
      </c>
      <c r="E404" s="1">
        <v>485071</v>
      </c>
      <c r="F404" s="1">
        <v>92178</v>
      </c>
      <c r="G404" s="1">
        <v>1.98</v>
      </c>
      <c r="H404" s="1">
        <v>2.69</v>
      </c>
      <c r="I404" s="1">
        <v>193</v>
      </c>
      <c r="J404" s="1">
        <v>25.12</v>
      </c>
      <c r="K404" s="1">
        <v>14.39</v>
      </c>
      <c r="L404" s="1">
        <v>57175</v>
      </c>
      <c r="M404" s="1">
        <v>4</v>
      </c>
      <c r="N404" s="1">
        <v>618.96</v>
      </c>
      <c r="O404" s="1">
        <v>27.57</v>
      </c>
      <c r="P404" s="1">
        <v>12</v>
      </c>
      <c r="Q404" s="1">
        <v>14136</v>
      </c>
      <c r="R404" s="1">
        <v>2</v>
      </c>
      <c r="S404" s="1">
        <f t="shared" si="109"/>
        <v>11628.869999999999</v>
      </c>
      <c r="T404" s="1">
        <f t="shared" si="110"/>
        <v>69801.716899999999</v>
      </c>
      <c r="U404" s="1">
        <f t="shared" si="111"/>
        <v>1191.8511000000001</v>
      </c>
      <c r="V404" s="1">
        <f t="shared" si="112"/>
        <v>85.595399999999998</v>
      </c>
      <c r="W404" s="1">
        <f t="shared" si="113"/>
        <v>331051.96659999999</v>
      </c>
      <c r="X404" s="1">
        <f t="shared" si="114"/>
        <v>76.579219662271569</v>
      </c>
      <c r="Y404" s="10">
        <f t="shared" si="115"/>
        <v>5.2623294061489725</v>
      </c>
      <c r="Z404" s="1">
        <f t="shared" si="116"/>
        <v>783.68715264314324</v>
      </c>
      <c r="AA404" s="1">
        <f t="shared" si="117"/>
        <v>0.24627174166256077</v>
      </c>
      <c r="AB404" s="1">
        <f t="shared" si="118"/>
        <v>238873.96659999999</v>
      </c>
      <c r="AC404" s="8">
        <f t="shared" si="119"/>
        <v>0.24627174166256077</v>
      </c>
      <c r="AD404" s="1" t="str">
        <f t="shared" si="120"/>
        <v>CUST404</v>
      </c>
      <c r="AE404" s="1"/>
      <c r="AF404" s="1">
        <f t="shared" si="126"/>
        <v>187135403.36559999</v>
      </c>
      <c r="AG404" s="1">
        <f t="shared" si="121"/>
        <v>0.91428418881780527</v>
      </c>
      <c r="AH404" s="1" t="str">
        <f t="shared" si="122"/>
        <v>No</v>
      </c>
      <c r="AI404" s="1" t="str">
        <f t="shared" si="123"/>
        <v>No</v>
      </c>
      <c r="AJ404" s="1" t="str">
        <f t="shared" si="124"/>
        <v>No</v>
      </c>
      <c r="AK404" s="1" t="str">
        <f t="shared" si="125"/>
        <v>Low</v>
      </c>
    </row>
    <row r="405" spans="1:37" x14ac:dyDescent="0.3">
      <c r="A405" s="1" t="s">
        <v>23</v>
      </c>
      <c r="B405" s="1" t="s">
        <v>24</v>
      </c>
      <c r="C405" s="1" t="s">
        <v>29</v>
      </c>
      <c r="D405" s="1">
        <v>2202</v>
      </c>
      <c r="E405" s="1">
        <v>417631</v>
      </c>
      <c r="F405" s="1">
        <v>16308</v>
      </c>
      <c r="G405" s="1">
        <v>9.2899999999999991</v>
      </c>
      <c r="H405" s="1">
        <v>7.08</v>
      </c>
      <c r="I405" s="1">
        <v>458</v>
      </c>
      <c r="J405" s="1">
        <v>39.94</v>
      </c>
      <c r="K405" s="1">
        <v>16.13</v>
      </c>
      <c r="L405" s="1">
        <v>31629</v>
      </c>
      <c r="M405" s="1">
        <v>2</v>
      </c>
      <c r="N405" s="1">
        <v>1266.95</v>
      </c>
      <c r="O405" s="1">
        <v>24.31</v>
      </c>
      <c r="P405" s="1">
        <v>33</v>
      </c>
      <c r="Q405" s="1">
        <v>47553</v>
      </c>
      <c r="R405" s="1">
        <v>62</v>
      </c>
      <c r="S405" s="1">
        <f t="shared" si="109"/>
        <v>15590.16</v>
      </c>
      <c r="T405" s="1">
        <f t="shared" si="110"/>
        <v>67363.880300000004</v>
      </c>
      <c r="U405" s="1">
        <f t="shared" si="111"/>
        <v>535.30619999999999</v>
      </c>
      <c r="V405" s="1">
        <f t="shared" si="112"/>
        <v>204.5658</v>
      </c>
      <c r="W405" s="1">
        <f t="shared" si="113"/>
        <v>254755.08769999997</v>
      </c>
      <c r="X405" s="1">
        <f t="shared" si="114"/>
        <v>115.69259205267937</v>
      </c>
      <c r="Y405" s="10">
        <f t="shared" si="115"/>
        <v>25.60896492519009</v>
      </c>
      <c r="Z405" s="1">
        <f t="shared" si="116"/>
        <v>329.63495007695644</v>
      </c>
      <c r="AA405" s="1">
        <f t="shared" si="117"/>
        <v>1.3894157761277302</v>
      </c>
      <c r="AB405" s="1">
        <f t="shared" si="118"/>
        <v>238447.08769999997</v>
      </c>
      <c r="AC405" s="8">
        <f t="shared" si="119"/>
        <v>1.3894157761277302</v>
      </c>
      <c r="AD405" s="1" t="str">
        <f t="shared" si="120"/>
        <v>CUST405</v>
      </c>
      <c r="AE405" s="1"/>
      <c r="AF405" s="1">
        <f t="shared" si="126"/>
        <v>187373850.4533</v>
      </c>
      <c r="AG405" s="1">
        <f t="shared" si="121"/>
        <v>0.91544916561125489</v>
      </c>
      <c r="AH405" s="1" t="str">
        <f t="shared" si="122"/>
        <v>No</v>
      </c>
      <c r="AI405" s="1" t="str">
        <f t="shared" si="123"/>
        <v>No</v>
      </c>
      <c r="AJ405" s="1" t="str">
        <f t="shared" si="124"/>
        <v>No</v>
      </c>
      <c r="AK405" s="1" t="str">
        <f t="shared" si="125"/>
        <v>High</v>
      </c>
    </row>
    <row r="406" spans="1:37" x14ac:dyDescent="0.3">
      <c r="A406" s="1" t="s">
        <v>19</v>
      </c>
      <c r="B406" s="1" t="s">
        <v>25</v>
      </c>
      <c r="C406" s="1" t="s">
        <v>28</v>
      </c>
      <c r="D406" s="1">
        <v>441</v>
      </c>
      <c r="E406" s="1">
        <v>421616</v>
      </c>
      <c r="F406" s="1">
        <v>76354</v>
      </c>
      <c r="G406" s="1">
        <v>6.92</v>
      </c>
      <c r="H406" s="1">
        <v>14.5</v>
      </c>
      <c r="I406" s="1">
        <v>210</v>
      </c>
      <c r="J406" s="1">
        <v>8.57</v>
      </c>
      <c r="K406" s="1">
        <v>9.61</v>
      </c>
      <c r="L406" s="1">
        <v>35771</v>
      </c>
      <c r="M406" s="1">
        <v>14</v>
      </c>
      <c r="N406" s="1">
        <v>1973.22</v>
      </c>
      <c r="O406" s="1">
        <v>0.46</v>
      </c>
      <c r="P406" s="1">
        <v>23</v>
      </c>
      <c r="Q406" s="1">
        <v>26538</v>
      </c>
      <c r="R406" s="1">
        <v>22</v>
      </c>
      <c r="S406" s="1">
        <f t="shared" si="109"/>
        <v>6394.5</v>
      </c>
      <c r="T406" s="1">
        <f t="shared" si="110"/>
        <v>40517.297599999998</v>
      </c>
      <c r="U406" s="1">
        <f t="shared" si="111"/>
        <v>2.0286</v>
      </c>
      <c r="V406" s="1">
        <f t="shared" si="112"/>
        <v>30.517199999999999</v>
      </c>
      <c r="W406" s="1">
        <f t="shared" si="113"/>
        <v>312362.65659999999</v>
      </c>
      <c r="X406" s="1">
        <f t="shared" si="114"/>
        <v>708.30534376417233</v>
      </c>
      <c r="Y406" s="10">
        <f t="shared" si="115"/>
        <v>5.5218587107420696</v>
      </c>
      <c r="Z406" s="1">
        <f t="shared" si="116"/>
        <v>213.66902828878685</v>
      </c>
      <c r="AA406" s="1">
        <f t="shared" si="117"/>
        <v>0.98282845053318668</v>
      </c>
      <c r="AB406" s="1">
        <f t="shared" si="118"/>
        <v>236008.65659999999</v>
      </c>
      <c r="AC406" s="8">
        <f t="shared" si="119"/>
        <v>0.98282845053318668</v>
      </c>
      <c r="AD406" s="1" t="str">
        <f t="shared" si="120"/>
        <v>CUST406</v>
      </c>
      <c r="AE406" s="1"/>
      <c r="AF406" s="1">
        <f t="shared" si="126"/>
        <v>187609859.1099</v>
      </c>
      <c r="AG406" s="1">
        <f t="shared" si="121"/>
        <v>0.91660222900424615</v>
      </c>
      <c r="AH406" s="1" t="str">
        <f t="shared" si="122"/>
        <v>No</v>
      </c>
      <c r="AI406" s="1" t="str">
        <f t="shared" si="123"/>
        <v>No</v>
      </c>
      <c r="AJ406" s="1" t="str">
        <f t="shared" si="124"/>
        <v>No</v>
      </c>
      <c r="AK406" s="1" t="str">
        <f t="shared" si="125"/>
        <v>Low</v>
      </c>
    </row>
    <row r="407" spans="1:37" x14ac:dyDescent="0.3">
      <c r="A407" s="1" t="s">
        <v>18</v>
      </c>
      <c r="B407" s="1" t="s">
        <v>27</v>
      </c>
      <c r="C407" s="1" t="s">
        <v>30</v>
      </c>
      <c r="D407" s="1">
        <v>240</v>
      </c>
      <c r="E407" s="1">
        <v>380817</v>
      </c>
      <c r="F407" s="1">
        <v>31917</v>
      </c>
      <c r="G407" s="1">
        <v>2.4700000000000002</v>
      </c>
      <c r="H407" s="1">
        <v>10.35</v>
      </c>
      <c r="I407" s="1">
        <v>456</v>
      </c>
      <c r="J407" s="1">
        <v>24.5</v>
      </c>
      <c r="K407" s="1">
        <v>16.87</v>
      </c>
      <c r="L407" s="1">
        <v>5752</v>
      </c>
      <c r="M407" s="1">
        <v>13</v>
      </c>
      <c r="N407" s="1">
        <v>979.55</v>
      </c>
      <c r="O407" s="1">
        <v>22.91</v>
      </c>
      <c r="P407" s="1">
        <v>44</v>
      </c>
      <c r="Q407" s="1">
        <v>41087</v>
      </c>
      <c r="R407" s="1">
        <v>77</v>
      </c>
      <c r="S407" s="1">
        <f t="shared" si="109"/>
        <v>2484</v>
      </c>
      <c r="T407" s="1">
        <f t="shared" si="110"/>
        <v>64243.827900000004</v>
      </c>
      <c r="U407" s="1">
        <f t="shared" si="111"/>
        <v>54.984000000000002</v>
      </c>
      <c r="V407" s="1">
        <f t="shared" si="112"/>
        <v>5.9280000000000008</v>
      </c>
      <c r="W407" s="1">
        <f t="shared" si="113"/>
        <v>267189.26010000001</v>
      </c>
      <c r="X407" s="1">
        <f t="shared" si="114"/>
        <v>1113.28858375</v>
      </c>
      <c r="Y407" s="10">
        <f t="shared" si="115"/>
        <v>11.931478522417521</v>
      </c>
      <c r="Z407" s="1">
        <f t="shared" si="116"/>
        <v>388.76729110305752</v>
      </c>
      <c r="AA407" s="1">
        <f t="shared" si="117"/>
        <v>1.1729381829067504</v>
      </c>
      <c r="AB407" s="1">
        <f t="shared" si="118"/>
        <v>235272.26010000001</v>
      </c>
      <c r="AC407" s="8">
        <f t="shared" si="119"/>
        <v>1.1729381829067504</v>
      </c>
      <c r="AD407" s="1" t="str">
        <f t="shared" si="120"/>
        <v>CUST407</v>
      </c>
      <c r="AE407" s="1"/>
      <c r="AF407" s="1">
        <f t="shared" si="126"/>
        <v>187845131.37</v>
      </c>
      <c r="AG407" s="1">
        <f t="shared" si="121"/>
        <v>0.91775169459765182</v>
      </c>
      <c r="AH407" s="1" t="str">
        <f t="shared" si="122"/>
        <v>No</v>
      </c>
      <c r="AI407" s="1" t="str">
        <f t="shared" si="123"/>
        <v>No</v>
      </c>
      <c r="AJ407" s="1" t="str">
        <f t="shared" si="124"/>
        <v>No</v>
      </c>
      <c r="AK407" s="1" t="str">
        <f t="shared" si="125"/>
        <v>Low</v>
      </c>
    </row>
    <row r="408" spans="1:37" x14ac:dyDescent="0.3">
      <c r="A408" s="1" t="s">
        <v>23</v>
      </c>
      <c r="B408" s="1" t="s">
        <v>27</v>
      </c>
      <c r="C408" s="1" t="s">
        <v>31</v>
      </c>
      <c r="D408" s="1">
        <v>1002</v>
      </c>
      <c r="E408" s="1">
        <v>466441</v>
      </c>
      <c r="F408" s="1">
        <v>96703</v>
      </c>
      <c r="G408" s="1">
        <v>3.61</v>
      </c>
      <c r="H408" s="1">
        <v>6.03</v>
      </c>
      <c r="I408" s="1">
        <v>18</v>
      </c>
      <c r="J408" s="1">
        <v>68.400000000000006</v>
      </c>
      <c r="K408" s="1">
        <v>18.36</v>
      </c>
      <c r="L408" s="1">
        <v>28205</v>
      </c>
      <c r="M408" s="1">
        <v>7</v>
      </c>
      <c r="N408" s="1">
        <v>752.02</v>
      </c>
      <c r="O408" s="1">
        <v>1.91</v>
      </c>
      <c r="P408" s="1">
        <v>18</v>
      </c>
      <c r="Q408" s="1">
        <v>14733</v>
      </c>
      <c r="R408" s="1">
        <v>30</v>
      </c>
      <c r="S408" s="1">
        <f t="shared" si="109"/>
        <v>6042.06</v>
      </c>
      <c r="T408" s="1">
        <f t="shared" si="110"/>
        <v>85638.567599999995</v>
      </c>
      <c r="U408" s="1">
        <f t="shared" si="111"/>
        <v>19.138199999999998</v>
      </c>
      <c r="V408" s="1">
        <f t="shared" si="112"/>
        <v>36.172200000000004</v>
      </c>
      <c r="W408" s="1">
        <f t="shared" si="113"/>
        <v>331767.06200000003</v>
      </c>
      <c r="X408" s="1">
        <f t="shared" si="114"/>
        <v>331.10485229540922</v>
      </c>
      <c r="Y408" s="10">
        <f t="shared" si="115"/>
        <v>4.8234387764598825</v>
      </c>
      <c r="Z408" s="1">
        <f t="shared" si="116"/>
        <v>620.25079120236171</v>
      </c>
      <c r="AA408" s="1">
        <f t="shared" si="117"/>
        <v>2.9020519208217112E-2</v>
      </c>
      <c r="AB408" s="1">
        <f t="shared" si="118"/>
        <v>235064.06200000003</v>
      </c>
      <c r="AC408" s="8">
        <f t="shared" si="119"/>
        <v>2.9020519208217112E-2</v>
      </c>
      <c r="AD408" s="1" t="str">
        <f t="shared" si="120"/>
        <v>CUST408</v>
      </c>
      <c r="AE408" s="1"/>
      <c r="AF408" s="1">
        <f t="shared" si="126"/>
        <v>188080195.43200001</v>
      </c>
      <c r="AG408" s="1">
        <f t="shared" si="121"/>
        <v>0.91890014300121781</v>
      </c>
      <c r="AH408" s="1" t="str">
        <f t="shared" si="122"/>
        <v>No</v>
      </c>
      <c r="AI408" s="1" t="str">
        <f t="shared" si="123"/>
        <v>No</v>
      </c>
      <c r="AJ408" s="1" t="str">
        <f t="shared" si="124"/>
        <v>No</v>
      </c>
      <c r="AK408" s="1" t="str">
        <f t="shared" si="125"/>
        <v>Low</v>
      </c>
    </row>
    <row r="409" spans="1:37" x14ac:dyDescent="0.3">
      <c r="A409" s="1" t="s">
        <v>20</v>
      </c>
      <c r="B409" s="1" t="s">
        <v>26</v>
      </c>
      <c r="C409" s="1" t="s">
        <v>28</v>
      </c>
      <c r="D409" s="1">
        <v>2482</v>
      </c>
      <c r="E409" s="1">
        <v>367650</v>
      </c>
      <c r="F409" s="1">
        <v>10744</v>
      </c>
      <c r="G409" s="1">
        <v>9.16</v>
      </c>
      <c r="H409" s="1">
        <v>11.57</v>
      </c>
      <c r="I409" s="1">
        <v>120</v>
      </c>
      <c r="J409" s="1">
        <v>60.09</v>
      </c>
      <c r="K409" s="1">
        <v>11.45</v>
      </c>
      <c r="L409" s="1">
        <v>43052</v>
      </c>
      <c r="M409" s="1">
        <v>12</v>
      </c>
      <c r="N409" s="1">
        <v>1208.95</v>
      </c>
      <c r="O409" s="1">
        <v>3.09</v>
      </c>
      <c r="P409" s="1">
        <v>36</v>
      </c>
      <c r="Q409" s="1">
        <v>7765</v>
      </c>
      <c r="R409" s="1">
        <v>65</v>
      </c>
      <c r="S409" s="1">
        <f t="shared" si="109"/>
        <v>28716.74</v>
      </c>
      <c r="T409" s="1">
        <f t="shared" si="110"/>
        <v>42095.924999999996</v>
      </c>
      <c r="U409" s="1">
        <f t="shared" si="111"/>
        <v>76.693799999999996</v>
      </c>
      <c r="V409" s="1">
        <f t="shared" si="112"/>
        <v>227.35120000000001</v>
      </c>
      <c r="W409" s="1">
        <f t="shared" si="113"/>
        <v>245716.29</v>
      </c>
      <c r="X409" s="1">
        <f t="shared" si="114"/>
        <v>98.999311039484297</v>
      </c>
      <c r="Y409" s="10">
        <f t="shared" si="115"/>
        <v>34.219099032017873</v>
      </c>
      <c r="Z409" s="1">
        <f t="shared" si="116"/>
        <v>304.10686959758465</v>
      </c>
      <c r="AA409" s="1">
        <f t="shared" si="117"/>
        <v>0.39459812321501431</v>
      </c>
      <c r="AB409" s="1">
        <f t="shared" si="118"/>
        <v>234972.29</v>
      </c>
      <c r="AC409" s="8">
        <f t="shared" si="119"/>
        <v>0.39459812321501431</v>
      </c>
      <c r="AD409" s="1" t="str">
        <f t="shared" si="120"/>
        <v>CUST409</v>
      </c>
      <c r="AE409" s="1"/>
      <c r="AF409" s="1">
        <f t="shared" si="126"/>
        <v>188315167.722</v>
      </c>
      <c r="AG409" s="1">
        <f t="shared" si="121"/>
        <v>0.92004814303591775</v>
      </c>
      <c r="AH409" s="1" t="str">
        <f t="shared" si="122"/>
        <v>No</v>
      </c>
      <c r="AI409" s="1" t="str">
        <f t="shared" si="123"/>
        <v>No</v>
      </c>
      <c r="AJ409" s="1" t="str">
        <f t="shared" si="124"/>
        <v>No</v>
      </c>
      <c r="AK409" s="1" t="str">
        <f t="shared" si="125"/>
        <v>High</v>
      </c>
    </row>
    <row r="410" spans="1:37" x14ac:dyDescent="0.3">
      <c r="A410" s="1" t="s">
        <v>18</v>
      </c>
      <c r="B410" s="1" t="s">
        <v>26</v>
      </c>
      <c r="C410" s="1" t="s">
        <v>31</v>
      </c>
      <c r="D410" s="1">
        <v>4506</v>
      </c>
      <c r="E410" s="1">
        <v>445807</v>
      </c>
      <c r="F410" s="1">
        <v>69110</v>
      </c>
      <c r="G410" s="1">
        <v>9.52</v>
      </c>
      <c r="H410" s="1">
        <v>16.34</v>
      </c>
      <c r="I410" s="1">
        <v>260</v>
      </c>
      <c r="J410" s="1">
        <v>57.69</v>
      </c>
      <c r="K410" s="1">
        <v>11.28</v>
      </c>
      <c r="L410" s="1">
        <v>13877</v>
      </c>
      <c r="M410" s="1">
        <v>12</v>
      </c>
      <c r="N410" s="1">
        <v>1322.62</v>
      </c>
      <c r="O410" s="1">
        <v>22.97</v>
      </c>
      <c r="P410" s="1">
        <v>36</v>
      </c>
      <c r="Q410" s="1">
        <v>3708</v>
      </c>
      <c r="R410" s="1">
        <v>3</v>
      </c>
      <c r="S410" s="1">
        <f t="shared" si="109"/>
        <v>73628.039999999994</v>
      </c>
      <c r="T410" s="1">
        <f t="shared" si="110"/>
        <v>50287.029600000002</v>
      </c>
      <c r="U410" s="1">
        <f t="shared" si="111"/>
        <v>1035.0282</v>
      </c>
      <c r="V410" s="1">
        <f t="shared" si="112"/>
        <v>428.97119999999995</v>
      </c>
      <c r="W410" s="1">
        <f t="shared" si="113"/>
        <v>302842.93099999998</v>
      </c>
      <c r="X410" s="1">
        <f t="shared" si="114"/>
        <v>67.208817354638256</v>
      </c>
      <c r="Y410" s="10">
        <f t="shared" si="115"/>
        <v>6.450687310085371</v>
      </c>
      <c r="Z410" s="1">
        <f t="shared" si="116"/>
        <v>337.06355566980693</v>
      </c>
      <c r="AA410" s="1">
        <f t="shared" si="117"/>
        <v>0.77136787892518499</v>
      </c>
      <c r="AB410" s="1">
        <f t="shared" si="118"/>
        <v>233732.93099999998</v>
      </c>
      <c r="AC410" s="8">
        <f t="shared" si="119"/>
        <v>0.77136787892518499</v>
      </c>
      <c r="AD410" s="1" t="str">
        <f t="shared" si="120"/>
        <v>CUST410</v>
      </c>
      <c r="AE410" s="1"/>
      <c r="AF410" s="1">
        <f t="shared" si="126"/>
        <v>188548900.653</v>
      </c>
      <c r="AG410" s="1">
        <f t="shared" si="121"/>
        <v>0.92119008795588486</v>
      </c>
      <c r="AH410" s="1" t="str">
        <f t="shared" si="122"/>
        <v>No</v>
      </c>
      <c r="AI410" s="1" t="str">
        <f t="shared" si="123"/>
        <v>No</v>
      </c>
      <c r="AJ410" s="1" t="str">
        <f t="shared" si="124"/>
        <v>No</v>
      </c>
      <c r="AK410" s="1" t="str">
        <f t="shared" si="125"/>
        <v>Low</v>
      </c>
    </row>
    <row r="411" spans="1:37" x14ac:dyDescent="0.3">
      <c r="A411" s="1" t="s">
        <v>18</v>
      </c>
      <c r="B411" s="1" t="s">
        <v>24</v>
      </c>
      <c r="C411" s="1" t="s">
        <v>31</v>
      </c>
      <c r="D411" s="1">
        <v>2140</v>
      </c>
      <c r="E411" s="1">
        <v>457688</v>
      </c>
      <c r="F411" s="1">
        <v>86532</v>
      </c>
      <c r="G411" s="1">
        <v>5.25</v>
      </c>
      <c r="H411" s="1">
        <v>5.87</v>
      </c>
      <c r="I411" s="1">
        <v>350</v>
      </c>
      <c r="J411" s="1">
        <v>38.76</v>
      </c>
      <c r="K411" s="1">
        <v>7.46</v>
      </c>
      <c r="L411" s="1">
        <v>82797</v>
      </c>
      <c r="M411" s="1">
        <v>13</v>
      </c>
      <c r="N411" s="1">
        <v>778.37</v>
      </c>
      <c r="O411" s="1">
        <v>11.33</v>
      </c>
      <c r="P411" s="1">
        <v>14</v>
      </c>
      <c r="Q411" s="1">
        <v>7907</v>
      </c>
      <c r="R411" s="1">
        <v>71</v>
      </c>
      <c r="S411" s="1">
        <f t="shared" si="109"/>
        <v>12561.800000000001</v>
      </c>
      <c r="T411" s="1">
        <f t="shared" si="110"/>
        <v>34143.524799999999</v>
      </c>
      <c r="U411" s="1">
        <f t="shared" si="111"/>
        <v>242.46199999999999</v>
      </c>
      <c r="V411" s="1">
        <f t="shared" si="112"/>
        <v>112.35</v>
      </c>
      <c r="W411" s="1">
        <f t="shared" si="113"/>
        <v>319923.86320000002</v>
      </c>
      <c r="X411" s="1">
        <f t="shared" si="114"/>
        <v>149.4971323364486</v>
      </c>
      <c r="Y411" s="10">
        <f t="shared" si="115"/>
        <v>5.2892340405861411</v>
      </c>
      <c r="Z411" s="1">
        <f t="shared" si="116"/>
        <v>588.00827370016827</v>
      </c>
      <c r="AA411" s="1">
        <f t="shared" si="117"/>
        <v>0.59522971980912764</v>
      </c>
      <c r="AB411" s="1">
        <f t="shared" si="118"/>
        <v>233391.86320000002</v>
      </c>
      <c r="AC411" s="8">
        <f t="shared" si="119"/>
        <v>0.59522971980912764</v>
      </c>
      <c r="AD411" s="1" t="str">
        <f t="shared" si="120"/>
        <v>CUST411</v>
      </c>
      <c r="AE411" s="1"/>
      <c r="AF411" s="1">
        <f t="shared" si="126"/>
        <v>188782292.51620001</v>
      </c>
      <c r="AG411" s="1">
        <f t="shared" si="121"/>
        <v>0.92233036652682754</v>
      </c>
      <c r="AH411" s="1" t="str">
        <f t="shared" si="122"/>
        <v>No</v>
      </c>
      <c r="AI411" s="1" t="str">
        <f t="shared" si="123"/>
        <v>No</v>
      </c>
      <c r="AJ411" s="1" t="str">
        <f t="shared" si="124"/>
        <v>No</v>
      </c>
      <c r="AK411" s="1" t="str">
        <f t="shared" si="125"/>
        <v>Low</v>
      </c>
    </row>
    <row r="412" spans="1:37" x14ac:dyDescent="0.3">
      <c r="A412" s="1" t="s">
        <v>23</v>
      </c>
      <c r="B412" s="1" t="s">
        <v>24</v>
      </c>
      <c r="C412" s="1" t="s">
        <v>29</v>
      </c>
      <c r="D412" s="1">
        <v>313</v>
      </c>
      <c r="E412" s="1">
        <v>615609</v>
      </c>
      <c r="F412" s="1">
        <v>148677</v>
      </c>
      <c r="G412" s="1">
        <v>8.84</v>
      </c>
      <c r="H412" s="1">
        <v>15.21</v>
      </c>
      <c r="I412" s="1">
        <v>67</v>
      </c>
      <c r="J412" s="1">
        <v>18.38</v>
      </c>
      <c r="K412" s="1">
        <v>17.88</v>
      </c>
      <c r="L412" s="1">
        <v>89494</v>
      </c>
      <c r="M412" s="1">
        <v>1</v>
      </c>
      <c r="N412" s="1">
        <v>658.2</v>
      </c>
      <c r="O412" s="1">
        <v>28.81</v>
      </c>
      <c r="P412" s="1">
        <v>31</v>
      </c>
      <c r="Q412" s="1">
        <v>29687</v>
      </c>
      <c r="R412" s="1">
        <v>78</v>
      </c>
      <c r="S412" s="1">
        <f t="shared" si="109"/>
        <v>4760.7300000000005</v>
      </c>
      <c r="T412" s="1">
        <f t="shared" si="110"/>
        <v>110070.88919999999</v>
      </c>
      <c r="U412" s="1">
        <f t="shared" si="111"/>
        <v>90.175299999999993</v>
      </c>
      <c r="V412" s="1">
        <f t="shared" si="112"/>
        <v>27.669199999999996</v>
      </c>
      <c r="W412" s="1">
        <f t="shared" si="113"/>
        <v>381478.53630000004</v>
      </c>
      <c r="X412" s="1">
        <f t="shared" si="114"/>
        <v>1218.7812661341854</v>
      </c>
      <c r="Y412" s="10">
        <f t="shared" si="115"/>
        <v>4.1405799148489679</v>
      </c>
      <c r="Z412" s="1">
        <f t="shared" si="116"/>
        <v>935.2917046490428</v>
      </c>
      <c r="AA412" s="1">
        <f t="shared" si="117"/>
        <v>7.1635404940473588E-2</v>
      </c>
      <c r="AB412" s="1">
        <f t="shared" si="118"/>
        <v>232801.53630000004</v>
      </c>
      <c r="AC412" s="8">
        <f t="shared" si="119"/>
        <v>7.1635404940473588E-2</v>
      </c>
      <c r="AD412" s="1" t="str">
        <f t="shared" si="120"/>
        <v>CUST412</v>
      </c>
      <c r="AE412" s="1"/>
      <c r="AF412" s="1">
        <f t="shared" si="126"/>
        <v>189015094.05250001</v>
      </c>
      <c r="AG412" s="1">
        <f t="shared" si="121"/>
        <v>0.92346776094789151</v>
      </c>
      <c r="AH412" s="1" t="str">
        <f t="shared" si="122"/>
        <v>No</v>
      </c>
      <c r="AI412" s="1" t="str">
        <f t="shared" si="123"/>
        <v>No</v>
      </c>
      <c r="AJ412" s="1" t="str">
        <f t="shared" si="124"/>
        <v>No</v>
      </c>
      <c r="AK412" s="1" t="str">
        <f t="shared" si="125"/>
        <v>Low</v>
      </c>
    </row>
    <row r="413" spans="1:37" x14ac:dyDescent="0.3">
      <c r="A413" s="1" t="s">
        <v>23</v>
      </c>
      <c r="B413" s="1" t="s">
        <v>26</v>
      </c>
      <c r="C413" s="1" t="s">
        <v>29</v>
      </c>
      <c r="D413" s="1">
        <v>2296</v>
      </c>
      <c r="E413" s="1">
        <v>624100</v>
      </c>
      <c r="F413" s="1">
        <v>147180</v>
      </c>
      <c r="G413" s="1">
        <v>8.43</v>
      </c>
      <c r="H413" s="1">
        <v>13.3</v>
      </c>
      <c r="I413" s="1">
        <v>343</v>
      </c>
      <c r="J413" s="1">
        <v>47.26</v>
      </c>
      <c r="K413" s="1">
        <v>19.260000000000002</v>
      </c>
      <c r="L413" s="1">
        <v>81720</v>
      </c>
      <c r="M413" s="1">
        <v>13</v>
      </c>
      <c r="N413" s="1">
        <v>1328.54</v>
      </c>
      <c r="O413" s="1">
        <v>22.61</v>
      </c>
      <c r="P413" s="1">
        <v>3</v>
      </c>
      <c r="Q413" s="1">
        <v>11524</v>
      </c>
      <c r="R413" s="1">
        <v>2</v>
      </c>
      <c r="S413" s="1">
        <f t="shared" si="109"/>
        <v>30536.800000000003</v>
      </c>
      <c r="T413" s="1">
        <f t="shared" si="110"/>
        <v>120201.66000000002</v>
      </c>
      <c r="U413" s="1">
        <f t="shared" si="111"/>
        <v>519.12559999999996</v>
      </c>
      <c r="V413" s="1">
        <f t="shared" si="112"/>
        <v>193.55279999999999</v>
      </c>
      <c r="W413" s="1">
        <f t="shared" si="113"/>
        <v>379404.86159999995</v>
      </c>
      <c r="X413" s="1">
        <f t="shared" si="114"/>
        <v>165.24601986062714</v>
      </c>
      <c r="Y413" s="10">
        <f t="shared" si="115"/>
        <v>4.2403859220002715</v>
      </c>
      <c r="Z413" s="1">
        <f t="shared" si="116"/>
        <v>469.76380086410649</v>
      </c>
      <c r="AA413" s="1">
        <f t="shared" si="117"/>
        <v>0.73015417401057514</v>
      </c>
      <c r="AB413" s="1">
        <f t="shared" si="118"/>
        <v>232224.86159999995</v>
      </c>
      <c r="AC413" s="8">
        <f t="shared" si="119"/>
        <v>0.73015417401057514</v>
      </c>
      <c r="AD413" s="1" t="str">
        <f t="shared" si="120"/>
        <v>CUST413</v>
      </c>
      <c r="AE413" s="1"/>
      <c r="AF413" s="1">
        <f t="shared" si="126"/>
        <v>189247318.91410002</v>
      </c>
      <c r="AG413" s="1">
        <f t="shared" si="121"/>
        <v>0.92460233791939317</v>
      </c>
      <c r="AH413" s="1" t="str">
        <f t="shared" si="122"/>
        <v>No</v>
      </c>
      <c r="AI413" s="1" t="str">
        <f t="shared" si="123"/>
        <v>No</v>
      </c>
      <c r="AJ413" s="1" t="str">
        <f t="shared" si="124"/>
        <v>No</v>
      </c>
      <c r="AK413" s="1" t="str">
        <f t="shared" si="125"/>
        <v>Low</v>
      </c>
    </row>
    <row r="414" spans="1:37" x14ac:dyDescent="0.3">
      <c r="A414" s="1" t="s">
        <v>22</v>
      </c>
      <c r="B414" s="1" t="s">
        <v>27</v>
      </c>
      <c r="C414" s="1" t="s">
        <v>28</v>
      </c>
      <c r="D414" s="1">
        <v>869</v>
      </c>
      <c r="E414" s="1">
        <v>370787</v>
      </c>
      <c r="F414" s="1">
        <v>82603</v>
      </c>
      <c r="G414" s="1">
        <v>3.52</v>
      </c>
      <c r="H414" s="1">
        <v>7.85</v>
      </c>
      <c r="I414" s="1">
        <v>44</v>
      </c>
      <c r="J414" s="1">
        <v>33.54</v>
      </c>
      <c r="K414" s="1">
        <v>5.79</v>
      </c>
      <c r="L414" s="1">
        <v>9569</v>
      </c>
      <c r="M414" s="1">
        <v>14</v>
      </c>
      <c r="N414" s="1">
        <v>1105.06</v>
      </c>
      <c r="O414" s="1">
        <v>25.97</v>
      </c>
      <c r="P414" s="1">
        <v>35</v>
      </c>
      <c r="Q414" s="1">
        <v>18156</v>
      </c>
      <c r="R414" s="1">
        <v>22</v>
      </c>
      <c r="S414" s="1">
        <f t="shared" si="109"/>
        <v>6821.65</v>
      </c>
      <c r="T414" s="1">
        <f t="shared" si="110"/>
        <v>21468.567299999999</v>
      </c>
      <c r="U414" s="1">
        <f t="shared" si="111"/>
        <v>225.67929999999998</v>
      </c>
      <c r="V414" s="1">
        <f t="shared" si="112"/>
        <v>30.588800000000003</v>
      </c>
      <c r="W414" s="1">
        <f t="shared" si="113"/>
        <v>314515.51459999999</v>
      </c>
      <c r="X414" s="1">
        <f t="shared" si="114"/>
        <v>361.92809505178366</v>
      </c>
      <c r="Y414" s="10">
        <f t="shared" si="115"/>
        <v>4.4887837003498658</v>
      </c>
      <c r="Z414" s="1">
        <f t="shared" si="116"/>
        <v>335.53562702477694</v>
      </c>
      <c r="AA414" s="1">
        <f t="shared" si="117"/>
        <v>0.13113361579559155</v>
      </c>
      <c r="AB414" s="1">
        <f t="shared" si="118"/>
        <v>231912.51459999999</v>
      </c>
      <c r="AC414" s="8">
        <f t="shared" si="119"/>
        <v>0.13113361579559155</v>
      </c>
      <c r="AD414" s="1" t="str">
        <f t="shared" si="120"/>
        <v>CUST414</v>
      </c>
      <c r="AE414" s="1"/>
      <c r="AF414" s="1">
        <f t="shared" si="126"/>
        <v>189479231.42870003</v>
      </c>
      <c r="AG414" s="1">
        <f t="shared" si="121"/>
        <v>0.92573538886258389</v>
      </c>
      <c r="AH414" s="1" t="str">
        <f t="shared" si="122"/>
        <v>No</v>
      </c>
      <c r="AI414" s="1" t="str">
        <f t="shared" si="123"/>
        <v>No</v>
      </c>
      <c r="AJ414" s="1" t="str">
        <f t="shared" si="124"/>
        <v>No</v>
      </c>
      <c r="AK414" s="1" t="str">
        <f t="shared" si="125"/>
        <v>Low</v>
      </c>
    </row>
    <row r="415" spans="1:37" x14ac:dyDescent="0.3">
      <c r="A415" s="1" t="s">
        <v>22</v>
      </c>
      <c r="B415" s="1" t="s">
        <v>27</v>
      </c>
      <c r="C415" s="1" t="s">
        <v>28</v>
      </c>
      <c r="D415" s="1">
        <v>4023</v>
      </c>
      <c r="E415" s="1">
        <v>524013</v>
      </c>
      <c r="F415" s="1">
        <v>116431</v>
      </c>
      <c r="G415" s="1">
        <v>4.43</v>
      </c>
      <c r="H415" s="1">
        <v>12.19</v>
      </c>
      <c r="I415" s="1">
        <v>81</v>
      </c>
      <c r="J415" s="1">
        <v>23.54</v>
      </c>
      <c r="K415" s="1">
        <v>15.77</v>
      </c>
      <c r="L415" s="1">
        <v>16956</v>
      </c>
      <c r="M415" s="1">
        <v>8</v>
      </c>
      <c r="N415" s="1">
        <v>1871.33</v>
      </c>
      <c r="O415" s="1">
        <v>23.81</v>
      </c>
      <c r="P415" s="1">
        <v>13</v>
      </c>
      <c r="Q415" s="1">
        <v>29080</v>
      </c>
      <c r="R415" s="1">
        <v>41</v>
      </c>
      <c r="S415" s="1">
        <f t="shared" si="109"/>
        <v>49040.369999999995</v>
      </c>
      <c r="T415" s="1">
        <f t="shared" si="110"/>
        <v>82636.850100000011</v>
      </c>
      <c r="U415" s="1">
        <f t="shared" si="111"/>
        <v>957.8762999999999</v>
      </c>
      <c r="V415" s="1">
        <f t="shared" si="112"/>
        <v>178.21889999999999</v>
      </c>
      <c r="W415" s="1">
        <f t="shared" si="113"/>
        <v>345163.68469999998</v>
      </c>
      <c r="X415" s="1">
        <f t="shared" si="114"/>
        <v>85.79758506089982</v>
      </c>
      <c r="Y415" s="10">
        <f t="shared" si="115"/>
        <v>4.5006312751758548</v>
      </c>
      <c r="Z415" s="1">
        <f t="shared" si="116"/>
        <v>280.02169579924441</v>
      </c>
      <c r="AA415" s="1">
        <f t="shared" si="117"/>
        <v>0.28926330071963863</v>
      </c>
      <c r="AB415" s="1">
        <f t="shared" si="118"/>
        <v>228732.68469999998</v>
      </c>
      <c r="AC415" s="8">
        <f t="shared" si="119"/>
        <v>0.28926330071963863</v>
      </c>
      <c r="AD415" s="1" t="str">
        <f t="shared" si="120"/>
        <v>CUST415</v>
      </c>
      <c r="AE415" s="1"/>
      <c r="AF415" s="1">
        <f t="shared" si="126"/>
        <v>189707964.11340004</v>
      </c>
      <c r="AG415" s="1">
        <f t="shared" si="121"/>
        <v>0.92685290416608046</v>
      </c>
      <c r="AH415" s="1" t="str">
        <f t="shared" si="122"/>
        <v>No</v>
      </c>
      <c r="AI415" s="1" t="str">
        <f t="shared" si="123"/>
        <v>No</v>
      </c>
      <c r="AJ415" s="1" t="str">
        <f t="shared" si="124"/>
        <v>No</v>
      </c>
      <c r="AK415" s="1" t="str">
        <f t="shared" si="125"/>
        <v>Low</v>
      </c>
    </row>
    <row r="416" spans="1:37" x14ac:dyDescent="0.3">
      <c r="A416" s="1" t="s">
        <v>18</v>
      </c>
      <c r="B416" s="1" t="s">
        <v>24</v>
      </c>
      <c r="C416" s="1" t="s">
        <v>29</v>
      </c>
      <c r="D416" s="1">
        <v>509</v>
      </c>
      <c r="E416" s="1">
        <v>466978</v>
      </c>
      <c r="F416" s="1">
        <v>111022</v>
      </c>
      <c r="G416" s="1">
        <v>7.19</v>
      </c>
      <c r="H416" s="1">
        <v>18.16</v>
      </c>
      <c r="I416" s="1">
        <v>345</v>
      </c>
      <c r="J416" s="1">
        <v>46.26</v>
      </c>
      <c r="K416" s="1">
        <v>6.55</v>
      </c>
      <c r="L416" s="1">
        <v>55991</v>
      </c>
      <c r="M416" s="1">
        <v>10</v>
      </c>
      <c r="N416" s="1">
        <v>1068.1500000000001</v>
      </c>
      <c r="O416" s="1">
        <v>11.67</v>
      </c>
      <c r="P416" s="1">
        <v>47</v>
      </c>
      <c r="Q416" s="1">
        <v>31314</v>
      </c>
      <c r="R416" s="1">
        <v>68</v>
      </c>
      <c r="S416" s="1">
        <f t="shared" si="109"/>
        <v>9243.44</v>
      </c>
      <c r="T416" s="1">
        <f t="shared" si="110"/>
        <v>30587.059000000001</v>
      </c>
      <c r="U416" s="1">
        <f t="shared" si="111"/>
        <v>59.400300000000001</v>
      </c>
      <c r="V416" s="1">
        <f t="shared" si="112"/>
        <v>36.597100000000005</v>
      </c>
      <c r="W416" s="1">
        <f t="shared" si="113"/>
        <v>339746.5036</v>
      </c>
      <c r="X416" s="1">
        <f t="shared" si="114"/>
        <v>667.47839607072694</v>
      </c>
      <c r="Y416" s="10">
        <f t="shared" si="115"/>
        <v>4.2061753526328118</v>
      </c>
      <c r="Z416" s="1">
        <f t="shared" si="116"/>
        <v>437.18391611665027</v>
      </c>
      <c r="AA416" s="1">
        <f t="shared" si="117"/>
        <v>0.78914156555555082</v>
      </c>
      <c r="AB416" s="1">
        <f t="shared" si="118"/>
        <v>228724.5036</v>
      </c>
      <c r="AC416" s="8">
        <f t="shared" si="119"/>
        <v>0.78914156555555082</v>
      </c>
      <c r="AD416" s="1" t="str">
        <f t="shared" si="120"/>
        <v>CUST416</v>
      </c>
      <c r="AE416" s="1"/>
      <c r="AF416" s="1">
        <f t="shared" si="126"/>
        <v>189936688.61700004</v>
      </c>
      <c r="AG416" s="1">
        <f t="shared" si="121"/>
        <v>0.92797037949931893</v>
      </c>
      <c r="AH416" s="1" t="str">
        <f t="shared" si="122"/>
        <v>No</v>
      </c>
      <c r="AI416" s="1" t="str">
        <f t="shared" si="123"/>
        <v>No</v>
      </c>
      <c r="AJ416" s="1" t="str">
        <f t="shared" si="124"/>
        <v>No</v>
      </c>
      <c r="AK416" s="1" t="str">
        <f t="shared" si="125"/>
        <v>Low</v>
      </c>
    </row>
    <row r="417" spans="1:37" x14ac:dyDescent="0.3">
      <c r="A417" s="1" t="s">
        <v>19</v>
      </c>
      <c r="B417" s="1" t="s">
        <v>24</v>
      </c>
      <c r="C417" s="1" t="s">
        <v>30</v>
      </c>
      <c r="D417" s="1">
        <v>1346</v>
      </c>
      <c r="E417" s="1">
        <v>367013</v>
      </c>
      <c r="F417" s="1">
        <v>7708</v>
      </c>
      <c r="G417" s="1">
        <v>8.06</v>
      </c>
      <c r="H417" s="1">
        <v>12.43</v>
      </c>
      <c r="I417" s="1">
        <v>472</v>
      </c>
      <c r="J417" s="1">
        <v>22.88</v>
      </c>
      <c r="K417" s="1">
        <v>12.89</v>
      </c>
      <c r="L417" s="1">
        <v>36145</v>
      </c>
      <c r="M417" s="1">
        <v>8</v>
      </c>
      <c r="N417" s="1">
        <v>255.7</v>
      </c>
      <c r="O417" s="1">
        <v>7.12</v>
      </c>
      <c r="P417" s="1">
        <v>9</v>
      </c>
      <c r="Q417" s="1">
        <v>31225</v>
      </c>
      <c r="R417" s="1">
        <v>26</v>
      </c>
      <c r="S417" s="1">
        <f t="shared" si="109"/>
        <v>16730.78</v>
      </c>
      <c r="T417" s="1">
        <f t="shared" si="110"/>
        <v>47307.975700000003</v>
      </c>
      <c r="U417" s="1">
        <f t="shared" si="111"/>
        <v>95.8352</v>
      </c>
      <c r="V417" s="1">
        <f t="shared" si="112"/>
        <v>108.4876</v>
      </c>
      <c r="W417" s="1">
        <f t="shared" si="113"/>
        <v>235399.9215</v>
      </c>
      <c r="X417" s="1">
        <f t="shared" si="114"/>
        <v>174.88850037147103</v>
      </c>
      <c r="Y417" s="10">
        <f t="shared" si="115"/>
        <v>47.614556305137519</v>
      </c>
      <c r="Z417" s="1">
        <f t="shared" si="116"/>
        <v>1435.3265545561205</v>
      </c>
      <c r="AA417" s="1">
        <f t="shared" si="117"/>
        <v>0.32884502728786175</v>
      </c>
      <c r="AB417" s="1">
        <f t="shared" si="118"/>
        <v>227691.9215</v>
      </c>
      <c r="AC417" s="8">
        <f t="shared" si="119"/>
        <v>0.32884502728786175</v>
      </c>
      <c r="AD417" s="1" t="str">
        <f t="shared" si="120"/>
        <v>CUST417</v>
      </c>
      <c r="AE417" s="1"/>
      <c r="AF417" s="1">
        <f t="shared" si="126"/>
        <v>190164380.53850004</v>
      </c>
      <c r="AG417" s="1">
        <f t="shared" si="121"/>
        <v>0.92908280996413206</v>
      </c>
      <c r="AH417" s="1" t="str">
        <f t="shared" si="122"/>
        <v>No</v>
      </c>
      <c r="AI417" s="1" t="str">
        <f t="shared" si="123"/>
        <v>No</v>
      </c>
      <c r="AJ417" s="1" t="str">
        <f t="shared" si="124"/>
        <v>No</v>
      </c>
      <c r="AK417" s="1" t="str">
        <f t="shared" si="125"/>
        <v>High</v>
      </c>
    </row>
    <row r="418" spans="1:37" x14ac:dyDescent="0.3">
      <c r="A418" s="1" t="s">
        <v>18</v>
      </c>
      <c r="B418" s="1" t="s">
        <v>24</v>
      </c>
      <c r="C418" s="1" t="s">
        <v>28</v>
      </c>
      <c r="D418" s="1">
        <v>814</v>
      </c>
      <c r="E418" s="1">
        <v>491416</v>
      </c>
      <c r="F418" s="1">
        <v>96502</v>
      </c>
      <c r="G418" s="1">
        <v>1.01</v>
      </c>
      <c r="H418" s="1">
        <v>10.54</v>
      </c>
      <c r="I418" s="1">
        <v>461</v>
      </c>
      <c r="J418" s="1">
        <v>46.85</v>
      </c>
      <c r="K418" s="1">
        <v>14.57</v>
      </c>
      <c r="L418" s="1">
        <v>78345</v>
      </c>
      <c r="M418" s="1">
        <v>10</v>
      </c>
      <c r="N418" s="1">
        <v>154.34</v>
      </c>
      <c r="O418" s="1">
        <v>16.63</v>
      </c>
      <c r="P418" s="1">
        <v>16</v>
      </c>
      <c r="Q418" s="1">
        <v>9204</v>
      </c>
      <c r="R418" s="1">
        <v>72</v>
      </c>
      <c r="S418" s="1">
        <f t="shared" si="109"/>
        <v>8579.56</v>
      </c>
      <c r="T418" s="1">
        <f t="shared" si="110"/>
        <v>71599.311199999996</v>
      </c>
      <c r="U418" s="1">
        <f t="shared" si="111"/>
        <v>135.3682</v>
      </c>
      <c r="V418" s="1">
        <f t="shared" si="112"/>
        <v>8.2213999999999992</v>
      </c>
      <c r="W418" s="1">
        <f t="shared" si="113"/>
        <v>323544.5392</v>
      </c>
      <c r="X418" s="1">
        <f t="shared" si="114"/>
        <v>397.47486388206386</v>
      </c>
      <c r="Y418" s="10">
        <f t="shared" si="115"/>
        <v>5.0922882427307208</v>
      </c>
      <c r="Z418" s="1">
        <f t="shared" si="116"/>
        <v>3183.9834132434885</v>
      </c>
      <c r="AA418" s="1">
        <f t="shared" si="117"/>
        <v>0.14478718641639671</v>
      </c>
      <c r="AB418" s="1">
        <f t="shared" si="118"/>
        <v>227042.5392</v>
      </c>
      <c r="AC418" s="8">
        <f t="shared" si="119"/>
        <v>0.14478718641639671</v>
      </c>
      <c r="AD418" s="1" t="str">
        <f t="shared" si="120"/>
        <v>CUST418</v>
      </c>
      <c r="AE418" s="1"/>
      <c r="AF418" s="1">
        <f t="shared" si="126"/>
        <v>190391423.07770005</v>
      </c>
      <c r="AG418" s="1">
        <f t="shared" si="121"/>
        <v>0.93019206775312491</v>
      </c>
      <c r="AH418" s="1" t="str">
        <f t="shared" si="122"/>
        <v>No</v>
      </c>
      <c r="AI418" s="1" t="str">
        <f t="shared" si="123"/>
        <v>No</v>
      </c>
      <c r="AJ418" s="1" t="str">
        <f t="shared" si="124"/>
        <v>No</v>
      </c>
      <c r="AK418" s="1" t="str">
        <f t="shared" si="125"/>
        <v>Low</v>
      </c>
    </row>
    <row r="419" spans="1:37" x14ac:dyDescent="0.3">
      <c r="A419" s="1" t="s">
        <v>18</v>
      </c>
      <c r="B419" s="1" t="s">
        <v>24</v>
      </c>
      <c r="C419" s="1" t="s">
        <v>31</v>
      </c>
      <c r="D419" s="1">
        <v>2917</v>
      </c>
      <c r="E419" s="1">
        <v>528336</v>
      </c>
      <c r="F419" s="1">
        <v>119397</v>
      </c>
      <c r="G419" s="1">
        <v>6</v>
      </c>
      <c r="H419" s="1">
        <v>15.29</v>
      </c>
      <c r="I419" s="1">
        <v>435</v>
      </c>
      <c r="J419" s="1">
        <v>10.37</v>
      </c>
      <c r="K419" s="1">
        <v>9.85</v>
      </c>
      <c r="L419" s="1">
        <v>46540</v>
      </c>
      <c r="M419" s="1">
        <v>3</v>
      </c>
      <c r="N419" s="1">
        <v>1872.04</v>
      </c>
      <c r="O419" s="1">
        <v>8.4600000000000009</v>
      </c>
      <c r="P419" s="1">
        <v>15</v>
      </c>
      <c r="Q419" s="1">
        <v>39033</v>
      </c>
      <c r="R419" s="1">
        <v>25</v>
      </c>
      <c r="S419" s="1">
        <f t="shared" si="109"/>
        <v>44600.93</v>
      </c>
      <c r="T419" s="1">
        <f t="shared" si="110"/>
        <v>52041.095999999998</v>
      </c>
      <c r="U419" s="1">
        <f t="shared" si="111"/>
        <v>246.77820000000003</v>
      </c>
      <c r="V419" s="1">
        <f t="shared" si="112"/>
        <v>175.01999999999998</v>
      </c>
      <c r="W419" s="1">
        <f t="shared" si="113"/>
        <v>345699.17579999997</v>
      </c>
      <c r="X419" s="1">
        <f t="shared" si="114"/>
        <v>118.51188748714432</v>
      </c>
      <c r="Y419" s="10">
        <f t="shared" si="115"/>
        <v>4.4250358049197214</v>
      </c>
      <c r="Z419" s="1">
        <f t="shared" si="116"/>
        <v>282.22473878763276</v>
      </c>
      <c r="AA419" s="1">
        <f t="shared" si="117"/>
        <v>1.5413248387389842</v>
      </c>
      <c r="AB419" s="1">
        <f t="shared" si="118"/>
        <v>226302.17579999997</v>
      </c>
      <c r="AC419" s="8">
        <f t="shared" si="119"/>
        <v>1.5413248387389842</v>
      </c>
      <c r="AD419" s="1" t="str">
        <f t="shared" si="120"/>
        <v>CUST419</v>
      </c>
      <c r="AE419" s="1"/>
      <c r="AF419" s="1">
        <f t="shared" si="126"/>
        <v>190617725.25350004</v>
      </c>
      <c r="AG419" s="1">
        <f t="shared" si="121"/>
        <v>0.93129770836151793</v>
      </c>
      <c r="AH419" s="1" t="str">
        <f t="shared" si="122"/>
        <v>No</v>
      </c>
      <c r="AI419" s="1" t="str">
        <f t="shared" si="123"/>
        <v>No</v>
      </c>
      <c r="AJ419" s="1" t="str">
        <f t="shared" si="124"/>
        <v>No</v>
      </c>
      <c r="AK419" s="1" t="str">
        <f t="shared" si="125"/>
        <v>Low</v>
      </c>
    </row>
    <row r="420" spans="1:37" x14ac:dyDescent="0.3">
      <c r="A420" s="1" t="s">
        <v>18</v>
      </c>
      <c r="B420" s="1" t="s">
        <v>24</v>
      </c>
      <c r="C420" s="1" t="s">
        <v>31</v>
      </c>
      <c r="D420" s="1">
        <v>1374</v>
      </c>
      <c r="E420" s="1">
        <v>468495</v>
      </c>
      <c r="F420" s="1">
        <v>108065</v>
      </c>
      <c r="G420" s="1">
        <v>4.05</v>
      </c>
      <c r="H420" s="1">
        <v>16.489999999999998</v>
      </c>
      <c r="I420" s="1">
        <v>453</v>
      </c>
      <c r="J420" s="1">
        <v>37.82</v>
      </c>
      <c r="K420" s="1">
        <v>13.93</v>
      </c>
      <c r="L420" s="1">
        <v>5409</v>
      </c>
      <c r="M420" s="1">
        <v>6</v>
      </c>
      <c r="N420" s="1">
        <v>784.49</v>
      </c>
      <c r="O420" s="1">
        <v>6.09</v>
      </c>
      <c r="P420" s="1">
        <v>40</v>
      </c>
      <c r="Q420" s="1">
        <v>41647</v>
      </c>
      <c r="R420" s="1">
        <v>-9</v>
      </c>
      <c r="S420" s="1">
        <f t="shared" si="109"/>
        <v>22657.26</v>
      </c>
      <c r="T420" s="1">
        <f t="shared" si="110"/>
        <v>65261.353500000005</v>
      </c>
      <c r="U420" s="1">
        <f t="shared" si="111"/>
        <v>83.676599999999993</v>
      </c>
      <c r="V420" s="1">
        <f t="shared" si="112"/>
        <v>55.646999999999998</v>
      </c>
      <c r="W420" s="1">
        <f t="shared" si="113"/>
        <v>333381.06290000002</v>
      </c>
      <c r="X420" s="1">
        <f t="shared" si="114"/>
        <v>242.6354169577875</v>
      </c>
      <c r="Y420" s="10">
        <f t="shared" si="115"/>
        <v>4.3353074538472214</v>
      </c>
      <c r="Z420" s="1">
        <f t="shared" si="116"/>
        <v>597.19690499560227</v>
      </c>
      <c r="AA420" s="1">
        <f t="shared" si="117"/>
        <v>0.75854378381839715</v>
      </c>
      <c r="AB420" s="1">
        <f t="shared" si="118"/>
        <v>225316.06290000002</v>
      </c>
      <c r="AC420" s="8">
        <f t="shared" si="119"/>
        <v>0.75854378381839715</v>
      </c>
      <c r="AD420" s="1" t="str">
        <f t="shared" si="120"/>
        <v>CUST420</v>
      </c>
      <c r="AE420" s="1"/>
      <c r="AF420" s="1">
        <f t="shared" si="126"/>
        <v>190843041.31640005</v>
      </c>
      <c r="AG420" s="1">
        <f t="shared" si="121"/>
        <v>0.93239853113524873</v>
      </c>
      <c r="AH420" s="1" t="str">
        <f t="shared" si="122"/>
        <v>No</v>
      </c>
      <c r="AI420" s="1" t="str">
        <f t="shared" si="123"/>
        <v>No</v>
      </c>
      <c r="AJ420" s="1" t="str">
        <f t="shared" si="124"/>
        <v>No</v>
      </c>
      <c r="AK420" s="1" t="str">
        <f t="shared" si="125"/>
        <v>Low</v>
      </c>
    </row>
    <row r="421" spans="1:37" x14ac:dyDescent="0.3">
      <c r="A421" s="1" t="s">
        <v>21</v>
      </c>
      <c r="B421" s="1" t="s">
        <v>26</v>
      </c>
      <c r="C421" s="1" t="s">
        <v>29</v>
      </c>
      <c r="D421" s="1">
        <v>1995</v>
      </c>
      <c r="E421" s="1">
        <v>481116</v>
      </c>
      <c r="F421" s="1">
        <v>128053</v>
      </c>
      <c r="G421" s="1">
        <v>9.8000000000000007</v>
      </c>
      <c r="H421" s="1">
        <v>16.100000000000001</v>
      </c>
      <c r="I421" s="1">
        <v>199</v>
      </c>
      <c r="J421" s="1">
        <v>33.92</v>
      </c>
      <c r="K421" s="1">
        <v>8.18</v>
      </c>
      <c r="L421" s="1">
        <v>46936</v>
      </c>
      <c r="M421" s="1">
        <v>7</v>
      </c>
      <c r="N421" s="1">
        <v>499.91</v>
      </c>
      <c r="O421" s="1">
        <v>11.09</v>
      </c>
      <c r="P421" s="1">
        <v>15</v>
      </c>
      <c r="Q421" s="1">
        <v>10470</v>
      </c>
      <c r="R421" s="1">
        <v>-12</v>
      </c>
      <c r="S421" s="1">
        <f t="shared" si="109"/>
        <v>32119.500000000004</v>
      </c>
      <c r="T421" s="1">
        <f t="shared" si="110"/>
        <v>39355.288800000002</v>
      </c>
      <c r="U421" s="1">
        <f t="shared" si="111"/>
        <v>221.24549999999999</v>
      </c>
      <c r="V421" s="1">
        <f t="shared" si="112"/>
        <v>195.51000000000002</v>
      </c>
      <c r="W421" s="1">
        <f t="shared" si="113"/>
        <v>351818.45569999999</v>
      </c>
      <c r="X421" s="1">
        <f t="shared" si="114"/>
        <v>176.35010310776943</v>
      </c>
      <c r="Y421" s="10">
        <f t="shared" si="115"/>
        <v>3.7571630496747441</v>
      </c>
      <c r="Z421" s="1">
        <f t="shared" si="116"/>
        <v>962.40523294192951</v>
      </c>
      <c r="AA421" s="1">
        <f t="shared" si="117"/>
        <v>0.20677360553380059</v>
      </c>
      <c r="AB421" s="1">
        <f t="shared" si="118"/>
        <v>223765.45569999999</v>
      </c>
      <c r="AC421" s="8">
        <f t="shared" si="119"/>
        <v>0.20677360553380059</v>
      </c>
      <c r="AD421" s="1" t="str">
        <f t="shared" si="120"/>
        <v>CUST421</v>
      </c>
      <c r="AE421" s="1"/>
      <c r="AF421" s="1">
        <f t="shared" si="126"/>
        <v>191066806.77210006</v>
      </c>
      <c r="AG421" s="1">
        <f t="shared" si="121"/>
        <v>0.93349177813432371</v>
      </c>
      <c r="AH421" s="1" t="str">
        <f t="shared" si="122"/>
        <v>No</v>
      </c>
      <c r="AI421" s="1" t="str">
        <f t="shared" si="123"/>
        <v>No</v>
      </c>
      <c r="AJ421" s="1" t="str">
        <f t="shared" si="124"/>
        <v>No</v>
      </c>
      <c r="AK421" s="1" t="str">
        <f t="shared" si="125"/>
        <v>Low</v>
      </c>
    </row>
    <row r="422" spans="1:37" x14ac:dyDescent="0.3">
      <c r="A422" s="1" t="s">
        <v>23</v>
      </c>
      <c r="B422" s="1" t="s">
        <v>25</v>
      </c>
      <c r="C422" s="1" t="s">
        <v>29</v>
      </c>
      <c r="D422" s="1">
        <v>2031</v>
      </c>
      <c r="E422" s="1">
        <v>563012</v>
      </c>
      <c r="F422" s="1">
        <v>97769</v>
      </c>
      <c r="G422" s="1">
        <v>9.76</v>
      </c>
      <c r="H422" s="1">
        <v>13.73</v>
      </c>
      <c r="I422" s="1">
        <v>225</v>
      </c>
      <c r="J422" s="1">
        <v>50.04</v>
      </c>
      <c r="K422" s="1">
        <v>18.12</v>
      </c>
      <c r="L422" s="1">
        <v>85853</v>
      </c>
      <c r="M422" s="1">
        <v>0</v>
      </c>
      <c r="N422" s="1">
        <v>1007.27</v>
      </c>
      <c r="O422" s="1">
        <v>5.57</v>
      </c>
      <c r="P422" s="1">
        <v>14</v>
      </c>
      <c r="Q422" s="1">
        <v>26255</v>
      </c>
      <c r="R422" s="1">
        <v>-3</v>
      </c>
      <c r="S422" s="1">
        <f t="shared" si="109"/>
        <v>27885.63</v>
      </c>
      <c r="T422" s="1">
        <f t="shared" si="110"/>
        <v>102017.77439999999</v>
      </c>
      <c r="U422" s="1">
        <f t="shared" si="111"/>
        <v>113.1267</v>
      </c>
      <c r="V422" s="1">
        <f t="shared" si="112"/>
        <v>198.22559999999999</v>
      </c>
      <c r="W422" s="1">
        <f t="shared" si="113"/>
        <v>320689.24329999997</v>
      </c>
      <c r="X422" s="1">
        <f t="shared" si="114"/>
        <v>157.89721482028557</v>
      </c>
      <c r="Y422" s="10">
        <f t="shared" si="115"/>
        <v>5.7585942374372241</v>
      </c>
      <c r="Z422" s="1">
        <f t="shared" si="116"/>
        <v>558.94844480625852</v>
      </c>
      <c r="AA422" s="1">
        <f t="shared" si="117"/>
        <v>0.40254159769241149</v>
      </c>
      <c r="AB422" s="1">
        <f t="shared" si="118"/>
        <v>222920.24329999997</v>
      </c>
      <c r="AC422" s="8">
        <f t="shared" si="119"/>
        <v>0.40254159769241149</v>
      </c>
      <c r="AD422" s="1" t="str">
        <f t="shared" si="120"/>
        <v>CUST422</v>
      </c>
      <c r="AE422" s="1"/>
      <c r="AF422" s="1">
        <f t="shared" si="126"/>
        <v>191289727.01540005</v>
      </c>
      <c r="AG422" s="1">
        <f t="shared" si="121"/>
        <v>0.93458089569386116</v>
      </c>
      <c r="AH422" s="1" t="str">
        <f t="shared" si="122"/>
        <v>No</v>
      </c>
      <c r="AI422" s="1" t="str">
        <f t="shared" si="123"/>
        <v>No</v>
      </c>
      <c r="AJ422" s="1" t="str">
        <f t="shared" si="124"/>
        <v>No</v>
      </c>
      <c r="AK422" s="1" t="str">
        <f t="shared" si="125"/>
        <v>Low</v>
      </c>
    </row>
    <row r="423" spans="1:37" x14ac:dyDescent="0.3">
      <c r="A423" s="1" t="s">
        <v>20</v>
      </c>
      <c r="B423" s="1" t="s">
        <v>27</v>
      </c>
      <c r="C423" s="1" t="s">
        <v>31</v>
      </c>
      <c r="D423" s="1">
        <v>814</v>
      </c>
      <c r="E423" s="1">
        <v>438612</v>
      </c>
      <c r="F423" s="1">
        <v>117056</v>
      </c>
      <c r="G423" s="1">
        <v>5.45</v>
      </c>
      <c r="H423" s="1">
        <v>2.1</v>
      </c>
      <c r="I423" s="1">
        <v>184</v>
      </c>
      <c r="J423" s="1">
        <v>44.53</v>
      </c>
      <c r="K423" s="1">
        <v>18.46</v>
      </c>
      <c r="L423" s="1">
        <v>3412</v>
      </c>
      <c r="M423" s="1">
        <v>5</v>
      </c>
      <c r="N423" s="1">
        <v>729.39</v>
      </c>
      <c r="O423" s="1">
        <v>24.38</v>
      </c>
      <c r="P423" s="1">
        <v>22</v>
      </c>
      <c r="Q423" s="1">
        <v>12826</v>
      </c>
      <c r="R423" s="1">
        <v>-19</v>
      </c>
      <c r="S423" s="1">
        <f t="shared" si="109"/>
        <v>1709.4</v>
      </c>
      <c r="T423" s="1">
        <f t="shared" si="110"/>
        <v>80967.775200000004</v>
      </c>
      <c r="U423" s="1">
        <f t="shared" si="111"/>
        <v>198.45319999999998</v>
      </c>
      <c r="V423" s="1">
        <f t="shared" si="112"/>
        <v>44.363</v>
      </c>
      <c r="W423" s="1">
        <f t="shared" si="113"/>
        <v>339454.0086</v>
      </c>
      <c r="X423" s="1">
        <f t="shared" si="114"/>
        <v>417.01966658476658</v>
      </c>
      <c r="Y423" s="10">
        <f t="shared" si="115"/>
        <v>3.7470270639693823</v>
      </c>
      <c r="Z423" s="1">
        <f t="shared" si="116"/>
        <v>601.3408464607412</v>
      </c>
      <c r="AA423" s="1">
        <f t="shared" si="117"/>
        <v>0.30598287324560203</v>
      </c>
      <c r="AB423" s="1">
        <f t="shared" si="118"/>
        <v>222398.0086</v>
      </c>
      <c r="AC423" s="8">
        <f t="shared" si="119"/>
        <v>0.30598287324560203</v>
      </c>
      <c r="AD423" s="1" t="str">
        <f t="shared" si="120"/>
        <v>CUST423</v>
      </c>
      <c r="AE423" s="1"/>
      <c r="AF423" s="1">
        <f t="shared" si="126"/>
        <v>191512125.02400005</v>
      </c>
      <c r="AG423" s="1">
        <f t="shared" si="121"/>
        <v>0.9356674617803985</v>
      </c>
      <c r="AH423" s="1" t="str">
        <f t="shared" si="122"/>
        <v>No</v>
      </c>
      <c r="AI423" s="1" t="str">
        <f t="shared" si="123"/>
        <v>No</v>
      </c>
      <c r="AJ423" s="1" t="str">
        <f t="shared" si="124"/>
        <v>No</v>
      </c>
      <c r="AK423" s="1" t="str">
        <f t="shared" si="125"/>
        <v>Low</v>
      </c>
    </row>
    <row r="424" spans="1:37" x14ac:dyDescent="0.3">
      <c r="A424" s="1" t="s">
        <v>20</v>
      </c>
      <c r="B424" s="1" t="s">
        <v>24</v>
      </c>
      <c r="C424" s="1" t="s">
        <v>30</v>
      </c>
      <c r="D424" s="1">
        <v>1343</v>
      </c>
      <c r="E424" s="1">
        <v>474149</v>
      </c>
      <c r="F424" s="1">
        <v>59040</v>
      </c>
      <c r="G424" s="1">
        <v>5.72</v>
      </c>
      <c r="H424" s="1">
        <v>8.5299999999999994</v>
      </c>
      <c r="I424" s="1">
        <v>361</v>
      </c>
      <c r="J424" s="1">
        <v>50.32</v>
      </c>
      <c r="K424" s="1">
        <v>18.09</v>
      </c>
      <c r="L424" s="1">
        <v>59321</v>
      </c>
      <c r="M424" s="1">
        <v>9</v>
      </c>
      <c r="N424" s="1">
        <v>520.29</v>
      </c>
      <c r="O424" s="1">
        <v>13.5</v>
      </c>
      <c r="P424" s="1">
        <v>32</v>
      </c>
      <c r="Q424" s="1">
        <v>35980</v>
      </c>
      <c r="R424" s="1">
        <v>3</v>
      </c>
      <c r="S424" s="1">
        <f t="shared" si="109"/>
        <v>11455.789999999999</v>
      </c>
      <c r="T424" s="1">
        <f t="shared" si="110"/>
        <v>85773.554100000008</v>
      </c>
      <c r="U424" s="1">
        <f t="shared" si="111"/>
        <v>181.30500000000001</v>
      </c>
      <c r="V424" s="1">
        <f t="shared" si="112"/>
        <v>76.819599999999994</v>
      </c>
      <c r="W424" s="1">
        <f t="shared" si="113"/>
        <v>281360.53130000003</v>
      </c>
      <c r="X424" s="1">
        <f t="shared" si="114"/>
        <v>209.50151250930753</v>
      </c>
      <c r="Y424" s="10">
        <f t="shared" si="115"/>
        <v>8.0309789972899726</v>
      </c>
      <c r="Z424" s="1">
        <f t="shared" si="116"/>
        <v>911.31676564992608</v>
      </c>
      <c r="AA424" s="1">
        <f t="shared" si="117"/>
        <v>0.39613009834461316</v>
      </c>
      <c r="AB424" s="1">
        <f t="shared" si="118"/>
        <v>222320.53130000003</v>
      </c>
      <c r="AC424" s="8">
        <f t="shared" si="119"/>
        <v>0.39613009834461316</v>
      </c>
      <c r="AD424" s="1" t="str">
        <f t="shared" si="120"/>
        <v>CUST424</v>
      </c>
      <c r="AE424" s="1"/>
      <c r="AF424" s="1">
        <f t="shared" si="126"/>
        <v>191734445.55530006</v>
      </c>
      <c r="AG424" s="1">
        <f t="shared" si="121"/>
        <v>0.93675364933743743</v>
      </c>
      <c r="AH424" s="1" t="str">
        <f t="shared" si="122"/>
        <v>No</v>
      </c>
      <c r="AI424" s="1" t="str">
        <f t="shared" si="123"/>
        <v>No</v>
      </c>
      <c r="AJ424" s="1" t="str">
        <f t="shared" si="124"/>
        <v>No</v>
      </c>
      <c r="AK424" s="1" t="str">
        <f t="shared" si="125"/>
        <v>Low</v>
      </c>
    </row>
    <row r="425" spans="1:37" x14ac:dyDescent="0.3">
      <c r="A425" s="1" t="s">
        <v>20</v>
      </c>
      <c r="B425" s="1" t="s">
        <v>25</v>
      </c>
      <c r="C425" s="1" t="s">
        <v>28</v>
      </c>
      <c r="D425" s="1">
        <v>2133</v>
      </c>
      <c r="E425" s="1">
        <v>415446</v>
      </c>
      <c r="F425" s="1">
        <v>29045</v>
      </c>
      <c r="G425" s="1">
        <v>1.62</v>
      </c>
      <c r="H425" s="1">
        <v>9.39</v>
      </c>
      <c r="I425" s="1">
        <v>282</v>
      </c>
      <c r="J425" s="1">
        <v>25.67</v>
      </c>
      <c r="K425" s="1">
        <v>8.16</v>
      </c>
      <c r="L425" s="1">
        <v>81258</v>
      </c>
      <c r="M425" s="1">
        <v>2</v>
      </c>
      <c r="N425" s="1">
        <v>1668.07</v>
      </c>
      <c r="O425" s="1">
        <v>0.42</v>
      </c>
      <c r="P425" s="1">
        <v>12</v>
      </c>
      <c r="Q425" s="1">
        <v>28956</v>
      </c>
      <c r="R425" s="1">
        <v>59</v>
      </c>
      <c r="S425" s="1">
        <f t="shared" si="109"/>
        <v>20028.870000000003</v>
      </c>
      <c r="T425" s="1">
        <f t="shared" si="110"/>
        <v>33900.393600000003</v>
      </c>
      <c r="U425" s="1">
        <f t="shared" si="111"/>
        <v>8.9585999999999988</v>
      </c>
      <c r="V425" s="1">
        <f t="shared" si="112"/>
        <v>34.554600000000008</v>
      </c>
      <c r="W425" s="1">
        <f t="shared" si="113"/>
        <v>251259.22320000001</v>
      </c>
      <c r="X425" s="1">
        <f t="shared" si="114"/>
        <v>117.79616652601969</v>
      </c>
      <c r="Y425" s="10">
        <f t="shared" si="115"/>
        <v>14.30352900671372</v>
      </c>
      <c r="Z425" s="1">
        <f t="shared" si="116"/>
        <v>249.05789325388025</v>
      </c>
      <c r="AA425" s="1">
        <f t="shared" si="117"/>
        <v>1.1322668650077266</v>
      </c>
      <c r="AB425" s="1">
        <f t="shared" si="118"/>
        <v>222214.22320000001</v>
      </c>
      <c r="AC425" s="8">
        <f t="shared" si="119"/>
        <v>1.1322668650077266</v>
      </c>
      <c r="AD425" s="1" t="str">
        <f t="shared" si="120"/>
        <v>CUST425</v>
      </c>
      <c r="AE425" s="1"/>
      <c r="AF425" s="1">
        <f t="shared" si="126"/>
        <v>191956659.77850005</v>
      </c>
      <c r="AG425" s="1">
        <f t="shared" si="121"/>
        <v>0.93783931750683913</v>
      </c>
      <c r="AH425" s="1" t="str">
        <f t="shared" si="122"/>
        <v>No</v>
      </c>
      <c r="AI425" s="1" t="str">
        <f t="shared" si="123"/>
        <v>No</v>
      </c>
      <c r="AJ425" s="1" t="str">
        <f t="shared" si="124"/>
        <v>No</v>
      </c>
      <c r="AK425" s="1" t="str">
        <f t="shared" si="125"/>
        <v>High</v>
      </c>
    </row>
    <row r="426" spans="1:37" x14ac:dyDescent="0.3">
      <c r="A426" s="1" t="s">
        <v>21</v>
      </c>
      <c r="B426" s="1" t="s">
        <v>26</v>
      </c>
      <c r="C426" s="1" t="s">
        <v>30</v>
      </c>
      <c r="D426" s="1">
        <v>4133</v>
      </c>
      <c r="E426" s="1">
        <v>604970</v>
      </c>
      <c r="F426" s="1">
        <v>145836</v>
      </c>
      <c r="G426" s="1">
        <v>9.81</v>
      </c>
      <c r="H426" s="1">
        <v>8.24</v>
      </c>
      <c r="I426" s="1">
        <v>391</v>
      </c>
      <c r="J426" s="1">
        <v>47.16</v>
      </c>
      <c r="K426" s="1">
        <v>18.72</v>
      </c>
      <c r="L426" s="1">
        <v>61914</v>
      </c>
      <c r="M426" s="1">
        <v>11</v>
      </c>
      <c r="N426" s="1">
        <v>263.25</v>
      </c>
      <c r="O426" s="1">
        <v>20.8</v>
      </c>
      <c r="P426" s="1">
        <v>27</v>
      </c>
      <c r="Q426" s="1">
        <v>28631</v>
      </c>
      <c r="R426" s="1">
        <v>27</v>
      </c>
      <c r="S426" s="1">
        <f t="shared" si="109"/>
        <v>34055.919999999998</v>
      </c>
      <c r="T426" s="1">
        <f t="shared" si="110"/>
        <v>113250.38399999999</v>
      </c>
      <c r="U426" s="1">
        <f t="shared" si="111"/>
        <v>859.6640000000001</v>
      </c>
      <c r="V426" s="1">
        <f t="shared" si="112"/>
        <v>405.44730000000004</v>
      </c>
      <c r="W426" s="1">
        <f t="shared" si="113"/>
        <v>365853.58470000001</v>
      </c>
      <c r="X426" s="1">
        <f t="shared" si="114"/>
        <v>88.520102758286967</v>
      </c>
      <c r="Y426" s="10">
        <f t="shared" si="115"/>
        <v>4.1482898598425626</v>
      </c>
      <c r="Z426" s="1">
        <f t="shared" si="116"/>
        <v>2298.0816714150046</v>
      </c>
      <c r="AA426" s="1">
        <f t="shared" si="117"/>
        <v>0.17014190786319983</v>
      </c>
      <c r="AB426" s="1">
        <f t="shared" si="118"/>
        <v>220017.58470000001</v>
      </c>
      <c r="AC426" s="8">
        <f t="shared" si="119"/>
        <v>0.17014190786319983</v>
      </c>
      <c r="AD426" s="1" t="str">
        <f t="shared" si="120"/>
        <v>CUST426</v>
      </c>
      <c r="AE426" s="1"/>
      <c r="AF426" s="1">
        <f t="shared" si="126"/>
        <v>192176677.36320004</v>
      </c>
      <c r="AG426" s="1">
        <f t="shared" si="121"/>
        <v>0.9389142535976871</v>
      </c>
      <c r="AH426" s="1" t="str">
        <f t="shared" si="122"/>
        <v>No</v>
      </c>
      <c r="AI426" s="1" t="str">
        <f t="shared" si="123"/>
        <v>No</v>
      </c>
      <c r="AJ426" s="1" t="str">
        <f t="shared" si="124"/>
        <v>No</v>
      </c>
      <c r="AK426" s="1" t="str">
        <f t="shared" si="125"/>
        <v>Low</v>
      </c>
    </row>
    <row r="427" spans="1:37" x14ac:dyDescent="0.3">
      <c r="A427" s="1" t="s">
        <v>22</v>
      </c>
      <c r="B427" s="1" t="s">
        <v>26</v>
      </c>
      <c r="C427" s="1" t="s">
        <v>28</v>
      </c>
      <c r="D427" s="1">
        <v>4631</v>
      </c>
      <c r="E427" s="1">
        <v>541450</v>
      </c>
      <c r="F427" s="1">
        <v>98526</v>
      </c>
      <c r="G427" s="1">
        <v>7.75</v>
      </c>
      <c r="H427" s="1">
        <v>14.43</v>
      </c>
      <c r="I427" s="1">
        <v>399</v>
      </c>
      <c r="J427" s="1">
        <v>9.89</v>
      </c>
      <c r="K427" s="1">
        <v>18.22</v>
      </c>
      <c r="L427" s="1">
        <v>47965</v>
      </c>
      <c r="M427" s="1">
        <v>7</v>
      </c>
      <c r="N427" s="1">
        <v>822.5</v>
      </c>
      <c r="O427" s="1">
        <v>12.84</v>
      </c>
      <c r="P427" s="1">
        <v>13</v>
      </c>
      <c r="Q427" s="1">
        <v>8543</v>
      </c>
      <c r="R427" s="1">
        <v>50</v>
      </c>
      <c r="S427" s="1">
        <f t="shared" si="109"/>
        <v>66825.33</v>
      </c>
      <c r="T427" s="1">
        <f t="shared" si="110"/>
        <v>98652.19</v>
      </c>
      <c r="U427" s="1">
        <f t="shared" si="111"/>
        <v>594.6203999999999</v>
      </c>
      <c r="V427" s="1">
        <f t="shared" si="112"/>
        <v>358.90249999999997</v>
      </c>
      <c r="W427" s="1">
        <f t="shared" si="113"/>
        <v>318510.9571</v>
      </c>
      <c r="X427" s="1">
        <f t="shared" si="114"/>
        <v>68.778008443100845</v>
      </c>
      <c r="Y427" s="10">
        <f t="shared" si="115"/>
        <v>5.4955037249051015</v>
      </c>
      <c r="Z427" s="1">
        <f t="shared" si="116"/>
        <v>658.29787234042556</v>
      </c>
      <c r="AA427" s="1">
        <f t="shared" si="117"/>
        <v>0.60610859728506783</v>
      </c>
      <c r="AB427" s="1">
        <f t="shared" si="118"/>
        <v>219984.9571</v>
      </c>
      <c r="AC427" s="8">
        <f t="shared" si="119"/>
        <v>0.60610859728506783</v>
      </c>
      <c r="AD427" s="1" t="str">
        <f t="shared" si="120"/>
        <v>CUST427</v>
      </c>
      <c r="AE427" s="1"/>
      <c r="AF427" s="1">
        <f t="shared" si="126"/>
        <v>192396662.32030004</v>
      </c>
      <c r="AG427" s="1">
        <f t="shared" si="121"/>
        <v>0.93998903028043679</v>
      </c>
      <c r="AH427" s="1" t="str">
        <f t="shared" si="122"/>
        <v>No</v>
      </c>
      <c r="AI427" s="1" t="str">
        <f t="shared" si="123"/>
        <v>No</v>
      </c>
      <c r="AJ427" s="1" t="str">
        <f t="shared" si="124"/>
        <v>No</v>
      </c>
      <c r="AK427" s="1" t="str">
        <f t="shared" si="125"/>
        <v>Low</v>
      </c>
    </row>
    <row r="428" spans="1:37" x14ac:dyDescent="0.3">
      <c r="A428" s="1" t="s">
        <v>20</v>
      </c>
      <c r="B428" s="1" t="s">
        <v>24</v>
      </c>
      <c r="C428" s="1" t="s">
        <v>30</v>
      </c>
      <c r="D428" s="1">
        <v>1220</v>
      </c>
      <c r="E428" s="1">
        <v>502891</v>
      </c>
      <c r="F428" s="1">
        <v>130555</v>
      </c>
      <c r="G428" s="1">
        <v>5.44</v>
      </c>
      <c r="H428" s="1">
        <v>8.93</v>
      </c>
      <c r="I428" s="1">
        <v>190</v>
      </c>
      <c r="J428" s="1">
        <v>51</v>
      </c>
      <c r="K428" s="1">
        <v>19.62</v>
      </c>
      <c r="L428" s="1">
        <v>36490</v>
      </c>
      <c r="M428" s="1">
        <v>12</v>
      </c>
      <c r="N428" s="1">
        <v>880.33</v>
      </c>
      <c r="O428" s="1">
        <v>4.67</v>
      </c>
      <c r="P428" s="1">
        <v>2</v>
      </c>
      <c r="Q428" s="1">
        <v>6681</v>
      </c>
      <c r="R428" s="1">
        <v>-5</v>
      </c>
      <c r="S428" s="1">
        <f t="shared" si="109"/>
        <v>10894.6</v>
      </c>
      <c r="T428" s="1">
        <f t="shared" si="110"/>
        <v>98667.214200000002</v>
      </c>
      <c r="U428" s="1">
        <f t="shared" si="111"/>
        <v>56.973999999999997</v>
      </c>
      <c r="V428" s="1">
        <f t="shared" si="112"/>
        <v>66.368000000000009</v>
      </c>
      <c r="W428" s="1">
        <f t="shared" si="113"/>
        <v>350034.84379999997</v>
      </c>
      <c r="X428" s="1">
        <f t="shared" si="114"/>
        <v>286.9138063934426</v>
      </c>
      <c r="Y428" s="10">
        <f t="shared" si="115"/>
        <v>3.8519474550955537</v>
      </c>
      <c r="Z428" s="1">
        <f t="shared" si="116"/>
        <v>571.25282564492863</v>
      </c>
      <c r="AA428" s="1">
        <f t="shared" si="117"/>
        <v>0.33260229353875886</v>
      </c>
      <c r="AB428" s="1">
        <f t="shared" si="118"/>
        <v>219479.84379999997</v>
      </c>
      <c r="AC428" s="8">
        <f t="shared" si="119"/>
        <v>0.33260229353875886</v>
      </c>
      <c r="AD428" s="1" t="str">
        <f t="shared" si="120"/>
        <v>CUST428</v>
      </c>
      <c r="AE428" s="1"/>
      <c r="AF428" s="1">
        <f t="shared" si="126"/>
        <v>192616142.16410005</v>
      </c>
      <c r="AG428" s="1">
        <f t="shared" si="121"/>
        <v>0.94106133913991274</v>
      </c>
      <c r="AH428" s="1" t="str">
        <f t="shared" si="122"/>
        <v>No</v>
      </c>
      <c r="AI428" s="1" t="str">
        <f t="shared" si="123"/>
        <v>No</v>
      </c>
      <c r="AJ428" s="1" t="str">
        <f t="shared" si="124"/>
        <v>No</v>
      </c>
      <c r="AK428" s="1" t="str">
        <f t="shared" si="125"/>
        <v>Low</v>
      </c>
    </row>
    <row r="429" spans="1:37" x14ac:dyDescent="0.3">
      <c r="A429" s="1" t="s">
        <v>18</v>
      </c>
      <c r="B429" s="1" t="s">
        <v>26</v>
      </c>
      <c r="C429" s="1" t="s">
        <v>30</v>
      </c>
      <c r="D429" s="1">
        <v>1207</v>
      </c>
      <c r="E429" s="1">
        <v>332017</v>
      </c>
      <c r="F429" s="1">
        <v>21715</v>
      </c>
      <c r="G429" s="1">
        <v>1.87</v>
      </c>
      <c r="H429" s="1">
        <v>16.079999999999998</v>
      </c>
      <c r="I429" s="1">
        <v>416</v>
      </c>
      <c r="J429" s="1">
        <v>45.51</v>
      </c>
      <c r="K429" s="1">
        <v>11.72</v>
      </c>
      <c r="L429" s="1">
        <v>20661</v>
      </c>
      <c r="M429" s="1">
        <v>13</v>
      </c>
      <c r="N429" s="1">
        <v>883.11</v>
      </c>
      <c r="O429" s="1">
        <v>13.3</v>
      </c>
      <c r="P429" s="1">
        <v>46</v>
      </c>
      <c r="Q429" s="1">
        <v>12226</v>
      </c>
      <c r="R429" s="1">
        <v>-16</v>
      </c>
      <c r="S429" s="1">
        <f t="shared" si="109"/>
        <v>19408.559999999998</v>
      </c>
      <c r="T429" s="1">
        <f t="shared" si="110"/>
        <v>38912.392400000004</v>
      </c>
      <c r="U429" s="1">
        <f t="shared" si="111"/>
        <v>160.53100000000001</v>
      </c>
      <c r="V429" s="1">
        <f t="shared" si="112"/>
        <v>22.570900000000002</v>
      </c>
      <c r="W429" s="1">
        <f t="shared" si="113"/>
        <v>240625.94569999998</v>
      </c>
      <c r="X429" s="1">
        <f t="shared" si="114"/>
        <v>199.35869569179783</v>
      </c>
      <c r="Y429" s="10">
        <f t="shared" si="115"/>
        <v>15.289753626525444</v>
      </c>
      <c r="Z429" s="1">
        <f t="shared" si="116"/>
        <v>375.9633567732219</v>
      </c>
      <c r="AA429" s="1">
        <f t="shared" si="117"/>
        <v>1.1064908122174466</v>
      </c>
      <c r="AB429" s="1">
        <f t="shared" si="118"/>
        <v>218910.94569999998</v>
      </c>
      <c r="AC429" s="8">
        <f t="shared" si="119"/>
        <v>1.1064908122174466</v>
      </c>
      <c r="AD429" s="1" t="str">
        <f t="shared" si="120"/>
        <v>CUST429</v>
      </c>
      <c r="AE429" s="1"/>
      <c r="AF429" s="1">
        <f t="shared" si="126"/>
        <v>192835053.10980004</v>
      </c>
      <c r="AG429" s="1">
        <f t="shared" si="121"/>
        <v>0.94213086854382588</v>
      </c>
      <c r="AH429" s="1" t="str">
        <f t="shared" si="122"/>
        <v>No</v>
      </c>
      <c r="AI429" s="1" t="str">
        <f t="shared" si="123"/>
        <v>No</v>
      </c>
      <c r="AJ429" s="1" t="str">
        <f t="shared" si="124"/>
        <v>No</v>
      </c>
      <c r="AK429" s="1" t="str">
        <f t="shared" si="125"/>
        <v>High</v>
      </c>
    </row>
    <row r="430" spans="1:37" x14ac:dyDescent="0.3">
      <c r="A430" s="1" t="s">
        <v>21</v>
      </c>
      <c r="B430" s="1" t="s">
        <v>25</v>
      </c>
      <c r="C430" s="1" t="s">
        <v>30</v>
      </c>
      <c r="D430" s="1">
        <v>3438</v>
      </c>
      <c r="E430" s="1">
        <v>402680</v>
      </c>
      <c r="F430" s="1">
        <v>28782</v>
      </c>
      <c r="G430" s="1">
        <v>7.56</v>
      </c>
      <c r="H430" s="1">
        <v>9.82</v>
      </c>
      <c r="I430" s="1">
        <v>113</v>
      </c>
      <c r="J430" s="1">
        <v>53.84</v>
      </c>
      <c r="K430" s="1">
        <v>10.84</v>
      </c>
      <c r="L430" s="1">
        <v>66055</v>
      </c>
      <c r="M430" s="1">
        <v>11</v>
      </c>
      <c r="N430" s="1">
        <v>1455.17</v>
      </c>
      <c r="O430" s="1">
        <v>13.94</v>
      </c>
      <c r="P430" s="1">
        <v>29</v>
      </c>
      <c r="Q430" s="1">
        <v>11528</v>
      </c>
      <c r="R430" s="1">
        <v>26</v>
      </c>
      <c r="S430" s="1">
        <f t="shared" si="109"/>
        <v>33761.160000000003</v>
      </c>
      <c r="T430" s="1">
        <f t="shared" si="110"/>
        <v>43650.511999999995</v>
      </c>
      <c r="U430" s="1">
        <f t="shared" si="111"/>
        <v>479.25720000000001</v>
      </c>
      <c r="V430" s="1">
        <f t="shared" si="112"/>
        <v>259.9128</v>
      </c>
      <c r="W430" s="1">
        <f t="shared" si="113"/>
        <v>246946.158</v>
      </c>
      <c r="X430" s="1">
        <f t="shared" si="114"/>
        <v>71.828434554973825</v>
      </c>
      <c r="Y430" s="10">
        <f t="shared" si="115"/>
        <v>13.990688624834966</v>
      </c>
      <c r="Z430" s="1">
        <f t="shared" si="116"/>
        <v>276.72368176914034</v>
      </c>
      <c r="AA430" s="1">
        <f t="shared" si="117"/>
        <v>0.40834958279527173</v>
      </c>
      <c r="AB430" s="1">
        <f t="shared" si="118"/>
        <v>218164.158</v>
      </c>
      <c r="AC430" s="8">
        <f t="shared" si="119"/>
        <v>0.40834958279527173</v>
      </c>
      <c r="AD430" s="1" t="str">
        <f t="shared" si="120"/>
        <v>CUST430</v>
      </c>
      <c r="AE430" s="1"/>
      <c r="AF430" s="1">
        <f t="shared" si="126"/>
        <v>193053217.26780003</v>
      </c>
      <c r="AG430" s="1">
        <f t="shared" si="121"/>
        <v>0.94319674938004827</v>
      </c>
      <c r="AH430" s="1" t="str">
        <f t="shared" si="122"/>
        <v>No</v>
      </c>
      <c r="AI430" s="1" t="str">
        <f t="shared" si="123"/>
        <v>No</v>
      </c>
      <c r="AJ430" s="1" t="str">
        <f t="shared" si="124"/>
        <v>No</v>
      </c>
      <c r="AK430" s="1" t="str">
        <f t="shared" si="125"/>
        <v>High</v>
      </c>
    </row>
    <row r="431" spans="1:37" x14ac:dyDescent="0.3">
      <c r="A431" s="1" t="s">
        <v>19</v>
      </c>
      <c r="B431" s="1" t="s">
        <v>24</v>
      </c>
      <c r="C431" s="1" t="s">
        <v>28</v>
      </c>
      <c r="D431" s="1">
        <v>1494</v>
      </c>
      <c r="E431" s="1">
        <v>587716</v>
      </c>
      <c r="F431" s="1">
        <v>119650</v>
      </c>
      <c r="G431" s="1">
        <v>4.54</v>
      </c>
      <c r="H431" s="1">
        <v>18.329999999999998</v>
      </c>
      <c r="I431" s="1">
        <v>339</v>
      </c>
      <c r="J431" s="1">
        <v>17.77</v>
      </c>
      <c r="K431" s="1">
        <v>18.12</v>
      </c>
      <c r="L431" s="1">
        <v>92118</v>
      </c>
      <c r="M431" s="1">
        <v>13</v>
      </c>
      <c r="N431" s="1">
        <v>1254.67</v>
      </c>
      <c r="O431" s="1">
        <v>23.5</v>
      </c>
      <c r="P431" s="1">
        <v>25</v>
      </c>
      <c r="Q431" s="1">
        <v>23658</v>
      </c>
      <c r="R431" s="1">
        <v>25</v>
      </c>
      <c r="S431" s="1">
        <f t="shared" si="109"/>
        <v>27385.019999999997</v>
      </c>
      <c r="T431" s="1">
        <f t="shared" si="110"/>
        <v>106494.13920000001</v>
      </c>
      <c r="U431" s="1">
        <f t="shared" si="111"/>
        <v>351.09</v>
      </c>
      <c r="V431" s="1">
        <f t="shared" si="112"/>
        <v>67.827600000000004</v>
      </c>
      <c r="W431" s="1">
        <f t="shared" si="113"/>
        <v>337641.92320000002</v>
      </c>
      <c r="X431" s="1">
        <f t="shared" si="114"/>
        <v>225.99860990629185</v>
      </c>
      <c r="Y431" s="10">
        <f t="shared" si="115"/>
        <v>4.9119598829920603</v>
      </c>
      <c r="Z431" s="1">
        <f t="shared" si="116"/>
        <v>468.42277252185829</v>
      </c>
      <c r="AA431" s="1">
        <f t="shared" si="117"/>
        <v>0.72370520795758497</v>
      </c>
      <c r="AB431" s="1">
        <f t="shared" si="118"/>
        <v>217991.92320000002</v>
      </c>
      <c r="AC431" s="8">
        <f t="shared" si="119"/>
        <v>0.72370520795758497</v>
      </c>
      <c r="AD431" s="1" t="str">
        <f t="shared" si="120"/>
        <v>CUST431</v>
      </c>
      <c r="AE431" s="1"/>
      <c r="AF431" s="1">
        <f t="shared" si="126"/>
        <v>193271209.19100004</v>
      </c>
      <c r="AG431" s="1">
        <f t="shared" si="121"/>
        <v>0.94426178873170097</v>
      </c>
      <c r="AH431" s="1" t="str">
        <f t="shared" si="122"/>
        <v>No</v>
      </c>
      <c r="AI431" s="1" t="str">
        <f t="shared" si="123"/>
        <v>No</v>
      </c>
      <c r="AJ431" s="1" t="str">
        <f t="shared" si="124"/>
        <v>No</v>
      </c>
      <c r="AK431" s="1" t="str">
        <f t="shared" si="125"/>
        <v>Low</v>
      </c>
    </row>
    <row r="432" spans="1:37" x14ac:dyDescent="0.3">
      <c r="A432" s="1" t="s">
        <v>22</v>
      </c>
      <c r="B432" s="1" t="s">
        <v>27</v>
      </c>
      <c r="C432" s="1" t="s">
        <v>31</v>
      </c>
      <c r="D432" s="1">
        <v>1016</v>
      </c>
      <c r="E432" s="1">
        <v>500930</v>
      </c>
      <c r="F432" s="1">
        <v>121185</v>
      </c>
      <c r="G432" s="1">
        <v>6.65</v>
      </c>
      <c r="H432" s="1">
        <v>5.04</v>
      </c>
      <c r="I432" s="1">
        <v>321</v>
      </c>
      <c r="J432" s="1">
        <v>10.64</v>
      </c>
      <c r="K432" s="1">
        <v>15.1</v>
      </c>
      <c r="L432" s="1">
        <v>33837</v>
      </c>
      <c r="M432" s="1">
        <v>12</v>
      </c>
      <c r="N432" s="1">
        <v>423.99</v>
      </c>
      <c r="O432" s="1">
        <v>6.18</v>
      </c>
      <c r="P432" s="1">
        <v>42</v>
      </c>
      <c r="Q432" s="1">
        <v>47170</v>
      </c>
      <c r="R432" s="1">
        <v>13</v>
      </c>
      <c r="S432" s="1">
        <f t="shared" si="109"/>
        <v>5120.6400000000003</v>
      </c>
      <c r="T432" s="1">
        <f t="shared" si="110"/>
        <v>75640.429999999993</v>
      </c>
      <c r="U432" s="1">
        <f t="shared" si="111"/>
        <v>62.788799999999995</v>
      </c>
      <c r="V432" s="1">
        <f t="shared" si="112"/>
        <v>67.564000000000007</v>
      </c>
      <c r="W432" s="1">
        <f t="shared" si="113"/>
        <v>339031.5772</v>
      </c>
      <c r="X432" s="1">
        <f t="shared" si="114"/>
        <v>333.69249724409451</v>
      </c>
      <c r="Y432" s="10">
        <f t="shared" si="115"/>
        <v>4.1335973924165534</v>
      </c>
      <c r="Z432" s="1">
        <f t="shared" si="116"/>
        <v>1181.4665440222645</v>
      </c>
      <c r="AA432" s="1">
        <f t="shared" si="117"/>
        <v>0.27169622502146012</v>
      </c>
      <c r="AB432" s="1">
        <f t="shared" si="118"/>
        <v>217846.5772</v>
      </c>
      <c r="AC432" s="8">
        <f t="shared" si="119"/>
        <v>0.27169622502146012</v>
      </c>
      <c r="AD432" s="1" t="str">
        <f t="shared" si="120"/>
        <v>CUST432</v>
      </c>
      <c r="AE432" s="1"/>
      <c r="AF432" s="1">
        <f t="shared" si="126"/>
        <v>193489055.76820004</v>
      </c>
      <c r="AG432" s="1">
        <f t="shared" si="121"/>
        <v>0.94532611796892663</v>
      </c>
      <c r="AH432" s="1" t="str">
        <f t="shared" si="122"/>
        <v>No</v>
      </c>
      <c r="AI432" s="1" t="str">
        <f t="shared" si="123"/>
        <v>No</v>
      </c>
      <c r="AJ432" s="1" t="str">
        <f t="shared" si="124"/>
        <v>No</v>
      </c>
      <c r="AK432" s="1" t="str">
        <f t="shared" si="125"/>
        <v>Low</v>
      </c>
    </row>
    <row r="433" spans="1:37" x14ac:dyDescent="0.3">
      <c r="A433" s="1" t="s">
        <v>21</v>
      </c>
      <c r="B433" s="1" t="s">
        <v>25</v>
      </c>
      <c r="C433" s="1" t="s">
        <v>29</v>
      </c>
      <c r="D433" s="1">
        <v>3325</v>
      </c>
      <c r="E433" s="1">
        <v>499916</v>
      </c>
      <c r="F433" s="1">
        <v>59575</v>
      </c>
      <c r="G433" s="1">
        <v>8.33</v>
      </c>
      <c r="H433" s="1">
        <v>16.13</v>
      </c>
      <c r="I433" s="1">
        <v>455</v>
      </c>
      <c r="J433" s="1">
        <v>41.25</v>
      </c>
      <c r="K433" s="1">
        <v>19.68</v>
      </c>
      <c r="L433" s="1">
        <v>42782</v>
      </c>
      <c r="M433" s="1">
        <v>6</v>
      </c>
      <c r="N433" s="1">
        <v>1388.36</v>
      </c>
      <c r="O433" s="1">
        <v>7.25</v>
      </c>
      <c r="P433" s="1">
        <v>19</v>
      </c>
      <c r="Q433" s="1">
        <v>27398</v>
      </c>
      <c r="R433" s="1">
        <v>-7</v>
      </c>
      <c r="S433" s="1">
        <f t="shared" si="109"/>
        <v>53632.25</v>
      </c>
      <c r="T433" s="1">
        <f t="shared" si="110"/>
        <v>98383.468800000002</v>
      </c>
      <c r="U433" s="1">
        <f t="shared" si="111"/>
        <v>241.06249999999997</v>
      </c>
      <c r="V433" s="1">
        <f t="shared" si="112"/>
        <v>276.97250000000003</v>
      </c>
      <c r="W433" s="1">
        <f t="shared" si="113"/>
        <v>277202.24619999999</v>
      </c>
      <c r="X433" s="1">
        <f t="shared" si="114"/>
        <v>83.369096601503756</v>
      </c>
      <c r="Y433" s="10">
        <f t="shared" si="115"/>
        <v>8.3913722198908935</v>
      </c>
      <c r="Z433" s="1">
        <f t="shared" si="116"/>
        <v>360.07663718343946</v>
      </c>
      <c r="AA433" s="1">
        <f t="shared" si="117"/>
        <v>1.2636198881412077</v>
      </c>
      <c r="AB433" s="1">
        <f t="shared" si="118"/>
        <v>217627.24619999999</v>
      </c>
      <c r="AC433" s="8">
        <f t="shared" si="119"/>
        <v>1.2636198881412077</v>
      </c>
      <c r="AD433" s="1" t="str">
        <f t="shared" si="120"/>
        <v>CUST433</v>
      </c>
      <c r="AE433" s="1"/>
      <c r="AF433" s="1">
        <f t="shared" si="126"/>
        <v>193706683.01440004</v>
      </c>
      <c r="AG433" s="1">
        <f t="shared" si="121"/>
        <v>0.94638937562449643</v>
      </c>
      <c r="AH433" s="1" t="str">
        <f t="shared" si="122"/>
        <v>No</v>
      </c>
      <c r="AI433" s="1" t="str">
        <f t="shared" si="123"/>
        <v>No</v>
      </c>
      <c r="AJ433" s="1" t="str">
        <f t="shared" si="124"/>
        <v>No</v>
      </c>
      <c r="AK433" s="1" t="str">
        <f t="shared" si="125"/>
        <v>Low</v>
      </c>
    </row>
    <row r="434" spans="1:37" x14ac:dyDescent="0.3">
      <c r="A434" s="1" t="s">
        <v>23</v>
      </c>
      <c r="B434" s="1" t="s">
        <v>26</v>
      </c>
      <c r="C434" s="1" t="s">
        <v>29</v>
      </c>
      <c r="D434" s="1">
        <v>2085</v>
      </c>
      <c r="E434" s="1">
        <v>407792</v>
      </c>
      <c r="F434" s="1">
        <v>52153</v>
      </c>
      <c r="G434" s="1">
        <v>5.74</v>
      </c>
      <c r="H434" s="1">
        <v>9.15</v>
      </c>
      <c r="I434" s="1">
        <v>314</v>
      </c>
      <c r="J434" s="1">
        <v>33.82</v>
      </c>
      <c r="K434" s="1">
        <v>15.85</v>
      </c>
      <c r="L434" s="1">
        <v>45853</v>
      </c>
      <c r="M434" s="1">
        <v>3</v>
      </c>
      <c r="N434" s="1">
        <v>1974.75</v>
      </c>
      <c r="O434" s="1">
        <v>19.45</v>
      </c>
      <c r="P434" s="1">
        <v>43</v>
      </c>
      <c r="Q434" s="1">
        <v>7961</v>
      </c>
      <c r="R434" s="1">
        <v>31</v>
      </c>
      <c r="S434" s="1">
        <f t="shared" si="109"/>
        <v>19077.75</v>
      </c>
      <c r="T434" s="1">
        <f t="shared" si="110"/>
        <v>64635.031999999999</v>
      </c>
      <c r="U434" s="1">
        <f t="shared" si="111"/>
        <v>405.53250000000003</v>
      </c>
      <c r="V434" s="1">
        <f t="shared" si="112"/>
        <v>119.679</v>
      </c>
      <c r="W434" s="1">
        <f t="shared" si="113"/>
        <v>269740.00650000002</v>
      </c>
      <c r="X434" s="1">
        <f t="shared" si="114"/>
        <v>129.37170575539568</v>
      </c>
      <c r="Y434" s="10">
        <f t="shared" si="115"/>
        <v>7.8191475082929074</v>
      </c>
      <c r="Z434" s="1">
        <f t="shared" si="116"/>
        <v>206.50310165843777</v>
      </c>
      <c r="AA434" s="1">
        <f t="shared" si="117"/>
        <v>1.5205582748067643</v>
      </c>
      <c r="AB434" s="1">
        <f t="shared" si="118"/>
        <v>217587.00650000002</v>
      </c>
      <c r="AC434" s="8">
        <f t="shared" si="119"/>
        <v>1.5205582748067643</v>
      </c>
      <c r="AD434" s="1" t="str">
        <f t="shared" si="120"/>
        <v>CUST434</v>
      </c>
      <c r="AE434" s="1"/>
      <c r="AF434" s="1">
        <f t="shared" si="126"/>
        <v>193924270.02090004</v>
      </c>
      <c r="AG434" s="1">
        <f t="shared" si="121"/>
        <v>0.94745243668166312</v>
      </c>
      <c r="AH434" s="1" t="str">
        <f t="shared" si="122"/>
        <v>No</v>
      </c>
      <c r="AI434" s="1" t="str">
        <f t="shared" si="123"/>
        <v>No</v>
      </c>
      <c r="AJ434" s="1" t="str">
        <f t="shared" si="124"/>
        <v>No</v>
      </c>
      <c r="AK434" s="1" t="str">
        <f t="shared" si="125"/>
        <v>Low</v>
      </c>
    </row>
    <row r="435" spans="1:37" x14ac:dyDescent="0.3">
      <c r="A435" s="1" t="s">
        <v>18</v>
      </c>
      <c r="B435" s="1" t="s">
        <v>25</v>
      </c>
      <c r="C435" s="1" t="s">
        <v>28</v>
      </c>
      <c r="D435" s="1">
        <v>3146</v>
      </c>
      <c r="E435" s="1">
        <v>450187</v>
      </c>
      <c r="F435" s="1">
        <v>36881</v>
      </c>
      <c r="G435" s="1">
        <v>0.65</v>
      </c>
      <c r="H435" s="1">
        <v>4.4800000000000004</v>
      </c>
      <c r="I435" s="1">
        <v>491</v>
      </c>
      <c r="J435" s="1">
        <v>63.11</v>
      </c>
      <c r="K435" s="1">
        <v>17.48</v>
      </c>
      <c r="L435" s="1">
        <v>97427</v>
      </c>
      <c r="M435" s="1">
        <v>14</v>
      </c>
      <c r="N435" s="1">
        <v>240.95</v>
      </c>
      <c r="O435" s="1">
        <v>28.35</v>
      </c>
      <c r="P435" s="1">
        <v>42</v>
      </c>
      <c r="Q435" s="1">
        <v>5316</v>
      </c>
      <c r="R435" s="1">
        <v>62</v>
      </c>
      <c r="S435" s="1">
        <f t="shared" si="109"/>
        <v>14094.080000000002</v>
      </c>
      <c r="T435" s="1">
        <f t="shared" si="110"/>
        <v>78692.687600000005</v>
      </c>
      <c r="U435" s="1">
        <f t="shared" si="111"/>
        <v>891.89100000000008</v>
      </c>
      <c r="V435" s="1">
        <f t="shared" si="112"/>
        <v>20.449000000000002</v>
      </c>
      <c r="W435" s="1">
        <f t="shared" si="113"/>
        <v>253744.89240000001</v>
      </c>
      <c r="X435" s="1">
        <f t="shared" si="114"/>
        <v>80.656354863318498</v>
      </c>
      <c r="Y435" s="10">
        <f t="shared" si="115"/>
        <v>12.20647487866381</v>
      </c>
      <c r="Z435" s="1">
        <f t="shared" si="116"/>
        <v>1868.3834820502179</v>
      </c>
      <c r="AA435" s="1">
        <f t="shared" si="117"/>
        <v>0.26279401670861219</v>
      </c>
      <c r="AB435" s="1">
        <f t="shared" si="118"/>
        <v>216863.89240000001</v>
      </c>
      <c r="AC435" s="8">
        <f t="shared" si="119"/>
        <v>0.26279401670861219</v>
      </c>
      <c r="AD435" s="1" t="str">
        <f t="shared" si="120"/>
        <v>CUST435</v>
      </c>
      <c r="AE435" s="1"/>
      <c r="AF435" s="1">
        <f t="shared" si="126"/>
        <v>194141133.91330004</v>
      </c>
      <c r="AG435" s="1">
        <f t="shared" si="121"/>
        <v>0.94851196483283529</v>
      </c>
      <c r="AH435" s="1" t="str">
        <f t="shared" si="122"/>
        <v>No</v>
      </c>
      <c r="AI435" s="1" t="str">
        <f t="shared" si="123"/>
        <v>No</v>
      </c>
      <c r="AJ435" s="1" t="str">
        <f t="shared" si="124"/>
        <v>No</v>
      </c>
      <c r="AK435" s="1" t="str">
        <f t="shared" si="125"/>
        <v>High</v>
      </c>
    </row>
    <row r="436" spans="1:37" x14ac:dyDescent="0.3">
      <c r="A436" s="1" t="s">
        <v>19</v>
      </c>
      <c r="B436" s="1" t="s">
        <v>24</v>
      </c>
      <c r="C436" s="1" t="s">
        <v>30</v>
      </c>
      <c r="D436" s="1">
        <v>3556</v>
      </c>
      <c r="E436" s="1">
        <v>474871</v>
      </c>
      <c r="F436" s="1">
        <v>8832</v>
      </c>
      <c r="G436" s="1">
        <v>0.56000000000000005</v>
      </c>
      <c r="H436" s="1">
        <v>10.119999999999999</v>
      </c>
      <c r="I436" s="1">
        <v>335</v>
      </c>
      <c r="J436" s="1">
        <v>56.68</v>
      </c>
      <c r="K436" s="1">
        <v>15.7</v>
      </c>
      <c r="L436" s="1">
        <v>93476</v>
      </c>
      <c r="M436" s="1">
        <v>11</v>
      </c>
      <c r="N436" s="1">
        <v>1579.17</v>
      </c>
      <c r="O436" s="1">
        <v>16.010000000000002</v>
      </c>
      <c r="P436" s="1">
        <v>5</v>
      </c>
      <c r="Q436" s="1">
        <v>44732</v>
      </c>
      <c r="R436" s="1">
        <v>4</v>
      </c>
      <c r="S436" s="1">
        <f t="shared" si="109"/>
        <v>35986.719999999994</v>
      </c>
      <c r="T436" s="1">
        <f t="shared" si="110"/>
        <v>74554.747000000003</v>
      </c>
      <c r="U436" s="1">
        <f t="shared" si="111"/>
        <v>569.31560000000002</v>
      </c>
      <c r="V436" s="1">
        <f t="shared" si="112"/>
        <v>19.913600000000002</v>
      </c>
      <c r="W436" s="1">
        <f t="shared" si="113"/>
        <v>225532.30379999999</v>
      </c>
      <c r="X436" s="1">
        <f t="shared" si="114"/>
        <v>63.42303256467941</v>
      </c>
      <c r="Y436" s="10">
        <f t="shared" si="115"/>
        <v>53.767096920289852</v>
      </c>
      <c r="Z436" s="1">
        <f t="shared" si="116"/>
        <v>300.70923333143361</v>
      </c>
      <c r="AA436" s="1">
        <f t="shared" si="117"/>
        <v>1.1140329689536737</v>
      </c>
      <c r="AB436" s="1">
        <f t="shared" si="118"/>
        <v>216700.30379999999</v>
      </c>
      <c r="AC436" s="8">
        <f t="shared" si="119"/>
        <v>1.1140329689536737</v>
      </c>
      <c r="AD436" s="1" t="str">
        <f t="shared" si="120"/>
        <v>CUST436</v>
      </c>
      <c r="AE436" s="1"/>
      <c r="AF436" s="1">
        <f t="shared" si="126"/>
        <v>194357834.21710002</v>
      </c>
      <c r="AG436" s="1">
        <f t="shared" si="121"/>
        <v>0.94957069374202663</v>
      </c>
      <c r="AH436" s="1" t="str">
        <f t="shared" si="122"/>
        <v>No</v>
      </c>
      <c r="AI436" s="1" t="str">
        <f t="shared" si="123"/>
        <v>No</v>
      </c>
      <c r="AJ436" s="1" t="str">
        <f t="shared" si="124"/>
        <v>No</v>
      </c>
      <c r="AK436" s="1" t="str">
        <f t="shared" si="125"/>
        <v>High</v>
      </c>
    </row>
    <row r="437" spans="1:37" x14ac:dyDescent="0.3">
      <c r="A437" s="1" t="s">
        <v>22</v>
      </c>
      <c r="B437" s="1" t="s">
        <v>26</v>
      </c>
      <c r="C437" s="1" t="s">
        <v>28</v>
      </c>
      <c r="D437" s="1">
        <v>506</v>
      </c>
      <c r="E437" s="1">
        <v>362813</v>
      </c>
      <c r="F437" s="1">
        <v>79763</v>
      </c>
      <c r="G437" s="1">
        <v>1.48</v>
      </c>
      <c r="H437" s="1">
        <v>4.43</v>
      </c>
      <c r="I437" s="1">
        <v>398</v>
      </c>
      <c r="J437" s="1">
        <v>66.599999999999994</v>
      </c>
      <c r="K437" s="1">
        <v>11.01</v>
      </c>
      <c r="L437" s="1">
        <v>16043</v>
      </c>
      <c r="M437" s="1">
        <v>8</v>
      </c>
      <c r="N437" s="1">
        <v>1389.97</v>
      </c>
      <c r="O437" s="1">
        <v>9.52</v>
      </c>
      <c r="P437" s="1">
        <v>16</v>
      </c>
      <c r="Q437" s="1">
        <v>8274</v>
      </c>
      <c r="R437" s="1">
        <v>48</v>
      </c>
      <c r="S437" s="1">
        <f t="shared" si="109"/>
        <v>2241.58</v>
      </c>
      <c r="T437" s="1">
        <f t="shared" si="110"/>
        <v>39945.711300000003</v>
      </c>
      <c r="U437" s="1">
        <f t="shared" si="111"/>
        <v>48.171199999999999</v>
      </c>
      <c r="V437" s="1">
        <f t="shared" si="112"/>
        <v>7.4888000000000003</v>
      </c>
      <c r="W437" s="1">
        <f t="shared" si="113"/>
        <v>296253.04869999998</v>
      </c>
      <c r="X437" s="1">
        <f t="shared" si="114"/>
        <v>585.48033339920948</v>
      </c>
      <c r="Y437" s="10">
        <f t="shared" si="115"/>
        <v>4.5486378395998148</v>
      </c>
      <c r="Z437" s="1">
        <f t="shared" si="116"/>
        <v>261.02218033482734</v>
      </c>
      <c r="AA437" s="1">
        <f t="shared" si="117"/>
        <v>1.524774635969494</v>
      </c>
      <c r="AB437" s="1">
        <f t="shared" si="118"/>
        <v>216490.04869999998</v>
      </c>
      <c r="AC437" s="8">
        <f t="shared" si="119"/>
        <v>1.524774635969494</v>
      </c>
      <c r="AD437" s="1" t="str">
        <f t="shared" si="120"/>
        <v>CUST437</v>
      </c>
      <c r="AE437" s="1"/>
      <c r="AF437" s="1">
        <f t="shared" si="126"/>
        <v>194574324.26580003</v>
      </c>
      <c r="AG437" s="1">
        <f t="shared" si="121"/>
        <v>0.9506283954115291</v>
      </c>
      <c r="AH437" s="1" t="str">
        <f t="shared" si="122"/>
        <v>No</v>
      </c>
      <c r="AI437" s="1" t="str">
        <f t="shared" si="123"/>
        <v>No</v>
      </c>
      <c r="AJ437" s="1" t="str">
        <f t="shared" si="124"/>
        <v>No</v>
      </c>
      <c r="AK437" s="1" t="str">
        <f t="shared" si="125"/>
        <v>Low</v>
      </c>
    </row>
    <row r="438" spans="1:37" x14ac:dyDescent="0.3">
      <c r="A438" s="1" t="s">
        <v>18</v>
      </c>
      <c r="B438" s="1" t="s">
        <v>27</v>
      </c>
      <c r="C438" s="1" t="s">
        <v>30</v>
      </c>
      <c r="D438" s="1">
        <v>2575</v>
      </c>
      <c r="E438" s="1">
        <v>527958</v>
      </c>
      <c r="F438" s="1">
        <v>137473</v>
      </c>
      <c r="G438" s="1">
        <v>1.76</v>
      </c>
      <c r="H438" s="1">
        <v>3.58</v>
      </c>
      <c r="I438" s="1">
        <v>482</v>
      </c>
      <c r="J438" s="1">
        <v>38.08</v>
      </c>
      <c r="K438" s="1">
        <v>8.58</v>
      </c>
      <c r="L438" s="1">
        <v>96651</v>
      </c>
      <c r="M438" s="1">
        <v>9</v>
      </c>
      <c r="N438" s="1">
        <v>1705.45</v>
      </c>
      <c r="O438" s="1">
        <v>9.9</v>
      </c>
      <c r="P438" s="1">
        <v>16</v>
      </c>
      <c r="Q438" s="1">
        <v>23187</v>
      </c>
      <c r="R438" s="1">
        <v>-13</v>
      </c>
      <c r="S438" s="1">
        <f t="shared" si="109"/>
        <v>9218.5</v>
      </c>
      <c r="T438" s="1">
        <f t="shared" si="110"/>
        <v>45298.796399999999</v>
      </c>
      <c r="U438" s="1">
        <f t="shared" si="111"/>
        <v>254.92500000000001</v>
      </c>
      <c r="V438" s="1">
        <f t="shared" si="112"/>
        <v>45.32</v>
      </c>
      <c r="W438" s="1">
        <f t="shared" si="113"/>
        <v>353302.45860000001</v>
      </c>
      <c r="X438" s="1">
        <f t="shared" si="114"/>
        <v>137.20483829126215</v>
      </c>
      <c r="Y438" s="10">
        <f t="shared" si="115"/>
        <v>3.8404486699206388</v>
      </c>
      <c r="Z438" s="1">
        <f t="shared" si="116"/>
        <v>309.57108094637778</v>
      </c>
      <c r="AA438" s="1">
        <f t="shared" si="117"/>
        <v>1.5569929805022369</v>
      </c>
      <c r="AB438" s="1">
        <f t="shared" si="118"/>
        <v>215829.45860000001</v>
      </c>
      <c r="AC438" s="8">
        <f t="shared" si="119"/>
        <v>1.5569929805022369</v>
      </c>
      <c r="AD438" s="1" t="str">
        <f t="shared" si="120"/>
        <v>CUST438</v>
      </c>
      <c r="AE438" s="1"/>
      <c r="AF438" s="1">
        <f t="shared" si="126"/>
        <v>194790153.72440004</v>
      </c>
      <c r="AG438" s="1">
        <f t="shared" si="121"/>
        <v>0.95168286964745752</v>
      </c>
      <c r="AH438" s="1" t="str">
        <f t="shared" si="122"/>
        <v>No</v>
      </c>
      <c r="AI438" s="1" t="str">
        <f t="shared" si="123"/>
        <v>No</v>
      </c>
      <c r="AJ438" s="1" t="str">
        <f t="shared" si="124"/>
        <v>No</v>
      </c>
      <c r="AK438" s="1" t="str">
        <f t="shared" si="125"/>
        <v>Low</v>
      </c>
    </row>
    <row r="439" spans="1:37" x14ac:dyDescent="0.3">
      <c r="A439" s="1" t="s">
        <v>22</v>
      </c>
      <c r="B439" s="1" t="s">
        <v>24</v>
      </c>
      <c r="C439" s="1" t="s">
        <v>30</v>
      </c>
      <c r="D439" s="1">
        <v>4137</v>
      </c>
      <c r="E439" s="1">
        <v>451220</v>
      </c>
      <c r="F439" s="1">
        <v>87152</v>
      </c>
      <c r="G439" s="1">
        <v>0.74</v>
      </c>
      <c r="H439" s="1">
        <v>4.7699999999999996</v>
      </c>
      <c r="I439" s="1">
        <v>448</v>
      </c>
      <c r="J439" s="1">
        <v>40.35</v>
      </c>
      <c r="K439" s="1">
        <v>18.850000000000001</v>
      </c>
      <c r="L439" s="1">
        <v>25318</v>
      </c>
      <c r="M439" s="1">
        <v>13</v>
      </c>
      <c r="N439" s="1">
        <v>1781.18</v>
      </c>
      <c r="O439" s="1">
        <v>17.89</v>
      </c>
      <c r="P439" s="1">
        <v>12</v>
      </c>
      <c r="Q439" s="1">
        <v>18769</v>
      </c>
      <c r="R439" s="1">
        <v>-1</v>
      </c>
      <c r="S439" s="1">
        <f t="shared" si="109"/>
        <v>19733.489999999998</v>
      </c>
      <c r="T439" s="1">
        <f t="shared" si="110"/>
        <v>85054.97</v>
      </c>
      <c r="U439" s="1">
        <f t="shared" si="111"/>
        <v>740.10929999999996</v>
      </c>
      <c r="V439" s="1">
        <f t="shared" si="112"/>
        <v>30.613800000000001</v>
      </c>
      <c r="W439" s="1">
        <f t="shared" si="113"/>
        <v>301573.81689999998</v>
      </c>
      <c r="X439" s="1">
        <f t="shared" si="114"/>
        <v>72.896740850858109</v>
      </c>
      <c r="Y439" s="10">
        <f t="shared" si="115"/>
        <v>5.1773912245272626</v>
      </c>
      <c r="Z439" s="1">
        <f t="shared" si="116"/>
        <v>253.32644651298577</v>
      </c>
      <c r="AA439" s="1">
        <f t="shared" si="117"/>
        <v>1.768469128141483</v>
      </c>
      <c r="AB439" s="1">
        <f t="shared" si="118"/>
        <v>214421.81689999998</v>
      </c>
      <c r="AC439" s="8">
        <f t="shared" si="119"/>
        <v>1.768469128141483</v>
      </c>
      <c r="AD439" s="1" t="str">
        <f t="shared" si="120"/>
        <v>CUST439</v>
      </c>
      <c r="AE439" s="1"/>
      <c r="AF439" s="1">
        <f t="shared" si="126"/>
        <v>195004575.54130006</v>
      </c>
      <c r="AG439" s="1">
        <f t="shared" si="121"/>
        <v>0.95273046659278948</v>
      </c>
      <c r="AH439" s="1" t="str">
        <f t="shared" si="122"/>
        <v>No</v>
      </c>
      <c r="AI439" s="1" t="str">
        <f t="shared" si="123"/>
        <v>No</v>
      </c>
      <c r="AJ439" s="1" t="str">
        <f t="shared" si="124"/>
        <v>No</v>
      </c>
      <c r="AK439" s="1" t="str">
        <f t="shared" si="125"/>
        <v>Low</v>
      </c>
    </row>
    <row r="440" spans="1:37" x14ac:dyDescent="0.3">
      <c r="A440" s="1" t="s">
        <v>22</v>
      </c>
      <c r="B440" s="1" t="s">
        <v>26</v>
      </c>
      <c r="C440" s="1" t="s">
        <v>31</v>
      </c>
      <c r="D440" s="1">
        <v>1625</v>
      </c>
      <c r="E440" s="1">
        <v>503008</v>
      </c>
      <c r="F440" s="1">
        <v>55098</v>
      </c>
      <c r="G440" s="1">
        <v>8.67</v>
      </c>
      <c r="H440" s="1">
        <v>13.84</v>
      </c>
      <c r="I440" s="1">
        <v>82</v>
      </c>
      <c r="J440" s="1">
        <v>68.040000000000006</v>
      </c>
      <c r="K440" s="1">
        <v>17.3</v>
      </c>
      <c r="L440" s="1">
        <v>86799</v>
      </c>
      <c r="M440" s="1">
        <v>5</v>
      </c>
      <c r="N440" s="1">
        <v>507.88</v>
      </c>
      <c r="O440" s="1">
        <v>2.0699999999999998</v>
      </c>
      <c r="P440" s="1">
        <v>41</v>
      </c>
      <c r="Q440" s="1">
        <v>38739</v>
      </c>
      <c r="R440" s="1">
        <v>51</v>
      </c>
      <c r="S440" s="1">
        <f t="shared" si="109"/>
        <v>22490</v>
      </c>
      <c r="T440" s="1">
        <f t="shared" si="110"/>
        <v>87020.384000000005</v>
      </c>
      <c r="U440" s="1">
        <f t="shared" si="111"/>
        <v>33.637500000000003</v>
      </c>
      <c r="V440" s="1">
        <f t="shared" si="112"/>
        <v>140.88749999999999</v>
      </c>
      <c r="W440" s="1">
        <f t="shared" si="113"/>
        <v>267785.09100000001</v>
      </c>
      <c r="X440" s="1">
        <f t="shared" si="114"/>
        <v>164.79082523076923</v>
      </c>
      <c r="Y440" s="10">
        <f t="shared" si="115"/>
        <v>9.1293331881375011</v>
      </c>
      <c r="Z440" s="1">
        <f t="shared" si="116"/>
        <v>990.4071827990864</v>
      </c>
      <c r="AA440" s="1">
        <f t="shared" si="117"/>
        <v>8.2794229912844325E-2</v>
      </c>
      <c r="AB440" s="1">
        <f t="shared" si="118"/>
        <v>212687.09100000001</v>
      </c>
      <c r="AC440" s="8">
        <f t="shared" si="119"/>
        <v>8.2794229912844325E-2</v>
      </c>
      <c r="AD440" s="1" t="str">
        <f t="shared" si="120"/>
        <v>CUST440</v>
      </c>
      <c r="AE440" s="1"/>
      <c r="AF440" s="1">
        <f t="shared" si="126"/>
        <v>195217262.63230005</v>
      </c>
      <c r="AG440" s="1">
        <f t="shared" si="121"/>
        <v>0.9537695882179319</v>
      </c>
      <c r="AH440" s="1" t="str">
        <f t="shared" si="122"/>
        <v>No</v>
      </c>
      <c r="AI440" s="1" t="str">
        <f t="shared" si="123"/>
        <v>No</v>
      </c>
      <c r="AJ440" s="1" t="str">
        <f t="shared" si="124"/>
        <v>No</v>
      </c>
      <c r="AK440" s="1" t="str">
        <f t="shared" si="125"/>
        <v>Low</v>
      </c>
    </row>
    <row r="441" spans="1:37" x14ac:dyDescent="0.3">
      <c r="A441" s="1" t="s">
        <v>21</v>
      </c>
      <c r="B441" s="1" t="s">
        <v>26</v>
      </c>
      <c r="C441" s="1" t="s">
        <v>31</v>
      </c>
      <c r="D441" s="1">
        <v>1056</v>
      </c>
      <c r="E441" s="1">
        <v>348871</v>
      </c>
      <c r="F441" s="1">
        <v>22297</v>
      </c>
      <c r="G441" s="1">
        <v>8.68</v>
      </c>
      <c r="H441" s="1">
        <v>2.79</v>
      </c>
      <c r="I441" s="1">
        <v>397</v>
      </c>
      <c r="J441" s="1">
        <v>9.4499999999999993</v>
      </c>
      <c r="K441" s="1">
        <v>7.45</v>
      </c>
      <c r="L441" s="1">
        <v>49112</v>
      </c>
      <c r="M441" s="1">
        <v>12</v>
      </c>
      <c r="N441" s="1">
        <v>934.05</v>
      </c>
      <c r="O441" s="1">
        <v>8.64</v>
      </c>
      <c r="P441" s="1">
        <v>20</v>
      </c>
      <c r="Q441" s="1">
        <v>37394</v>
      </c>
      <c r="R441" s="1">
        <v>-5</v>
      </c>
      <c r="S441" s="1">
        <f t="shared" si="109"/>
        <v>2946.2400000000002</v>
      </c>
      <c r="T441" s="1">
        <f t="shared" si="110"/>
        <v>25990.889499999997</v>
      </c>
      <c r="U441" s="1">
        <f t="shared" si="111"/>
        <v>91.238399999999999</v>
      </c>
      <c r="V441" s="1">
        <f t="shared" si="112"/>
        <v>91.660800000000009</v>
      </c>
      <c r="W441" s="1">
        <f t="shared" si="113"/>
        <v>233244.9713</v>
      </c>
      <c r="X441" s="1">
        <f t="shared" si="114"/>
        <v>220.87591979166666</v>
      </c>
      <c r="Y441" s="10">
        <f t="shared" si="115"/>
        <v>15.646544378167466</v>
      </c>
      <c r="Z441" s="1">
        <f t="shared" si="116"/>
        <v>373.50355976660779</v>
      </c>
      <c r="AA441" s="1">
        <f t="shared" si="117"/>
        <v>1.0629082096247611</v>
      </c>
      <c r="AB441" s="1">
        <f t="shared" si="118"/>
        <v>210947.9713</v>
      </c>
      <c r="AC441" s="8">
        <f t="shared" si="119"/>
        <v>1.0629082096247611</v>
      </c>
      <c r="AD441" s="1" t="str">
        <f t="shared" si="120"/>
        <v>CUST441</v>
      </c>
      <c r="AE441" s="1"/>
      <c r="AF441" s="1">
        <f t="shared" si="126"/>
        <v>195428210.60360005</v>
      </c>
      <c r="AG441" s="1">
        <f t="shared" si="121"/>
        <v>0.95480021305617269</v>
      </c>
      <c r="AH441" s="1" t="str">
        <f t="shared" si="122"/>
        <v>No</v>
      </c>
      <c r="AI441" s="1" t="str">
        <f t="shared" si="123"/>
        <v>No</v>
      </c>
      <c r="AJ441" s="1" t="str">
        <f t="shared" si="124"/>
        <v>No</v>
      </c>
      <c r="AK441" s="1" t="str">
        <f t="shared" si="125"/>
        <v>High</v>
      </c>
    </row>
    <row r="442" spans="1:37" x14ac:dyDescent="0.3">
      <c r="A442" s="1" t="s">
        <v>23</v>
      </c>
      <c r="B442" s="1" t="s">
        <v>26</v>
      </c>
      <c r="C442" s="1" t="s">
        <v>30</v>
      </c>
      <c r="D442" s="1">
        <v>3020</v>
      </c>
      <c r="E442" s="1">
        <v>339910</v>
      </c>
      <c r="F442" s="1">
        <v>20434</v>
      </c>
      <c r="G442" s="1">
        <v>7.39</v>
      </c>
      <c r="H442" s="1">
        <v>7.61</v>
      </c>
      <c r="I442" s="1">
        <v>390</v>
      </c>
      <c r="J442" s="1">
        <v>59.54</v>
      </c>
      <c r="K442" s="1">
        <v>13.06</v>
      </c>
      <c r="L442" s="1">
        <v>5153</v>
      </c>
      <c r="M442" s="1">
        <v>5</v>
      </c>
      <c r="N442" s="1">
        <v>1239.3</v>
      </c>
      <c r="O442" s="1">
        <v>26.02</v>
      </c>
      <c r="P442" s="1">
        <v>35</v>
      </c>
      <c r="Q442" s="1">
        <v>35010</v>
      </c>
      <c r="R442" s="1">
        <v>75</v>
      </c>
      <c r="S442" s="1">
        <f t="shared" si="109"/>
        <v>22982.2</v>
      </c>
      <c r="T442" s="1">
        <f t="shared" si="110"/>
        <v>44392.245999999999</v>
      </c>
      <c r="U442" s="1">
        <f t="shared" si="111"/>
        <v>785.80399999999997</v>
      </c>
      <c r="V442" s="1">
        <f t="shared" si="112"/>
        <v>223.17799999999997</v>
      </c>
      <c r="W442" s="1">
        <f t="shared" si="113"/>
        <v>231363.57199999999</v>
      </c>
      <c r="X442" s="1">
        <f t="shared" si="114"/>
        <v>76.610454304635752</v>
      </c>
      <c r="Y442" s="10">
        <f t="shared" si="115"/>
        <v>16.634530684153862</v>
      </c>
      <c r="Z442" s="1">
        <f t="shared" si="116"/>
        <v>274.27580085532156</v>
      </c>
      <c r="AA442" s="1">
        <f t="shared" si="117"/>
        <v>1.4219263922803094</v>
      </c>
      <c r="AB442" s="1">
        <f t="shared" si="118"/>
        <v>210929.57199999999</v>
      </c>
      <c r="AC442" s="8">
        <f t="shared" si="119"/>
        <v>1.4219263922803094</v>
      </c>
      <c r="AD442" s="1" t="str">
        <f t="shared" si="120"/>
        <v>CUST442</v>
      </c>
      <c r="AE442" s="1"/>
      <c r="AF442" s="1">
        <f t="shared" si="126"/>
        <v>195639140.17560005</v>
      </c>
      <c r="AG442" s="1">
        <f t="shared" si="121"/>
        <v>0.95583074800127299</v>
      </c>
      <c r="AH442" s="1" t="str">
        <f t="shared" si="122"/>
        <v>No</v>
      </c>
      <c r="AI442" s="1" t="str">
        <f t="shared" si="123"/>
        <v>No</v>
      </c>
      <c r="AJ442" s="1" t="str">
        <f t="shared" si="124"/>
        <v>No</v>
      </c>
      <c r="AK442" s="1" t="str">
        <f t="shared" si="125"/>
        <v>High</v>
      </c>
    </row>
    <row r="443" spans="1:37" x14ac:dyDescent="0.3">
      <c r="A443" s="1" t="s">
        <v>18</v>
      </c>
      <c r="B443" s="1" t="s">
        <v>24</v>
      </c>
      <c r="C443" s="1" t="s">
        <v>30</v>
      </c>
      <c r="D443" s="1">
        <v>1813</v>
      </c>
      <c r="E443" s="1">
        <v>427869</v>
      </c>
      <c r="F443" s="1">
        <v>83931</v>
      </c>
      <c r="G443" s="1">
        <v>5.72</v>
      </c>
      <c r="H443" s="1">
        <v>16.28</v>
      </c>
      <c r="I443" s="1">
        <v>230</v>
      </c>
      <c r="J443" s="1">
        <v>56.61</v>
      </c>
      <c r="K443" s="1">
        <v>16.32</v>
      </c>
      <c r="L443" s="1">
        <v>26853</v>
      </c>
      <c r="M443" s="1">
        <v>2</v>
      </c>
      <c r="N443" s="1">
        <v>1137.19</v>
      </c>
      <c r="O443" s="1">
        <v>26.53</v>
      </c>
      <c r="P443" s="1">
        <v>43</v>
      </c>
      <c r="Q443" s="1">
        <v>8715</v>
      </c>
      <c r="R443" s="1">
        <v>39</v>
      </c>
      <c r="S443" s="1">
        <f t="shared" si="109"/>
        <v>29515.640000000003</v>
      </c>
      <c r="T443" s="1">
        <f t="shared" si="110"/>
        <v>69828.22080000001</v>
      </c>
      <c r="U443" s="1">
        <f t="shared" si="111"/>
        <v>480.98890000000006</v>
      </c>
      <c r="V443" s="1">
        <f t="shared" si="112"/>
        <v>103.70359999999999</v>
      </c>
      <c r="W443" s="1">
        <f t="shared" si="113"/>
        <v>292372.44669999997</v>
      </c>
      <c r="X443" s="1">
        <f t="shared" si="114"/>
        <v>161.2644493656922</v>
      </c>
      <c r="Y443" s="10">
        <f t="shared" si="115"/>
        <v>5.0978661042999605</v>
      </c>
      <c r="Z443" s="1">
        <f t="shared" si="116"/>
        <v>376.25111019266785</v>
      </c>
      <c r="AA443" s="1">
        <f t="shared" si="117"/>
        <v>0.61129387733161322</v>
      </c>
      <c r="AB443" s="1">
        <f t="shared" si="118"/>
        <v>208441.44669999997</v>
      </c>
      <c r="AC443" s="8">
        <f t="shared" si="119"/>
        <v>0.61129387733161322</v>
      </c>
      <c r="AD443" s="1" t="str">
        <f t="shared" si="120"/>
        <v>CUST443</v>
      </c>
      <c r="AE443" s="1"/>
      <c r="AF443" s="1">
        <f t="shared" si="126"/>
        <v>195847581.62230006</v>
      </c>
      <c r="AG443" s="1">
        <f t="shared" si="121"/>
        <v>0.95684912675582545</v>
      </c>
      <c r="AH443" s="1" t="str">
        <f t="shared" si="122"/>
        <v>No</v>
      </c>
      <c r="AI443" s="1" t="str">
        <f t="shared" si="123"/>
        <v>No</v>
      </c>
      <c r="AJ443" s="1" t="str">
        <f t="shared" si="124"/>
        <v>No</v>
      </c>
      <c r="AK443" s="1" t="str">
        <f t="shared" si="125"/>
        <v>Low</v>
      </c>
    </row>
    <row r="444" spans="1:37" x14ac:dyDescent="0.3">
      <c r="A444" s="1" t="s">
        <v>23</v>
      </c>
      <c r="B444" s="1" t="s">
        <v>26</v>
      </c>
      <c r="C444" s="1" t="s">
        <v>30</v>
      </c>
      <c r="D444" s="1">
        <v>4231</v>
      </c>
      <c r="E444" s="1">
        <v>464600</v>
      </c>
      <c r="F444" s="1">
        <v>138172</v>
      </c>
      <c r="G444" s="1">
        <v>8.9700000000000006</v>
      </c>
      <c r="H444" s="1">
        <v>8.91</v>
      </c>
      <c r="I444" s="1">
        <v>345</v>
      </c>
      <c r="J444" s="1">
        <v>63.06</v>
      </c>
      <c r="K444" s="1">
        <v>10.91</v>
      </c>
      <c r="L444" s="1">
        <v>15754</v>
      </c>
      <c r="M444" s="1">
        <v>11</v>
      </c>
      <c r="N444" s="1">
        <v>786.36</v>
      </c>
      <c r="O444" s="1">
        <v>3.52</v>
      </c>
      <c r="P444" s="1">
        <v>35</v>
      </c>
      <c r="Q444" s="1">
        <v>13877</v>
      </c>
      <c r="R444" s="1">
        <v>6</v>
      </c>
      <c r="S444" s="1">
        <f t="shared" si="109"/>
        <v>37698.21</v>
      </c>
      <c r="T444" s="1">
        <f t="shared" si="110"/>
        <v>50687.86</v>
      </c>
      <c r="U444" s="1">
        <f t="shared" si="111"/>
        <v>148.93120000000002</v>
      </c>
      <c r="V444" s="1">
        <f t="shared" si="112"/>
        <v>379.52070000000003</v>
      </c>
      <c r="W444" s="1">
        <f t="shared" si="113"/>
        <v>346054.47810000001</v>
      </c>
      <c r="X444" s="1">
        <f t="shared" si="114"/>
        <v>81.790233538170654</v>
      </c>
      <c r="Y444" s="10">
        <f t="shared" si="115"/>
        <v>3.3624757548562663</v>
      </c>
      <c r="Z444" s="1">
        <f t="shared" si="116"/>
        <v>590.82354138053813</v>
      </c>
      <c r="AA444" s="1">
        <f t="shared" si="117"/>
        <v>0.58393069306930701</v>
      </c>
      <c r="AB444" s="1">
        <f t="shared" si="118"/>
        <v>207882.47810000001</v>
      </c>
      <c r="AC444" s="8">
        <f t="shared" si="119"/>
        <v>0.58393069306930701</v>
      </c>
      <c r="AD444" s="1" t="str">
        <f t="shared" si="120"/>
        <v>CUST444</v>
      </c>
      <c r="AE444" s="1"/>
      <c r="AF444" s="1">
        <f t="shared" si="126"/>
        <v>196055464.10040006</v>
      </c>
      <c r="AG444" s="1">
        <f t="shared" si="121"/>
        <v>0.95786477456720065</v>
      </c>
      <c r="AH444" s="1" t="str">
        <f t="shared" si="122"/>
        <v>No</v>
      </c>
      <c r="AI444" s="1" t="str">
        <f t="shared" si="123"/>
        <v>No</v>
      </c>
      <c r="AJ444" s="1" t="str">
        <f t="shared" si="124"/>
        <v>No</v>
      </c>
      <c r="AK444" s="1" t="str">
        <f t="shared" si="125"/>
        <v>Low</v>
      </c>
    </row>
    <row r="445" spans="1:37" x14ac:dyDescent="0.3">
      <c r="A445" s="1" t="s">
        <v>22</v>
      </c>
      <c r="B445" s="1" t="s">
        <v>27</v>
      </c>
      <c r="C445" s="1" t="s">
        <v>28</v>
      </c>
      <c r="D445" s="1">
        <v>2511</v>
      </c>
      <c r="E445" s="1">
        <v>398688</v>
      </c>
      <c r="F445" s="1">
        <v>89227</v>
      </c>
      <c r="G445" s="1">
        <v>4.05</v>
      </c>
      <c r="H445" s="1">
        <v>7.18</v>
      </c>
      <c r="I445" s="1">
        <v>218</v>
      </c>
      <c r="J445" s="1">
        <v>33.24</v>
      </c>
      <c r="K445" s="1">
        <v>10.53</v>
      </c>
      <c r="L445" s="1">
        <v>39373</v>
      </c>
      <c r="M445" s="1">
        <v>7</v>
      </c>
      <c r="N445" s="1">
        <v>1223.42</v>
      </c>
      <c r="O445" s="1">
        <v>25.57</v>
      </c>
      <c r="P445" s="1">
        <v>43</v>
      </c>
      <c r="Q445" s="1">
        <v>3016</v>
      </c>
      <c r="R445" s="1">
        <v>45</v>
      </c>
      <c r="S445" s="1">
        <f t="shared" si="109"/>
        <v>18028.98</v>
      </c>
      <c r="T445" s="1">
        <f t="shared" si="110"/>
        <v>41981.846399999995</v>
      </c>
      <c r="U445" s="1">
        <f t="shared" si="111"/>
        <v>642.06269999999995</v>
      </c>
      <c r="V445" s="1">
        <f t="shared" si="112"/>
        <v>101.69550000000001</v>
      </c>
      <c r="W445" s="1">
        <f t="shared" si="113"/>
        <v>295544.4154</v>
      </c>
      <c r="X445" s="1">
        <f t="shared" si="114"/>
        <v>117.69988665870171</v>
      </c>
      <c r="Y445" s="10">
        <f t="shared" si="115"/>
        <v>4.4682439171999508</v>
      </c>
      <c r="Z445" s="1">
        <f t="shared" si="116"/>
        <v>325.87991041506592</v>
      </c>
      <c r="AA445" s="1">
        <f t="shared" si="117"/>
        <v>0.66895808251063493</v>
      </c>
      <c r="AB445" s="1">
        <f t="shared" si="118"/>
        <v>206317.4154</v>
      </c>
      <c r="AC445" s="8">
        <f t="shared" si="119"/>
        <v>0.66895808251063493</v>
      </c>
      <c r="AD445" s="1" t="str">
        <f t="shared" si="120"/>
        <v>CUST445</v>
      </c>
      <c r="AE445" s="1"/>
      <c r="AF445" s="1">
        <f t="shared" si="126"/>
        <v>196261781.51580006</v>
      </c>
      <c r="AG445" s="1">
        <f t="shared" si="121"/>
        <v>0.95887277597893494</v>
      </c>
      <c r="AH445" s="1" t="str">
        <f t="shared" si="122"/>
        <v>No</v>
      </c>
      <c r="AI445" s="1" t="str">
        <f t="shared" si="123"/>
        <v>No</v>
      </c>
      <c r="AJ445" s="1" t="str">
        <f t="shared" si="124"/>
        <v>No</v>
      </c>
      <c r="AK445" s="1" t="str">
        <f t="shared" si="125"/>
        <v>Low</v>
      </c>
    </row>
    <row r="446" spans="1:37" x14ac:dyDescent="0.3">
      <c r="A446" s="1" t="s">
        <v>18</v>
      </c>
      <c r="B446" s="1" t="s">
        <v>27</v>
      </c>
      <c r="C446" s="1" t="s">
        <v>30</v>
      </c>
      <c r="D446" s="1">
        <v>3779</v>
      </c>
      <c r="E446" s="1">
        <v>393701</v>
      </c>
      <c r="F446" s="1">
        <v>68761</v>
      </c>
      <c r="G446" s="1">
        <v>2.4700000000000002</v>
      </c>
      <c r="H446" s="1">
        <v>13.16</v>
      </c>
      <c r="I446" s="1">
        <v>188</v>
      </c>
      <c r="J446" s="1">
        <v>68.37</v>
      </c>
      <c r="K446" s="1">
        <v>5.82</v>
      </c>
      <c r="L446" s="1">
        <v>6849</v>
      </c>
      <c r="M446" s="1">
        <v>7</v>
      </c>
      <c r="N446" s="1">
        <v>1889.99</v>
      </c>
      <c r="O446" s="1">
        <v>27</v>
      </c>
      <c r="P446" s="1">
        <v>10</v>
      </c>
      <c r="Q446" s="1">
        <v>39244</v>
      </c>
      <c r="R446" s="1">
        <v>36</v>
      </c>
      <c r="S446" s="1">
        <f t="shared" si="109"/>
        <v>49731.64</v>
      </c>
      <c r="T446" s="1">
        <f t="shared" si="110"/>
        <v>22913.3982</v>
      </c>
      <c r="U446" s="1">
        <f t="shared" si="111"/>
        <v>1020.33</v>
      </c>
      <c r="V446" s="1">
        <f t="shared" si="112"/>
        <v>93.341300000000018</v>
      </c>
      <c r="W446" s="1">
        <f t="shared" si="113"/>
        <v>273849.2905</v>
      </c>
      <c r="X446" s="1">
        <f t="shared" si="114"/>
        <v>72.466073167504632</v>
      </c>
      <c r="Y446" s="10">
        <f t="shared" si="115"/>
        <v>5.725643896976484</v>
      </c>
      <c r="Z446" s="1">
        <f t="shared" si="116"/>
        <v>208.3085095688337</v>
      </c>
      <c r="AA446" s="1">
        <f t="shared" si="117"/>
        <v>0.90250753744592982</v>
      </c>
      <c r="AB446" s="1">
        <f t="shared" si="118"/>
        <v>205088.2905</v>
      </c>
      <c r="AC446" s="8">
        <f t="shared" si="119"/>
        <v>0.90250753744592982</v>
      </c>
      <c r="AD446" s="1" t="str">
        <f t="shared" si="120"/>
        <v>CUST446</v>
      </c>
      <c r="AE446" s="1"/>
      <c r="AF446" s="1">
        <f t="shared" si="126"/>
        <v>196466869.80630004</v>
      </c>
      <c r="AG446" s="1">
        <f t="shared" si="121"/>
        <v>0.95987477227650064</v>
      </c>
      <c r="AH446" s="1" t="str">
        <f t="shared" si="122"/>
        <v>No</v>
      </c>
      <c r="AI446" s="1" t="str">
        <f t="shared" si="123"/>
        <v>No</v>
      </c>
      <c r="AJ446" s="1" t="str">
        <f t="shared" si="124"/>
        <v>No</v>
      </c>
      <c r="AK446" s="1" t="str">
        <f t="shared" si="125"/>
        <v>Low</v>
      </c>
    </row>
    <row r="447" spans="1:37" x14ac:dyDescent="0.3">
      <c r="A447" s="1" t="s">
        <v>18</v>
      </c>
      <c r="B447" s="1" t="s">
        <v>27</v>
      </c>
      <c r="C447" s="1" t="s">
        <v>28</v>
      </c>
      <c r="D447" s="1">
        <v>1701</v>
      </c>
      <c r="E447" s="1">
        <v>345138</v>
      </c>
      <c r="F447" s="1">
        <v>37430</v>
      </c>
      <c r="G447" s="1">
        <v>1.25</v>
      </c>
      <c r="H447" s="1">
        <v>11.53</v>
      </c>
      <c r="I447" s="1">
        <v>122</v>
      </c>
      <c r="J447" s="1">
        <v>36.47</v>
      </c>
      <c r="K447" s="1">
        <v>17.03</v>
      </c>
      <c r="L447" s="1">
        <v>13266</v>
      </c>
      <c r="M447" s="1">
        <v>12</v>
      </c>
      <c r="N447" s="1">
        <v>1480.19</v>
      </c>
      <c r="O447" s="1">
        <v>25.39</v>
      </c>
      <c r="P447" s="1">
        <v>24</v>
      </c>
      <c r="Q447" s="1">
        <v>10745</v>
      </c>
      <c r="R447" s="1">
        <v>34</v>
      </c>
      <c r="S447" s="1">
        <f t="shared" si="109"/>
        <v>19612.53</v>
      </c>
      <c r="T447" s="1">
        <f t="shared" si="110"/>
        <v>58777.001400000001</v>
      </c>
      <c r="U447" s="1">
        <f t="shared" si="111"/>
        <v>431.88390000000004</v>
      </c>
      <c r="V447" s="1">
        <f t="shared" si="112"/>
        <v>21.262500000000003</v>
      </c>
      <c r="W447" s="1">
        <f t="shared" si="113"/>
        <v>242284.3222</v>
      </c>
      <c r="X447" s="1">
        <f t="shared" si="114"/>
        <v>142.43640340975895</v>
      </c>
      <c r="Y447" s="10">
        <f t="shared" si="115"/>
        <v>9.2208923323537277</v>
      </c>
      <c r="Z447" s="1">
        <f t="shared" si="116"/>
        <v>233.17141718292922</v>
      </c>
      <c r="AA447" s="1">
        <f t="shared" si="117"/>
        <v>0.52322021915871331</v>
      </c>
      <c r="AB447" s="1">
        <f t="shared" si="118"/>
        <v>204854.3222</v>
      </c>
      <c r="AC447" s="8">
        <f t="shared" si="119"/>
        <v>0.52322021915871331</v>
      </c>
      <c r="AD447" s="1" t="str">
        <f t="shared" si="120"/>
        <v>CUST447</v>
      </c>
      <c r="AE447" s="1"/>
      <c r="AF447" s="1">
        <f t="shared" si="126"/>
        <v>196671724.12850004</v>
      </c>
      <c r="AG447" s="1">
        <f t="shared" si="121"/>
        <v>0.96087562547920835</v>
      </c>
      <c r="AH447" s="1" t="str">
        <f t="shared" si="122"/>
        <v>No</v>
      </c>
      <c r="AI447" s="1" t="str">
        <f t="shared" si="123"/>
        <v>No</v>
      </c>
      <c r="AJ447" s="1" t="str">
        <f t="shared" si="124"/>
        <v>No</v>
      </c>
      <c r="AK447" s="1" t="str">
        <f t="shared" si="125"/>
        <v>Low</v>
      </c>
    </row>
    <row r="448" spans="1:37" x14ac:dyDescent="0.3">
      <c r="A448" s="1" t="s">
        <v>21</v>
      </c>
      <c r="B448" s="1" t="s">
        <v>27</v>
      </c>
      <c r="C448" s="1" t="s">
        <v>29</v>
      </c>
      <c r="D448" s="1">
        <v>2701</v>
      </c>
      <c r="E448" s="1">
        <v>450455</v>
      </c>
      <c r="F448" s="1">
        <v>67507</v>
      </c>
      <c r="G448" s="1">
        <v>3.52</v>
      </c>
      <c r="H448" s="1">
        <v>11.96</v>
      </c>
      <c r="I448" s="1">
        <v>436</v>
      </c>
      <c r="J448" s="1">
        <v>5.68</v>
      </c>
      <c r="K448" s="1">
        <v>19.25</v>
      </c>
      <c r="L448" s="1">
        <v>47013</v>
      </c>
      <c r="M448" s="1">
        <v>4</v>
      </c>
      <c r="N448" s="1">
        <v>916.7</v>
      </c>
      <c r="O448" s="1">
        <v>16.95</v>
      </c>
      <c r="P448" s="1">
        <v>29</v>
      </c>
      <c r="Q448" s="1">
        <v>12183</v>
      </c>
      <c r="R448" s="1">
        <v>1</v>
      </c>
      <c r="S448" s="1">
        <f t="shared" si="109"/>
        <v>32303.960000000003</v>
      </c>
      <c r="T448" s="1">
        <f t="shared" si="110"/>
        <v>86712.587500000009</v>
      </c>
      <c r="U448" s="1">
        <f t="shared" si="111"/>
        <v>457.81949999999995</v>
      </c>
      <c r="V448" s="1">
        <f t="shared" si="112"/>
        <v>95.075200000000009</v>
      </c>
      <c r="W448" s="1">
        <f t="shared" si="113"/>
        <v>271689.55779999995</v>
      </c>
      <c r="X448" s="1">
        <f t="shared" si="114"/>
        <v>100.58850714550165</v>
      </c>
      <c r="Y448" s="10">
        <f t="shared" si="115"/>
        <v>6.6727154221043747</v>
      </c>
      <c r="Z448" s="1">
        <f t="shared" si="116"/>
        <v>491.38758590596706</v>
      </c>
      <c r="AA448" s="1">
        <f t="shared" si="117"/>
        <v>0.88728330243864539</v>
      </c>
      <c r="AB448" s="1">
        <f t="shared" si="118"/>
        <v>204182.55779999995</v>
      </c>
      <c r="AC448" s="8">
        <f t="shared" si="119"/>
        <v>0.88728330243864539</v>
      </c>
      <c r="AD448" s="1" t="str">
        <f t="shared" si="120"/>
        <v>CUST448</v>
      </c>
      <c r="AE448" s="1"/>
      <c r="AF448" s="1">
        <f t="shared" si="126"/>
        <v>196875906.68630004</v>
      </c>
      <c r="AG448" s="1">
        <f t="shared" si="121"/>
        <v>0.96187319665425852</v>
      </c>
      <c r="AH448" s="1" t="str">
        <f t="shared" si="122"/>
        <v>No</v>
      </c>
      <c r="AI448" s="1" t="str">
        <f t="shared" si="123"/>
        <v>No</v>
      </c>
      <c r="AJ448" s="1" t="str">
        <f t="shared" si="124"/>
        <v>No</v>
      </c>
      <c r="AK448" s="1" t="str">
        <f t="shared" si="125"/>
        <v>Low</v>
      </c>
    </row>
    <row r="449" spans="1:37" x14ac:dyDescent="0.3">
      <c r="A449" s="1" t="s">
        <v>22</v>
      </c>
      <c r="B449" s="1" t="s">
        <v>27</v>
      </c>
      <c r="C449" s="1" t="s">
        <v>31</v>
      </c>
      <c r="D449" s="1">
        <v>2820</v>
      </c>
      <c r="E449" s="1">
        <v>525584</v>
      </c>
      <c r="F449" s="1">
        <v>135576</v>
      </c>
      <c r="G449" s="1">
        <v>1.19</v>
      </c>
      <c r="H449" s="1">
        <v>2.27</v>
      </c>
      <c r="I449" s="1">
        <v>438</v>
      </c>
      <c r="J449" s="1">
        <v>15.8</v>
      </c>
      <c r="K449" s="1">
        <v>14.27</v>
      </c>
      <c r="L449" s="1">
        <v>85468</v>
      </c>
      <c r="M449" s="1">
        <v>3</v>
      </c>
      <c r="N449" s="1">
        <v>207.75</v>
      </c>
      <c r="O449" s="1">
        <v>16.55</v>
      </c>
      <c r="P449" s="1">
        <v>0</v>
      </c>
      <c r="Q449" s="1">
        <v>19704</v>
      </c>
      <c r="R449" s="1">
        <v>61</v>
      </c>
      <c r="S449" s="1">
        <f t="shared" si="109"/>
        <v>6401.4</v>
      </c>
      <c r="T449" s="1">
        <f t="shared" si="110"/>
        <v>75000.83679999999</v>
      </c>
      <c r="U449" s="1">
        <f t="shared" si="111"/>
        <v>466.71000000000004</v>
      </c>
      <c r="V449" s="1">
        <f t="shared" si="112"/>
        <v>33.558</v>
      </c>
      <c r="W449" s="1">
        <f t="shared" si="113"/>
        <v>338509.4952</v>
      </c>
      <c r="X449" s="1">
        <f t="shared" si="114"/>
        <v>120.03882808510639</v>
      </c>
      <c r="Y449" s="10">
        <f t="shared" si="115"/>
        <v>3.8766743376408805</v>
      </c>
      <c r="Z449" s="1">
        <f t="shared" si="116"/>
        <v>2529.886883273165</v>
      </c>
      <c r="AA449" s="1">
        <f t="shared" si="117"/>
        <v>0.17313027032786385</v>
      </c>
      <c r="AB449" s="1">
        <f t="shared" si="118"/>
        <v>202933.4952</v>
      </c>
      <c r="AC449" s="8">
        <f t="shared" si="119"/>
        <v>0.17313027032786385</v>
      </c>
      <c r="AD449" s="1" t="str">
        <f t="shared" si="120"/>
        <v>CUST449</v>
      </c>
      <c r="AE449" s="1"/>
      <c r="AF449" s="1">
        <f t="shared" si="126"/>
        <v>197078840.18150005</v>
      </c>
      <c r="AG449" s="1">
        <f t="shared" si="121"/>
        <v>0.9628646653058659</v>
      </c>
      <c r="AH449" s="1" t="str">
        <f t="shared" si="122"/>
        <v>No</v>
      </c>
      <c r="AI449" s="1" t="str">
        <f t="shared" si="123"/>
        <v>No</v>
      </c>
      <c r="AJ449" s="1" t="str">
        <f t="shared" si="124"/>
        <v>No</v>
      </c>
      <c r="AK449" s="1" t="str">
        <f t="shared" si="125"/>
        <v>Low</v>
      </c>
    </row>
    <row r="450" spans="1:37" x14ac:dyDescent="0.3">
      <c r="A450" s="1" t="s">
        <v>20</v>
      </c>
      <c r="B450" s="1" t="s">
        <v>25</v>
      </c>
      <c r="C450" s="1" t="s">
        <v>31</v>
      </c>
      <c r="D450" s="1">
        <v>4965</v>
      </c>
      <c r="E450" s="1">
        <v>443409</v>
      </c>
      <c r="F450" s="1">
        <v>108591</v>
      </c>
      <c r="G450" s="1">
        <v>0.55000000000000004</v>
      </c>
      <c r="H450" s="1">
        <v>3.24</v>
      </c>
      <c r="I450" s="1">
        <v>50</v>
      </c>
      <c r="J450" s="1">
        <v>59.84</v>
      </c>
      <c r="K450" s="1">
        <v>5.59</v>
      </c>
      <c r="L450" s="1">
        <v>84766</v>
      </c>
      <c r="M450" s="1">
        <v>3</v>
      </c>
      <c r="N450" s="1">
        <v>1071.06</v>
      </c>
      <c r="O450" s="1">
        <v>7.64</v>
      </c>
      <c r="P450" s="1">
        <v>24</v>
      </c>
      <c r="Q450" s="1">
        <v>6361</v>
      </c>
      <c r="R450" s="1">
        <v>-15</v>
      </c>
      <c r="S450" s="1">
        <f t="shared" ref="S450:S513" si="127">H450*D450</f>
        <v>16086.6</v>
      </c>
      <c r="T450" s="1">
        <f t="shared" ref="T450:T513" si="128">K450/100*E450</f>
        <v>24786.563099999999</v>
      </c>
      <c r="U450" s="1">
        <f t="shared" ref="U450:U513" si="129">O450/100*D450</f>
        <v>379.32599999999996</v>
      </c>
      <c r="V450" s="1">
        <f t="shared" ref="V450:V513" si="130">G450/100*D450</f>
        <v>27.307500000000001</v>
      </c>
      <c r="W450" s="1">
        <f t="shared" ref="W450:W513" si="131">E450 - (S450+T450+U450+V450+L450+Q450)</f>
        <v>311002.2034</v>
      </c>
      <c r="X450" s="1">
        <f t="shared" ref="X450:X513" si="132">IF(D450=0,NA(),W450/D450)</f>
        <v>62.638913071500504</v>
      </c>
      <c r="Y450" s="10">
        <f t="shared" ref="Y450:Y513" si="133">IF(F450=0,NA(),E450/F450)</f>
        <v>4.0832941956515736</v>
      </c>
      <c r="Z450" s="1">
        <f t="shared" ref="Z450:Z513" si="134">IF(N450=0,NA(),E450/N450)</f>
        <v>413.99081283961686</v>
      </c>
      <c r="AA450" s="1">
        <f t="shared" ref="AA450:AA513" si="135">IF(Z450=0,NA(),I450/Z450)</f>
        <v>0.12077562701704295</v>
      </c>
      <c r="AB450" s="1">
        <f t="shared" ref="AB450:AB513" si="136">W450-F450</f>
        <v>202411.2034</v>
      </c>
      <c r="AC450" s="8">
        <f t="shared" ref="AC450:AC513" si="137">IF(Z450=0,NA(),I450/Z450)</f>
        <v>0.12077562701704295</v>
      </c>
      <c r="AD450" s="1" t="str">
        <f t="shared" ref="AD450:AD513" si="138" xml:space="preserve"> "CUST" &amp; ROW()</f>
        <v>CUST450</v>
      </c>
      <c r="AE450" s="1"/>
      <c r="AF450" s="1">
        <f t="shared" si="126"/>
        <v>197281251.38490003</v>
      </c>
      <c r="AG450" s="1">
        <f t="shared" ref="AG450:AG513" si="139">AF450/$AE$2</f>
        <v>0.96385358220550055</v>
      </c>
      <c r="AH450" s="1" t="str">
        <f t="shared" ref="AH450:AH513" si="140">IF(AG450&lt;=0.75,"Yes","No")</f>
        <v>No</v>
      </c>
      <c r="AI450" s="1" t="str">
        <f t="shared" ref="AI450:AI513" si="141">IF(AND(AB450&gt;=$AM$1, M450&lt;$AM$2),"Yes","No")</f>
        <v>No</v>
      </c>
      <c r="AJ450" s="1" t="str">
        <f t="shared" ref="AJ450:AJ513" si="142">IF(AND(AB450&gt;=$AM$1, M450&lt;$AM$2, Y450&gt;=$AM$5),"Yes","No")</f>
        <v>No</v>
      </c>
      <c r="AK450" s="1" t="str">
        <f t="shared" ref="AK450:AK513" si="143">IF(Y450&gt;$AM$5,"High",IF(Y450&lt;$AM$5,"Low","Medium"))</f>
        <v>Low</v>
      </c>
    </row>
    <row r="451" spans="1:37" x14ac:dyDescent="0.3">
      <c r="A451" s="1" t="s">
        <v>19</v>
      </c>
      <c r="B451" s="1" t="s">
        <v>24</v>
      </c>
      <c r="C451" s="1" t="s">
        <v>28</v>
      </c>
      <c r="D451" s="1">
        <v>492</v>
      </c>
      <c r="E451" s="1">
        <v>528082</v>
      </c>
      <c r="F451" s="1">
        <v>138251</v>
      </c>
      <c r="G451" s="1">
        <v>3.71</v>
      </c>
      <c r="H451" s="1">
        <v>4.57</v>
      </c>
      <c r="I451" s="1">
        <v>196</v>
      </c>
      <c r="J451" s="1">
        <v>35.159999999999997</v>
      </c>
      <c r="K451" s="1">
        <v>8.23</v>
      </c>
      <c r="L451" s="1">
        <v>97648</v>
      </c>
      <c r="M451" s="1">
        <v>7</v>
      </c>
      <c r="N451" s="1">
        <v>231.67</v>
      </c>
      <c r="O451" s="1">
        <v>11.14</v>
      </c>
      <c r="P451" s="1">
        <v>47</v>
      </c>
      <c r="Q451" s="1">
        <v>44421</v>
      </c>
      <c r="R451" s="1">
        <v>51</v>
      </c>
      <c r="S451" s="1">
        <f t="shared" si="127"/>
        <v>2248.44</v>
      </c>
      <c r="T451" s="1">
        <f t="shared" si="128"/>
        <v>43461.1486</v>
      </c>
      <c r="U451" s="1">
        <f t="shared" si="129"/>
        <v>54.808799999999998</v>
      </c>
      <c r="V451" s="1">
        <f t="shared" si="130"/>
        <v>18.2532</v>
      </c>
      <c r="W451" s="1">
        <f t="shared" si="131"/>
        <v>340230.34940000001</v>
      </c>
      <c r="X451" s="1">
        <f t="shared" si="132"/>
        <v>691.52510040650407</v>
      </c>
      <c r="Y451" s="10">
        <f t="shared" si="133"/>
        <v>3.8197336728124931</v>
      </c>
      <c r="Z451" s="1">
        <f t="shared" si="134"/>
        <v>2279.4578495273449</v>
      </c>
      <c r="AA451" s="1">
        <f t="shared" si="135"/>
        <v>8.5985358334501077E-2</v>
      </c>
      <c r="AB451" s="1">
        <f t="shared" si="136"/>
        <v>201979.34940000001</v>
      </c>
      <c r="AC451" s="8">
        <f t="shared" si="137"/>
        <v>8.5985358334501077E-2</v>
      </c>
      <c r="AD451" s="1" t="str">
        <f t="shared" si="138"/>
        <v>CUST451</v>
      </c>
      <c r="AE451" s="1"/>
      <c r="AF451" s="1">
        <f t="shared" si="126"/>
        <v>197483230.73430005</v>
      </c>
      <c r="AG451" s="1">
        <f t="shared" si="139"/>
        <v>0.96484038920355086</v>
      </c>
      <c r="AH451" s="1" t="str">
        <f t="shared" si="140"/>
        <v>No</v>
      </c>
      <c r="AI451" s="1" t="str">
        <f t="shared" si="141"/>
        <v>No</v>
      </c>
      <c r="AJ451" s="1" t="str">
        <f t="shared" si="142"/>
        <v>No</v>
      </c>
      <c r="AK451" s="1" t="str">
        <f t="shared" si="143"/>
        <v>Low</v>
      </c>
    </row>
    <row r="452" spans="1:37" x14ac:dyDescent="0.3">
      <c r="A452" s="1" t="s">
        <v>19</v>
      </c>
      <c r="B452" s="1" t="s">
        <v>24</v>
      </c>
      <c r="C452" s="1" t="s">
        <v>28</v>
      </c>
      <c r="D452" s="1">
        <v>1640</v>
      </c>
      <c r="E452" s="1">
        <v>444341</v>
      </c>
      <c r="F452" s="1">
        <v>117217</v>
      </c>
      <c r="G452" s="1">
        <v>0.9</v>
      </c>
      <c r="H452" s="1">
        <v>18.79</v>
      </c>
      <c r="I452" s="1">
        <v>68</v>
      </c>
      <c r="J452" s="1">
        <v>16</v>
      </c>
      <c r="K452" s="1">
        <v>12.4</v>
      </c>
      <c r="L452" s="1">
        <v>55</v>
      </c>
      <c r="M452" s="1">
        <v>1</v>
      </c>
      <c r="N452" s="1">
        <v>1423.02</v>
      </c>
      <c r="O452" s="1">
        <v>9.2799999999999994</v>
      </c>
      <c r="P452" s="1">
        <v>49</v>
      </c>
      <c r="Q452" s="1">
        <v>39976</v>
      </c>
      <c r="R452" s="1">
        <v>24</v>
      </c>
      <c r="S452" s="1">
        <f t="shared" si="127"/>
        <v>30815.599999999999</v>
      </c>
      <c r="T452" s="1">
        <f t="shared" si="128"/>
        <v>55098.284</v>
      </c>
      <c r="U452" s="1">
        <f t="shared" si="129"/>
        <v>152.19199999999998</v>
      </c>
      <c r="V452" s="1">
        <f t="shared" si="130"/>
        <v>14.760000000000002</v>
      </c>
      <c r="W452" s="1">
        <f t="shared" si="131"/>
        <v>318229.16399999999</v>
      </c>
      <c r="X452" s="1">
        <f t="shared" si="132"/>
        <v>194.0421731707317</v>
      </c>
      <c r="Y452" s="10">
        <f t="shared" si="133"/>
        <v>3.790755607121834</v>
      </c>
      <c r="Z452" s="1">
        <f t="shared" si="134"/>
        <v>312.25211170608986</v>
      </c>
      <c r="AA452" s="1">
        <f t="shared" si="135"/>
        <v>0.21777274660677273</v>
      </c>
      <c r="AB452" s="1">
        <f t="shared" si="136"/>
        <v>201012.16399999999</v>
      </c>
      <c r="AC452" s="8">
        <f t="shared" si="137"/>
        <v>0.21777274660677273</v>
      </c>
      <c r="AD452" s="1" t="str">
        <f t="shared" si="138"/>
        <v>CUST452</v>
      </c>
      <c r="AE452" s="1"/>
      <c r="AF452" s="1">
        <f t="shared" ref="AF452:AF515" si="144">AF451+AB452</f>
        <v>197684242.89830005</v>
      </c>
      <c r="AG452" s="1">
        <f t="shared" si="139"/>
        <v>0.96582247084069683</v>
      </c>
      <c r="AH452" s="1" t="str">
        <f t="shared" si="140"/>
        <v>No</v>
      </c>
      <c r="AI452" s="1" t="str">
        <f t="shared" si="141"/>
        <v>No</v>
      </c>
      <c r="AJ452" s="1" t="str">
        <f t="shared" si="142"/>
        <v>No</v>
      </c>
      <c r="AK452" s="1" t="str">
        <f t="shared" si="143"/>
        <v>Low</v>
      </c>
    </row>
    <row r="453" spans="1:37" x14ac:dyDescent="0.3">
      <c r="A453" s="1" t="s">
        <v>21</v>
      </c>
      <c r="B453" s="1" t="s">
        <v>26</v>
      </c>
      <c r="C453" s="1" t="s">
        <v>28</v>
      </c>
      <c r="D453" s="1">
        <v>4393</v>
      </c>
      <c r="E453" s="1">
        <v>406992</v>
      </c>
      <c r="F453" s="1">
        <v>25878</v>
      </c>
      <c r="G453" s="1">
        <v>3.78</v>
      </c>
      <c r="H453" s="1">
        <v>7</v>
      </c>
      <c r="I453" s="1">
        <v>226</v>
      </c>
      <c r="J453" s="1">
        <v>59.86</v>
      </c>
      <c r="K453" s="1">
        <v>8.17</v>
      </c>
      <c r="L453" s="1">
        <v>75622</v>
      </c>
      <c r="M453" s="1">
        <v>0</v>
      </c>
      <c r="N453" s="1">
        <v>884.99</v>
      </c>
      <c r="O453" s="1">
        <v>20.32</v>
      </c>
      <c r="P453" s="1">
        <v>16</v>
      </c>
      <c r="Q453" s="1">
        <v>40159</v>
      </c>
      <c r="R453" s="1">
        <v>37</v>
      </c>
      <c r="S453" s="1">
        <f t="shared" si="127"/>
        <v>30751</v>
      </c>
      <c r="T453" s="1">
        <f t="shared" si="128"/>
        <v>33251.246399999996</v>
      </c>
      <c r="U453" s="1">
        <f t="shared" si="129"/>
        <v>892.6576</v>
      </c>
      <c r="V453" s="1">
        <f t="shared" si="130"/>
        <v>166.05539999999999</v>
      </c>
      <c r="W453" s="1">
        <f t="shared" si="131"/>
        <v>226150.04060000001</v>
      </c>
      <c r="X453" s="1">
        <f t="shared" si="132"/>
        <v>51.479635920783068</v>
      </c>
      <c r="Y453" s="10">
        <f t="shared" si="133"/>
        <v>15.727335961047995</v>
      </c>
      <c r="Z453" s="1">
        <f t="shared" si="134"/>
        <v>459.88316252161042</v>
      </c>
      <c r="AA453" s="1">
        <f t="shared" si="135"/>
        <v>0.4914291681408971</v>
      </c>
      <c r="AB453" s="1">
        <f t="shared" si="136"/>
        <v>200272.04060000001</v>
      </c>
      <c r="AC453" s="8">
        <f t="shared" si="137"/>
        <v>0.4914291681408971</v>
      </c>
      <c r="AD453" s="1" t="str">
        <f t="shared" si="138"/>
        <v>CUST453</v>
      </c>
      <c r="AE453" s="1"/>
      <c r="AF453" s="1">
        <f t="shared" si="144"/>
        <v>197884514.93890005</v>
      </c>
      <c r="AG453" s="1">
        <f t="shared" si="139"/>
        <v>0.9668009364698068</v>
      </c>
      <c r="AH453" s="1" t="str">
        <f t="shared" si="140"/>
        <v>No</v>
      </c>
      <c r="AI453" s="1" t="str">
        <f t="shared" si="141"/>
        <v>No</v>
      </c>
      <c r="AJ453" s="1" t="str">
        <f t="shared" si="142"/>
        <v>No</v>
      </c>
      <c r="AK453" s="1" t="str">
        <f t="shared" si="143"/>
        <v>High</v>
      </c>
    </row>
    <row r="454" spans="1:37" x14ac:dyDescent="0.3">
      <c r="A454" s="1" t="s">
        <v>21</v>
      </c>
      <c r="B454" s="1" t="s">
        <v>25</v>
      </c>
      <c r="C454" s="1" t="s">
        <v>29</v>
      </c>
      <c r="D454" s="1">
        <v>2593</v>
      </c>
      <c r="E454" s="1">
        <v>392829</v>
      </c>
      <c r="F454" s="1">
        <v>32606</v>
      </c>
      <c r="G454" s="1">
        <v>8.6999999999999993</v>
      </c>
      <c r="H454" s="1">
        <v>11.92</v>
      </c>
      <c r="I454" s="1">
        <v>27</v>
      </c>
      <c r="J454" s="1">
        <v>15.49</v>
      </c>
      <c r="K454" s="1">
        <v>13.46</v>
      </c>
      <c r="L454" s="1">
        <v>55283</v>
      </c>
      <c r="M454" s="1">
        <v>5</v>
      </c>
      <c r="N454" s="1">
        <v>1380.75</v>
      </c>
      <c r="O454" s="1">
        <v>6.95</v>
      </c>
      <c r="P454" s="1">
        <v>23</v>
      </c>
      <c r="Q454" s="1">
        <v>23106</v>
      </c>
      <c r="R454" s="1">
        <v>33</v>
      </c>
      <c r="S454" s="1">
        <f t="shared" si="127"/>
        <v>30908.560000000001</v>
      </c>
      <c r="T454" s="1">
        <f t="shared" si="128"/>
        <v>52874.7834</v>
      </c>
      <c r="U454" s="1">
        <f t="shared" si="129"/>
        <v>180.21350000000001</v>
      </c>
      <c r="V454" s="1">
        <f t="shared" si="130"/>
        <v>225.59099999999998</v>
      </c>
      <c r="W454" s="1">
        <f t="shared" si="131"/>
        <v>230250.85210000002</v>
      </c>
      <c r="X454" s="1">
        <f t="shared" si="132"/>
        <v>88.797089124566142</v>
      </c>
      <c r="Y454" s="10">
        <f t="shared" si="133"/>
        <v>12.047751947494326</v>
      </c>
      <c r="Z454" s="1">
        <f t="shared" si="134"/>
        <v>284.50407387289516</v>
      </c>
      <c r="AA454" s="1">
        <f t="shared" si="135"/>
        <v>9.4901980250948884E-2</v>
      </c>
      <c r="AB454" s="1">
        <f t="shared" si="136"/>
        <v>197644.85210000002</v>
      </c>
      <c r="AC454" s="8">
        <f t="shared" si="137"/>
        <v>9.4901980250948884E-2</v>
      </c>
      <c r="AD454" s="1" t="str">
        <f t="shared" si="138"/>
        <v>CUST454</v>
      </c>
      <c r="AE454" s="1"/>
      <c r="AF454" s="1">
        <f t="shared" si="144"/>
        <v>198082159.79100007</v>
      </c>
      <c r="AG454" s="1">
        <f t="shared" si="139"/>
        <v>0.96776656648970871</v>
      </c>
      <c r="AH454" s="1" t="str">
        <f t="shared" si="140"/>
        <v>No</v>
      </c>
      <c r="AI454" s="1" t="str">
        <f t="shared" si="141"/>
        <v>No</v>
      </c>
      <c r="AJ454" s="1" t="str">
        <f t="shared" si="142"/>
        <v>No</v>
      </c>
      <c r="AK454" s="1" t="str">
        <f t="shared" si="143"/>
        <v>Low</v>
      </c>
    </row>
    <row r="455" spans="1:37" x14ac:dyDescent="0.3">
      <c r="A455" s="1" t="s">
        <v>23</v>
      </c>
      <c r="B455" s="1" t="s">
        <v>26</v>
      </c>
      <c r="C455" s="1" t="s">
        <v>30</v>
      </c>
      <c r="D455" s="1">
        <v>1447</v>
      </c>
      <c r="E455" s="1">
        <v>520670</v>
      </c>
      <c r="F455" s="1">
        <v>99754</v>
      </c>
      <c r="G455" s="1">
        <v>8.64</v>
      </c>
      <c r="H455" s="1">
        <v>19.57</v>
      </c>
      <c r="I455" s="1">
        <v>99</v>
      </c>
      <c r="J455" s="1">
        <v>24.56</v>
      </c>
      <c r="K455" s="1">
        <v>14.34</v>
      </c>
      <c r="L455" s="1">
        <v>88720</v>
      </c>
      <c r="M455" s="1">
        <v>14</v>
      </c>
      <c r="N455" s="1">
        <v>1899.5</v>
      </c>
      <c r="O455" s="1">
        <v>23.65</v>
      </c>
      <c r="P455" s="1">
        <v>37</v>
      </c>
      <c r="Q455" s="1">
        <v>31636</v>
      </c>
      <c r="R455" s="1">
        <v>58</v>
      </c>
      <c r="S455" s="1">
        <f t="shared" si="127"/>
        <v>28317.79</v>
      </c>
      <c r="T455" s="1">
        <f t="shared" si="128"/>
        <v>74664.077999999994</v>
      </c>
      <c r="U455" s="1">
        <f t="shared" si="129"/>
        <v>342.21549999999996</v>
      </c>
      <c r="V455" s="1">
        <f t="shared" si="130"/>
        <v>125.02080000000001</v>
      </c>
      <c r="W455" s="1">
        <f t="shared" si="131"/>
        <v>296864.89569999999</v>
      </c>
      <c r="X455" s="1">
        <f t="shared" si="132"/>
        <v>205.15887747062888</v>
      </c>
      <c r="Y455" s="10">
        <f t="shared" si="133"/>
        <v>5.219540068568679</v>
      </c>
      <c r="Z455" s="1">
        <f t="shared" si="134"/>
        <v>274.108976046328</v>
      </c>
      <c r="AA455" s="1">
        <f t="shared" si="135"/>
        <v>0.36117022298192714</v>
      </c>
      <c r="AB455" s="1">
        <f t="shared" si="136"/>
        <v>197110.89569999999</v>
      </c>
      <c r="AC455" s="8">
        <f t="shared" si="137"/>
        <v>0.36117022298192714</v>
      </c>
      <c r="AD455" s="1" t="str">
        <f t="shared" si="138"/>
        <v>CUST455</v>
      </c>
      <c r="AE455" s="1"/>
      <c r="AF455" s="1">
        <f t="shared" si="144"/>
        <v>198279270.68670008</v>
      </c>
      <c r="AG455" s="1">
        <f t="shared" si="139"/>
        <v>0.96872958776810436</v>
      </c>
      <c r="AH455" s="1" t="str">
        <f t="shared" si="140"/>
        <v>No</v>
      </c>
      <c r="AI455" s="1" t="str">
        <f t="shared" si="141"/>
        <v>No</v>
      </c>
      <c r="AJ455" s="1" t="str">
        <f t="shared" si="142"/>
        <v>No</v>
      </c>
      <c r="AK455" s="1" t="str">
        <f t="shared" si="143"/>
        <v>Low</v>
      </c>
    </row>
    <row r="456" spans="1:37" x14ac:dyDescent="0.3">
      <c r="A456" s="1" t="s">
        <v>22</v>
      </c>
      <c r="B456" s="1" t="s">
        <v>26</v>
      </c>
      <c r="C456" s="1" t="s">
        <v>30</v>
      </c>
      <c r="D456" s="1">
        <v>2014</v>
      </c>
      <c r="E456" s="1">
        <v>350135</v>
      </c>
      <c r="F456" s="1">
        <v>41609</v>
      </c>
      <c r="G456" s="1">
        <v>1.26</v>
      </c>
      <c r="H456" s="1">
        <v>9.02</v>
      </c>
      <c r="I456" s="1">
        <v>94</v>
      </c>
      <c r="J456" s="1">
        <v>30.3</v>
      </c>
      <c r="K456" s="1">
        <v>12.35</v>
      </c>
      <c r="L456" s="1">
        <v>35282</v>
      </c>
      <c r="M456" s="1">
        <v>3</v>
      </c>
      <c r="N456" s="1">
        <v>1342.73</v>
      </c>
      <c r="O456" s="1">
        <v>20.84</v>
      </c>
      <c r="P456" s="1">
        <v>9</v>
      </c>
      <c r="Q456" s="1">
        <v>15639</v>
      </c>
      <c r="R456" s="1">
        <v>5</v>
      </c>
      <c r="S456" s="1">
        <f t="shared" si="127"/>
        <v>18166.28</v>
      </c>
      <c r="T456" s="1">
        <f t="shared" si="128"/>
        <v>43241.672500000001</v>
      </c>
      <c r="U456" s="1">
        <f t="shared" si="129"/>
        <v>419.7176</v>
      </c>
      <c r="V456" s="1">
        <f t="shared" si="130"/>
        <v>25.3764</v>
      </c>
      <c r="W456" s="1">
        <f t="shared" si="131"/>
        <v>237360.9535</v>
      </c>
      <c r="X456" s="1">
        <f t="shared" si="132"/>
        <v>117.85548833167826</v>
      </c>
      <c r="Y456" s="10">
        <f t="shared" si="133"/>
        <v>8.4148862025042668</v>
      </c>
      <c r="Z456" s="1">
        <f t="shared" si="134"/>
        <v>260.76351909914877</v>
      </c>
      <c r="AA456" s="1">
        <f t="shared" si="135"/>
        <v>0.36047987204935239</v>
      </c>
      <c r="AB456" s="1">
        <f t="shared" si="136"/>
        <v>195751.9535</v>
      </c>
      <c r="AC456" s="8">
        <f t="shared" si="137"/>
        <v>0.36047987204935239</v>
      </c>
      <c r="AD456" s="1" t="str">
        <f t="shared" si="138"/>
        <v>CUST456</v>
      </c>
      <c r="AE456" s="1"/>
      <c r="AF456" s="1">
        <f t="shared" si="144"/>
        <v>198475022.64020008</v>
      </c>
      <c r="AG456" s="1">
        <f t="shared" si="139"/>
        <v>0.96968596968620457</v>
      </c>
      <c r="AH456" s="1" t="str">
        <f t="shared" si="140"/>
        <v>No</v>
      </c>
      <c r="AI456" s="1" t="str">
        <f t="shared" si="141"/>
        <v>No</v>
      </c>
      <c r="AJ456" s="1" t="str">
        <f t="shared" si="142"/>
        <v>No</v>
      </c>
      <c r="AK456" s="1" t="str">
        <f t="shared" si="143"/>
        <v>Low</v>
      </c>
    </row>
    <row r="457" spans="1:37" x14ac:dyDescent="0.3">
      <c r="A457" s="1" t="s">
        <v>18</v>
      </c>
      <c r="B457" s="1" t="s">
        <v>25</v>
      </c>
      <c r="C457" s="1" t="s">
        <v>31</v>
      </c>
      <c r="D457" s="1">
        <v>3997</v>
      </c>
      <c r="E457" s="1">
        <v>519164</v>
      </c>
      <c r="F457" s="1">
        <v>98330</v>
      </c>
      <c r="G457" s="1">
        <v>6.09</v>
      </c>
      <c r="H457" s="1">
        <v>19.14</v>
      </c>
      <c r="I457" s="1">
        <v>117</v>
      </c>
      <c r="J457" s="1">
        <v>55.43</v>
      </c>
      <c r="K457" s="1">
        <v>12.51</v>
      </c>
      <c r="L457" s="1">
        <v>36159</v>
      </c>
      <c r="M457" s="1">
        <v>5</v>
      </c>
      <c r="N457" s="1">
        <v>1779.2</v>
      </c>
      <c r="O457" s="1">
        <v>13.01</v>
      </c>
      <c r="P457" s="1">
        <v>8</v>
      </c>
      <c r="Q457" s="1">
        <v>47870</v>
      </c>
      <c r="R457" s="1">
        <v>-4</v>
      </c>
      <c r="S457" s="1">
        <f t="shared" si="127"/>
        <v>76502.58</v>
      </c>
      <c r="T457" s="1">
        <f t="shared" si="128"/>
        <v>64947.416399999995</v>
      </c>
      <c r="U457" s="1">
        <f t="shared" si="129"/>
        <v>520.00969999999995</v>
      </c>
      <c r="V457" s="1">
        <f t="shared" si="130"/>
        <v>243.41729999999998</v>
      </c>
      <c r="W457" s="1">
        <f t="shared" si="131"/>
        <v>292921.57660000003</v>
      </c>
      <c r="X457" s="1">
        <f t="shared" si="132"/>
        <v>73.285358168626473</v>
      </c>
      <c r="Y457" s="10">
        <f t="shared" si="133"/>
        <v>5.2798128750127127</v>
      </c>
      <c r="Z457" s="1">
        <f t="shared" si="134"/>
        <v>291.79631294964025</v>
      </c>
      <c r="AA457" s="1">
        <f t="shared" si="135"/>
        <v>0.40096462774768671</v>
      </c>
      <c r="AB457" s="1">
        <f t="shared" si="136"/>
        <v>194591.57660000003</v>
      </c>
      <c r="AC457" s="8">
        <f t="shared" si="137"/>
        <v>0.40096462774768671</v>
      </c>
      <c r="AD457" s="1" t="str">
        <f t="shared" si="138"/>
        <v>CUST457</v>
      </c>
      <c r="AE457" s="1"/>
      <c r="AF457" s="1">
        <f t="shared" si="144"/>
        <v>198669614.21680006</v>
      </c>
      <c r="AG457" s="1">
        <f t="shared" si="139"/>
        <v>0.9706366823710455</v>
      </c>
      <c r="AH457" s="1" t="str">
        <f t="shared" si="140"/>
        <v>No</v>
      </c>
      <c r="AI457" s="1" t="str">
        <f t="shared" si="141"/>
        <v>No</v>
      </c>
      <c r="AJ457" s="1" t="str">
        <f t="shared" si="142"/>
        <v>No</v>
      </c>
      <c r="AK457" s="1" t="str">
        <f t="shared" si="143"/>
        <v>Low</v>
      </c>
    </row>
    <row r="458" spans="1:37" x14ac:dyDescent="0.3">
      <c r="A458" s="1" t="s">
        <v>19</v>
      </c>
      <c r="B458" s="1" t="s">
        <v>25</v>
      </c>
      <c r="C458" s="1" t="s">
        <v>30</v>
      </c>
      <c r="D458" s="1">
        <v>625</v>
      </c>
      <c r="E458" s="1">
        <v>396874</v>
      </c>
      <c r="F458" s="1">
        <v>32716</v>
      </c>
      <c r="G458" s="1">
        <v>3.27</v>
      </c>
      <c r="H458" s="1">
        <v>7.14</v>
      </c>
      <c r="I458" s="1">
        <v>307</v>
      </c>
      <c r="J458" s="1">
        <v>12.88</v>
      </c>
      <c r="K458" s="1">
        <v>8.5299999999999994</v>
      </c>
      <c r="L458" s="1">
        <v>86338</v>
      </c>
      <c r="M458" s="1">
        <v>10</v>
      </c>
      <c r="N458" s="1">
        <v>1017.98</v>
      </c>
      <c r="O458" s="1">
        <v>19.14</v>
      </c>
      <c r="P458" s="1">
        <v>11</v>
      </c>
      <c r="Q458" s="1">
        <v>45288</v>
      </c>
      <c r="R458" s="1">
        <v>50</v>
      </c>
      <c r="S458" s="1">
        <f t="shared" si="127"/>
        <v>4462.5</v>
      </c>
      <c r="T458" s="1">
        <f t="shared" si="128"/>
        <v>33853.352199999994</v>
      </c>
      <c r="U458" s="1">
        <f t="shared" si="129"/>
        <v>119.62500000000001</v>
      </c>
      <c r="V458" s="1">
        <f t="shared" si="130"/>
        <v>20.4375</v>
      </c>
      <c r="W458" s="1">
        <f t="shared" si="131"/>
        <v>226792.08530000001</v>
      </c>
      <c r="X458" s="1">
        <f t="shared" si="132"/>
        <v>362.86733648000001</v>
      </c>
      <c r="Y458" s="10">
        <f t="shared" si="133"/>
        <v>12.130883971145616</v>
      </c>
      <c r="Z458" s="1">
        <f t="shared" si="134"/>
        <v>389.8642409477593</v>
      </c>
      <c r="AA458" s="1">
        <f t="shared" si="135"/>
        <v>0.78745359988308627</v>
      </c>
      <c r="AB458" s="1">
        <f t="shared" si="136"/>
        <v>194076.08530000001</v>
      </c>
      <c r="AC458" s="8">
        <f t="shared" si="137"/>
        <v>0.78745359988308627</v>
      </c>
      <c r="AD458" s="1" t="str">
        <f t="shared" si="138"/>
        <v>CUST458</v>
      </c>
      <c r="AE458" s="1"/>
      <c r="AF458" s="1">
        <f t="shared" si="144"/>
        <v>198863690.30210006</v>
      </c>
      <c r="AG458" s="1">
        <f t="shared" si="139"/>
        <v>0.9715848765289985</v>
      </c>
      <c r="AH458" s="1" t="str">
        <f t="shared" si="140"/>
        <v>No</v>
      </c>
      <c r="AI458" s="1" t="str">
        <f t="shared" si="141"/>
        <v>No</v>
      </c>
      <c r="AJ458" s="1" t="str">
        <f t="shared" si="142"/>
        <v>No</v>
      </c>
      <c r="AK458" s="1" t="str">
        <f t="shared" si="143"/>
        <v>Low</v>
      </c>
    </row>
    <row r="459" spans="1:37" x14ac:dyDescent="0.3">
      <c r="A459" s="1" t="s">
        <v>21</v>
      </c>
      <c r="B459" s="1" t="s">
        <v>26</v>
      </c>
      <c r="C459" s="1" t="s">
        <v>31</v>
      </c>
      <c r="D459" s="1">
        <v>113</v>
      </c>
      <c r="E459" s="1">
        <v>361955</v>
      </c>
      <c r="F459" s="1">
        <v>131060</v>
      </c>
      <c r="G459" s="1">
        <v>4.41</v>
      </c>
      <c r="H459" s="1">
        <v>6.27</v>
      </c>
      <c r="I459" s="1">
        <v>139</v>
      </c>
      <c r="J459" s="1">
        <v>54.54</v>
      </c>
      <c r="K459" s="1">
        <v>8.98</v>
      </c>
      <c r="L459" s="1">
        <v>2739</v>
      </c>
      <c r="M459" s="1">
        <v>10</v>
      </c>
      <c r="N459" s="1">
        <v>1808.98</v>
      </c>
      <c r="O459" s="1">
        <v>4.4800000000000004</v>
      </c>
      <c r="P459" s="1">
        <v>30</v>
      </c>
      <c r="Q459" s="1">
        <v>1944</v>
      </c>
      <c r="R459" s="1">
        <v>-15</v>
      </c>
      <c r="S459" s="1">
        <f t="shared" si="127"/>
        <v>708.51</v>
      </c>
      <c r="T459" s="1">
        <f t="shared" si="128"/>
        <v>32503.559000000001</v>
      </c>
      <c r="U459" s="1">
        <f t="shared" si="129"/>
        <v>5.0624000000000011</v>
      </c>
      <c r="V459" s="1">
        <f t="shared" si="130"/>
        <v>4.9832999999999998</v>
      </c>
      <c r="W459" s="1">
        <f t="shared" si="131"/>
        <v>324049.88529999997</v>
      </c>
      <c r="X459" s="1">
        <f t="shared" si="132"/>
        <v>2867.6980999999996</v>
      </c>
      <c r="Y459" s="10">
        <f t="shared" si="133"/>
        <v>2.7617503433541888</v>
      </c>
      <c r="Z459" s="1">
        <f t="shared" si="134"/>
        <v>200.08789483576379</v>
      </c>
      <c r="AA459" s="1">
        <f t="shared" si="135"/>
        <v>0.69469469961735575</v>
      </c>
      <c r="AB459" s="1">
        <f t="shared" si="136"/>
        <v>192989.88529999997</v>
      </c>
      <c r="AC459" s="8">
        <f t="shared" si="137"/>
        <v>0.69469469961735575</v>
      </c>
      <c r="AD459" s="1" t="str">
        <f t="shared" si="138"/>
        <v>CUST459</v>
      </c>
      <c r="AE459" s="1"/>
      <c r="AF459" s="1">
        <f t="shared" si="144"/>
        <v>199056680.18740007</v>
      </c>
      <c r="AG459" s="1">
        <f t="shared" si="139"/>
        <v>0.97252776385848394</v>
      </c>
      <c r="AH459" s="1" t="str">
        <f t="shared" si="140"/>
        <v>No</v>
      </c>
      <c r="AI459" s="1" t="str">
        <f t="shared" si="141"/>
        <v>No</v>
      </c>
      <c r="AJ459" s="1" t="str">
        <f t="shared" si="142"/>
        <v>No</v>
      </c>
      <c r="AK459" s="1" t="str">
        <f t="shared" si="143"/>
        <v>Low</v>
      </c>
    </row>
    <row r="460" spans="1:37" x14ac:dyDescent="0.3">
      <c r="A460" s="1" t="s">
        <v>22</v>
      </c>
      <c r="B460" s="1" t="s">
        <v>26</v>
      </c>
      <c r="C460" s="1" t="s">
        <v>28</v>
      </c>
      <c r="D460" s="1">
        <v>2490</v>
      </c>
      <c r="E460" s="1">
        <v>356773</v>
      </c>
      <c r="F460" s="1">
        <v>51101</v>
      </c>
      <c r="G460" s="1">
        <v>8.4</v>
      </c>
      <c r="H460" s="1">
        <v>11.21</v>
      </c>
      <c r="I460" s="1">
        <v>196</v>
      </c>
      <c r="J460" s="1">
        <v>29.52</v>
      </c>
      <c r="K460" s="1">
        <v>14.34</v>
      </c>
      <c r="L460" s="1">
        <v>30255</v>
      </c>
      <c r="M460" s="1">
        <v>8</v>
      </c>
      <c r="N460" s="1">
        <v>1385.84</v>
      </c>
      <c r="O460" s="1">
        <v>24.9</v>
      </c>
      <c r="P460" s="1">
        <v>30</v>
      </c>
      <c r="Q460" s="1">
        <v>2607</v>
      </c>
      <c r="R460" s="1">
        <v>7</v>
      </c>
      <c r="S460" s="1">
        <f t="shared" si="127"/>
        <v>27912.9</v>
      </c>
      <c r="T460" s="1">
        <f t="shared" si="128"/>
        <v>51161.248200000002</v>
      </c>
      <c r="U460" s="1">
        <f t="shared" si="129"/>
        <v>620.01</v>
      </c>
      <c r="V460" s="1">
        <f t="shared" si="130"/>
        <v>209.16000000000003</v>
      </c>
      <c r="W460" s="1">
        <f t="shared" si="131"/>
        <v>244007.68180000002</v>
      </c>
      <c r="X460" s="1">
        <f t="shared" si="132"/>
        <v>97.995052931726917</v>
      </c>
      <c r="Y460" s="10">
        <f t="shared" si="133"/>
        <v>6.9817224711845167</v>
      </c>
      <c r="Z460" s="1">
        <f t="shared" si="134"/>
        <v>257.44169601108354</v>
      </c>
      <c r="AA460" s="1">
        <f t="shared" si="135"/>
        <v>0.76133743304566204</v>
      </c>
      <c r="AB460" s="1">
        <f t="shared" si="136"/>
        <v>192906.68180000002</v>
      </c>
      <c r="AC460" s="8">
        <f t="shared" si="137"/>
        <v>0.76133743304566204</v>
      </c>
      <c r="AD460" s="1" t="str">
        <f t="shared" si="138"/>
        <v>CUST460</v>
      </c>
      <c r="AE460" s="1"/>
      <c r="AF460" s="1">
        <f t="shared" si="144"/>
        <v>199249586.86920008</v>
      </c>
      <c r="AG460" s="1">
        <f t="shared" si="139"/>
        <v>0.97347024468207499</v>
      </c>
      <c r="AH460" s="1" t="str">
        <f t="shared" si="140"/>
        <v>No</v>
      </c>
      <c r="AI460" s="1" t="str">
        <f t="shared" si="141"/>
        <v>No</v>
      </c>
      <c r="AJ460" s="1" t="str">
        <f t="shared" si="142"/>
        <v>No</v>
      </c>
      <c r="AK460" s="1" t="str">
        <f t="shared" si="143"/>
        <v>Low</v>
      </c>
    </row>
    <row r="461" spans="1:37" x14ac:dyDescent="0.3">
      <c r="A461" s="1" t="s">
        <v>19</v>
      </c>
      <c r="B461" s="1" t="s">
        <v>24</v>
      </c>
      <c r="C461" s="1" t="s">
        <v>31</v>
      </c>
      <c r="D461" s="1">
        <v>3402</v>
      </c>
      <c r="E461" s="1">
        <v>360925</v>
      </c>
      <c r="F461" s="1">
        <v>28816</v>
      </c>
      <c r="G461" s="1">
        <v>1.7</v>
      </c>
      <c r="H461" s="1">
        <v>2.19</v>
      </c>
      <c r="I461" s="1">
        <v>131</v>
      </c>
      <c r="J461" s="1">
        <v>9.42</v>
      </c>
      <c r="K461" s="1">
        <v>11.01</v>
      </c>
      <c r="L461" s="1">
        <v>60148</v>
      </c>
      <c r="M461" s="1">
        <v>14</v>
      </c>
      <c r="N461" s="1">
        <v>578</v>
      </c>
      <c r="O461" s="1">
        <v>7.5</v>
      </c>
      <c r="P461" s="1">
        <v>41</v>
      </c>
      <c r="Q461" s="1">
        <v>31614</v>
      </c>
      <c r="R461" s="1">
        <v>7</v>
      </c>
      <c r="S461" s="1">
        <f t="shared" si="127"/>
        <v>7450.38</v>
      </c>
      <c r="T461" s="1">
        <f t="shared" si="128"/>
        <v>39737.842499999999</v>
      </c>
      <c r="U461" s="1">
        <f t="shared" si="129"/>
        <v>255.14999999999998</v>
      </c>
      <c r="V461" s="1">
        <f t="shared" si="130"/>
        <v>57.834000000000003</v>
      </c>
      <c r="W461" s="1">
        <f t="shared" si="131"/>
        <v>221661.7935</v>
      </c>
      <c r="X461" s="1">
        <f t="shared" si="132"/>
        <v>65.156317901234573</v>
      </c>
      <c r="Y461" s="10">
        <f t="shared" si="133"/>
        <v>12.525159633536925</v>
      </c>
      <c r="Z461" s="1">
        <f t="shared" si="134"/>
        <v>624.43771626297575</v>
      </c>
      <c r="AA461" s="1">
        <f t="shared" si="135"/>
        <v>0.2097887372722865</v>
      </c>
      <c r="AB461" s="1">
        <f t="shared" si="136"/>
        <v>192845.7935</v>
      </c>
      <c r="AC461" s="8">
        <f t="shared" si="137"/>
        <v>0.2097887372722865</v>
      </c>
      <c r="AD461" s="1" t="str">
        <f t="shared" si="138"/>
        <v>CUST461</v>
      </c>
      <c r="AE461" s="1"/>
      <c r="AF461" s="1">
        <f t="shared" si="144"/>
        <v>199442432.66270009</v>
      </c>
      <c r="AG461" s="1">
        <f t="shared" si="139"/>
        <v>0.97441242802475658</v>
      </c>
      <c r="AH461" s="1" t="str">
        <f t="shared" si="140"/>
        <v>No</v>
      </c>
      <c r="AI461" s="1" t="str">
        <f t="shared" si="141"/>
        <v>No</v>
      </c>
      <c r="AJ461" s="1" t="str">
        <f t="shared" si="142"/>
        <v>No</v>
      </c>
      <c r="AK461" s="1" t="str">
        <f t="shared" si="143"/>
        <v>High</v>
      </c>
    </row>
    <row r="462" spans="1:37" x14ac:dyDescent="0.3">
      <c r="A462" s="1" t="s">
        <v>23</v>
      </c>
      <c r="B462" s="1" t="s">
        <v>27</v>
      </c>
      <c r="C462" s="1" t="s">
        <v>30</v>
      </c>
      <c r="D462" s="1">
        <v>477</v>
      </c>
      <c r="E462" s="1">
        <v>377231</v>
      </c>
      <c r="F462" s="1">
        <v>73368</v>
      </c>
      <c r="G462" s="1">
        <v>6.69</v>
      </c>
      <c r="H462" s="1">
        <v>4.0199999999999996</v>
      </c>
      <c r="I462" s="1">
        <v>96</v>
      </c>
      <c r="J462" s="1">
        <v>58.42</v>
      </c>
      <c r="K462" s="1">
        <v>13.19</v>
      </c>
      <c r="L462" s="1">
        <v>19731</v>
      </c>
      <c r="M462" s="1">
        <v>7</v>
      </c>
      <c r="N462" s="1">
        <v>210.68</v>
      </c>
      <c r="O462" s="1">
        <v>20.75</v>
      </c>
      <c r="P462" s="1">
        <v>44</v>
      </c>
      <c r="Q462" s="1">
        <v>39680</v>
      </c>
      <c r="R462" s="1">
        <v>32</v>
      </c>
      <c r="S462" s="1">
        <f t="shared" si="127"/>
        <v>1917.5399999999997</v>
      </c>
      <c r="T462" s="1">
        <f t="shared" si="128"/>
        <v>49756.768899999995</v>
      </c>
      <c r="U462" s="1">
        <f t="shared" si="129"/>
        <v>98.977499999999992</v>
      </c>
      <c r="V462" s="1">
        <f t="shared" si="130"/>
        <v>31.911300000000001</v>
      </c>
      <c r="W462" s="1">
        <f t="shared" si="131"/>
        <v>266014.80229999998</v>
      </c>
      <c r="X462" s="1">
        <f t="shared" si="132"/>
        <v>557.68302368972741</v>
      </c>
      <c r="Y462" s="10">
        <f t="shared" si="133"/>
        <v>5.1416285028895432</v>
      </c>
      <c r="Z462" s="1">
        <f t="shared" si="134"/>
        <v>1790.540155686349</v>
      </c>
      <c r="AA462" s="1">
        <f t="shared" si="135"/>
        <v>5.3615105863515991E-2</v>
      </c>
      <c r="AB462" s="1">
        <f t="shared" si="136"/>
        <v>192646.80229999998</v>
      </c>
      <c r="AC462" s="8">
        <f t="shared" si="137"/>
        <v>5.3615105863515991E-2</v>
      </c>
      <c r="AD462" s="1" t="str">
        <f t="shared" si="138"/>
        <v>CUST462</v>
      </c>
      <c r="AE462" s="1"/>
      <c r="AF462" s="1">
        <f t="shared" si="144"/>
        <v>199635079.46500009</v>
      </c>
      <c r="AG462" s="1">
        <f t="shared" si="139"/>
        <v>0.97535363915958984</v>
      </c>
      <c r="AH462" s="1" t="str">
        <f t="shared" si="140"/>
        <v>No</v>
      </c>
      <c r="AI462" s="1" t="str">
        <f t="shared" si="141"/>
        <v>No</v>
      </c>
      <c r="AJ462" s="1" t="str">
        <f t="shared" si="142"/>
        <v>No</v>
      </c>
      <c r="AK462" s="1" t="str">
        <f t="shared" si="143"/>
        <v>Low</v>
      </c>
    </row>
    <row r="463" spans="1:37" x14ac:dyDescent="0.3">
      <c r="A463" s="1" t="s">
        <v>20</v>
      </c>
      <c r="B463" s="1" t="s">
        <v>26</v>
      </c>
      <c r="C463" s="1" t="s">
        <v>29</v>
      </c>
      <c r="D463" s="1">
        <v>4086</v>
      </c>
      <c r="E463" s="1">
        <v>400040</v>
      </c>
      <c r="F463" s="1">
        <v>15350</v>
      </c>
      <c r="G463" s="1">
        <v>0.65</v>
      </c>
      <c r="H463" s="1">
        <v>8.33</v>
      </c>
      <c r="I463" s="1">
        <v>205</v>
      </c>
      <c r="J463" s="1">
        <v>39.99</v>
      </c>
      <c r="K463" s="1">
        <v>14.22</v>
      </c>
      <c r="L463" s="1">
        <v>70799</v>
      </c>
      <c r="M463" s="1">
        <v>11</v>
      </c>
      <c r="N463" s="1">
        <v>1530.68</v>
      </c>
      <c r="O463" s="1">
        <v>13.24</v>
      </c>
      <c r="P463" s="1">
        <v>22</v>
      </c>
      <c r="Q463" s="1">
        <v>29924</v>
      </c>
      <c r="R463" s="1">
        <v>7</v>
      </c>
      <c r="S463" s="1">
        <f t="shared" si="127"/>
        <v>34036.379999999997</v>
      </c>
      <c r="T463" s="1">
        <f t="shared" si="128"/>
        <v>56885.687999999995</v>
      </c>
      <c r="U463" s="1">
        <f t="shared" si="129"/>
        <v>540.9864</v>
      </c>
      <c r="V463" s="1">
        <f t="shared" si="130"/>
        <v>26.559000000000001</v>
      </c>
      <c r="W463" s="1">
        <f t="shared" si="131"/>
        <v>207827.38660000003</v>
      </c>
      <c r="X463" s="1">
        <f t="shared" si="132"/>
        <v>50.86328600097896</v>
      </c>
      <c r="Y463" s="10">
        <f t="shared" si="133"/>
        <v>26.061237785016285</v>
      </c>
      <c r="Z463" s="1">
        <f t="shared" si="134"/>
        <v>261.34789766639665</v>
      </c>
      <c r="AA463" s="1">
        <f t="shared" si="135"/>
        <v>0.78439506049395058</v>
      </c>
      <c r="AB463" s="1">
        <f t="shared" si="136"/>
        <v>192477.38660000003</v>
      </c>
      <c r="AC463" s="8">
        <f t="shared" si="137"/>
        <v>0.78439506049395058</v>
      </c>
      <c r="AD463" s="1" t="str">
        <f t="shared" si="138"/>
        <v>CUST463</v>
      </c>
      <c r="AE463" s="1"/>
      <c r="AF463" s="1">
        <f t="shared" si="144"/>
        <v>199827556.85160008</v>
      </c>
      <c r="AG463" s="1">
        <f t="shared" si="139"/>
        <v>0.97629402258308096</v>
      </c>
      <c r="AH463" s="1" t="str">
        <f t="shared" si="140"/>
        <v>No</v>
      </c>
      <c r="AI463" s="1" t="str">
        <f t="shared" si="141"/>
        <v>No</v>
      </c>
      <c r="AJ463" s="1" t="str">
        <f t="shared" si="142"/>
        <v>No</v>
      </c>
      <c r="AK463" s="1" t="str">
        <f t="shared" si="143"/>
        <v>High</v>
      </c>
    </row>
    <row r="464" spans="1:37" x14ac:dyDescent="0.3">
      <c r="A464" s="1" t="s">
        <v>20</v>
      </c>
      <c r="B464" s="1" t="s">
        <v>25</v>
      </c>
      <c r="C464" s="1" t="s">
        <v>29</v>
      </c>
      <c r="D464" s="1">
        <v>3349</v>
      </c>
      <c r="E464" s="1">
        <v>357747</v>
      </c>
      <c r="F464" s="1">
        <v>7384</v>
      </c>
      <c r="G464" s="1">
        <v>5.64</v>
      </c>
      <c r="H464" s="1">
        <v>3.11</v>
      </c>
      <c r="I464" s="1">
        <v>241</v>
      </c>
      <c r="J464" s="1">
        <v>44.05</v>
      </c>
      <c r="K464" s="1">
        <v>5.1100000000000003</v>
      </c>
      <c r="L464" s="1">
        <v>85501</v>
      </c>
      <c r="M464" s="1">
        <v>0</v>
      </c>
      <c r="N464" s="1">
        <v>754.84</v>
      </c>
      <c r="O464" s="1">
        <v>29.43</v>
      </c>
      <c r="P464" s="1">
        <v>48</v>
      </c>
      <c r="Q464" s="1">
        <v>42886</v>
      </c>
      <c r="R464" s="1">
        <v>33</v>
      </c>
      <c r="S464" s="1">
        <f t="shared" si="127"/>
        <v>10415.39</v>
      </c>
      <c r="T464" s="1">
        <f t="shared" si="128"/>
        <v>18280.871700000003</v>
      </c>
      <c r="U464" s="1">
        <f t="shared" si="129"/>
        <v>985.61070000000007</v>
      </c>
      <c r="V464" s="1">
        <f t="shared" si="130"/>
        <v>188.8836</v>
      </c>
      <c r="W464" s="1">
        <f t="shared" si="131"/>
        <v>199489.24400000001</v>
      </c>
      <c r="X464" s="1">
        <f t="shared" si="132"/>
        <v>59.566809196775161</v>
      </c>
      <c r="Y464" s="10">
        <f t="shared" si="133"/>
        <v>48.448943661971832</v>
      </c>
      <c r="Z464" s="1">
        <f t="shared" si="134"/>
        <v>473.93752318372105</v>
      </c>
      <c r="AA464" s="1">
        <f t="shared" si="135"/>
        <v>0.50850584351510986</v>
      </c>
      <c r="AB464" s="1">
        <f t="shared" si="136"/>
        <v>192105.24400000001</v>
      </c>
      <c r="AC464" s="8">
        <f t="shared" si="137"/>
        <v>0.50850584351510986</v>
      </c>
      <c r="AD464" s="1" t="str">
        <f t="shared" si="138"/>
        <v>CUST464</v>
      </c>
      <c r="AE464" s="1"/>
      <c r="AF464" s="1">
        <f t="shared" si="144"/>
        <v>200019662.09560007</v>
      </c>
      <c r="AG464" s="1">
        <f t="shared" si="139"/>
        <v>0.97723258783593714</v>
      </c>
      <c r="AH464" s="1" t="str">
        <f t="shared" si="140"/>
        <v>No</v>
      </c>
      <c r="AI464" s="1" t="str">
        <f t="shared" si="141"/>
        <v>No</v>
      </c>
      <c r="AJ464" s="1" t="str">
        <f t="shared" si="142"/>
        <v>No</v>
      </c>
      <c r="AK464" s="1" t="str">
        <f t="shared" si="143"/>
        <v>High</v>
      </c>
    </row>
    <row r="465" spans="1:37" x14ac:dyDescent="0.3">
      <c r="A465" s="1" t="s">
        <v>19</v>
      </c>
      <c r="B465" s="1" t="s">
        <v>24</v>
      </c>
      <c r="C465" s="1" t="s">
        <v>31</v>
      </c>
      <c r="D465" s="1">
        <v>671</v>
      </c>
      <c r="E465" s="1">
        <v>464994</v>
      </c>
      <c r="F465" s="1">
        <v>144347</v>
      </c>
      <c r="G465" s="1">
        <v>0.74</v>
      </c>
      <c r="H465" s="1">
        <v>6.39</v>
      </c>
      <c r="I465" s="1">
        <v>400</v>
      </c>
      <c r="J465" s="1">
        <v>65.3</v>
      </c>
      <c r="K465" s="1">
        <v>17.77</v>
      </c>
      <c r="L465" s="1">
        <v>2956</v>
      </c>
      <c r="M465" s="1">
        <v>8</v>
      </c>
      <c r="N465" s="1">
        <v>391.15</v>
      </c>
      <c r="O465" s="1">
        <v>16.12</v>
      </c>
      <c r="P465" s="1">
        <v>12</v>
      </c>
      <c r="Q465" s="1">
        <v>38958</v>
      </c>
      <c r="R465" s="1">
        <v>64</v>
      </c>
      <c r="S465" s="1">
        <f t="shared" si="127"/>
        <v>4287.6899999999996</v>
      </c>
      <c r="T465" s="1">
        <f t="shared" si="128"/>
        <v>82629.433799999999</v>
      </c>
      <c r="U465" s="1">
        <f t="shared" si="129"/>
        <v>108.16520000000001</v>
      </c>
      <c r="V465" s="1">
        <f t="shared" si="130"/>
        <v>4.9653999999999998</v>
      </c>
      <c r="W465" s="1">
        <f t="shared" si="131"/>
        <v>336049.74560000002</v>
      </c>
      <c r="X465" s="1">
        <f t="shared" si="132"/>
        <v>500.81929299552911</v>
      </c>
      <c r="Y465" s="10">
        <f t="shared" si="133"/>
        <v>3.2213624114113908</v>
      </c>
      <c r="Z465" s="1">
        <f t="shared" si="134"/>
        <v>1188.7869103924327</v>
      </c>
      <c r="AA465" s="1">
        <f t="shared" si="135"/>
        <v>0.33647745992421407</v>
      </c>
      <c r="AB465" s="1">
        <f t="shared" si="136"/>
        <v>191702.74560000002</v>
      </c>
      <c r="AC465" s="8">
        <f t="shared" si="137"/>
        <v>0.33647745992421407</v>
      </c>
      <c r="AD465" s="1" t="str">
        <f t="shared" si="138"/>
        <v>CUST465</v>
      </c>
      <c r="AE465" s="1"/>
      <c r="AF465" s="1">
        <f t="shared" si="144"/>
        <v>200211364.84120005</v>
      </c>
      <c r="AG465" s="1">
        <f t="shared" si="139"/>
        <v>0.9781691866093537</v>
      </c>
      <c r="AH465" s="1" t="str">
        <f t="shared" si="140"/>
        <v>No</v>
      </c>
      <c r="AI465" s="1" t="str">
        <f t="shared" si="141"/>
        <v>No</v>
      </c>
      <c r="AJ465" s="1" t="str">
        <f t="shared" si="142"/>
        <v>No</v>
      </c>
      <c r="AK465" s="1" t="str">
        <f t="shared" si="143"/>
        <v>Low</v>
      </c>
    </row>
    <row r="466" spans="1:37" x14ac:dyDescent="0.3">
      <c r="A466" s="1" t="s">
        <v>19</v>
      </c>
      <c r="B466" s="1" t="s">
        <v>26</v>
      </c>
      <c r="C466" s="1" t="s">
        <v>30</v>
      </c>
      <c r="D466" s="1">
        <v>3014</v>
      </c>
      <c r="E466" s="1">
        <v>340998</v>
      </c>
      <c r="F466" s="1">
        <v>30372</v>
      </c>
      <c r="G466" s="1">
        <v>5.19</v>
      </c>
      <c r="H466" s="1">
        <v>6.72</v>
      </c>
      <c r="I466" s="1">
        <v>265</v>
      </c>
      <c r="J466" s="1">
        <v>66.95</v>
      </c>
      <c r="K466" s="1">
        <v>8.86</v>
      </c>
      <c r="L466" s="1">
        <v>27937</v>
      </c>
      <c r="M466" s="1">
        <v>7</v>
      </c>
      <c r="N466" s="1">
        <v>486.35</v>
      </c>
      <c r="O466" s="1">
        <v>20.57</v>
      </c>
      <c r="P466" s="1">
        <v>2</v>
      </c>
      <c r="Q466" s="1">
        <v>40986</v>
      </c>
      <c r="R466" s="1">
        <v>36</v>
      </c>
      <c r="S466" s="1">
        <f t="shared" si="127"/>
        <v>20254.079999999998</v>
      </c>
      <c r="T466" s="1">
        <f t="shared" si="128"/>
        <v>30212.4228</v>
      </c>
      <c r="U466" s="1">
        <f t="shared" si="129"/>
        <v>619.97979999999995</v>
      </c>
      <c r="V466" s="1">
        <f t="shared" si="130"/>
        <v>156.42660000000001</v>
      </c>
      <c r="W466" s="1">
        <f t="shared" si="131"/>
        <v>220832.09080000001</v>
      </c>
      <c r="X466" s="1">
        <f t="shared" si="132"/>
        <v>73.26877597876576</v>
      </c>
      <c r="Y466" s="10">
        <f t="shared" si="133"/>
        <v>11.227380482022916</v>
      </c>
      <c r="Z466" s="1">
        <f t="shared" si="134"/>
        <v>701.13704122545494</v>
      </c>
      <c r="AA466" s="1">
        <f t="shared" si="135"/>
        <v>0.37795749535187889</v>
      </c>
      <c r="AB466" s="1">
        <f t="shared" si="136"/>
        <v>190460.09080000001</v>
      </c>
      <c r="AC466" s="8">
        <f t="shared" si="137"/>
        <v>0.37795749535187889</v>
      </c>
      <c r="AD466" s="1" t="str">
        <f t="shared" si="138"/>
        <v>CUST466</v>
      </c>
      <c r="AE466" s="1"/>
      <c r="AF466" s="1">
        <f t="shared" si="144"/>
        <v>200401824.93200004</v>
      </c>
      <c r="AG466" s="1">
        <f t="shared" si="139"/>
        <v>0.97909971416580444</v>
      </c>
      <c r="AH466" s="1" t="str">
        <f t="shared" si="140"/>
        <v>No</v>
      </c>
      <c r="AI466" s="1" t="str">
        <f t="shared" si="141"/>
        <v>No</v>
      </c>
      <c r="AJ466" s="1" t="str">
        <f t="shared" si="142"/>
        <v>No</v>
      </c>
      <c r="AK466" s="1" t="str">
        <f t="shared" si="143"/>
        <v>Low</v>
      </c>
    </row>
    <row r="467" spans="1:37" x14ac:dyDescent="0.3">
      <c r="A467" s="1" t="s">
        <v>23</v>
      </c>
      <c r="B467" s="1" t="s">
        <v>24</v>
      </c>
      <c r="C467" s="1" t="s">
        <v>30</v>
      </c>
      <c r="D467" s="1">
        <v>950</v>
      </c>
      <c r="E467" s="1">
        <v>514184</v>
      </c>
      <c r="F467" s="1">
        <v>137453</v>
      </c>
      <c r="G467" s="1">
        <v>7.65</v>
      </c>
      <c r="H467" s="1">
        <v>4.54</v>
      </c>
      <c r="I467" s="1">
        <v>188</v>
      </c>
      <c r="J467" s="1">
        <v>14.62</v>
      </c>
      <c r="K467" s="1">
        <v>12.76</v>
      </c>
      <c r="L467" s="1">
        <v>94707</v>
      </c>
      <c r="M467" s="1">
        <v>11</v>
      </c>
      <c r="N467" s="1">
        <v>1649.62</v>
      </c>
      <c r="O467" s="1">
        <v>15.26</v>
      </c>
      <c r="P467" s="1">
        <v>22</v>
      </c>
      <c r="Q467" s="1">
        <v>22423</v>
      </c>
      <c r="R467" s="1">
        <v>60</v>
      </c>
      <c r="S467" s="1">
        <f t="shared" si="127"/>
        <v>4313</v>
      </c>
      <c r="T467" s="1">
        <f t="shared" si="128"/>
        <v>65609.878400000001</v>
      </c>
      <c r="U467" s="1">
        <f t="shared" si="129"/>
        <v>144.97</v>
      </c>
      <c r="V467" s="1">
        <f t="shared" si="130"/>
        <v>72.674999999999997</v>
      </c>
      <c r="W467" s="1">
        <f t="shared" si="131"/>
        <v>326913.47659999999</v>
      </c>
      <c r="X467" s="1">
        <f t="shared" si="132"/>
        <v>344.11944905263158</v>
      </c>
      <c r="Y467" s="10">
        <f t="shared" si="133"/>
        <v>3.740798673000953</v>
      </c>
      <c r="Z467" s="1">
        <f t="shared" si="134"/>
        <v>311.69845176464884</v>
      </c>
      <c r="AA467" s="1">
        <f t="shared" si="135"/>
        <v>0.60314704463771718</v>
      </c>
      <c r="AB467" s="1">
        <f t="shared" si="136"/>
        <v>189460.47659999999</v>
      </c>
      <c r="AC467" s="8">
        <f t="shared" si="137"/>
        <v>0.60314704463771718</v>
      </c>
      <c r="AD467" s="1" t="str">
        <f t="shared" si="138"/>
        <v>CUST467</v>
      </c>
      <c r="AE467" s="1"/>
      <c r="AF467" s="1">
        <f t="shared" si="144"/>
        <v>200591285.40860003</v>
      </c>
      <c r="AG467" s="1">
        <f t="shared" si="139"/>
        <v>0.98002535792452627</v>
      </c>
      <c r="AH467" s="1" t="str">
        <f t="shared" si="140"/>
        <v>No</v>
      </c>
      <c r="AI467" s="1" t="str">
        <f t="shared" si="141"/>
        <v>No</v>
      </c>
      <c r="AJ467" s="1" t="str">
        <f t="shared" si="142"/>
        <v>No</v>
      </c>
      <c r="AK467" s="1" t="str">
        <f t="shared" si="143"/>
        <v>Low</v>
      </c>
    </row>
    <row r="468" spans="1:37" x14ac:dyDescent="0.3">
      <c r="A468" s="1" t="s">
        <v>19</v>
      </c>
      <c r="B468" s="1" t="s">
        <v>27</v>
      </c>
      <c r="C468" s="1" t="s">
        <v>30</v>
      </c>
      <c r="D468" s="1">
        <v>2662</v>
      </c>
      <c r="E468" s="1">
        <v>427501</v>
      </c>
      <c r="F468" s="1">
        <v>36131</v>
      </c>
      <c r="G468" s="1">
        <v>5.77</v>
      </c>
      <c r="H468" s="1">
        <v>19.559999999999999</v>
      </c>
      <c r="I468" s="1">
        <v>269</v>
      </c>
      <c r="J468" s="1">
        <v>69.7</v>
      </c>
      <c r="K468" s="1">
        <v>15.84</v>
      </c>
      <c r="L468" s="1">
        <v>76575</v>
      </c>
      <c r="M468" s="1">
        <v>0</v>
      </c>
      <c r="N468" s="1">
        <v>466.86</v>
      </c>
      <c r="O468" s="1">
        <v>29.83</v>
      </c>
      <c r="P468" s="1">
        <v>12</v>
      </c>
      <c r="Q468" s="1">
        <v>4770</v>
      </c>
      <c r="R468" s="1">
        <v>32</v>
      </c>
      <c r="S468" s="1">
        <f t="shared" si="127"/>
        <v>52068.719999999994</v>
      </c>
      <c r="T468" s="1">
        <f t="shared" si="128"/>
        <v>67716.1584</v>
      </c>
      <c r="U468" s="1">
        <f t="shared" si="129"/>
        <v>794.07460000000003</v>
      </c>
      <c r="V468" s="1">
        <f t="shared" si="130"/>
        <v>153.59739999999999</v>
      </c>
      <c r="W468" s="1">
        <f t="shared" si="131"/>
        <v>225423.44959999999</v>
      </c>
      <c r="X468" s="1">
        <f t="shared" si="132"/>
        <v>84.681987077385415</v>
      </c>
      <c r="Y468" s="10">
        <f t="shared" si="133"/>
        <v>11.831972544352496</v>
      </c>
      <c r="Z468" s="1">
        <f t="shared" si="134"/>
        <v>915.69421239772089</v>
      </c>
      <c r="AA468" s="1">
        <f t="shared" si="135"/>
        <v>0.29376619002060816</v>
      </c>
      <c r="AB468" s="1">
        <f t="shared" si="136"/>
        <v>189292.44959999999</v>
      </c>
      <c r="AC468" s="8">
        <f t="shared" si="137"/>
        <v>0.29376619002060816</v>
      </c>
      <c r="AD468" s="1" t="str">
        <f t="shared" si="138"/>
        <v>CUST468</v>
      </c>
      <c r="AE468" s="1"/>
      <c r="AF468" s="1">
        <f t="shared" si="144"/>
        <v>200780577.85820004</v>
      </c>
      <c r="AG468" s="1">
        <f t="shared" si="139"/>
        <v>0.98095018075665374</v>
      </c>
      <c r="AH468" s="1" t="str">
        <f t="shared" si="140"/>
        <v>No</v>
      </c>
      <c r="AI468" s="1" t="str">
        <f t="shared" si="141"/>
        <v>No</v>
      </c>
      <c r="AJ468" s="1" t="str">
        <f t="shared" si="142"/>
        <v>No</v>
      </c>
      <c r="AK468" s="1" t="str">
        <f t="shared" si="143"/>
        <v>Low</v>
      </c>
    </row>
    <row r="469" spans="1:37" x14ac:dyDescent="0.3">
      <c r="A469" s="1" t="s">
        <v>18</v>
      </c>
      <c r="B469" s="1" t="s">
        <v>26</v>
      </c>
      <c r="C469" s="1" t="s">
        <v>31</v>
      </c>
      <c r="D469" s="1">
        <v>4576</v>
      </c>
      <c r="E469" s="1">
        <v>488469</v>
      </c>
      <c r="F469" s="1">
        <v>117169</v>
      </c>
      <c r="G469" s="1">
        <v>0.83</v>
      </c>
      <c r="H469" s="1">
        <v>2.15</v>
      </c>
      <c r="I469" s="1">
        <v>317</v>
      </c>
      <c r="J469" s="1">
        <v>52.3</v>
      </c>
      <c r="K469" s="1">
        <v>19.989999999999998</v>
      </c>
      <c r="L469" s="1">
        <v>48367</v>
      </c>
      <c r="M469" s="1">
        <v>0</v>
      </c>
      <c r="N469" s="1">
        <v>539.19000000000005</v>
      </c>
      <c r="O469" s="1">
        <v>29.87</v>
      </c>
      <c r="P469" s="1">
        <v>46</v>
      </c>
      <c r="Q469" s="1">
        <v>28399</v>
      </c>
      <c r="R469" s="1">
        <v>49</v>
      </c>
      <c r="S469" s="1">
        <f t="shared" si="127"/>
        <v>9838.4</v>
      </c>
      <c r="T469" s="1">
        <f t="shared" si="128"/>
        <v>97644.953099999999</v>
      </c>
      <c r="U469" s="1">
        <f t="shared" si="129"/>
        <v>1366.8512000000001</v>
      </c>
      <c r="V469" s="1">
        <f t="shared" si="130"/>
        <v>37.980800000000002</v>
      </c>
      <c r="W469" s="1">
        <f t="shared" si="131"/>
        <v>302814.8149</v>
      </c>
      <c r="X469" s="1">
        <f t="shared" si="132"/>
        <v>66.174566193181818</v>
      </c>
      <c r="Y469" s="10">
        <f t="shared" si="133"/>
        <v>4.1689269345987423</v>
      </c>
      <c r="Z469" s="1">
        <f t="shared" si="134"/>
        <v>905.93111890057298</v>
      </c>
      <c r="AA469" s="1">
        <f t="shared" si="135"/>
        <v>0.34991622805131956</v>
      </c>
      <c r="AB469" s="1">
        <f t="shared" si="136"/>
        <v>185645.8149</v>
      </c>
      <c r="AC469" s="8">
        <f t="shared" si="137"/>
        <v>0.34991622805131956</v>
      </c>
      <c r="AD469" s="1" t="str">
        <f t="shared" si="138"/>
        <v>CUST469</v>
      </c>
      <c r="AE469" s="1"/>
      <c r="AF469" s="1">
        <f t="shared" si="144"/>
        <v>200966223.67310005</v>
      </c>
      <c r="AG469" s="1">
        <f t="shared" si="139"/>
        <v>0.98185718728898619</v>
      </c>
      <c r="AH469" s="1" t="str">
        <f t="shared" si="140"/>
        <v>No</v>
      </c>
      <c r="AI469" s="1" t="str">
        <f t="shared" si="141"/>
        <v>No</v>
      </c>
      <c r="AJ469" s="1" t="str">
        <f t="shared" si="142"/>
        <v>No</v>
      </c>
      <c r="AK469" s="1" t="str">
        <f t="shared" si="143"/>
        <v>Low</v>
      </c>
    </row>
    <row r="470" spans="1:37" x14ac:dyDescent="0.3">
      <c r="A470" s="1" t="s">
        <v>22</v>
      </c>
      <c r="B470" s="1" t="s">
        <v>24</v>
      </c>
      <c r="C470" s="1" t="s">
        <v>28</v>
      </c>
      <c r="D470" s="1">
        <v>813</v>
      </c>
      <c r="E470" s="1">
        <v>350931</v>
      </c>
      <c r="F470" s="1">
        <v>38623</v>
      </c>
      <c r="G470" s="1">
        <v>2.4500000000000002</v>
      </c>
      <c r="H470" s="1">
        <v>12.47</v>
      </c>
      <c r="I470" s="1">
        <v>84</v>
      </c>
      <c r="J470" s="1">
        <v>64.569999999999993</v>
      </c>
      <c r="K470" s="1">
        <v>16.72</v>
      </c>
      <c r="L470" s="1">
        <v>38931</v>
      </c>
      <c r="M470" s="1">
        <v>14</v>
      </c>
      <c r="N470" s="1">
        <v>1938.7</v>
      </c>
      <c r="O470" s="1">
        <v>18.95</v>
      </c>
      <c r="P470" s="1">
        <v>28</v>
      </c>
      <c r="Q470" s="1">
        <v>19030</v>
      </c>
      <c r="R470" s="1">
        <v>19</v>
      </c>
      <c r="S470" s="1">
        <f t="shared" si="127"/>
        <v>10138.11</v>
      </c>
      <c r="T470" s="1">
        <f t="shared" si="128"/>
        <v>58675.663199999995</v>
      </c>
      <c r="U470" s="1">
        <f t="shared" si="129"/>
        <v>154.0635</v>
      </c>
      <c r="V470" s="1">
        <f t="shared" si="130"/>
        <v>19.918500000000002</v>
      </c>
      <c r="W470" s="1">
        <f t="shared" si="131"/>
        <v>223982.24479999999</v>
      </c>
      <c r="X470" s="1">
        <f t="shared" si="132"/>
        <v>275.50091611316111</v>
      </c>
      <c r="Y470" s="10">
        <f t="shared" si="133"/>
        <v>9.0860627087486723</v>
      </c>
      <c r="Z470" s="1">
        <f t="shared" si="134"/>
        <v>181.01356579150976</v>
      </c>
      <c r="AA470" s="1">
        <f t="shared" si="135"/>
        <v>0.46405361737777517</v>
      </c>
      <c r="AB470" s="1">
        <f t="shared" si="136"/>
        <v>185359.24479999999</v>
      </c>
      <c r="AC470" s="8">
        <f t="shared" si="137"/>
        <v>0.46405361737777517</v>
      </c>
      <c r="AD470" s="1" t="str">
        <f t="shared" si="138"/>
        <v>CUST470</v>
      </c>
      <c r="AE470" s="1"/>
      <c r="AF470" s="1">
        <f t="shared" si="144"/>
        <v>201151582.91790006</v>
      </c>
      <c r="AG470" s="1">
        <f t="shared" si="139"/>
        <v>0.98276279373076014</v>
      </c>
      <c r="AH470" s="1" t="str">
        <f t="shared" si="140"/>
        <v>No</v>
      </c>
      <c r="AI470" s="1" t="str">
        <f t="shared" si="141"/>
        <v>No</v>
      </c>
      <c r="AJ470" s="1" t="str">
        <f t="shared" si="142"/>
        <v>No</v>
      </c>
      <c r="AK470" s="1" t="str">
        <f t="shared" si="143"/>
        <v>Low</v>
      </c>
    </row>
    <row r="471" spans="1:37" x14ac:dyDescent="0.3">
      <c r="A471" s="1" t="s">
        <v>20</v>
      </c>
      <c r="B471" s="1" t="s">
        <v>24</v>
      </c>
      <c r="C471" s="1" t="s">
        <v>30</v>
      </c>
      <c r="D471" s="1">
        <v>3812</v>
      </c>
      <c r="E471" s="1">
        <v>461961</v>
      </c>
      <c r="F471" s="1">
        <v>46869</v>
      </c>
      <c r="G471" s="1">
        <v>8.8000000000000007</v>
      </c>
      <c r="H471" s="1">
        <v>3.9</v>
      </c>
      <c r="I471" s="1">
        <v>121</v>
      </c>
      <c r="J471" s="1">
        <v>18.59</v>
      </c>
      <c r="K471" s="1">
        <v>19.77</v>
      </c>
      <c r="L471" s="1">
        <v>79332</v>
      </c>
      <c r="M471" s="1">
        <v>3</v>
      </c>
      <c r="N471" s="1">
        <v>1378.01</v>
      </c>
      <c r="O471" s="1">
        <v>8.1199999999999992</v>
      </c>
      <c r="P471" s="1">
        <v>30</v>
      </c>
      <c r="Q471" s="1">
        <v>44020</v>
      </c>
      <c r="R471" s="1">
        <v>72</v>
      </c>
      <c r="S471" s="1">
        <f t="shared" si="127"/>
        <v>14866.8</v>
      </c>
      <c r="T471" s="1">
        <f t="shared" si="128"/>
        <v>91329.689699999988</v>
      </c>
      <c r="U471" s="1">
        <f t="shared" si="129"/>
        <v>309.53440000000001</v>
      </c>
      <c r="V471" s="1">
        <f t="shared" si="130"/>
        <v>335.45600000000002</v>
      </c>
      <c r="W471" s="1">
        <f t="shared" si="131"/>
        <v>231767.51990000001</v>
      </c>
      <c r="X471" s="1">
        <f t="shared" si="132"/>
        <v>60.799454328436518</v>
      </c>
      <c r="Y471" s="10">
        <f t="shared" si="133"/>
        <v>9.8564296229917421</v>
      </c>
      <c r="Z471" s="1">
        <f t="shared" si="134"/>
        <v>335.2377704080522</v>
      </c>
      <c r="AA471" s="1">
        <f t="shared" si="135"/>
        <v>0.36093784973190379</v>
      </c>
      <c r="AB471" s="1">
        <f t="shared" si="136"/>
        <v>184898.51990000001</v>
      </c>
      <c r="AC471" s="8">
        <f t="shared" si="137"/>
        <v>0.36093784973190379</v>
      </c>
      <c r="AD471" s="1" t="str">
        <f t="shared" si="138"/>
        <v>CUST471</v>
      </c>
      <c r="AE471" s="1"/>
      <c r="AF471" s="1">
        <f t="shared" si="144"/>
        <v>201336481.43780005</v>
      </c>
      <c r="AG471" s="1">
        <f t="shared" si="139"/>
        <v>0.98366614921689499</v>
      </c>
      <c r="AH471" s="1" t="str">
        <f t="shared" si="140"/>
        <v>No</v>
      </c>
      <c r="AI471" s="1" t="str">
        <f t="shared" si="141"/>
        <v>No</v>
      </c>
      <c r="AJ471" s="1" t="str">
        <f t="shared" si="142"/>
        <v>No</v>
      </c>
      <c r="AK471" s="1" t="str">
        <f t="shared" si="143"/>
        <v>Low</v>
      </c>
    </row>
    <row r="472" spans="1:37" x14ac:dyDescent="0.3">
      <c r="A472" s="1" t="s">
        <v>19</v>
      </c>
      <c r="B472" s="1" t="s">
        <v>24</v>
      </c>
      <c r="C472" s="1" t="s">
        <v>28</v>
      </c>
      <c r="D472" s="1">
        <v>4673</v>
      </c>
      <c r="E472" s="1">
        <v>411278</v>
      </c>
      <c r="F472" s="1">
        <v>76155</v>
      </c>
      <c r="G472" s="1">
        <v>5.38</v>
      </c>
      <c r="H472" s="1">
        <v>10.36</v>
      </c>
      <c r="I472" s="1">
        <v>276</v>
      </c>
      <c r="J472" s="1">
        <v>21.83</v>
      </c>
      <c r="K472" s="1">
        <v>14.4</v>
      </c>
      <c r="L472" s="1">
        <v>42933</v>
      </c>
      <c r="M472" s="1">
        <v>11</v>
      </c>
      <c r="N472" s="1">
        <v>1426.64</v>
      </c>
      <c r="O472" s="1">
        <v>24.08</v>
      </c>
      <c r="P472" s="1">
        <v>17</v>
      </c>
      <c r="Q472" s="1">
        <v>1615</v>
      </c>
      <c r="R472" s="1">
        <v>65</v>
      </c>
      <c r="S472" s="1">
        <f t="shared" si="127"/>
        <v>48412.28</v>
      </c>
      <c r="T472" s="1">
        <f t="shared" si="128"/>
        <v>59224.032000000007</v>
      </c>
      <c r="U472" s="1">
        <f t="shared" si="129"/>
        <v>1125.2583999999999</v>
      </c>
      <c r="V472" s="1">
        <f t="shared" si="130"/>
        <v>251.4074</v>
      </c>
      <c r="W472" s="1">
        <f t="shared" si="131"/>
        <v>257717.02220000001</v>
      </c>
      <c r="X472" s="1">
        <f t="shared" si="132"/>
        <v>55.150229445752196</v>
      </c>
      <c r="Y472" s="10">
        <f t="shared" si="133"/>
        <v>5.4005383756811769</v>
      </c>
      <c r="Z472" s="1">
        <f t="shared" si="134"/>
        <v>288.28436045533562</v>
      </c>
      <c r="AA472" s="1">
        <f t="shared" si="135"/>
        <v>0.95738804409669376</v>
      </c>
      <c r="AB472" s="1">
        <f t="shared" si="136"/>
        <v>181562.02220000001</v>
      </c>
      <c r="AC472" s="8">
        <f t="shared" si="137"/>
        <v>0.95738804409669376</v>
      </c>
      <c r="AD472" s="1" t="str">
        <f t="shared" si="138"/>
        <v>CUST472</v>
      </c>
      <c r="AE472" s="1"/>
      <c r="AF472" s="1">
        <f t="shared" si="144"/>
        <v>201518043.46000004</v>
      </c>
      <c r="AG472" s="1">
        <f t="shared" si="139"/>
        <v>0.98455320363418741</v>
      </c>
      <c r="AH472" s="1" t="str">
        <f t="shared" si="140"/>
        <v>No</v>
      </c>
      <c r="AI472" s="1" t="str">
        <f t="shared" si="141"/>
        <v>No</v>
      </c>
      <c r="AJ472" s="1" t="str">
        <f t="shared" si="142"/>
        <v>No</v>
      </c>
      <c r="AK472" s="1" t="str">
        <f t="shared" si="143"/>
        <v>Low</v>
      </c>
    </row>
    <row r="473" spans="1:37" x14ac:dyDescent="0.3">
      <c r="A473" s="1" t="s">
        <v>20</v>
      </c>
      <c r="B473" s="1" t="s">
        <v>26</v>
      </c>
      <c r="C473" s="1" t="s">
        <v>30</v>
      </c>
      <c r="D473" s="1">
        <v>2574</v>
      </c>
      <c r="E473" s="1">
        <v>476188</v>
      </c>
      <c r="F473" s="1">
        <v>148016</v>
      </c>
      <c r="G473" s="1">
        <v>4.4400000000000004</v>
      </c>
      <c r="H473" s="1">
        <v>7.17</v>
      </c>
      <c r="I473" s="1">
        <v>15</v>
      </c>
      <c r="J473" s="1">
        <v>41.35</v>
      </c>
      <c r="K473" s="1">
        <v>8.06</v>
      </c>
      <c r="L473" s="1">
        <v>65480</v>
      </c>
      <c r="M473" s="1">
        <v>13</v>
      </c>
      <c r="N473" s="1">
        <v>1283.47</v>
      </c>
      <c r="O473" s="1">
        <v>22.27</v>
      </c>
      <c r="P473" s="1">
        <v>39</v>
      </c>
      <c r="Q473" s="1">
        <v>26957</v>
      </c>
      <c r="R473" s="1">
        <v>-6</v>
      </c>
      <c r="S473" s="1">
        <f t="shared" si="127"/>
        <v>18455.579999999998</v>
      </c>
      <c r="T473" s="1">
        <f t="shared" si="128"/>
        <v>38380.752800000002</v>
      </c>
      <c r="U473" s="1">
        <f t="shared" si="129"/>
        <v>573.22980000000007</v>
      </c>
      <c r="V473" s="1">
        <f t="shared" si="130"/>
        <v>114.2856</v>
      </c>
      <c r="W473" s="1">
        <f t="shared" si="131"/>
        <v>326227.15179999999</v>
      </c>
      <c r="X473" s="1">
        <f t="shared" si="132"/>
        <v>126.73937521367522</v>
      </c>
      <c r="Y473" s="10">
        <f t="shared" si="133"/>
        <v>3.2171386877094368</v>
      </c>
      <c r="Z473" s="1">
        <f t="shared" si="134"/>
        <v>371.01607361293992</v>
      </c>
      <c r="AA473" s="1">
        <f t="shared" si="135"/>
        <v>4.0429515233479214E-2</v>
      </c>
      <c r="AB473" s="1">
        <f t="shared" si="136"/>
        <v>178211.15179999999</v>
      </c>
      <c r="AC473" s="8">
        <f t="shared" si="137"/>
        <v>4.0429515233479214E-2</v>
      </c>
      <c r="AD473" s="1" t="str">
        <f t="shared" si="138"/>
        <v>CUST473</v>
      </c>
      <c r="AE473" s="1"/>
      <c r="AF473" s="1">
        <f t="shared" si="144"/>
        <v>201696254.61180004</v>
      </c>
      <c r="AG473" s="1">
        <f t="shared" si="139"/>
        <v>0.98542388676218662</v>
      </c>
      <c r="AH473" s="1" t="str">
        <f t="shared" si="140"/>
        <v>No</v>
      </c>
      <c r="AI473" s="1" t="str">
        <f t="shared" si="141"/>
        <v>No</v>
      </c>
      <c r="AJ473" s="1" t="str">
        <f t="shared" si="142"/>
        <v>No</v>
      </c>
      <c r="AK473" s="1" t="str">
        <f t="shared" si="143"/>
        <v>Low</v>
      </c>
    </row>
    <row r="474" spans="1:37" x14ac:dyDescent="0.3">
      <c r="A474" s="1" t="s">
        <v>19</v>
      </c>
      <c r="B474" s="1" t="s">
        <v>25</v>
      </c>
      <c r="C474" s="1" t="s">
        <v>31</v>
      </c>
      <c r="D474" s="1">
        <v>2144</v>
      </c>
      <c r="E474" s="1">
        <v>467168</v>
      </c>
      <c r="F474" s="1">
        <v>133498</v>
      </c>
      <c r="G474" s="1">
        <v>9.43</v>
      </c>
      <c r="H474" s="1">
        <v>16.149999999999999</v>
      </c>
      <c r="I474" s="1">
        <v>407</v>
      </c>
      <c r="J474" s="1">
        <v>37.89</v>
      </c>
      <c r="K474" s="1">
        <v>17.05</v>
      </c>
      <c r="L474" s="1">
        <v>34457</v>
      </c>
      <c r="M474" s="1">
        <v>8</v>
      </c>
      <c r="N474" s="1">
        <v>252.36</v>
      </c>
      <c r="O474" s="1">
        <v>12.54</v>
      </c>
      <c r="P474" s="1">
        <v>41</v>
      </c>
      <c r="Q474" s="1">
        <v>7007</v>
      </c>
      <c r="R474" s="1">
        <v>61</v>
      </c>
      <c r="S474" s="1">
        <f t="shared" si="127"/>
        <v>34625.599999999999</v>
      </c>
      <c r="T474" s="1">
        <f t="shared" si="128"/>
        <v>79652.144</v>
      </c>
      <c r="U474" s="1">
        <f t="shared" si="129"/>
        <v>268.85759999999999</v>
      </c>
      <c r="V474" s="1">
        <f t="shared" si="130"/>
        <v>202.17919999999998</v>
      </c>
      <c r="W474" s="1">
        <f t="shared" si="131"/>
        <v>310955.21919999999</v>
      </c>
      <c r="X474" s="1">
        <f t="shared" si="132"/>
        <v>145.03508358208956</v>
      </c>
      <c r="Y474" s="10">
        <f t="shared" si="133"/>
        <v>3.4994381938306192</v>
      </c>
      <c r="Z474" s="1">
        <f t="shared" si="134"/>
        <v>1851.1967031225233</v>
      </c>
      <c r="AA474" s="1">
        <f t="shared" si="135"/>
        <v>0.21985778135488732</v>
      </c>
      <c r="AB474" s="1">
        <f t="shared" si="136"/>
        <v>177457.21919999999</v>
      </c>
      <c r="AC474" s="8">
        <f t="shared" si="137"/>
        <v>0.21985778135488732</v>
      </c>
      <c r="AD474" s="1" t="str">
        <f t="shared" si="138"/>
        <v>CUST474</v>
      </c>
      <c r="AE474" s="1"/>
      <c r="AF474" s="1">
        <f t="shared" si="144"/>
        <v>201873711.83100003</v>
      </c>
      <c r="AG474" s="1">
        <f t="shared" si="139"/>
        <v>0.98629088641478113</v>
      </c>
      <c r="AH474" s="1" t="str">
        <f t="shared" si="140"/>
        <v>No</v>
      </c>
      <c r="AI474" s="1" t="str">
        <f t="shared" si="141"/>
        <v>No</v>
      </c>
      <c r="AJ474" s="1" t="str">
        <f t="shared" si="142"/>
        <v>No</v>
      </c>
      <c r="AK474" s="1" t="str">
        <f t="shared" si="143"/>
        <v>Low</v>
      </c>
    </row>
    <row r="475" spans="1:37" x14ac:dyDescent="0.3">
      <c r="A475" s="1" t="s">
        <v>18</v>
      </c>
      <c r="B475" s="1" t="s">
        <v>25</v>
      </c>
      <c r="C475" s="1" t="s">
        <v>31</v>
      </c>
      <c r="D475" s="1">
        <v>2923</v>
      </c>
      <c r="E475" s="1">
        <v>323260</v>
      </c>
      <c r="F475" s="1">
        <v>24611</v>
      </c>
      <c r="G475" s="1">
        <v>9.41</v>
      </c>
      <c r="H475" s="1">
        <v>10.35</v>
      </c>
      <c r="I475" s="1">
        <v>157</v>
      </c>
      <c r="J475" s="1">
        <v>67.33</v>
      </c>
      <c r="K475" s="1">
        <v>10.01</v>
      </c>
      <c r="L475" s="1">
        <v>34077</v>
      </c>
      <c r="M475" s="1">
        <v>11</v>
      </c>
      <c r="N475" s="1">
        <v>588.58000000000004</v>
      </c>
      <c r="O475" s="1">
        <v>8.11</v>
      </c>
      <c r="P475" s="1">
        <v>37</v>
      </c>
      <c r="Q475" s="1">
        <v>24940</v>
      </c>
      <c r="R475" s="1">
        <v>60</v>
      </c>
      <c r="S475" s="1">
        <f t="shared" si="127"/>
        <v>30253.05</v>
      </c>
      <c r="T475" s="1">
        <f t="shared" si="128"/>
        <v>32358.325999999997</v>
      </c>
      <c r="U475" s="1">
        <f t="shared" si="129"/>
        <v>237.05529999999999</v>
      </c>
      <c r="V475" s="1">
        <f t="shared" si="130"/>
        <v>275.05430000000001</v>
      </c>
      <c r="W475" s="1">
        <f t="shared" si="131"/>
        <v>201119.51439999999</v>
      </c>
      <c r="X475" s="1">
        <f t="shared" si="132"/>
        <v>68.805855080396853</v>
      </c>
      <c r="Y475" s="10">
        <f t="shared" si="133"/>
        <v>13.134777132176669</v>
      </c>
      <c r="Z475" s="1">
        <f t="shared" si="134"/>
        <v>549.22015698800499</v>
      </c>
      <c r="AA475" s="1">
        <f t="shared" si="135"/>
        <v>0.28585986512404876</v>
      </c>
      <c r="AB475" s="1">
        <f t="shared" si="136"/>
        <v>176508.51439999999</v>
      </c>
      <c r="AC475" s="8">
        <f t="shared" si="137"/>
        <v>0.28585986512404876</v>
      </c>
      <c r="AD475" s="1" t="str">
        <f t="shared" si="138"/>
        <v>CUST475</v>
      </c>
      <c r="AE475" s="1"/>
      <c r="AF475" s="1">
        <f t="shared" si="144"/>
        <v>202050220.34540004</v>
      </c>
      <c r="AG475" s="1">
        <f t="shared" si="139"/>
        <v>0.98715325099681783</v>
      </c>
      <c r="AH475" s="1" t="str">
        <f t="shared" si="140"/>
        <v>No</v>
      </c>
      <c r="AI475" s="1" t="str">
        <f t="shared" si="141"/>
        <v>No</v>
      </c>
      <c r="AJ475" s="1" t="str">
        <f t="shared" si="142"/>
        <v>No</v>
      </c>
      <c r="AK475" s="1" t="str">
        <f t="shared" si="143"/>
        <v>High</v>
      </c>
    </row>
    <row r="476" spans="1:37" x14ac:dyDescent="0.3">
      <c r="A476" s="1" t="s">
        <v>19</v>
      </c>
      <c r="B476" s="1" t="s">
        <v>24</v>
      </c>
      <c r="C476" s="1" t="s">
        <v>31</v>
      </c>
      <c r="D476" s="1">
        <v>101</v>
      </c>
      <c r="E476" s="1">
        <v>468267</v>
      </c>
      <c r="F476" s="1">
        <v>139308</v>
      </c>
      <c r="G476" s="1">
        <v>7.82</v>
      </c>
      <c r="H476" s="1">
        <v>3.64</v>
      </c>
      <c r="I476" s="1">
        <v>406</v>
      </c>
      <c r="J476" s="1">
        <v>24.68</v>
      </c>
      <c r="K476" s="1">
        <v>14.78</v>
      </c>
      <c r="L476" s="1">
        <v>43601</v>
      </c>
      <c r="M476" s="1">
        <v>4</v>
      </c>
      <c r="N476" s="1">
        <v>830.26</v>
      </c>
      <c r="O476" s="1">
        <v>8.64</v>
      </c>
      <c r="P476" s="1">
        <v>46</v>
      </c>
      <c r="Q476" s="1">
        <v>39745</v>
      </c>
      <c r="R476" s="1">
        <v>25</v>
      </c>
      <c r="S476" s="1">
        <f t="shared" si="127"/>
        <v>367.64</v>
      </c>
      <c r="T476" s="1">
        <f t="shared" si="128"/>
        <v>69209.862599999993</v>
      </c>
      <c r="U476" s="1">
        <f t="shared" si="129"/>
        <v>8.7263999999999999</v>
      </c>
      <c r="V476" s="1">
        <f t="shared" si="130"/>
        <v>7.898200000000001</v>
      </c>
      <c r="W476" s="1">
        <f t="shared" si="131"/>
        <v>315326.87280000001</v>
      </c>
      <c r="X476" s="1">
        <f t="shared" si="132"/>
        <v>3122.0482455445544</v>
      </c>
      <c r="Y476" s="10">
        <f t="shared" si="133"/>
        <v>3.3613791024205359</v>
      </c>
      <c r="Z476" s="1">
        <f t="shared" si="134"/>
        <v>564.00043359911353</v>
      </c>
      <c r="AA476" s="1">
        <f t="shared" si="135"/>
        <v>0.71985760260705967</v>
      </c>
      <c r="AB476" s="1">
        <f t="shared" si="136"/>
        <v>176018.87280000001</v>
      </c>
      <c r="AC476" s="8">
        <f t="shared" si="137"/>
        <v>0.71985760260705967</v>
      </c>
      <c r="AD476" s="1" t="str">
        <f t="shared" si="138"/>
        <v>CUST476</v>
      </c>
      <c r="AE476" s="1"/>
      <c r="AF476" s="1">
        <f t="shared" si="144"/>
        <v>202226239.21820003</v>
      </c>
      <c r="AG476" s="1">
        <f t="shared" si="139"/>
        <v>0.98801322334539676</v>
      </c>
      <c r="AH476" s="1" t="str">
        <f t="shared" si="140"/>
        <v>No</v>
      </c>
      <c r="AI476" s="1" t="str">
        <f t="shared" si="141"/>
        <v>No</v>
      </c>
      <c r="AJ476" s="1" t="str">
        <f t="shared" si="142"/>
        <v>No</v>
      </c>
      <c r="AK476" s="1" t="str">
        <f t="shared" si="143"/>
        <v>Low</v>
      </c>
    </row>
    <row r="477" spans="1:37" x14ac:dyDescent="0.3">
      <c r="A477" s="1" t="s">
        <v>18</v>
      </c>
      <c r="B477" s="1" t="s">
        <v>26</v>
      </c>
      <c r="C477" s="1" t="s">
        <v>28</v>
      </c>
      <c r="D477" s="1">
        <v>1068</v>
      </c>
      <c r="E477" s="1">
        <v>400808</v>
      </c>
      <c r="F477" s="1">
        <v>62505</v>
      </c>
      <c r="G477" s="1">
        <v>7.49</v>
      </c>
      <c r="H477" s="1">
        <v>10.29</v>
      </c>
      <c r="I477" s="1">
        <v>471</v>
      </c>
      <c r="J477" s="1">
        <v>34.92</v>
      </c>
      <c r="K477" s="1">
        <v>14.59</v>
      </c>
      <c r="L477" s="1">
        <v>79468</v>
      </c>
      <c r="M477" s="1">
        <v>0</v>
      </c>
      <c r="N477" s="1">
        <v>248.85</v>
      </c>
      <c r="O477" s="1">
        <v>3.91</v>
      </c>
      <c r="P477" s="1">
        <v>12</v>
      </c>
      <c r="Q477" s="1">
        <v>15325</v>
      </c>
      <c r="R477" s="1">
        <v>35</v>
      </c>
      <c r="S477" s="1">
        <f t="shared" si="127"/>
        <v>10989.72</v>
      </c>
      <c r="T477" s="1">
        <f t="shared" si="128"/>
        <v>58477.887199999997</v>
      </c>
      <c r="U477" s="1">
        <f t="shared" si="129"/>
        <v>41.758800000000001</v>
      </c>
      <c r="V477" s="1">
        <f t="shared" si="130"/>
        <v>79.993200000000016</v>
      </c>
      <c r="W477" s="1">
        <f t="shared" si="131"/>
        <v>236425.64079999999</v>
      </c>
      <c r="X477" s="1">
        <f t="shared" si="132"/>
        <v>221.37232284644193</v>
      </c>
      <c r="Y477" s="10">
        <f t="shared" si="133"/>
        <v>6.4124150067994563</v>
      </c>
      <c r="Z477" s="1">
        <f t="shared" si="134"/>
        <v>1610.6409483624675</v>
      </c>
      <c r="AA477" s="1">
        <f t="shared" si="135"/>
        <v>0.29243016606454958</v>
      </c>
      <c r="AB477" s="1">
        <f t="shared" si="136"/>
        <v>173920.64079999999</v>
      </c>
      <c r="AC477" s="8">
        <f t="shared" si="137"/>
        <v>0.29243016606454958</v>
      </c>
      <c r="AD477" s="1" t="str">
        <f t="shared" si="138"/>
        <v>CUST477</v>
      </c>
      <c r="AE477" s="1"/>
      <c r="AF477" s="1">
        <f t="shared" si="144"/>
        <v>202400159.85900003</v>
      </c>
      <c r="AG477" s="1">
        <f t="shared" si="139"/>
        <v>0.98886294439834921</v>
      </c>
      <c r="AH477" s="1" t="str">
        <f t="shared" si="140"/>
        <v>No</v>
      </c>
      <c r="AI477" s="1" t="str">
        <f t="shared" si="141"/>
        <v>No</v>
      </c>
      <c r="AJ477" s="1" t="str">
        <f t="shared" si="142"/>
        <v>No</v>
      </c>
      <c r="AK477" s="1" t="str">
        <f t="shared" si="143"/>
        <v>Low</v>
      </c>
    </row>
    <row r="478" spans="1:37" x14ac:dyDescent="0.3">
      <c r="A478" s="1" t="s">
        <v>23</v>
      </c>
      <c r="B478" s="1" t="s">
        <v>26</v>
      </c>
      <c r="C478" s="1" t="s">
        <v>31</v>
      </c>
      <c r="D478" s="1">
        <v>3142</v>
      </c>
      <c r="E478" s="1">
        <v>314803</v>
      </c>
      <c r="F478" s="1">
        <v>20417</v>
      </c>
      <c r="G478" s="1">
        <v>4.33</v>
      </c>
      <c r="H478" s="1">
        <v>11.06</v>
      </c>
      <c r="I478" s="1">
        <v>207</v>
      </c>
      <c r="J478" s="1">
        <v>19.64</v>
      </c>
      <c r="K478" s="1">
        <v>14.66</v>
      </c>
      <c r="L478" s="1">
        <v>22419</v>
      </c>
      <c r="M478" s="1">
        <v>5</v>
      </c>
      <c r="N478" s="1">
        <v>995.88</v>
      </c>
      <c r="O478" s="1">
        <v>6.64</v>
      </c>
      <c r="P478" s="1">
        <v>16</v>
      </c>
      <c r="Q478" s="1">
        <v>18443</v>
      </c>
      <c r="R478" s="1">
        <v>34</v>
      </c>
      <c r="S478" s="1">
        <f t="shared" si="127"/>
        <v>34750.520000000004</v>
      </c>
      <c r="T478" s="1">
        <f t="shared" si="128"/>
        <v>46150.1198</v>
      </c>
      <c r="U478" s="1">
        <f t="shared" si="129"/>
        <v>208.62880000000001</v>
      </c>
      <c r="V478" s="1">
        <f t="shared" si="130"/>
        <v>136.04859999999999</v>
      </c>
      <c r="W478" s="1">
        <f t="shared" si="131"/>
        <v>192695.68280000001</v>
      </c>
      <c r="X478" s="1">
        <f t="shared" si="132"/>
        <v>61.328988796944621</v>
      </c>
      <c r="Y478" s="10">
        <f t="shared" si="133"/>
        <v>15.418670715580154</v>
      </c>
      <c r="Z478" s="1">
        <f t="shared" si="134"/>
        <v>316.10535405872196</v>
      </c>
      <c r="AA478" s="1">
        <f t="shared" si="135"/>
        <v>0.65484496653462632</v>
      </c>
      <c r="AB478" s="1">
        <f t="shared" si="136"/>
        <v>172278.68280000001</v>
      </c>
      <c r="AC478" s="8">
        <f t="shared" si="137"/>
        <v>0.65484496653462632</v>
      </c>
      <c r="AD478" s="1" t="str">
        <f t="shared" si="138"/>
        <v>CUST478</v>
      </c>
      <c r="AE478" s="1"/>
      <c r="AF478" s="1">
        <f t="shared" si="144"/>
        <v>202572438.54180002</v>
      </c>
      <c r="AG478" s="1">
        <f t="shared" si="139"/>
        <v>0.98970464336562936</v>
      </c>
      <c r="AH478" s="1" t="str">
        <f t="shared" si="140"/>
        <v>No</v>
      </c>
      <c r="AI478" s="1" t="str">
        <f t="shared" si="141"/>
        <v>No</v>
      </c>
      <c r="AJ478" s="1" t="str">
        <f t="shared" si="142"/>
        <v>No</v>
      </c>
      <c r="AK478" s="1" t="str">
        <f t="shared" si="143"/>
        <v>High</v>
      </c>
    </row>
    <row r="479" spans="1:37" x14ac:dyDescent="0.3">
      <c r="A479" s="1" t="s">
        <v>18</v>
      </c>
      <c r="B479" s="1" t="s">
        <v>27</v>
      </c>
      <c r="C479" s="1" t="s">
        <v>30</v>
      </c>
      <c r="D479" s="1">
        <v>4437</v>
      </c>
      <c r="E479" s="1">
        <v>506162</v>
      </c>
      <c r="F479" s="1">
        <v>119598</v>
      </c>
      <c r="G479" s="1">
        <v>9.83</v>
      </c>
      <c r="H479" s="1">
        <v>17.71</v>
      </c>
      <c r="I479" s="1">
        <v>331</v>
      </c>
      <c r="J479" s="1">
        <v>29.19</v>
      </c>
      <c r="K479" s="1">
        <v>17.52</v>
      </c>
      <c r="L479" s="1">
        <v>38032</v>
      </c>
      <c r="M479" s="1">
        <v>1</v>
      </c>
      <c r="N479" s="1">
        <v>711.07</v>
      </c>
      <c r="O479" s="1">
        <v>28.46</v>
      </c>
      <c r="P479" s="1">
        <v>18</v>
      </c>
      <c r="Q479" s="1">
        <v>9015</v>
      </c>
      <c r="R479" s="1">
        <v>79</v>
      </c>
      <c r="S479" s="1">
        <f t="shared" si="127"/>
        <v>78579.27</v>
      </c>
      <c r="T479" s="1">
        <f t="shared" si="128"/>
        <v>88679.582399999999</v>
      </c>
      <c r="U479" s="1">
        <f t="shared" si="129"/>
        <v>1262.7702000000002</v>
      </c>
      <c r="V479" s="1">
        <f t="shared" si="130"/>
        <v>436.15710000000001</v>
      </c>
      <c r="W479" s="1">
        <f t="shared" si="131"/>
        <v>290157.22029999999</v>
      </c>
      <c r="X479" s="1">
        <f t="shared" si="132"/>
        <v>65.394911043497856</v>
      </c>
      <c r="Y479" s="10">
        <f t="shared" si="133"/>
        <v>4.2321945183029817</v>
      </c>
      <c r="Z479" s="1">
        <f t="shared" si="134"/>
        <v>711.83146525658515</v>
      </c>
      <c r="AA479" s="1">
        <f t="shared" si="135"/>
        <v>0.46499770824360581</v>
      </c>
      <c r="AB479" s="1">
        <f t="shared" si="136"/>
        <v>170559.22029999999</v>
      </c>
      <c r="AC479" s="8">
        <f t="shared" si="137"/>
        <v>0.46499770824360581</v>
      </c>
      <c r="AD479" s="1" t="str">
        <f t="shared" si="138"/>
        <v>CUST479</v>
      </c>
      <c r="AE479" s="1"/>
      <c r="AF479" s="1">
        <f t="shared" si="144"/>
        <v>202742997.76210001</v>
      </c>
      <c r="AG479" s="1">
        <f t="shared" si="139"/>
        <v>0.99053794158484831</v>
      </c>
      <c r="AH479" s="1" t="str">
        <f t="shared" si="140"/>
        <v>No</v>
      </c>
      <c r="AI479" s="1" t="str">
        <f t="shared" si="141"/>
        <v>No</v>
      </c>
      <c r="AJ479" s="1" t="str">
        <f t="shared" si="142"/>
        <v>No</v>
      </c>
      <c r="AK479" s="1" t="str">
        <f t="shared" si="143"/>
        <v>Low</v>
      </c>
    </row>
    <row r="480" spans="1:37" x14ac:dyDescent="0.3">
      <c r="A480" s="1" t="s">
        <v>20</v>
      </c>
      <c r="B480" s="1" t="s">
        <v>24</v>
      </c>
      <c r="C480" s="1" t="s">
        <v>28</v>
      </c>
      <c r="D480" s="1">
        <v>945</v>
      </c>
      <c r="E480" s="1">
        <v>461274</v>
      </c>
      <c r="F480" s="1">
        <v>128765</v>
      </c>
      <c r="G480" s="1">
        <v>8.35</v>
      </c>
      <c r="H480" s="1">
        <v>8.5500000000000007</v>
      </c>
      <c r="I480" s="1">
        <v>481</v>
      </c>
      <c r="J480" s="1">
        <v>68.92</v>
      </c>
      <c r="K480" s="1">
        <v>13.42</v>
      </c>
      <c r="L480" s="1">
        <v>47078</v>
      </c>
      <c r="M480" s="1">
        <v>11</v>
      </c>
      <c r="N480" s="1">
        <v>855.12</v>
      </c>
      <c r="O480" s="1">
        <v>11.63</v>
      </c>
      <c r="P480" s="1">
        <v>19</v>
      </c>
      <c r="Q480" s="1">
        <v>45411</v>
      </c>
      <c r="R480" s="1">
        <v>65</v>
      </c>
      <c r="S480" s="1">
        <f t="shared" si="127"/>
        <v>8079.7500000000009</v>
      </c>
      <c r="T480" s="1">
        <f t="shared" si="128"/>
        <v>61902.970799999996</v>
      </c>
      <c r="U480" s="1">
        <f t="shared" si="129"/>
        <v>109.90350000000001</v>
      </c>
      <c r="V480" s="1">
        <f t="shared" si="130"/>
        <v>78.907499999999985</v>
      </c>
      <c r="W480" s="1">
        <f t="shared" si="131"/>
        <v>298613.4682</v>
      </c>
      <c r="X480" s="1">
        <f t="shared" si="132"/>
        <v>315.99308804232805</v>
      </c>
      <c r="Y480" s="10">
        <f t="shared" si="133"/>
        <v>3.5822933250495086</v>
      </c>
      <c r="Z480" s="1">
        <f t="shared" si="134"/>
        <v>539.42604546730286</v>
      </c>
      <c r="AA480" s="1">
        <f t="shared" si="135"/>
        <v>0.89168849750907264</v>
      </c>
      <c r="AB480" s="1">
        <f t="shared" si="136"/>
        <v>169848.4682</v>
      </c>
      <c r="AC480" s="8">
        <f t="shared" si="137"/>
        <v>0.89168849750907264</v>
      </c>
      <c r="AD480" s="1" t="str">
        <f t="shared" si="138"/>
        <v>CUST480</v>
      </c>
      <c r="AE480" s="1"/>
      <c r="AF480" s="1">
        <f t="shared" si="144"/>
        <v>202912846.23030001</v>
      </c>
      <c r="AG480" s="1">
        <f t="shared" si="139"/>
        <v>0.99136776729488141</v>
      </c>
      <c r="AH480" s="1" t="str">
        <f t="shared" si="140"/>
        <v>No</v>
      </c>
      <c r="AI480" s="1" t="str">
        <f t="shared" si="141"/>
        <v>No</v>
      </c>
      <c r="AJ480" s="1" t="str">
        <f t="shared" si="142"/>
        <v>No</v>
      </c>
      <c r="AK480" s="1" t="str">
        <f t="shared" si="143"/>
        <v>Low</v>
      </c>
    </row>
    <row r="481" spans="1:37" x14ac:dyDescent="0.3">
      <c r="A481" s="1" t="s">
        <v>20</v>
      </c>
      <c r="B481" s="1" t="s">
        <v>26</v>
      </c>
      <c r="C481" s="1" t="s">
        <v>28</v>
      </c>
      <c r="D481" s="1">
        <v>474</v>
      </c>
      <c r="E481" s="1">
        <v>339530</v>
      </c>
      <c r="F481" s="1">
        <v>7352</v>
      </c>
      <c r="G481" s="1">
        <v>4.5599999999999996</v>
      </c>
      <c r="H481" s="1">
        <v>7.67</v>
      </c>
      <c r="I481" s="1">
        <v>173</v>
      </c>
      <c r="J481" s="1">
        <v>39.61</v>
      </c>
      <c r="K481" s="1">
        <v>11.08</v>
      </c>
      <c r="L481" s="1">
        <v>75956</v>
      </c>
      <c r="M481" s="1">
        <v>0</v>
      </c>
      <c r="N481" s="1">
        <v>336.15</v>
      </c>
      <c r="O481" s="1">
        <v>7.08</v>
      </c>
      <c r="P481" s="1">
        <v>49</v>
      </c>
      <c r="Q481" s="1">
        <v>45187</v>
      </c>
      <c r="R481" s="1">
        <v>26</v>
      </c>
      <c r="S481" s="1">
        <f t="shared" si="127"/>
        <v>3635.58</v>
      </c>
      <c r="T481" s="1">
        <f t="shared" si="128"/>
        <v>37619.923999999999</v>
      </c>
      <c r="U481" s="1">
        <f t="shared" si="129"/>
        <v>33.559200000000004</v>
      </c>
      <c r="V481" s="1">
        <f t="shared" si="130"/>
        <v>21.614399999999996</v>
      </c>
      <c r="W481" s="1">
        <f t="shared" si="131"/>
        <v>177076.3224</v>
      </c>
      <c r="X481" s="1">
        <f t="shared" si="132"/>
        <v>373.57873924050637</v>
      </c>
      <c r="Y481" s="10">
        <f t="shared" si="133"/>
        <v>46.181991294885748</v>
      </c>
      <c r="Z481" s="1">
        <f t="shared" si="134"/>
        <v>1010.0550349546335</v>
      </c>
      <c r="AA481" s="1">
        <f t="shared" si="135"/>
        <v>0.17127779577651459</v>
      </c>
      <c r="AB481" s="1">
        <f t="shared" si="136"/>
        <v>169724.3224</v>
      </c>
      <c r="AC481" s="8">
        <f t="shared" si="137"/>
        <v>0.17127779577651459</v>
      </c>
      <c r="AD481" s="1" t="str">
        <f t="shared" si="138"/>
        <v>CUST481</v>
      </c>
      <c r="AE481" s="1"/>
      <c r="AF481" s="1">
        <f t="shared" si="144"/>
        <v>203082570.55270001</v>
      </c>
      <c r="AG481" s="1">
        <f t="shared" si="139"/>
        <v>0.99219698646793641</v>
      </c>
      <c r="AH481" s="1" t="str">
        <f t="shared" si="140"/>
        <v>No</v>
      </c>
      <c r="AI481" s="1" t="str">
        <f t="shared" si="141"/>
        <v>No</v>
      </c>
      <c r="AJ481" s="1" t="str">
        <f t="shared" si="142"/>
        <v>No</v>
      </c>
      <c r="AK481" s="1" t="str">
        <f t="shared" si="143"/>
        <v>High</v>
      </c>
    </row>
    <row r="482" spans="1:37" x14ac:dyDescent="0.3">
      <c r="A482" s="1" t="s">
        <v>22</v>
      </c>
      <c r="B482" s="1" t="s">
        <v>24</v>
      </c>
      <c r="C482" s="1" t="s">
        <v>31</v>
      </c>
      <c r="D482" s="1">
        <v>729</v>
      </c>
      <c r="E482" s="1">
        <v>551597</v>
      </c>
      <c r="F482" s="1">
        <v>137379</v>
      </c>
      <c r="G482" s="1">
        <v>9.2799999999999994</v>
      </c>
      <c r="H482" s="1">
        <v>8.8800000000000008</v>
      </c>
      <c r="I482" s="1">
        <v>192</v>
      </c>
      <c r="J482" s="1">
        <v>37.65</v>
      </c>
      <c r="K482" s="1">
        <v>17.309999999999999</v>
      </c>
      <c r="L482" s="1">
        <v>98537</v>
      </c>
      <c r="M482" s="1">
        <v>8</v>
      </c>
      <c r="N482" s="1">
        <v>898.71</v>
      </c>
      <c r="O482" s="1">
        <v>1.76</v>
      </c>
      <c r="P482" s="1">
        <v>30</v>
      </c>
      <c r="Q482" s="1">
        <v>44049</v>
      </c>
      <c r="R482" s="1">
        <v>37</v>
      </c>
      <c r="S482" s="1">
        <f t="shared" si="127"/>
        <v>6473.52</v>
      </c>
      <c r="T482" s="1">
        <f t="shared" si="128"/>
        <v>95481.440699999992</v>
      </c>
      <c r="U482" s="1">
        <f t="shared" si="129"/>
        <v>12.830400000000001</v>
      </c>
      <c r="V482" s="1">
        <f t="shared" si="130"/>
        <v>67.651199999999989</v>
      </c>
      <c r="W482" s="1">
        <f t="shared" si="131"/>
        <v>306975.5577</v>
      </c>
      <c r="X482" s="1">
        <f t="shared" si="132"/>
        <v>421.09129999999999</v>
      </c>
      <c r="Y482" s="10">
        <f t="shared" si="133"/>
        <v>4.0151478755850603</v>
      </c>
      <c r="Z482" s="1">
        <f t="shared" si="134"/>
        <v>613.76528579853345</v>
      </c>
      <c r="AA482" s="1">
        <f t="shared" si="135"/>
        <v>0.31282316618835854</v>
      </c>
      <c r="AB482" s="1">
        <f t="shared" si="136"/>
        <v>169596.5577</v>
      </c>
      <c r="AC482" s="8">
        <f t="shared" si="137"/>
        <v>0.31282316618835854</v>
      </c>
      <c r="AD482" s="1" t="str">
        <f t="shared" si="138"/>
        <v>CUST482</v>
      </c>
      <c r="AE482" s="1"/>
      <c r="AF482" s="1">
        <f t="shared" si="144"/>
        <v>203252167.11040002</v>
      </c>
      <c r="AG482" s="1">
        <f t="shared" si="139"/>
        <v>0.99302558142321651</v>
      </c>
      <c r="AH482" s="1" t="str">
        <f t="shared" si="140"/>
        <v>No</v>
      </c>
      <c r="AI482" s="1" t="str">
        <f t="shared" si="141"/>
        <v>No</v>
      </c>
      <c r="AJ482" s="1" t="str">
        <f t="shared" si="142"/>
        <v>No</v>
      </c>
      <c r="AK482" s="1" t="str">
        <f t="shared" si="143"/>
        <v>Low</v>
      </c>
    </row>
    <row r="483" spans="1:37" x14ac:dyDescent="0.3">
      <c r="A483" s="1" t="s">
        <v>19</v>
      </c>
      <c r="B483" s="1" t="s">
        <v>26</v>
      </c>
      <c r="C483" s="1" t="s">
        <v>30</v>
      </c>
      <c r="D483" s="1">
        <v>1816</v>
      </c>
      <c r="E483" s="1">
        <v>451067</v>
      </c>
      <c r="F483" s="1">
        <v>100102</v>
      </c>
      <c r="G483" s="1">
        <v>1.33</v>
      </c>
      <c r="H483" s="1">
        <v>15.14</v>
      </c>
      <c r="I483" s="1">
        <v>352</v>
      </c>
      <c r="J483" s="1">
        <v>58.72</v>
      </c>
      <c r="K483" s="1">
        <v>13.07</v>
      </c>
      <c r="L483" s="1">
        <v>85192</v>
      </c>
      <c r="M483" s="1">
        <v>0</v>
      </c>
      <c r="N483" s="1">
        <v>1551.32</v>
      </c>
      <c r="O483" s="1">
        <v>6.44</v>
      </c>
      <c r="P483" s="1">
        <v>42</v>
      </c>
      <c r="Q483" s="1">
        <v>10815</v>
      </c>
      <c r="R483" s="1">
        <v>48</v>
      </c>
      <c r="S483" s="1">
        <f t="shared" si="127"/>
        <v>27494.240000000002</v>
      </c>
      <c r="T483" s="1">
        <f t="shared" si="128"/>
        <v>58954.456900000005</v>
      </c>
      <c r="U483" s="1">
        <f t="shared" si="129"/>
        <v>116.9504</v>
      </c>
      <c r="V483" s="1">
        <f t="shared" si="130"/>
        <v>24.152800000000003</v>
      </c>
      <c r="W483" s="1">
        <f t="shared" si="131"/>
        <v>268470.19990000001</v>
      </c>
      <c r="X483" s="1">
        <f t="shared" si="132"/>
        <v>147.83601316079296</v>
      </c>
      <c r="Y483" s="10">
        <f t="shared" si="133"/>
        <v>4.5060738047191862</v>
      </c>
      <c r="Z483" s="1">
        <f t="shared" si="134"/>
        <v>290.7633499213573</v>
      </c>
      <c r="AA483" s="1">
        <f t="shared" si="135"/>
        <v>1.2106064952656701</v>
      </c>
      <c r="AB483" s="1">
        <f t="shared" si="136"/>
        <v>168368.19990000001</v>
      </c>
      <c r="AC483" s="8">
        <f t="shared" si="137"/>
        <v>1.2106064952656701</v>
      </c>
      <c r="AD483" s="1" t="str">
        <f t="shared" si="138"/>
        <v>CUST483</v>
      </c>
      <c r="AE483" s="1"/>
      <c r="AF483" s="1">
        <f t="shared" si="144"/>
        <v>203420535.31030002</v>
      </c>
      <c r="AG483" s="1">
        <f t="shared" si="139"/>
        <v>0.9938481750121354</v>
      </c>
      <c r="AH483" s="1" t="str">
        <f t="shared" si="140"/>
        <v>No</v>
      </c>
      <c r="AI483" s="1" t="str">
        <f t="shared" si="141"/>
        <v>No</v>
      </c>
      <c r="AJ483" s="1" t="str">
        <f t="shared" si="142"/>
        <v>No</v>
      </c>
      <c r="AK483" s="1" t="str">
        <f t="shared" si="143"/>
        <v>Low</v>
      </c>
    </row>
    <row r="484" spans="1:37" x14ac:dyDescent="0.3">
      <c r="A484" s="1" t="s">
        <v>22</v>
      </c>
      <c r="B484" s="1" t="s">
        <v>25</v>
      </c>
      <c r="C484" s="1" t="s">
        <v>30</v>
      </c>
      <c r="D484" s="1">
        <v>875</v>
      </c>
      <c r="E484" s="1">
        <v>260294</v>
      </c>
      <c r="F484" s="1">
        <v>50095</v>
      </c>
      <c r="G484" s="1">
        <v>3.02</v>
      </c>
      <c r="H484" s="1">
        <v>11.96</v>
      </c>
      <c r="I484" s="1">
        <v>25</v>
      </c>
      <c r="J484" s="1">
        <v>47.02</v>
      </c>
      <c r="K484" s="1">
        <v>5.98</v>
      </c>
      <c r="L484" s="1">
        <v>6458</v>
      </c>
      <c r="M484" s="1">
        <v>8</v>
      </c>
      <c r="N484" s="1">
        <v>374.34</v>
      </c>
      <c r="O484" s="1">
        <v>5.32</v>
      </c>
      <c r="P484" s="1">
        <v>12</v>
      </c>
      <c r="Q484" s="1">
        <v>12217</v>
      </c>
      <c r="R484" s="1">
        <v>62</v>
      </c>
      <c r="S484" s="1">
        <f t="shared" si="127"/>
        <v>10465</v>
      </c>
      <c r="T484" s="1">
        <f t="shared" si="128"/>
        <v>15565.581200000002</v>
      </c>
      <c r="U484" s="1">
        <f t="shared" si="129"/>
        <v>46.550000000000004</v>
      </c>
      <c r="V484" s="1">
        <f t="shared" si="130"/>
        <v>26.425000000000001</v>
      </c>
      <c r="W484" s="1">
        <f t="shared" si="131"/>
        <v>215515.44380000001</v>
      </c>
      <c r="X484" s="1">
        <f t="shared" si="132"/>
        <v>246.30336434285715</v>
      </c>
      <c r="Y484" s="10">
        <f t="shared" si="133"/>
        <v>5.1960075855873837</v>
      </c>
      <c r="Z484" s="1">
        <f t="shared" si="134"/>
        <v>695.34113372869592</v>
      </c>
      <c r="AA484" s="1">
        <f t="shared" si="135"/>
        <v>3.5953575572237544E-2</v>
      </c>
      <c r="AB484" s="1">
        <f t="shared" si="136"/>
        <v>165420.44380000001</v>
      </c>
      <c r="AC484" s="8">
        <f t="shared" si="137"/>
        <v>3.5953575572237544E-2</v>
      </c>
      <c r="AD484" s="1" t="str">
        <f t="shared" si="138"/>
        <v>CUST484</v>
      </c>
      <c r="AE484" s="1"/>
      <c r="AF484" s="1">
        <f t="shared" si="144"/>
        <v>203585955.75410002</v>
      </c>
      <c r="AG484" s="1">
        <f t="shared" si="139"/>
        <v>0.99465636680029257</v>
      </c>
      <c r="AH484" s="1" t="str">
        <f t="shared" si="140"/>
        <v>No</v>
      </c>
      <c r="AI484" s="1" t="str">
        <f t="shared" si="141"/>
        <v>No</v>
      </c>
      <c r="AJ484" s="1" t="str">
        <f t="shared" si="142"/>
        <v>No</v>
      </c>
      <c r="AK484" s="1" t="str">
        <f t="shared" si="143"/>
        <v>Low</v>
      </c>
    </row>
    <row r="485" spans="1:37" x14ac:dyDescent="0.3">
      <c r="A485" s="1" t="s">
        <v>18</v>
      </c>
      <c r="B485" s="1" t="s">
        <v>25</v>
      </c>
      <c r="C485" s="1" t="s">
        <v>31</v>
      </c>
      <c r="D485" s="1">
        <v>4883</v>
      </c>
      <c r="E485" s="1">
        <v>457505</v>
      </c>
      <c r="F485" s="1">
        <v>13068</v>
      </c>
      <c r="G485" s="1">
        <v>6.95</v>
      </c>
      <c r="H485" s="1">
        <v>16.89</v>
      </c>
      <c r="I485" s="1">
        <v>84</v>
      </c>
      <c r="J485" s="1">
        <v>25.13</v>
      </c>
      <c r="K485" s="1">
        <v>14.47</v>
      </c>
      <c r="L485" s="1">
        <v>82524</v>
      </c>
      <c r="M485" s="1">
        <v>0</v>
      </c>
      <c r="N485" s="1">
        <v>236.37</v>
      </c>
      <c r="O485" s="1">
        <v>25.24</v>
      </c>
      <c r="P485" s="1">
        <v>28</v>
      </c>
      <c r="Q485" s="1">
        <v>46499</v>
      </c>
      <c r="R485" s="1">
        <v>12</v>
      </c>
      <c r="S485" s="1">
        <f t="shared" si="127"/>
        <v>82473.87000000001</v>
      </c>
      <c r="T485" s="1">
        <f t="shared" si="128"/>
        <v>66200.973499999993</v>
      </c>
      <c r="U485" s="1">
        <f t="shared" si="129"/>
        <v>1232.4691999999998</v>
      </c>
      <c r="V485" s="1">
        <f t="shared" si="130"/>
        <v>339.36850000000004</v>
      </c>
      <c r="W485" s="1">
        <f t="shared" si="131"/>
        <v>178235.31880000001</v>
      </c>
      <c r="X485" s="1">
        <f t="shared" si="132"/>
        <v>36.501191644480855</v>
      </c>
      <c r="Y485" s="10">
        <f t="shared" si="133"/>
        <v>35.009565350474439</v>
      </c>
      <c r="Z485" s="1">
        <f t="shared" si="134"/>
        <v>1935.5459660701442</v>
      </c>
      <c r="AA485" s="1">
        <f t="shared" si="135"/>
        <v>4.3398607665489995E-2</v>
      </c>
      <c r="AB485" s="1">
        <f t="shared" si="136"/>
        <v>165167.31880000001</v>
      </c>
      <c r="AC485" s="8">
        <f t="shared" si="137"/>
        <v>4.3398607665489995E-2</v>
      </c>
      <c r="AD485" s="1" t="str">
        <f t="shared" si="138"/>
        <v>CUST485</v>
      </c>
      <c r="AE485" s="1"/>
      <c r="AF485" s="1">
        <f t="shared" si="144"/>
        <v>203751123.07290003</v>
      </c>
      <c r="AG485" s="1">
        <f t="shared" si="139"/>
        <v>0.99546332190003528</v>
      </c>
      <c r="AH485" s="1" t="str">
        <f t="shared" si="140"/>
        <v>No</v>
      </c>
      <c r="AI485" s="1" t="str">
        <f t="shared" si="141"/>
        <v>No</v>
      </c>
      <c r="AJ485" s="1" t="str">
        <f t="shared" si="142"/>
        <v>No</v>
      </c>
      <c r="AK485" s="1" t="str">
        <f t="shared" si="143"/>
        <v>High</v>
      </c>
    </row>
    <row r="486" spans="1:37" x14ac:dyDescent="0.3">
      <c r="A486" s="1" t="s">
        <v>18</v>
      </c>
      <c r="B486" s="1" t="s">
        <v>26</v>
      </c>
      <c r="C486" s="1" t="s">
        <v>31</v>
      </c>
      <c r="D486" s="1">
        <v>2485</v>
      </c>
      <c r="E486" s="1">
        <v>526513</v>
      </c>
      <c r="F486" s="1">
        <v>111611</v>
      </c>
      <c r="G486" s="1">
        <v>8.27</v>
      </c>
      <c r="H486" s="1">
        <v>17.04</v>
      </c>
      <c r="I486" s="1">
        <v>390</v>
      </c>
      <c r="J486" s="1">
        <v>24.1</v>
      </c>
      <c r="K486" s="1">
        <v>18.670000000000002</v>
      </c>
      <c r="L486" s="1">
        <v>61716</v>
      </c>
      <c r="M486" s="1">
        <v>8</v>
      </c>
      <c r="N486" s="1">
        <v>1359.49</v>
      </c>
      <c r="O486" s="1">
        <v>8.31</v>
      </c>
      <c r="P486" s="1">
        <v>17</v>
      </c>
      <c r="Q486" s="1">
        <v>49302</v>
      </c>
      <c r="R486" s="1">
        <v>-14</v>
      </c>
      <c r="S486" s="1">
        <f t="shared" si="127"/>
        <v>42344.4</v>
      </c>
      <c r="T486" s="1">
        <f t="shared" si="128"/>
        <v>98299.977100000004</v>
      </c>
      <c r="U486" s="1">
        <f t="shared" si="129"/>
        <v>206.50350000000003</v>
      </c>
      <c r="V486" s="1">
        <f t="shared" si="130"/>
        <v>205.5095</v>
      </c>
      <c r="W486" s="1">
        <f t="shared" si="131"/>
        <v>274438.60990000004</v>
      </c>
      <c r="X486" s="1">
        <f t="shared" si="132"/>
        <v>110.43807239436622</v>
      </c>
      <c r="Y486" s="10">
        <f t="shared" si="133"/>
        <v>4.7173934468824754</v>
      </c>
      <c r="Z486" s="1">
        <f t="shared" si="134"/>
        <v>387.28714444387231</v>
      </c>
      <c r="AA486" s="1">
        <f t="shared" si="135"/>
        <v>1.0070047653144367</v>
      </c>
      <c r="AB486" s="1">
        <f t="shared" si="136"/>
        <v>162827.60990000004</v>
      </c>
      <c r="AC486" s="8">
        <f t="shared" si="137"/>
        <v>1.0070047653144367</v>
      </c>
      <c r="AD486" s="1" t="str">
        <f t="shared" si="138"/>
        <v>CUST486</v>
      </c>
      <c r="AE486" s="1"/>
      <c r="AF486" s="1">
        <f t="shared" si="144"/>
        <v>203913950.68280002</v>
      </c>
      <c r="AG486" s="1">
        <f t="shared" si="139"/>
        <v>0.99625884592465674</v>
      </c>
      <c r="AH486" s="1" t="str">
        <f t="shared" si="140"/>
        <v>No</v>
      </c>
      <c r="AI486" s="1" t="str">
        <f t="shared" si="141"/>
        <v>No</v>
      </c>
      <c r="AJ486" s="1" t="str">
        <f t="shared" si="142"/>
        <v>No</v>
      </c>
      <c r="AK486" s="1" t="str">
        <f t="shared" si="143"/>
        <v>Low</v>
      </c>
    </row>
    <row r="487" spans="1:37" x14ac:dyDescent="0.3">
      <c r="A487" s="1" t="s">
        <v>19</v>
      </c>
      <c r="B487" s="1" t="s">
        <v>24</v>
      </c>
      <c r="C487" s="1" t="s">
        <v>29</v>
      </c>
      <c r="D487" s="1">
        <v>3459</v>
      </c>
      <c r="E487" s="1">
        <v>510796</v>
      </c>
      <c r="F487" s="1">
        <v>90774</v>
      </c>
      <c r="G487" s="1">
        <v>3.28</v>
      </c>
      <c r="H487" s="1">
        <v>15.31</v>
      </c>
      <c r="I487" s="1">
        <v>106</v>
      </c>
      <c r="J487" s="1">
        <v>8.58</v>
      </c>
      <c r="K487" s="1">
        <v>16.170000000000002</v>
      </c>
      <c r="L487" s="1">
        <v>88822</v>
      </c>
      <c r="M487" s="1">
        <v>12</v>
      </c>
      <c r="N487" s="1">
        <v>520.63</v>
      </c>
      <c r="O487" s="1">
        <v>5.28</v>
      </c>
      <c r="P487" s="1">
        <v>5</v>
      </c>
      <c r="Q487" s="1">
        <v>34541</v>
      </c>
      <c r="R487" s="1">
        <v>-10</v>
      </c>
      <c r="S487" s="1">
        <f t="shared" si="127"/>
        <v>52957.29</v>
      </c>
      <c r="T487" s="1">
        <f t="shared" si="128"/>
        <v>82595.713199999998</v>
      </c>
      <c r="U487" s="1">
        <f t="shared" si="129"/>
        <v>182.6352</v>
      </c>
      <c r="V487" s="1">
        <f t="shared" si="130"/>
        <v>113.45519999999999</v>
      </c>
      <c r="W487" s="1">
        <f t="shared" si="131"/>
        <v>251583.90640000001</v>
      </c>
      <c r="X487" s="1">
        <f t="shared" si="132"/>
        <v>72.733132812951723</v>
      </c>
      <c r="Y487" s="10">
        <f t="shared" si="133"/>
        <v>5.627117897195232</v>
      </c>
      <c r="Z487" s="1">
        <f t="shared" si="134"/>
        <v>981.1113458694274</v>
      </c>
      <c r="AA487" s="1">
        <f t="shared" si="135"/>
        <v>0.10804074425015074</v>
      </c>
      <c r="AB487" s="1">
        <f t="shared" si="136"/>
        <v>160809.90640000001</v>
      </c>
      <c r="AC487" s="8">
        <f t="shared" si="137"/>
        <v>0.10804074425015074</v>
      </c>
      <c r="AD487" s="1" t="str">
        <f t="shared" si="138"/>
        <v>CUST487</v>
      </c>
      <c r="AE487" s="1"/>
      <c r="AF487" s="1">
        <f t="shared" si="144"/>
        <v>204074760.58920002</v>
      </c>
      <c r="AG487" s="1">
        <f t="shared" si="139"/>
        <v>0.99704451209034506</v>
      </c>
      <c r="AH487" s="1" t="str">
        <f t="shared" si="140"/>
        <v>No</v>
      </c>
      <c r="AI487" s="1" t="str">
        <f t="shared" si="141"/>
        <v>No</v>
      </c>
      <c r="AJ487" s="1" t="str">
        <f t="shared" si="142"/>
        <v>No</v>
      </c>
      <c r="AK487" s="1" t="str">
        <f t="shared" si="143"/>
        <v>Low</v>
      </c>
    </row>
    <row r="488" spans="1:37" x14ac:dyDescent="0.3">
      <c r="A488" s="1" t="s">
        <v>18</v>
      </c>
      <c r="B488" s="1" t="s">
        <v>26</v>
      </c>
      <c r="C488" s="1" t="s">
        <v>29</v>
      </c>
      <c r="D488" s="1">
        <v>3585</v>
      </c>
      <c r="E488" s="1">
        <v>361877</v>
      </c>
      <c r="F488" s="1">
        <v>57887</v>
      </c>
      <c r="G488" s="1">
        <v>7.66</v>
      </c>
      <c r="H488" s="1">
        <v>7.04</v>
      </c>
      <c r="I488" s="1">
        <v>417</v>
      </c>
      <c r="J488" s="1">
        <v>38.46</v>
      </c>
      <c r="K488" s="1">
        <v>14.4</v>
      </c>
      <c r="L488" s="1">
        <v>52960</v>
      </c>
      <c r="M488" s="1">
        <v>3</v>
      </c>
      <c r="N488" s="1">
        <v>1232.94</v>
      </c>
      <c r="O488" s="1">
        <v>15.29</v>
      </c>
      <c r="P488" s="1">
        <v>32</v>
      </c>
      <c r="Q488" s="1">
        <v>17005</v>
      </c>
      <c r="R488" s="1">
        <v>27</v>
      </c>
      <c r="S488" s="1">
        <f t="shared" si="127"/>
        <v>25238.400000000001</v>
      </c>
      <c r="T488" s="1">
        <f t="shared" si="128"/>
        <v>52110.288000000008</v>
      </c>
      <c r="U488" s="1">
        <f t="shared" si="129"/>
        <v>548.14649999999995</v>
      </c>
      <c r="V488" s="1">
        <f t="shared" si="130"/>
        <v>274.61099999999999</v>
      </c>
      <c r="W488" s="1">
        <f t="shared" si="131"/>
        <v>213740.55449999997</v>
      </c>
      <c r="X488" s="1">
        <f t="shared" si="132"/>
        <v>59.620796234309616</v>
      </c>
      <c r="Y488" s="10">
        <f t="shared" si="133"/>
        <v>6.2514381467341549</v>
      </c>
      <c r="Z488" s="1">
        <f t="shared" si="134"/>
        <v>293.50738884292826</v>
      </c>
      <c r="AA488" s="1">
        <f t="shared" si="135"/>
        <v>1.4207478784227792</v>
      </c>
      <c r="AB488" s="1">
        <f t="shared" si="136"/>
        <v>155853.55449999997</v>
      </c>
      <c r="AC488" s="8">
        <f t="shared" si="137"/>
        <v>1.4207478784227792</v>
      </c>
      <c r="AD488" s="1" t="str">
        <f t="shared" si="138"/>
        <v>CUST488</v>
      </c>
      <c r="AE488" s="1"/>
      <c r="AF488" s="1">
        <f t="shared" si="144"/>
        <v>204230614.14370003</v>
      </c>
      <c r="AG488" s="1">
        <f t="shared" si="139"/>
        <v>0.99780596309367031</v>
      </c>
      <c r="AH488" s="1" t="str">
        <f t="shared" si="140"/>
        <v>No</v>
      </c>
      <c r="AI488" s="1" t="str">
        <f t="shared" si="141"/>
        <v>No</v>
      </c>
      <c r="AJ488" s="1" t="str">
        <f t="shared" si="142"/>
        <v>No</v>
      </c>
      <c r="AK488" s="1" t="str">
        <f t="shared" si="143"/>
        <v>Low</v>
      </c>
    </row>
    <row r="489" spans="1:37" x14ac:dyDescent="0.3">
      <c r="A489" s="1" t="s">
        <v>18</v>
      </c>
      <c r="B489" s="1" t="s">
        <v>25</v>
      </c>
      <c r="C489" s="1" t="s">
        <v>29</v>
      </c>
      <c r="D489" s="1">
        <v>4311</v>
      </c>
      <c r="E489" s="1">
        <v>329215</v>
      </c>
      <c r="F489" s="1">
        <v>45992</v>
      </c>
      <c r="G489" s="1">
        <v>6.51</v>
      </c>
      <c r="H489" s="1">
        <v>9.67</v>
      </c>
      <c r="I489" s="1">
        <v>351</v>
      </c>
      <c r="J489" s="1">
        <v>10.65</v>
      </c>
      <c r="K489" s="1">
        <v>10.66</v>
      </c>
      <c r="L489" s="1">
        <v>11760</v>
      </c>
      <c r="M489" s="1">
        <v>8</v>
      </c>
      <c r="N489" s="1">
        <v>935.46</v>
      </c>
      <c r="O489" s="1">
        <v>19.5</v>
      </c>
      <c r="P489" s="1">
        <v>12</v>
      </c>
      <c r="Q489" s="1">
        <v>38981</v>
      </c>
      <c r="R489" s="1">
        <v>-17</v>
      </c>
      <c r="S489" s="1">
        <f t="shared" si="127"/>
        <v>41687.370000000003</v>
      </c>
      <c r="T489" s="1">
        <f t="shared" si="128"/>
        <v>35094.319000000003</v>
      </c>
      <c r="U489" s="1">
        <f t="shared" si="129"/>
        <v>840.64499999999998</v>
      </c>
      <c r="V489" s="1">
        <f t="shared" si="130"/>
        <v>280.64609999999999</v>
      </c>
      <c r="W489" s="1">
        <f t="shared" si="131"/>
        <v>200571.01989999998</v>
      </c>
      <c r="X489" s="1">
        <f t="shared" si="132"/>
        <v>46.525404755277194</v>
      </c>
      <c r="Y489" s="10">
        <f t="shared" si="133"/>
        <v>7.1580927117759607</v>
      </c>
      <c r="Z489" s="1">
        <f t="shared" si="134"/>
        <v>351.92846300215933</v>
      </c>
      <c r="AA489" s="1">
        <f t="shared" si="135"/>
        <v>0.99736178485184468</v>
      </c>
      <c r="AB489" s="1">
        <f t="shared" si="136"/>
        <v>154579.01989999998</v>
      </c>
      <c r="AC489" s="8">
        <f t="shared" si="137"/>
        <v>0.99736178485184468</v>
      </c>
      <c r="AD489" s="1" t="str">
        <f t="shared" si="138"/>
        <v>CUST489</v>
      </c>
      <c r="AE489" s="1"/>
      <c r="AF489" s="1">
        <f t="shared" si="144"/>
        <v>204385193.16360003</v>
      </c>
      <c r="AG489" s="1">
        <f t="shared" si="139"/>
        <v>0.99856118712544484</v>
      </c>
      <c r="AH489" s="1" t="str">
        <f t="shared" si="140"/>
        <v>No</v>
      </c>
      <c r="AI489" s="1" t="str">
        <f t="shared" si="141"/>
        <v>No</v>
      </c>
      <c r="AJ489" s="1" t="str">
        <f t="shared" si="142"/>
        <v>No</v>
      </c>
      <c r="AK489" s="1" t="str">
        <f t="shared" si="143"/>
        <v>Low</v>
      </c>
    </row>
    <row r="490" spans="1:37" x14ac:dyDescent="0.3">
      <c r="A490" s="1" t="s">
        <v>21</v>
      </c>
      <c r="B490" s="1" t="s">
        <v>27</v>
      </c>
      <c r="C490" s="1" t="s">
        <v>29</v>
      </c>
      <c r="D490" s="1">
        <v>660</v>
      </c>
      <c r="E490" s="1">
        <v>462104</v>
      </c>
      <c r="F490" s="1">
        <v>133557</v>
      </c>
      <c r="G490" s="1">
        <v>8.9</v>
      </c>
      <c r="H490" s="1">
        <v>16.68</v>
      </c>
      <c r="I490" s="1">
        <v>295</v>
      </c>
      <c r="J490" s="1">
        <v>42</v>
      </c>
      <c r="K490" s="1">
        <v>10.42</v>
      </c>
      <c r="L490" s="1">
        <v>71918</v>
      </c>
      <c r="M490" s="1">
        <v>0</v>
      </c>
      <c r="N490" s="1">
        <v>782.58</v>
      </c>
      <c r="O490" s="1">
        <v>4.09</v>
      </c>
      <c r="P490" s="1">
        <v>44</v>
      </c>
      <c r="Q490" s="1">
        <v>45397</v>
      </c>
      <c r="R490" s="1">
        <v>33</v>
      </c>
      <c r="S490" s="1">
        <f t="shared" si="127"/>
        <v>11008.8</v>
      </c>
      <c r="T490" s="1">
        <f t="shared" si="128"/>
        <v>48151.236799999999</v>
      </c>
      <c r="U490" s="1">
        <f t="shared" si="129"/>
        <v>26.994</v>
      </c>
      <c r="V490" s="1">
        <f t="shared" si="130"/>
        <v>58.740000000000009</v>
      </c>
      <c r="W490" s="1">
        <f t="shared" si="131"/>
        <v>285543.2292</v>
      </c>
      <c r="X490" s="1">
        <f t="shared" si="132"/>
        <v>432.64125636363639</v>
      </c>
      <c r="Y490" s="10">
        <f t="shared" si="133"/>
        <v>3.4599758904437805</v>
      </c>
      <c r="Z490" s="1">
        <f t="shared" si="134"/>
        <v>590.48787344424852</v>
      </c>
      <c r="AA490" s="1">
        <f t="shared" si="135"/>
        <v>0.49958688953136088</v>
      </c>
      <c r="AB490" s="1">
        <f t="shared" si="136"/>
        <v>151986.2292</v>
      </c>
      <c r="AC490" s="8">
        <f t="shared" si="137"/>
        <v>0.49958688953136088</v>
      </c>
      <c r="AD490" s="1" t="str">
        <f t="shared" si="138"/>
        <v>CUST490</v>
      </c>
      <c r="AE490" s="1"/>
      <c r="AF490" s="1">
        <f t="shared" si="144"/>
        <v>204537179.39280003</v>
      </c>
      <c r="AG490" s="1">
        <f t="shared" si="139"/>
        <v>0.99930374360474516</v>
      </c>
      <c r="AH490" s="1" t="str">
        <f t="shared" si="140"/>
        <v>No</v>
      </c>
      <c r="AI490" s="1" t="str">
        <f t="shared" si="141"/>
        <v>No</v>
      </c>
      <c r="AJ490" s="1" t="str">
        <f t="shared" si="142"/>
        <v>No</v>
      </c>
      <c r="AK490" s="1" t="str">
        <f t="shared" si="143"/>
        <v>Low</v>
      </c>
    </row>
    <row r="491" spans="1:37" x14ac:dyDescent="0.3">
      <c r="A491" s="1" t="s">
        <v>20</v>
      </c>
      <c r="B491" s="1" t="s">
        <v>24</v>
      </c>
      <c r="C491" s="1" t="s">
        <v>30</v>
      </c>
      <c r="D491" s="1">
        <v>3826</v>
      </c>
      <c r="E491" s="1">
        <v>477737</v>
      </c>
      <c r="F491" s="1">
        <v>76312</v>
      </c>
      <c r="G491" s="1">
        <v>8.3000000000000007</v>
      </c>
      <c r="H491" s="1">
        <v>19.82</v>
      </c>
      <c r="I491" s="1">
        <v>118</v>
      </c>
      <c r="J491" s="1">
        <v>6.37</v>
      </c>
      <c r="K491" s="1">
        <v>7.62</v>
      </c>
      <c r="L491" s="1">
        <v>92320</v>
      </c>
      <c r="M491" s="1">
        <v>9</v>
      </c>
      <c r="N491" s="1">
        <v>252.04</v>
      </c>
      <c r="O491" s="1">
        <v>22.4</v>
      </c>
      <c r="P491" s="1">
        <v>20</v>
      </c>
      <c r="Q491" s="1">
        <v>45835</v>
      </c>
      <c r="R491" s="1">
        <v>58</v>
      </c>
      <c r="S491" s="1">
        <f t="shared" si="127"/>
        <v>75831.320000000007</v>
      </c>
      <c r="T491" s="1">
        <f t="shared" si="128"/>
        <v>36403.559399999998</v>
      </c>
      <c r="U491" s="1">
        <f t="shared" si="129"/>
        <v>857.02399999999989</v>
      </c>
      <c r="V491" s="1">
        <f t="shared" si="130"/>
        <v>317.55799999999999</v>
      </c>
      <c r="W491" s="1">
        <f t="shared" si="131"/>
        <v>226172.53859999997</v>
      </c>
      <c r="X491" s="1">
        <f t="shared" si="132"/>
        <v>59.114620648196542</v>
      </c>
      <c r="Y491" s="10">
        <f t="shared" si="133"/>
        <v>6.2603129258832162</v>
      </c>
      <c r="Z491" s="1">
        <f t="shared" si="134"/>
        <v>1895.4808760514204</v>
      </c>
      <c r="AA491" s="1">
        <f t="shared" si="135"/>
        <v>6.2253331854137318E-2</v>
      </c>
      <c r="AB491" s="1">
        <f t="shared" si="136"/>
        <v>149860.53859999997</v>
      </c>
      <c r="AC491" s="8">
        <f t="shared" si="137"/>
        <v>6.2253331854137318E-2</v>
      </c>
      <c r="AD491" s="1" t="str">
        <f t="shared" si="138"/>
        <v>CUST491</v>
      </c>
      <c r="AE491" s="1"/>
      <c r="AF491" s="1">
        <f t="shared" si="144"/>
        <v>204687039.93140003</v>
      </c>
      <c r="AG491" s="1">
        <f t="shared" si="139"/>
        <v>1.000035914634414</v>
      </c>
      <c r="AH491" s="1" t="str">
        <f t="shared" si="140"/>
        <v>No</v>
      </c>
      <c r="AI491" s="1" t="str">
        <f t="shared" si="141"/>
        <v>No</v>
      </c>
      <c r="AJ491" s="1" t="str">
        <f t="shared" si="142"/>
        <v>No</v>
      </c>
      <c r="AK491" s="1" t="str">
        <f t="shared" si="143"/>
        <v>Low</v>
      </c>
    </row>
    <row r="492" spans="1:37" x14ac:dyDescent="0.3">
      <c r="A492" s="1" t="s">
        <v>20</v>
      </c>
      <c r="B492" s="1" t="s">
        <v>24</v>
      </c>
      <c r="C492" s="1" t="s">
        <v>31</v>
      </c>
      <c r="D492" s="1">
        <v>3071</v>
      </c>
      <c r="E492" s="1">
        <v>479276</v>
      </c>
      <c r="F492" s="1">
        <v>71677</v>
      </c>
      <c r="G492" s="1">
        <v>7.52</v>
      </c>
      <c r="H492" s="1">
        <v>13.77</v>
      </c>
      <c r="I492" s="1">
        <v>488</v>
      </c>
      <c r="J492" s="1">
        <v>14.95</v>
      </c>
      <c r="K492" s="1">
        <v>15.24</v>
      </c>
      <c r="L492" s="1">
        <v>99270</v>
      </c>
      <c r="M492" s="1">
        <v>12</v>
      </c>
      <c r="N492" s="1">
        <v>947.32</v>
      </c>
      <c r="O492" s="1">
        <v>23.35</v>
      </c>
      <c r="P492" s="1">
        <v>24</v>
      </c>
      <c r="Q492" s="1">
        <v>42552</v>
      </c>
      <c r="R492" s="1">
        <v>53</v>
      </c>
      <c r="S492" s="1">
        <f t="shared" si="127"/>
        <v>42287.67</v>
      </c>
      <c r="T492" s="1">
        <f t="shared" si="128"/>
        <v>73041.662400000001</v>
      </c>
      <c r="U492" s="1">
        <f t="shared" si="129"/>
        <v>717.07850000000008</v>
      </c>
      <c r="V492" s="1">
        <f t="shared" si="130"/>
        <v>230.93919999999997</v>
      </c>
      <c r="W492" s="1">
        <f t="shared" si="131"/>
        <v>221176.64990000002</v>
      </c>
      <c r="X492" s="1">
        <f t="shared" si="132"/>
        <v>72.021051742103552</v>
      </c>
      <c r="Y492" s="10">
        <f t="shared" si="133"/>
        <v>6.6866079774544138</v>
      </c>
      <c r="Z492" s="1">
        <f t="shared" si="134"/>
        <v>505.92830300215343</v>
      </c>
      <c r="AA492" s="1">
        <f t="shared" si="135"/>
        <v>0.96456355002128213</v>
      </c>
      <c r="AB492" s="1">
        <f t="shared" si="136"/>
        <v>149499.64990000002</v>
      </c>
      <c r="AC492" s="8">
        <f t="shared" si="137"/>
        <v>0.96456355002128213</v>
      </c>
      <c r="AD492" s="1" t="str">
        <f t="shared" si="138"/>
        <v>CUST492</v>
      </c>
      <c r="AE492" s="1"/>
      <c r="AF492" s="1">
        <f t="shared" si="144"/>
        <v>204836539.58130002</v>
      </c>
      <c r="AG492" s="1">
        <f t="shared" si="139"/>
        <v>1.0007663224764316</v>
      </c>
      <c r="AH492" s="1" t="str">
        <f t="shared" si="140"/>
        <v>No</v>
      </c>
      <c r="AI492" s="1" t="str">
        <f t="shared" si="141"/>
        <v>No</v>
      </c>
      <c r="AJ492" s="1" t="str">
        <f t="shared" si="142"/>
        <v>No</v>
      </c>
      <c r="AK492" s="1" t="str">
        <f t="shared" si="143"/>
        <v>Low</v>
      </c>
    </row>
    <row r="493" spans="1:37" x14ac:dyDescent="0.3">
      <c r="A493" s="1" t="s">
        <v>22</v>
      </c>
      <c r="B493" s="1" t="s">
        <v>26</v>
      </c>
      <c r="C493" s="1" t="s">
        <v>31</v>
      </c>
      <c r="D493" s="1">
        <v>4166</v>
      </c>
      <c r="E493" s="1">
        <v>361822</v>
      </c>
      <c r="F493" s="1">
        <v>97268</v>
      </c>
      <c r="G493" s="1">
        <v>3.8</v>
      </c>
      <c r="H493" s="1">
        <v>3.07</v>
      </c>
      <c r="I493" s="1">
        <v>15</v>
      </c>
      <c r="J493" s="1">
        <v>47.61</v>
      </c>
      <c r="K493" s="1">
        <v>13.54</v>
      </c>
      <c r="L493" s="1">
        <v>40088</v>
      </c>
      <c r="M493" s="1">
        <v>8</v>
      </c>
      <c r="N493" s="1">
        <v>1830.61</v>
      </c>
      <c r="O493" s="1">
        <v>3.71</v>
      </c>
      <c r="P493" s="1">
        <v>19</v>
      </c>
      <c r="Q493" s="1">
        <v>14054</v>
      </c>
      <c r="R493" s="1">
        <v>63</v>
      </c>
      <c r="S493" s="1">
        <f t="shared" si="127"/>
        <v>12789.619999999999</v>
      </c>
      <c r="T493" s="1">
        <f t="shared" si="128"/>
        <v>48990.698799999998</v>
      </c>
      <c r="U493" s="1">
        <f t="shared" si="129"/>
        <v>154.55860000000001</v>
      </c>
      <c r="V493" s="1">
        <f t="shared" si="130"/>
        <v>158.30799999999999</v>
      </c>
      <c r="W493" s="1">
        <f t="shared" si="131"/>
        <v>245586.81460000001</v>
      </c>
      <c r="X493" s="1">
        <f t="shared" si="132"/>
        <v>58.950267546807495</v>
      </c>
      <c r="Y493" s="10">
        <f t="shared" si="133"/>
        <v>3.7198461981329936</v>
      </c>
      <c r="Z493" s="1">
        <f t="shared" si="134"/>
        <v>197.65105620530863</v>
      </c>
      <c r="AA493" s="1">
        <f t="shared" si="135"/>
        <v>7.5891322252378227E-2</v>
      </c>
      <c r="AB493" s="1">
        <f t="shared" si="136"/>
        <v>148318.81460000001</v>
      </c>
      <c r="AC493" s="8">
        <f t="shared" si="137"/>
        <v>7.5891322252378227E-2</v>
      </c>
      <c r="AD493" s="1" t="str">
        <f t="shared" si="138"/>
        <v>CUST493</v>
      </c>
      <c r="AE493" s="1"/>
      <c r="AF493" s="1">
        <f t="shared" si="144"/>
        <v>204984858.39590001</v>
      </c>
      <c r="AG493" s="1">
        <f t="shared" si="139"/>
        <v>1.0014909611319405</v>
      </c>
      <c r="AH493" s="1" t="str">
        <f t="shared" si="140"/>
        <v>No</v>
      </c>
      <c r="AI493" s="1" t="str">
        <f t="shared" si="141"/>
        <v>No</v>
      </c>
      <c r="AJ493" s="1" t="str">
        <f t="shared" si="142"/>
        <v>No</v>
      </c>
      <c r="AK493" s="1" t="str">
        <f t="shared" si="143"/>
        <v>Low</v>
      </c>
    </row>
    <row r="494" spans="1:37" x14ac:dyDescent="0.3">
      <c r="A494" s="1" t="s">
        <v>20</v>
      </c>
      <c r="B494" s="1" t="s">
        <v>26</v>
      </c>
      <c r="C494" s="1" t="s">
        <v>29</v>
      </c>
      <c r="D494" s="1">
        <v>3794</v>
      </c>
      <c r="E494" s="1">
        <v>418252</v>
      </c>
      <c r="F494" s="1">
        <v>141213</v>
      </c>
      <c r="G494" s="1">
        <v>9.32</v>
      </c>
      <c r="H494" s="1">
        <v>9.4499999999999993</v>
      </c>
      <c r="I494" s="1">
        <v>291</v>
      </c>
      <c r="J494" s="1">
        <v>12.31</v>
      </c>
      <c r="K494" s="1">
        <v>10.64</v>
      </c>
      <c r="L494" s="1">
        <v>9972</v>
      </c>
      <c r="M494" s="1">
        <v>11</v>
      </c>
      <c r="N494" s="1">
        <v>267.04000000000002</v>
      </c>
      <c r="O494" s="1">
        <v>24.85</v>
      </c>
      <c r="P494" s="1">
        <v>11</v>
      </c>
      <c r="Q494" s="1">
        <v>38436</v>
      </c>
      <c r="R494" s="1">
        <v>14</v>
      </c>
      <c r="S494" s="1">
        <f t="shared" si="127"/>
        <v>35853.299999999996</v>
      </c>
      <c r="T494" s="1">
        <f t="shared" si="128"/>
        <v>44502.012800000004</v>
      </c>
      <c r="U494" s="1">
        <f t="shared" si="129"/>
        <v>942.80900000000008</v>
      </c>
      <c r="V494" s="1">
        <f t="shared" si="130"/>
        <v>353.60079999999999</v>
      </c>
      <c r="W494" s="1">
        <f t="shared" si="131"/>
        <v>288192.27740000002</v>
      </c>
      <c r="X494" s="1">
        <f t="shared" si="132"/>
        <v>75.960009857670016</v>
      </c>
      <c r="Y494" s="10">
        <f t="shared" si="133"/>
        <v>2.9618519541401995</v>
      </c>
      <c r="Z494" s="1">
        <f t="shared" si="134"/>
        <v>1566.2522468544037</v>
      </c>
      <c r="AA494" s="1">
        <f t="shared" si="135"/>
        <v>0.18579382764457794</v>
      </c>
      <c r="AB494" s="1">
        <f t="shared" si="136"/>
        <v>146979.27740000002</v>
      </c>
      <c r="AC494" s="8">
        <f t="shared" si="137"/>
        <v>0.18579382764457794</v>
      </c>
      <c r="AD494" s="1" t="str">
        <f t="shared" si="138"/>
        <v>CUST494</v>
      </c>
      <c r="AE494" s="1"/>
      <c r="AF494" s="1">
        <f t="shared" si="144"/>
        <v>205131837.6733</v>
      </c>
      <c r="AG494" s="1">
        <f t="shared" si="139"/>
        <v>1.0022090552338254</v>
      </c>
      <c r="AH494" s="1" t="str">
        <f t="shared" si="140"/>
        <v>No</v>
      </c>
      <c r="AI494" s="1" t="str">
        <f t="shared" si="141"/>
        <v>No</v>
      </c>
      <c r="AJ494" s="1" t="str">
        <f t="shared" si="142"/>
        <v>No</v>
      </c>
      <c r="AK494" s="1" t="str">
        <f t="shared" si="143"/>
        <v>Low</v>
      </c>
    </row>
    <row r="495" spans="1:37" x14ac:dyDescent="0.3">
      <c r="A495" s="1" t="s">
        <v>20</v>
      </c>
      <c r="B495" s="1" t="s">
        <v>26</v>
      </c>
      <c r="C495" s="1" t="s">
        <v>31</v>
      </c>
      <c r="D495" s="1">
        <v>1035</v>
      </c>
      <c r="E495" s="1">
        <v>294839</v>
      </c>
      <c r="F495" s="1">
        <v>40634</v>
      </c>
      <c r="G495" s="1">
        <v>4.12</v>
      </c>
      <c r="H495" s="1">
        <v>3.91</v>
      </c>
      <c r="I495" s="1">
        <v>151</v>
      </c>
      <c r="J495" s="1">
        <v>26.31</v>
      </c>
      <c r="K495" s="1">
        <v>15.55</v>
      </c>
      <c r="L495" s="1">
        <v>55823</v>
      </c>
      <c r="M495" s="1">
        <v>13</v>
      </c>
      <c r="N495" s="1">
        <v>1124.2</v>
      </c>
      <c r="O495" s="1">
        <v>7.71</v>
      </c>
      <c r="P495" s="1">
        <v>28</v>
      </c>
      <c r="Q495" s="1">
        <v>4909</v>
      </c>
      <c r="R495" s="1">
        <v>-7</v>
      </c>
      <c r="S495" s="1">
        <f t="shared" si="127"/>
        <v>4046.8500000000004</v>
      </c>
      <c r="T495" s="1">
        <f t="shared" si="128"/>
        <v>45847.464500000002</v>
      </c>
      <c r="U495" s="1">
        <f t="shared" si="129"/>
        <v>79.798500000000004</v>
      </c>
      <c r="V495" s="1">
        <f t="shared" si="130"/>
        <v>42.642000000000003</v>
      </c>
      <c r="W495" s="1">
        <f t="shared" si="131"/>
        <v>184090.245</v>
      </c>
      <c r="X495" s="1">
        <f t="shared" si="132"/>
        <v>177.86497101449274</v>
      </c>
      <c r="Y495" s="10">
        <f t="shared" si="133"/>
        <v>7.2559679086479303</v>
      </c>
      <c r="Z495" s="1">
        <f t="shared" si="134"/>
        <v>262.26561110122753</v>
      </c>
      <c r="AA495" s="1">
        <f t="shared" si="135"/>
        <v>0.57575219017836854</v>
      </c>
      <c r="AB495" s="1">
        <f t="shared" si="136"/>
        <v>143456.245</v>
      </c>
      <c r="AC495" s="8">
        <f t="shared" si="137"/>
        <v>0.57575219017836854</v>
      </c>
      <c r="AD495" s="1" t="str">
        <f t="shared" si="138"/>
        <v>CUST495</v>
      </c>
      <c r="AE495" s="1"/>
      <c r="AF495" s="1">
        <f t="shared" si="144"/>
        <v>205275293.9183</v>
      </c>
      <c r="AG495" s="1">
        <f t="shared" si="139"/>
        <v>1.0029099369175249</v>
      </c>
      <c r="AH495" s="1" t="str">
        <f t="shared" si="140"/>
        <v>No</v>
      </c>
      <c r="AI495" s="1" t="str">
        <f t="shared" si="141"/>
        <v>No</v>
      </c>
      <c r="AJ495" s="1" t="str">
        <f t="shared" si="142"/>
        <v>No</v>
      </c>
      <c r="AK495" s="1" t="str">
        <f t="shared" si="143"/>
        <v>Low</v>
      </c>
    </row>
    <row r="496" spans="1:37" x14ac:dyDescent="0.3">
      <c r="A496" s="1" t="s">
        <v>22</v>
      </c>
      <c r="B496" s="1" t="s">
        <v>25</v>
      </c>
      <c r="C496" s="1" t="s">
        <v>30</v>
      </c>
      <c r="D496" s="1">
        <v>1352</v>
      </c>
      <c r="E496" s="1">
        <v>288404</v>
      </c>
      <c r="F496" s="1">
        <v>63478</v>
      </c>
      <c r="G496" s="1">
        <v>2.41</v>
      </c>
      <c r="H496" s="1">
        <v>16.91</v>
      </c>
      <c r="I496" s="1">
        <v>215</v>
      </c>
      <c r="J496" s="1">
        <v>17.079999999999998</v>
      </c>
      <c r="K496" s="1">
        <v>9.08</v>
      </c>
      <c r="L496" s="1">
        <v>12336</v>
      </c>
      <c r="M496" s="1">
        <v>13</v>
      </c>
      <c r="N496" s="1">
        <v>623.64</v>
      </c>
      <c r="O496" s="1">
        <v>8.69</v>
      </c>
      <c r="P496" s="1">
        <v>37</v>
      </c>
      <c r="Q496" s="1">
        <v>20310</v>
      </c>
      <c r="R496" s="1">
        <v>36</v>
      </c>
      <c r="S496" s="1">
        <f t="shared" si="127"/>
        <v>22862.32</v>
      </c>
      <c r="T496" s="1">
        <f t="shared" si="128"/>
        <v>26187.083200000001</v>
      </c>
      <c r="U496" s="1">
        <f t="shared" si="129"/>
        <v>117.48879999999998</v>
      </c>
      <c r="V496" s="1">
        <f t="shared" si="130"/>
        <v>32.583199999999998</v>
      </c>
      <c r="W496" s="1">
        <f t="shared" si="131"/>
        <v>206558.52480000001</v>
      </c>
      <c r="X496" s="1">
        <f t="shared" si="132"/>
        <v>152.77997396449706</v>
      </c>
      <c r="Y496" s="10">
        <f t="shared" si="133"/>
        <v>4.5433693563124233</v>
      </c>
      <c r="Z496" s="1">
        <f t="shared" si="134"/>
        <v>462.45269706882175</v>
      </c>
      <c r="AA496" s="1">
        <f t="shared" si="135"/>
        <v>0.46491241452961818</v>
      </c>
      <c r="AB496" s="1">
        <f t="shared" si="136"/>
        <v>143080.52480000001</v>
      </c>
      <c r="AC496" s="8">
        <f t="shared" si="137"/>
        <v>0.46491241452961818</v>
      </c>
      <c r="AD496" s="1" t="str">
        <f t="shared" si="138"/>
        <v>CUST496</v>
      </c>
      <c r="AE496" s="1"/>
      <c r="AF496" s="1">
        <f t="shared" si="144"/>
        <v>205418374.44310001</v>
      </c>
      <c r="AG496" s="1">
        <f t="shared" si="139"/>
        <v>1.0036089829515713</v>
      </c>
      <c r="AH496" s="1" t="str">
        <f t="shared" si="140"/>
        <v>No</v>
      </c>
      <c r="AI496" s="1" t="str">
        <f t="shared" si="141"/>
        <v>No</v>
      </c>
      <c r="AJ496" s="1" t="str">
        <f t="shared" si="142"/>
        <v>No</v>
      </c>
      <c r="AK496" s="1" t="str">
        <f t="shared" si="143"/>
        <v>Low</v>
      </c>
    </row>
    <row r="497" spans="1:37" x14ac:dyDescent="0.3">
      <c r="A497" s="1" t="s">
        <v>22</v>
      </c>
      <c r="B497" s="1" t="s">
        <v>25</v>
      </c>
      <c r="C497" s="1" t="s">
        <v>28</v>
      </c>
      <c r="D497" s="1">
        <v>1341</v>
      </c>
      <c r="E497" s="1">
        <v>369972</v>
      </c>
      <c r="F497" s="1">
        <v>9213</v>
      </c>
      <c r="G497" s="1">
        <v>5.93</v>
      </c>
      <c r="H497" s="1">
        <v>16.82</v>
      </c>
      <c r="I497" s="1">
        <v>137</v>
      </c>
      <c r="J497" s="1">
        <v>6.76</v>
      </c>
      <c r="K497" s="1">
        <v>19.04</v>
      </c>
      <c r="L497" s="1">
        <v>88147</v>
      </c>
      <c r="M497" s="1">
        <v>7</v>
      </c>
      <c r="N497" s="1">
        <v>1881.59</v>
      </c>
      <c r="O497" s="1">
        <v>5.39</v>
      </c>
      <c r="P497" s="1">
        <v>25</v>
      </c>
      <c r="Q497" s="1">
        <v>38532</v>
      </c>
      <c r="R497" s="1">
        <v>55</v>
      </c>
      <c r="S497" s="1">
        <f t="shared" si="127"/>
        <v>22555.62</v>
      </c>
      <c r="T497" s="1">
        <f t="shared" si="128"/>
        <v>70442.668799999999</v>
      </c>
      <c r="U497" s="1">
        <f t="shared" si="129"/>
        <v>72.279899999999998</v>
      </c>
      <c r="V497" s="1">
        <f t="shared" si="130"/>
        <v>79.521299999999997</v>
      </c>
      <c r="W497" s="1">
        <f t="shared" si="131"/>
        <v>150142.91000000003</v>
      </c>
      <c r="X497" s="1">
        <f t="shared" si="132"/>
        <v>111.96339299030576</v>
      </c>
      <c r="Y497" s="10">
        <f t="shared" si="133"/>
        <v>40.15760338651905</v>
      </c>
      <c r="Z497" s="1">
        <f t="shared" si="134"/>
        <v>196.62732051084456</v>
      </c>
      <c r="AA497" s="1">
        <f t="shared" si="135"/>
        <v>0.69674956483193318</v>
      </c>
      <c r="AB497" s="1">
        <f t="shared" si="136"/>
        <v>140929.91000000003</v>
      </c>
      <c r="AC497" s="8">
        <f t="shared" si="137"/>
        <v>0.69674956483193318</v>
      </c>
      <c r="AD497" s="1" t="str">
        <f t="shared" si="138"/>
        <v>CUST497</v>
      </c>
      <c r="AE497" s="1"/>
      <c r="AF497" s="1">
        <f t="shared" si="144"/>
        <v>205559304.3531</v>
      </c>
      <c r="AG497" s="1">
        <f t="shared" si="139"/>
        <v>1.0042975217642554</v>
      </c>
      <c r="AH497" s="1" t="str">
        <f t="shared" si="140"/>
        <v>No</v>
      </c>
      <c r="AI497" s="1" t="str">
        <f t="shared" si="141"/>
        <v>No</v>
      </c>
      <c r="AJ497" s="1" t="str">
        <f t="shared" si="142"/>
        <v>No</v>
      </c>
      <c r="AK497" s="1" t="str">
        <f t="shared" si="143"/>
        <v>High</v>
      </c>
    </row>
    <row r="498" spans="1:37" x14ac:dyDescent="0.3">
      <c r="A498" s="1" t="s">
        <v>23</v>
      </c>
      <c r="B498" s="1" t="s">
        <v>26</v>
      </c>
      <c r="C498" s="1" t="s">
        <v>31</v>
      </c>
      <c r="D498" s="1">
        <v>4540</v>
      </c>
      <c r="E498" s="1">
        <v>352929</v>
      </c>
      <c r="F498" s="1">
        <v>15503</v>
      </c>
      <c r="G498" s="1">
        <v>5.97</v>
      </c>
      <c r="H498" s="1">
        <v>11.95</v>
      </c>
      <c r="I498" s="1">
        <v>346</v>
      </c>
      <c r="J498" s="1">
        <v>65.62</v>
      </c>
      <c r="K498" s="1">
        <v>11.77</v>
      </c>
      <c r="L498" s="1">
        <v>94547</v>
      </c>
      <c r="M498" s="1">
        <v>1</v>
      </c>
      <c r="N498" s="1">
        <v>1704.82</v>
      </c>
      <c r="O498" s="1">
        <v>17.63</v>
      </c>
      <c r="P498" s="1">
        <v>22</v>
      </c>
      <c r="Q498" s="1">
        <v>7412</v>
      </c>
      <c r="R498" s="1">
        <v>70</v>
      </c>
      <c r="S498" s="1">
        <f t="shared" si="127"/>
        <v>54253</v>
      </c>
      <c r="T498" s="1">
        <f t="shared" si="128"/>
        <v>41539.743300000002</v>
      </c>
      <c r="U498" s="1">
        <f t="shared" si="129"/>
        <v>800.40199999999993</v>
      </c>
      <c r="V498" s="1">
        <f t="shared" si="130"/>
        <v>271.03799999999995</v>
      </c>
      <c r="W498" s="1">
        <f t="shared" si="131"/>
        <v>154105.8167</v>
      </c>
      <c r="X498" s="1">
        <f t="shared" si="132"/>
        <v>33.944012488986786</v>
      </c>
      <c r="Y498" s="10">
        <f t="shared" si="133"/>
        <v>22.765206734180481</v>
      </c>
      <c r="Z498" s="1">
        <f t="shared" si="134"/>
        <v>207.01833624664189</v>
      </c>
      <c r="AA498" s="1">
        <f t="shared" si="135"/>
        <v>1.6713495348922869</v>
      </c>
      <c r="AB498" s="1">
        <f t="shared" si="136"/>
        <v>138602.8167</v>
      </c>
      <c r="AC498" s="8">
        <f t="shared" si="137"/>
        <v>1.6713495348922869</v>
      </c>
      <c r="AD498" s="1" t="str">
        <f t="shared" si="138"/>
        <v>CUST498</v>
      </c>
      <c r="AE498" s="1"/>
      <c r="AF498" s="1">
        <f t="shared" si="144"/>
        <v>205697907.16980001</v>
      </c>
      <c r="AG498" s="1">
        <f t="shared" si="139"/>
        <v>1.0049746911376363</v>
      </c>
      <c r="AH498" s="1" t="str">
        <f t="shared" si="140"/>
        <v>No</v>
      </c>
      <c r="AI498" s="1" t="str">
        <f t="shared" si="141"/>
        <v>No</v>
      </c>
      <c r="AJ498" s="1" t="str">
        <f t="shared" si="142"/>
        <v>No</v>
      </c>
      <c r="AK498" s="1" t="str">
        <f t="shared" si="143"/>
        <v>High</v>
      </c>
    </row>
    <row r="499" spans="1:37" x14ac:dyDescent="0.3">
      <c r="A499" s="1" t="s">
        <v>22</v>
      </c>
      <c r="B499" s="1" t="s">
        <v>25</v>
      </c>
      <c r="C499" s="1" t="s">
        <v>29</v>
      </c>
      <c r="D499" s="1">
        <v>3695</v>
      </c>
      <c r="E499" s="1">
        <v>284627</v>
      </c>
      <c r="F499" s="1">
        <v>27785</v>
      </c>
      <c r="G499" s="1">
        <v>6.04</v>
      </c>
      <c r="H499" s="1">
        <v>4.8499999999999996</v>
      </c>
      <c r="I499" s="1">
        <v>43</v>
      </c>
      <c r="J499" s="1">
        <v>23.97</v>
      </c>
      <c r="K499" s="1">
        <v>11.79</v>
      </c>
      <c r="L499" s="1">
        <v>51990</v>
      </c>
      <c r="M499" s="1">
        <v>11</v>
      </c>
      <c r="N499" s="1">
        <v>1899.68</v>
      </c>
      <c r="O499" s="1">
        <v>14.84</v>
      </c>
      <c r="P499" s="1">
        <v>9</v>
      </c>
      <c r="Q499" s="1">
        <v>14919</v>
      </c>
      <c r="R499" s="1">
        <v>-14</v>
      </c>
      <c r="S499" s="1">
        <f t="shared" si="127"/>
        <v>17920.75</v>
      </c>
      <c r="T499" s="1">
        <f t="shared" si="128"/>
        <v>33557.523300000001</v>
      </c>
      <c r="U499" s="1">
        <f t="shared" si="129"/>
        <v>548.33799999999997</v>
      </c>
      <c r="V499" s="1">
        <f t="shared" si="130"/>
        <v>223.178</v>
      </c>
      <c r="W499" s="1">
        <f t="shared" si="131"/>
        <v>165468.2107</v>
      </c>
      <c r="X499" s="1">
        <f t="shared" si="132"/>
        <v>44.781653775372121</v>
      </c>
      <c r="Y499" s="10">
        <f t="shared" si="133"/>
        <v>10.243908583768221</v>
      </c>
      <c r="Z499" s="1">
        <f t="shared" si="134"/>
        <v>149.82891855470393</v>
      </c>
      <c r="AA499" s="1">
        <f t="shared" si="135"/>
        <v>0.28699399565044781</v>
      </c>
      <c r="AB499" s="1">
        <f t="shared" si="136"/>
        <v>137683.2107</v>
      </c>
      <c r="AC499" s="8">
        <f t="shared" si="137"/>
        <v>0.28699399565044781</v>
      </c>
      <c r="AD499" s="1" t="str">
        <f t="shared" si="138"/>
        <v>CUST499</v>
      </c>
      <c r="AE499" s="1"/>
      <c r="AF499" s="1">
        <f t="shared" si="144"/>
        <v>205835590.38050002</v>
      </c>
      <c r="AG499" s="1">
        <f t="shared" si="139"/>
        <v>1.0056473676079605</v>
      </c>
      <c r="AH499" s="1" t="str">
        <f t="shared" si="140"/>
        <v>No</v>
      </c>
      <c r="AI499" s="1" t="str">
        <f t="shared" si="141"/>
        <v>No</v>
      </c>
      <c r="AJ499" s="1" t="str">
        <f t="shared" si="142"/>
        <v>No</v>
      </c>
      <c r="AK499" s="1" t="str">
        <f t="shared" si="143"/>
        <v>Low</v>
      </c>
    </row>
    <row r="500" spans="1:37" x14ac:dyDescent="0.3">
      <c r="A500" s="1" t="s">
        <v>21</v>
      </c>
      <c r="B500" s="1" t="s">
        <v>27</v>
      </c>
      <c r="C500" s="1" t="s">
        <v>28</v>
      </c>
      <c r="D500" s="1">
        <v>3371</v>
      </c>
      <c r="E500" s="1">
        <v>362229</v>
      </c>
      <c r="F500" s="1">
        <v>12415</v>
      </c>
      <c r="G500" s="1">
        <v>9.2799999999999994</v>
      </c>
      <c r="H500" s="1">
        <v>16.8</v>
      </c>
      <c r="I500" s="1">
        <v>90</v>
      </c>
      <c r="J500" s="1">
        <v>40.450000000000003</v>
      </c>
      <c r="K500" s="1">
        <v>17.399999999999999</v>
      </c>
      <c r="L500" s="1">
        <v>45615</v>
      </c>
      <c r="M500" s="1">
        <v>13</v>
      </c>
      <c r="N500" s="1">
        <v>632.23</v>
      </c>
      <c r="O500" s="1">
        <v>9.77</v>
      </c>
      <c r="P500" s="1">
        <v>35</v>
      </c>
      <c r="Q500" s="1">
        <v>48117</v>
      </c>
      <c r="R500" s="1">
        <v>43</v>
      </c>
      <c r="S500" s="1">
        <f t="shared" si="127"/>
        <v>56632.800000000003</v>
      </c>
      <c r="T500" s="1">
        <f t="shared" si="128"/>
        <v>63027.845999999998</v>
      </c>
      <c r="U500" s="1">
        <f t="shared" si="129"/>
        <v>329.3467</v>
      </c>
      <c r="V500" s="1">
        <f t="shared" si="130"/>
        <v>312.8288</v>
      </c>
      <c r="W500" s="1">
        <f t="shared" si="131"/>
        <v>148194.17849999998</v>
      </c>
      <c r="X500" s="1">
        <f t="shared" si="132"/>
        <v>43.961488727380591</v>
      </c>
      <c r="Y500" s="10">
        <f t="shared" si="133"/>
        <v>29.176721707611758</v>
      </c>
      <c r="Z500" s="1">
        <f t="shared" si="134"/>
        <v>572.93864574601014</v>
      </c>
      <c r="AA500" s="1">
        <f t="shared" si="135"/>
        <v>0.15708488276753105</v>
      </c>
      <c r="AB500" s="1">
        <f t="shared" si="136"/>
        <v>135779.17849999998</v>
      </c>
      <c r="AC500" s="8">
        <f t="shared" si="137"/>
        <v>0.15708488276753105</v>
      </c>
      <c r="AD500" s="1" t="str">
        <f t="shared" si="138"/>
        <v>CUST500</v>
      </c>
      <c r="AE500" s="1"/>
      <c r="AF500" s="1">
        <f t="shared" si="144"/>
        <v>205971369.55900002</v>
      </c>
      <c r="AG500" s="1">
        <f t="shared" si="139"/>
        <v>1.0063107415812471</v>
      </c>
      <c r="AH500" s="1" t="str">
        <f t="shared" si="140"/>
        <v>No</v>
      </c>
      <c r="AI500" s="1" t="str">
        <f t="shared" si="141"/>
        <v>No</v>
      </c>
      <c r="AJ500" s="1" t="str">
        <f t="shared" si="142"/>
        <v>No</v>
      </c>
      <c r="AK500" s="1" t="str">
        <f t="shared" si="143"/>
        <v>High</v>
      </c>
    </row>
    <row r="501" spans="1:37" x14ac:dyDescent="0.3">
      <c r="A501" s="1" t="s">
        <v>19</v>
      </c>
      <c r="B501" s="1" t="s">
        <v>26</v>
      </c>
      <c r="C501" s="1" t="s">
        <v>31</v>
      </c>
      <c r="D501" s="1">
        <v>4214</v>
      </c>
      <c r="E501" s="1">
        <v>545479</v>
      </c>
      <c r="F501" s="1">
        <v>127115</v>
      </c>
      <c r="G501" s="1">
        <v>8.8699999999999992</v>
      </c>
      <c r="H501" s="1">
        <v>13.67</v>
      </c>
      <c r="I501" s="1">
        <v>231</v>
      </c>
      <c r="J501" s="1">
        <v>7.62</v>
      </c>
      <c r="K501" s="1">
        <v>18.899999999999999</v>
      </c>
      <c r="L501" s="1">
        <v>83797</v>
      </c>
      <c r="M501" s="1">
        <v>12</v>
      </c>
      <c r="N501" s="1">
        <v>498.97</v>
      </c>
      <c r="O501" s="1">
        <v>5.36</v>
      </c>
      <c r="P501" s="1">
        <v>4</v>
      </c>
      <c r="Q501" s="1">
        <v>40023</v>
      </c>
      <c r="R501" s="1">
        <v>18</v>
      </c>
      <c r="S501" s="1">
        <f t="shared" si="127"/>
        <v>57605.38</v>
      </c>
      <c r="T501" s="1">
        <f t="shared" si="128"/>
        <v>103095.53099999999</v>
      </c>
      <c r="U501" s="1">
        <f t="shared" si="129"/>
        <v>225.87040000000002</v>
      </c>
      <c r="V501" s="1">
        <f t="shared" si="130"/>
        <v>373.78179999999992</v>
      </c>
      <c r="W501" s="1">
        <f t="shared" si="131"/>
        <v>260358.43680000002</v>
      </c>
      <c r="X501" s="1">
        <f t="shared" si="132"/>
        <v>61.784156810631238</v>
      </c>
      <c r="Y501" s="10">
        <f t="shared" si="133"/>
        <v>4.2912244817684773</v>
      </c>
      <c r="Z501" s="1">
        <f t="shared" si="134"/>
        <v>1093.2100126260095</v>
      </c>
      <c r="AA501" s="1">
        <f t="shared" si="135"/>
        <v>0.21130432152291839</v>
      </c>
      <c r="AB501" s="1">
        <f t="shared" si="136"/>
        <v>133243.43680000002</v>
      </c>
      <c r="AC501" s="8">
        <f t="shared" si="137"/>
        <v>0.21130432152291839</v>
      </c>
      <c r="AD501" s="1" t="str">
        <f t="shared" si="138"/>
        <v>CUST501</v>
      </c>
      <c r="AE501" s="1"/>
      <c r="AF501" s="1">
        <f t="shared" si="144"/>
        <v>206104612.99580002</v>
      </c>
      <c r="AG501" s="1">
        <f t="shared" si="139"/>
        <v>1.0069617267253674</v>
      </c>
      <c r="AH501" s="1" t="str">
        <f t="shared" si="140"/>
        <v>No</v>
      </c>
      <c r="AI501" s="1" t="str">
        <f t="shared" si="141"/>
        <v>No</v>
      </c>
      <c r="AJ501" s="1" t="str">
        <f t="shared" si="142"/>
        <v>No</v>
      </c>
      <c r="AK501" s="1" t="str">
        <f t="shared" si="143"/>
        <v>Low</v>
      </c>
    </row>
    <row r="502" spans="1:37" x14ac:dyDescent="0.3">
      <c r="A502" s="1" t="s">
        <v>19</v>
      </c>
      <c r="B502" s="1" t="s">
        <v>27</v>
      </c>
      <c r="C502" s="1" t="s">
        <v>28</v>
      </c>
      <c r="D502" s="1">
        <v>582</v>
      </c>
      <c r="E502" s="1">
        <v>325709</v>
      </c>
      <c r="F502" s="1">
        <v>32364</v>
      </c>
      <c r="G502" s="1">
        <v>2.56</v>
      </c>
      <c r="H502" s="1">
        <v>18.64</v>
      </c>
      <c r="I502" s="1">
        <v>424</v>
      </c>
      <c r="J502" s="1">
        <v>24.36</v>
      </c>
      <c r="K502" s="1">
        <v>17.84</v>
      </c>
      <c r="L502" s="1">
        <v>61416</v>
      </c>
      <c r="M502" s="1">
        <v>7</v>
      </c>
      <c r="N502" s="1">
        <v>1431.68</v>
      </c>
      <c r="O502" s="1">
        <v>17.12</v>
      </c>
      <c r="P502" s="1">
        <v>49</v>
      </c>
      <c r="Q502" s="1">
        <v>29618</v>
      </c>
      <c r="R502" s="1">
        <v>36</v>
      </c>
      <c r="S502" s="1">
        <f t="shared" si="127"/>
        <v>10848.48</v>
      </c>
      <c r="T502" s="1">
        <f t="shared" si="128"/>
        <v>58106.4856</v>
      </c>
      <c r="U502" s="1">
        <f t="shared" si="129"/>
        <v>99.638400000000004</v>
      </c>
      <c r="V502" s="1">
        <f t="shared" si="130"/>
        <v>14.8992</v>
      </c>
      <c r="W502" s="1">
        <f t="shared" si="131"/>
        <v>165605.49680000002</v>
      </c>
      <c r="X502" s="1">
        <f t="shared" si="132"/>
        <v>284.54552714776634</v>
      </c>
      <c r="Y502" s="10">
        <f t="shared" si="133"/>
        <v>10.063929056976887</v>
      </c>
      <c r="Z502" s="1">
        <f t="shared" si="134"/>
        <v>227.5012572641931</v>
      </c>
      <c r="AA502" s="1">
        <f t="shared" si="135"/>
        <v>1.8637259639739769</v>
      </c>
      <c r="AB502" s="1">
        <f t="shared" si="136"/>
        <v>133241.49680000002</v>
      </c>
      <c r="AC502" s="8">
        <f t="shared" si="137"/>
        <v>1.8637259639739769</v>
      </c>
      <c r="AD502" s="1" t="str">
        <f t="shared" si="138"/>
        <v>CUST502</v>
      </c>
      <c r="AE502" s="1"/>
      <c r="AF502" s="1">
        <f t="shared" si="144"/>
        <v>206237854.49260002</v>
      </c>
      <c r="AG502" s="1">
        <f t="shared" si="139"/>
        <v>1.0076127023912635</v>
      </c>
      <c r="AH502" s="1" t="str">
        <f t="shared" si="140"/>
        <v>No</v>
      </c>
      <c r="AI502" s="1" t="str">
        <f t="shared" si="141"/>
        <v>No</v>
      </c>
      <c r="AJ502" s="1" t="str">
        <f t="shared" si="142"/>
        <v>No</v>
      </c>
      <c r="AK502" s="1" t="str">
        <f t="shared" si="143"/>
        <v>Low</v>
      </c>
    </row>
    <row r="503" spans="1:37" x14ac:dyDescent="0.3">
      <c r="A503" s="1" t="s">
        <v>23</v>
      </c>
      <c r="B503" s="1" t="s">
        <v>26</v>
      </c>
      <c r="C503" s="1" t="s">
        <v>31</v>
      </c>
      <c r="D503" s="1">
        <v>4427</v>
      </c>
      <c r="E503" s="1">
        <v>358877</v>
      </c>
      <c r="F503" s="1">
        <v>80715</v>
      </c>
      <c r="G503" s="1">
        <v>9.3800000000000008</v>
      </c>
      <c r="H503" s="1">
        <v>16.34</v>
      </c>
      <c r="I503" s="1">
        <v>248</v>
      </c>
      <c r="J503" s="1">
        <v>11.94</v>
      </c>
      <c r="K503" s="1">
        <v>7.14</v>
      </c>
      <c r="L503" s="1">
        <v>30984</v>
      </c>
      <c r="M503" s="1">
        <v>8</v>
      </c>
      <c r="N503" s="1">
        <v>375.5</v>
      </c>
      <c r="O503" s="1">
        <v>17.559999999999999</v>
      </c>
      <c r="P503" s="1">
        <v>9</v>
      </c>
      <c r="Q503" s="1">
        <v>17878</v>
      </c>
      <c r="R503" s="1">
        <v>58</v>
      </c>
      <c r="S503" s="1">
        <f t="shared" si="127"/>
        <v>72337.179999999993</v>
      </c>
      <c r="T503" s="1">
        <f t="shared" si="128"/>
        <v>25623.817799999997</v>
      </c>
      <c r="U503" s="1">
        <f t="shared" si="129"/>
        <v>777.38119999999992</v>
      </c>
      <c r="V503" s="1">
        <f t="shared" si="130"/>
        <v>415.25260000000003</v>
      </c>
      <c r="W503" s="1">
        <f t="shared" si="131"/>
        <v>210861.36840000001</v>
      </c>
      <c r="X503" s="1">
        <f t="shared" si="132"/>
        <v>47.630758617573981</v>
      </c>
      <c r="Y503" s="10">
        <f t="shared" si="133"/>
        <v>4.4462243696958437</v>
      </c>
      <c r="Z503" s="1">
        <f t="shared" si="134"/>
        <v>955.73102529960056</v>
      </c>
      <c r="AA503" s="1">
        <f t="shared" si="135"/>
        <v>0.25948723378762084</v>
      </c>
      <c r="AB503" s="1">
        <f t="shared" si="136"/>
        <v>130146.36840000001</v>
      </c>
      <c r="AC503" s="8">
        <f t="shared" si="137"/>
        <v>0.25948723378762084</v>
      </c>
      <c r="AD503" s="1" t="str">
        <f t="shared" si="138"/>
        <v>CUST503</v>
      </c>
      <c r="AE503" s="1"/>
      <c r="AF503" s="1">
        <f t="shared" si="144"/>
        <v>206368000.86100003</v>
      </c>
      <c r="AG503" s="1">
        <f t="shared" si="139"/>
        <v>1.0082485562421124</v>
      </c>
      <c r="AH503" s="1" t="str">
        <f t="shared" si="140"/>
        <v>No</v>
      </c>
      <c r="AI503" s="1" t="str">
        <f t="shared" si="141"/>
        <v>No</v>
      </c>
      <c r="AJ503" s="1" t="str">
        <f t="shared" si="142"/>
        <v>No</v>
      </c>
      <c r="AK503" s="1" t="str">
        <f t="shared" si="143"/>
        <v>Low</v>
      </c>
    </row>
    <row r="504" spans="1:37" x14ac:dyDescent="0.3">
      <c r="A504" s="1" t="s">
        <v>23</v>
      </c>
      <c r="B504" s="1" t="s">
        <v>26</v>
      </c>
      <c r="C504" s="1" t="s">
        <v>28</v>
      </c>
      <c r="D504" s="1">
        <v>3140</v>
      </c>
      <c r="E504" s="1">
        <v>341262</v>
      </c>
      <c r="F504" s="1">
        <v>10355</v>
      </c>
      <c r="G504" s="1">
        <v>7.97</v>
      </c>
      <c r="H504" s="1">
        <v>12.46</v>
      </c>
      <c r="I504" s="1">
        <v>107</v>
      </c>
      <c r="J504" s="1">
        <v>60.76</v>
      </c>
      <c r="K504" s="1">
        <v>13.19</v>
      </c>
      <c r="L504" s="1">
        <v>99016</v>
      </c>
      <c r="M504" s="1">
        <v>11</v>
      </c>
      <c r="N504" s="1">
        <v>1075.6600000000001</v>
      </c>
      <c r="O504" s="1">
        <v>13.57</v>
      </c>
      <c r="P504" s="1">
        <v>37</v>
      </c>
      <c r="Q504" s="1">
        <v>17254</v>
      </c>
      <c r="R504" s="1">
        <v>62</v>
      </c>
      <c r="S504" s="1">
        <f t="shared" si="127"/>
        <v>39124.400000000001</v>
      </c>
      <c r="T504" s="1">
        <f t="shared" si="128"/>
        <v>45012.457799999996</v>
      </c>
      <c r="U504" s="1">
        <f t="shared" si="129"/>
        <v>426.09800000000007</v>
      </c>
      <c r="V504" s="1">
        <f t="shared" si="130"/>
        <v>250.25799999999998</v>
      </c>
      <c r="W504" s="1">
        <f t="shared" si="131"/>
        <v>140178.7862</v>
      </c>
      <c r="X504" s="1">
        <f t="shared" si="132"/>
        <v>44.642925541401276</v>
      </c>
      <c r="Y504" s="10">
        <f t="shared" si="133"/>
        <v>32.956253017865762</v>
      </c>
      <c r="Z504" s="1">
        <f t="shared" si="134"/>
        <v>317.25824145175983</v>
      </c>
      <c r="AA504" s="1">
        <f t="shared" si="135"/>
        <v>0.33726468226758327</v>
      </c>
      <c r="AB504" s="1">
        <f t="shared" si="136"/>
        <v>129823.7862</v>
      </c>
      <c r="AC504" s="8">
        <f t="shared" si="137"/>
        <v>0.33726468226758327</v>
      </c>
      <c r="AD504" s="1" t="str">
        <f t="shared" si="138"/>
        <v>CUST504</v>
      </c>
      <c r="AE504" s="1"/>
      <c r="AF504" s="1">
        <f t="shared" si="144"/>
        <v>206497824.64720002</v>
      </c>
      <c r="AG504" s="1">
        <f t="shared" si="139"/>
        <v>1.0088828340587115</v>
      </c>
      <c r="AH504" s="1" t="str">
        <f t="shared" si="140"/>
        <v>No</v>
      </c>
      <c r="AI504" s="1" t="str">
        <f t="shared" si="141"/>
        <v>No</v>
      </c>
      <c r="AJ504" s="1" t="str">
        <f t="shared" si="142"/>
        <v>No</v>
      </c>
      <c r="AK504" s="1" t="str">
        <f t="shared" si="143"/>
        <v>High</v>
      </c>
    </row>
    <row r="505" spans="1:37" x14ac:dyDescent="0.3">
      <c r="A505" s="1" t="s">
        <v>22</v>
      </c>
      <c r="B505" s="1" t="s">
        <v>26</v>
      </c>
      <c r="C505" s="1" t="s">
        <v>31</v>
      </c>
      <c r="D505" s="1">
        <v>2868</v>
      </c>
      <c r="E505" s="1">
        <v>306695</v>
      </c>
      <c r="F505" s="1">
        <v>47604</v>
      </c>
      <c r="G505" s="1">
        <v>5.26</v>
      </c>
      <c r="H505" s="1">
        <v>15.63</v>
      </c>
      <c r="I505" s="1">
        <v>305</v>
      </c>
      <c r="J505" s="1">
        <v>8.6199999999999992</v>
      </c>
      <c r="K505" s="1">
        <v>17.29</v>
      </c>
      <c r="L505" s="1">
        <v>3190</v>
      </c>
      <c r="M505" s="1">
        <v>0</v>
      </c>
      <c r="N505" s="1">
        <v>1158.03</v>
      </c>
      <c r="O505" s="1">
        <v>8.14</v>
      </c>
      <c r="P505" s="1">
        <v>44</v>
      </c>
      <c r="Q505" s="1">
        <v>29133</v>
      </c>
      <c r="R505" s="1">
        <v>52</v>
      </c>
      <c r="S505" s="1">
        <f t="shared" si="127"/>
        <v>44826.840000000004</v>
      </c>
      <c r="T505" s="1">
        <f t="shared" si="128"/>
        <v>53027.565499999997</v>
      </c>
      <c r="U505" s="1">
        <f t="shared" si="129"/>
        <v>233.45519999999999</v>
      </c>
      <c r="V505" s="1">
        <f t="shared" si="130"/>
        <v>150.85679999999999</v>
      </c>
      <c r="W505" s="1">
        <f t="shared" si="131"/>
        <v>176133.28250000003</v>
      </c>
      <c r="X505" s="1">
        <f t="shared" si="132"/>
        <v>61.413278417015356</v>
      </c>
      <c r="Y505" s="10">
        <f t="shared" si="133"/>
        <v>6.4426308713553482</v>
      </c>
      <c r="Z505" s="1">
        <f t="shared" si="134"/>
        <v>264.84201618265502</v>
      </c>
      <c r="AA505" s="1">
        <f t="shared" si="135"/>
        <v>1.1516299581016971</v>
      </c>
      <c r="AB505" s="1">
        <f t="shared" si="136"/>
        <v>128529.28250000003</v>
      </c>
      <c r="AC505" s="8">
        <f t="shared" si="137"/>
        <v>1.1516299581016971</v>
      </c>
      <c r="AD505" s="1" t="str">
        <f t="shared" si="138"/>
        <v>CUST505</v>
      </c>
      <c r="AE505" s="1"/>
      <c r="AF505" s="1">
        <f t="shared" si="144"/>
        <v>206626353.92970002</v>
      </c>
      <c r="AG505" s="1">
        <f t="shared" si="139"/>
        <v>1.0095107873410749</v>
      </c>
      <c r="AH505" s="1" t="str">
        <f t="shared" si="140"/>
        <v>No</v>
      </c>
      <c r="AI505" s="1" t="str">
        <f t="shared" si="141"/>
        <v>No</v>
      </c>
      <c r="AJ505" s="1" t="str">
        <f t="shared" si="142"/>
        <v>No</v>
      </c>
      <c r="AK505" s="1" t="str">
        <f t="shared" si="143"/>
        <v>Low</v>
      </c>
    </row>
    <row r="506" spans="1:37" x14ac:dyDescent="0.3">
      <c r="A506" s="1" t="s">
        <v>23</v>
      </c>
      <c r="B506" s="1" t="s">
        <v>26</v>
      </c>
      <c r="C506" s="1" t="s">
        <v>29</v>
      </c>
      <c r="D506" s="1">
        <v>4319</v>
      </c>
      <c r="E506" s="1">
        <v>422013</v>
      </c>
      <c r="F506" s="1">
        <v>148369</v>
      </c>
      <c r="G506" s="1">
        <v>2.39</v>
      </c>
      <c r="H506" s="1">
        <v>9.61</v>
      </c>
      <c r="I506" s="1">
        <v>411</v>
      </c>
      <c r="J506" s="1">
        <v>57.01</v>
      </c>
      <c r="K506" s="1">
        <v>12.45</v>
      </c>
      <c r="L506" s="1">
        <v>18595</v>
      </c>
      <c r="M506" s="1">
        <v>14</v>
      </c>
      <c r="N506" s="1">
        <v>929.07</v>
      </c>
      <c r="O506" s="1">
        <v>12.24</v>
      </c>
      <c r="P506" s="1">
        <v>38</v>
      </c>
      <c r="Q506" s="1">
        <v>34729</v>
      </c>
      <c r="R506" s="1">
        <v>57</v>
      </c>
      <c r="S506" s="1">
        <f t="shared" si="127"/>
        <v>41505.589999999997</v>
      </c>
      <c r="T506" s="1">
        <f t="shared" si="128"/>
        <v>52540.618499999997</v>
      </c>
      <c r="U506" s="1">
        <f t="shared" si="129"/>
        <v>528.64560000000006</v>
      </c>
      <c r="V506" s="1">
        <f t="shared" si="130"/>
        <v>103.22410000000001</v>
      </c>
      <c r="W506" s="1">
        <f t="shared" si="131"/>
        <v>274010.92180000001</v>
      </c>
      <c r="X506" s="1">
        <f t="shared" si="132"/>
        <v>63.443140032414917</v>
      </c>
      <c r="Y506" s="10">
        <f t="shared" si="133"/>
        <v>2.8443475389063755</v>
      </c>
      <c r="Z506" s="1">
        <f t="shared" si="134"/>
        <v>454.23165100584453</v>
      </c>
      <c r="AA506" s="1">
        <f t="shared" si="135"/>
        <v>0.90482466179951804</v>
      </c>
      <c r="AB506" s="1">
        <f t="shared" si="136"/>
        <v>125641.92180000001</v>
      </c>
      <c r="AC506" s="8">
        <f t="shared" si="137"/>
        <v>0.90482466179951804</v>
      </c>
      <c r="AD506" s="1" t="str">
        <f t="shared" si="138"/>
        <v>CUST506</v>
      </c>
      <c r="AE506" s="1"/>
      <c r="AF506" s="1">
        <f t="shared" si="144"/>
        <v>206751995.8515</v>
      </c>
      <c r="AG506" s="1">
        <f t="shared" si="139"/>
        <v>1.0101246338954333</v>
      </c>
      <c r="AH506" s="1" t="str">
        <f t="shared" si="140"/>
        <v>No</v>
      </c>
      <c r="AI506" s="1" t="str">
        <f t="shared" si="141"/>
        <v>No</v>
      </c>
      <c r="AJ506" s="1" t="str">
        <f t="shared" si="142"/>
        <v>No</v>
      </c>
      <c r="AK506" s="1" t="str">
        <f t="shared" si="143"/>
        <v>Low</v>
      </c>
    </row>
    <row r="507" spans="1:37" x14ac:dyDescent="0.3">
      <c r="A507" s="1" t="s">
        <v>20</v>
      </c>
      <c r="B507" s="1" t="s">
        <v>27</v>
      </c>
      <c r="C507" s="1" t="s">
        <v>31</v>
      </c>
      <c r="D507" s="1">
        <v>1416</v>
      </c>
      <c r="E507" s="1">
        <v>339768</v>
      </c>
      <c r="F507" s="1">
        <v>71914</v>
      </c>
      <c r="G507" s="1">
        <v>1.1000000000000001</v>
      </c>
      <c r="H507" s="1">
        <v>19.899999999999999</v>
      </c>
      <c r="I507" s="1">
        <v>88</v>
      </c>
      <c r="J507" s="1">
        <v>8.5500000000000007</v>
      </c>
      <c r="K507" s="1">
        <v>12.53</v>
      </c>
      <c r="L507" s="1">
        <v>54412</v>
      </c>
      <c r="M507" s="1">
        <v>3</v>
      </c>
      <c r="N507" s="1">
        <v>1032.44</v>
      </c>
      <c r="O507" s="1">
        <v>15.29</v>
      </c>
      <c r="P507" s="1">
        <v>18</v>
      </c>
      <c r="Q507" s="1">
        <v>17042</v>
      </c>
      <c r="R507" s="1">
        <v>6</v>
      </c>
      <c r="S507" s="1">
        <f t="shared" si="127"/>
        <v>28178.399999999998</v>
      </c>
      <c r="T507" s="1">
        <f t="shared" si="128"/>
        <v>42572.930399999997</v>
      </c>
      <c r="U507" s="1">
        <f t="shared" si="129"/>
        <v>216.50639999999999</v>
      </c>
      <c r="V507" s="1">
        <f t="shared" si="130"/>
        <v>15.576000000000002</v>
      </c>
      <c r="W507" s="1">
        <f t="shared" si="131"/>
        <v>197330.58720000001</v>
      </c>
      <c r="X507" s="1">
        <f t="shared" si="132"/>
        <v>139.3577593220339</v>
      </c>
      <c r="Y507" s="10">
        <f t="shared" si="133"/>
        <v>4.7246433239702981</v>
      </c>
      <c r="Z507" s="1">
        <f t="shared" si="134"/>
        <v>329.09224749137962</v>
      </c>
      <c r="AA507" s="1">
        <f t="shared" si="135"/>
        <v>0.26740222740222741</v>
      </c>
      <c r="AB507" s="1">
        <f t="shared" si="136"/>
        <v>125416.58720000001</v>
      </c>
      <c r="AC507" s="8">
        <f t="shared" si="137"/>
        <v>0.26740222740222741</v>
      </c>
      <c r="AD507" s="1" t="str">
        <f t="shared" si="138"/>
        <v>CUST507</v>
      </c>
      <c r="AE507" s="1"/>
      <c r="AF507" s="1">
        <f t="shared" si="144"/>
        <v>206877412.43869999</v>
      </c>
      <c r="AG507" s="1">
        <f t="shared" si="139"/>
        <v>1.0107373795364514</v>
      </c>
      <c r="AH507" s="1" t="str">
        <f t="shared" si="140"/>
        <v>No</v>
      </c>
      <c r="AI507" s="1" t="str">
        <f t="shared" si="141"/>
        <v>No</v>
      </c>
      <c r="AJ507" s="1" t="str">
        <f t="shared" si="142"/>
        <v>No</v>
      </c>
      <c r="AK507" s="1" t="str">
        <f t="shared" si="143"/>
        <v>Low</v>
      </c>
    </row>
    <row r="508" spans="1:37" x14ac:dyDescent="0.3">
      <c r="A508" s="1" t="s">
        <v>22</v>
      </c>
      <c r="B508" s="1" t="s">
        <v>27</v>
      </c>
      <c r="C508" s="1" t="s">
        <v>30</v>
      </c>
      <c r="D508" s="1">
        <v>2113</v>
      </c>
      <c r="E508" s="1">
        <v>396130</v>
      </c>
      <c r="F508" s="1">
        <v>88375</v>
      </c>
      <c r="G508" s="1">
        <v>8.58</v>
      </c>
      <c r="H508" s="1">
        <v>9.92</v>
      </c>
      <c r="I508" s="1">
        <v>186</v>
      </c>
      <c r="J508" s="1">
        <v>10.24</v>
      </c>
      <c r="K508" s="1">
        <v>9.11</v>
      </c>
      <c r="L508" s="1">
        <v>98695</v>
      </c>
      <c r="M508" s="1">
        <v>3</v>
      </c>
      <c r="N508" s="1">
        <v>1486.39</v>
      </c>
      <c r="O508" s="1">
        <v>29.39</v>
      </c>
      <c r="P508" s="1">
        <v>7</v>
      </c>
      <c r="Q508" s="1">
        <v>26551</v>
      </c>
      <c r="R508" s="1">
        <v>20</v>
      </c>
      <c r="S508" s="1">
        <f t="shared" si="127"/>
        <v>20960.96</v>
      </c>
      <c r="T508" s="1">
        <f t="shared" si="128"/>
        <v>36087.442999999999</v>
      </c>
      <c r="U508" s="1">
        <f t="shared" si="129"/>
        <v>621.01070000000004</v>
      </c>
      <c r="V508" s="1">
        <f t="shared" si="130"/>
        <v>181.2954</v>
      </c>
      <c r="W508" s="1">
        <f t="shared" si="131"/>
        <v>213033.29089999999</v>
      </c>
      <c r="X508" s="1">
        <f t="shared" si="132"/>
        <v>100.8202985802177</v>
      </c>
      <c r="Y508" s="10">
        <f t="shared" si="133"/>
        <v>4.4823762376237628</v>
      </c>
      <c r="Z508" s="1">
        <f t="shared" si="134"/>
        <v>266.50475312670295</v>
      </c>
      <c r="AA508" s="1">
        <f t="shared" si="135"/>
        <v>0.69792376240123188</v>
      </c>
      <c r="AB508" s="1">
        <f t="shared" si="136"/>
        <v>124658.29089999999</v>
      </c>
      <c r="AC508" s="8">
        <f t="shared" si="137"/>
        <v>0.69792376240123188</v>
      </c>
      <c r="AD508" s="1" t="str">
        <f t="shared" si="138"/>
        <v>CUST508</v>
      </c>
      <c r="AE508" s="1"/>
      <c r="AF508" s="1">
        <f t="shared" si="144"/>
        <v>207002070.72959998</v>
      </c>
      <c r="AG508" s="1">
        <f t="shared" si="139"/>
        <v>1.0113464203824116</v>
      </c>
      <c r="AH508" s="1" t="str">
        <f t="shared" si="140"/>
        <v>No</v>
      </c>
      <c r="AI508" s="1" t="str">
        <f t="shared" si="141"/>
        <v>No</v>
      </c>
      <c r="AJ508" s="1" t="str">
        <f t="shared" si="142"/>
        <v>No</v>
      </c>
      <c r="AK508" s="1" t="str">
        <f t="shared" si="143"/>
        <v>Low</v>
      </c>
    </row>
    <row r="509" spans="1:37" x14ac:dyDescent="0.3">
      <c r="A509" s="1" t="s">
        <v>21</v>
      </c>
      <c r="B509" s="1" t="s">
        <v>24</v>
      </c>
      <c r="C509" s="1" t="s">
        <v>30</v>
      </c>
      <c r="D509" s="1">
        <v>1349</v>
      </c>
      <c r="E509" s="1">
        <v>224023</v>
      </c>
      <c r="F509" s="1">
        <v>31654</v>
      </c>
      <c r="G509" s="1">
        <v>3.01</v>
      </c>
      <c r="H509" s="1">
        <v>4.3</v>
      </c>
      <c r="I509" s="1">
        <v>262</v>
      </c>
      <c r="J509" s="1">
        <v>35.659999999999997</v>
      </c>
      <c r="K509" s="1">
        <v>6.36</v>
      </c>
      <c r="L509" s="1">
        <v>23227</v>
      </c>
      <c r="M509" s="1">
        <v>10</v>
      </c>
      <c r="N509" s="1">
        <v>783.32</v>
      </c>
      <c r="O509" s="1">
        <v>4.5</v>
      </c>
      <c r="P509" s="1">
        <v>25</v>
      </c>
      <c r="Q509" s="1">
        <v>24580</v>
      </c>
      <c r="R509" s="1">
        <v>1</v>
      </c>
      <c r="S509" s="1">
        <f t="shared" si="127"/>
        <v>5800.7</v>
      </c>
      <c r="T509" s="1">
        <f t="shared" si="128"/>
        <v>14247.862800000001</v>
      </c>
      <c r="U509" s="1">
        <f t="shared" si="129"/>
        <v>60.704999999999998</v>
      </c>
      <c r="V509" s="1">
        <f t="shared" si="130"/>
        <v>40.604900000000001</v>
      </c>
      <c r="W509" s="1">
        <f t="shared" si="131"/>
        <v>156066.12729999999</v>
      </c>
      <c r="X509" s="1">
        <f t="shared" si="132"/>
        <v>115.69023521126761</v>
      </c>
      <c r="Y509" s="10">
        <f t="shared" si="133"/>
        <v>7.0772414228849438</v>
      </c>
      <c r="Z509" s="1">
        <f t="shared" si="134"/>
        <v>285.99167645406726</v>
      </c>
      <c r="AA509" s="1">
        <f t="shared" si="135"/>
        <v>0.91611057793173034</v>
      </c>
      <c r="AB509" s="1">
        <f t="shared" si="136"/>
        <v>124412.12729999999</v>
      </c>
      <c r="AC509" s="8">
        <f t="shared" si="137"/>
        <v>0.91611057793173034</v>
      </c>
      <c r="AD509" s="1" t="str">
        <f t="shared" si="138"/>
        <v>CUST509</v>
      </c>
      <c r="AE509" s="1"/>
      <c r="AF509" s="1">
        <f t="shared" si="144"/>
        <v>207126482.85689998</v>
      </c>
      <c r="AG509" s="1">
        <f t="shared" si="139"/>
        <v>1.0119542585511485</v>
      </c>
      <c r="AH509" s="1" t="str">
        <f t="shared" si="140"/>
        <v>No</v>
      </c>
      <c r="AI509" s="1" t="str">
        <f t="shared" si="141"/>
        <v>No</v>
      </c>
      <c r="AJ509" s="1" t="str">
        <f t="shared" si="142"/>
        <v>No</v>
      </c>
      <c r="AK509" s="1" t="str">
        <f t="shared" si="143"/>
        <v>Low</v>
      </c>
    </row>
    <row r="510" spans="1:37" x14ac:dyDescent="0.3">
      <c r="A510" s="1" t="s">
        <v>22</v>
      </c>
      <c r="B510" s="1" t="s">
        <v>25</v>
      </c>
      <c r="C510" s="1" t="s">
        <v>29</v>
      </c>
      <c r="D510" s="1">
        <v>1673</v>
      </c>
      <c r="E510" s="1">
        <v>393912</v>
      </c>
      <c r="F510" s="1">
        <v>131479</v>
      </c>
      <c r="G510" s="1">
        <v>8.6</v>
      </c>
      <c r="H510" s="1">
        <v>15.79</v>
      </c>
      <c r="I510" s="1">
        <v>36</v>
      </c>
      <c r="J510" s="1">
        <v>51.17</v>
      </c>
      <c r="K510" s="1">
        <v>11.65</v>
      </c>
      <c r="L510" s="1">
        <v>30720</v>
      </c>
      <c r="M510" s="1">
        <v>14</v>
      </c>
      <c r="N510" s="1">
        <v>1907.89</v>
      </c>
      <c r="O510" s="1">
        <v>27.84</v>
      </c>
      <c r="P510" s="1">
        <v>34</v>
      </c>
      <c r="Q510" s="1">
        <v>34431</v>
      </c>
      <c r="R510" s="1">
        <v>47</v>
      </c>
      <c r="S510" s="1">
        <f t="shared" si="127"/>
        <v>26416.67</v>
      </c>
      <c r="T510" s="1">
        <f t="shared" si="128"/>
        <v>45890.748</v>
      </c>
      <c r="U510" s="1">
        <f t="shared" si="129"/>
        <v>465.76319999999998</v>
      </c>
      <c r="V510" s="1">
        <f t="shared" si="130"/>
        <v>143.87799999999999</v>
      </c>
      <c r="W510" s="1">
        <f t="shared" si="131"/>
        <v>255843.94079999998</v>
      </c>
      <c r="X510" s="1">
        <f t="shared" si="132"/>
        <v>152.92524853556483</v>
      </c>
      <c r="Y510" s="10">
        <f t="shared" si="133"/>
        <v>2.9960069668920513</v>
      </c>
      <c r="Z510" s="1">
        <f t="shared" si="134"/>
        <v>206.4647332917516</v>
      </c>
      <c r="AA510" s="1">
        <f t="shared" si="135"/>
        <v>0.17436391884481814</v>
      </c>
      <c r="AB510" s="1">
        <f t="shared" si="136"/>
        <v>124364.94079999998</v>
      </c>
      <c r="AC510" s="8">
        <f t="shared" si="137"/>
        <v>0.17436391884481814</v>
      </c>
      <c r="AD510" s="1" t="str">
        <f t="shared" si="138"/>
        <v>CUST510</v>
      </c>
      <c r="AE510" s="1"/>
      <c r="AF510" s="1">
        <f t="shared" si="144"/>
        <v>207250847.79769999</v>
      </c>
      <c r="AG510" s="1">
        <f t="shared" si="139"/>
        <v>1.0125618661816222</v>
      </c>
      <c r="AH510" s="1" t="str">
        <f t="shared" si="140"/>
        <v>No</v>
      </c>
      <c r="AI510" s="1" t="str">
        <f t="shared" si="141"/>
        <v>No</v>
      </c>
      <c r="AJ510" s="1" t="str">
        <f t="shared" si="142"/>
        <v>No</v>
      </c>
      <c r="AK510" s="1" t="str">
        <f t="shared" si="143"/>
        <v>Low</v>
      </c>
    </row>
    <row r="511" spans="1:37" x14ac:dyDescent="0.3">
      <c r="A511" s="1" t="s">
        <v>20</v>
      </c>
      <c r="B511" s="1" t="s">
        <v>26</v>
      </c>
      <c r="C511" s="1" t="s">
        <v>28</v>
      </c>
      <c r="D511" s="1">
        <v>4531</v>
      </c>
      <c r="E511" s="1">
        <v>381328</v>
      </c>
      <c r="F511" s="1">
        <v>51154</v>
      </c>
      <c r="G511" s="1">
        <v>6.02</v>
      </c>
      <c r="H511" s="1">
        <v>18.010000000000002</v>
      </c>
      <c r="I511" s="1">
        <v>233</v>
      </c>
      <c r="J511" s="1">
        <v>26.2</v>
      </c>
      <c r="K511" s="1">
        <v>11.1</v>
      </c>
      <c r="L511" s="1">
        <v>65936</v>
      </c>
      <c r="M511" s="1">
        <v>2</v>
      </c>
      <c r="N511" s="1">
        <v>1305.8699999999999</v>
      </c>
      <c r="O511" s="1">
        <v>15.93</v>
      </c>
      <c r="P511" s="1">
        <v>0</v>
      </c>
      <c r="Q511" s="1">
        <v>16748</v>
      </c>
      <c r="R511" s="1">
        <v>53</v>
      </c>
      <c r="S511" s="1">
        <f t="shared" si="127"/>
        <v>81603.310000000012</v>
      </c>
      <c r="T511" s="1">
        <f t="shared" si="128"/>
        <v>42327.408000000003</v>
      </c>
      <c r="U511" s="1">
        <f t="shared" si="129"/>
        <v>721.78829999999994</v>
      </c>
      <c r="V511" s="1">
        <f t="shared" si="130"/>
        <v>272.76619999999997</v>
      </c>
      <c r="W511" s="1">
        <f t="shared" si="131"/>
        <v>173718.72749999998</v>
      </c>
      <c r="X511" s="1">
        <f t="shared" si="132"/>
        <v>38.340041381593466</v>
      </c>
      <c r="Y511" s="10">
        <f t="shared" si="133"/>
        <v>7.4545099112483868</v>
      </c>
      <c r="Z511" s="1">
        <f t="shared" si="134"/>
        <v>292.01069019121354</v>
      </c>
      <c r="AA511" s="1">
        <f t="shared" si="135"/>
        <v>0.79791599358032972</v>
      </c>
      <c r="AB511" s="1">
        <f t="shared" si="136"/>
        <v>122564.72749999998</v>
      </c>
      <c r="AC511" s="8">
        <f t="shared" si="137"/>
        <v>0.79791599358032972</v>
      </c>
      <c r="AD511" s="1" t="str">
        <f t="shared" si="138"/>
        <v>CUST511</v>
      </c>
      <c r="AE511" s="1"/>
      <c r="AF511" s="1">
        <f t="shared" si="144"/>
        <v>207373412.52519998</v>
      </c>
      <c r="AG511" s="1">
        <f t="shared" si="139"/>
        <v>1.0131606785412539</v>
      </c>
      <c r="AH511" s="1" t="str">
        <f t="shared" si="140"/>
        <v>No</v>
      </c>
      <c r="AI511" s="1" t="str">
        <f t="shared" si="141"/>
        <v>No</v>
      </c>
      <c r="AJ511" s="1" t="str">
        <f t="shared" si="142"/>
        <v>No</v>
      </c>
      <c r="AK511" s="1" t="str">
        <f t="shared" si="143"/>
        <v>Low</v>
      </c>
    </row>
    <row r="512" spans="1:37" x14ac:dyDescent="0.3">
      <c r="A512" s="1" t="s">
        <v>23</v>
      </c>
      <c r="B512" s="1" t="s">
        <v>27</v>
      </c>
      <c r="C512" s="1" t="s">
        <v>28</v>
      </c>
      <c r="D512" s="1">
        <v>499</v>
      </c>
      <c r="E512" s="1">
        <v>256402</v>
      </c>
      <c r="F512" s="1">
        <v>24710</v>
      </c>
      <c r="G512" s="1">
        <v>9.85</v>
      </c>
      <c r="H512" s="1">
        <v>7.53</v>
      </c>
      <c r="I512" s="1">
        <v>221</v>
      </c>
      <c r="J512" s="1">
        <v>23.83</v>
      </c>
      <c r="K512" s="1">
        <v>15.55</v>
      </c>
      <c r="L512" s="1">
        <v>51259</v>
      </c>
      <c r="M512" s="1">
        <v>0</v>
      </c>
      <c r="N512" s="1">
        <v>1286.9000000000001</v>
      </c>
      <c r="O512" s="1">
        <v>16.29</v>
      </c>
      <c r="P512" s="1">
        <v>20</v>
      </c>
      <c r="Q512" s="1">
        <v>14890</v>
      </c>
      <c r="R512" s="1">
        <v>6</v>
      </c>
      <c r="S512" s="1">
        <f t="shared" si="127"/>
        <v>3757.4700000000003</v>
      </c>
      <c r="T512" s="1">
        <f t="shared" si="128"/>
        <v>39870.510999999999</v>
      </c>
      <c r="U512" s="1">
        <f t="shared" si="129"/>
        <v>81.287099999999995</v>
      </c>
      <c r="V512" s="1">
        <f t="shared" si="130"/>
        <v>49.151499999999999</v>
      </c>
      <c r="W512" s="1">
        <f t="shared" si="131"/>
        <v>146494.58040000001</v>
      </c>
      <c r="X512" s="1">
        <f t="shared" si="132"/>
        <v>293.57631342685374</v>
      </c>
      <c r="Y512" s="10">
        <f t="shared" si="133"/>
        <v>10.376446782679077</v>
      </c>
      <c r="Z512" s="1">
        <f t="shared" si="134"/>
        <v>199.24003419069081</v>
      </c>
      <c r="AA512" s="1">
        <f t="shared" si="135"/>
        <v>1.1092148267174202</v>
      </c>
      <c r="AB512" s="1">
        <f t="shared" si="136"/>
        <v>121784.58040000001</v>
      </c>
      <c r="AC512" s="8">
        <f t="shared" si="137"/>
        <v>1.1092148267174202</v>
      </c>
      <c r="AD512" s="1" t="str">
        <f t="shared" si="138"/>
        <v>CUST512</v>
      </c>
      <c r="AE512" s="1"/>
      <c r="AF512" s="1">
        <f t="shared" si="144"/>
        <v>207495197.10559997</v>
      </c>
      <c r="AG512" s="1">
        <f t="shared" si="139"/>
        <v>1.0137556793497542</v>
      </c>
      <c r="AH512" s="1" t="str">
        <f t="shared" si="140"/>
        <v>No</v>
      </c>
      <c r="AI512" s="1" t="str">
        <f t="shared" si="141"/>
        <v>No</v>
      </c>
      <c r="AJ512" s="1" t="str">
        <f t="shared" si="142"/>
        <v>No</v>
      </c>
      <c r="AK512" s="1" t="str">
        <f t="shared" si="143"/>
        <v>Low</v>
      </c>
    </row>
    <row r="513" spans="1:37" x14ac:dyDescent="0.3">
      <c r="A513" s="1" t="s">
        <v>19</v>
      </c>
      <c r="B513" s="1" t="s">
        <v>25</v>
      </c>
      <c r="C513" s="1" t="s">
        <v>30</v>
      </c>
      <c r="D513" s="1">
        <v>982</v>
      </c>
      <c r="E513" s="1">
        <v>306190</v>
      </c>
      <c r="F513" s="1">
        <v>144227</v>
      </c>
      <c r="G513" s="1">
        <v>4.7</v>
      </c>
      <c r="H513" s="1">
        <v>8.48</v>
      </c>
      <c r="I513" s="1">
        <v>468</v>
      </c>
      <c r="J513" s="1">
        <v>13.17</v>
      </c>
      <c r="K513" s="1">
        <v>6.09</v>
      </c>
      <c r="L513" s="1">
        <v>3262</v>
      </c>
      <c r="M513" s="1">
        <v>12</v>
      </c>
      <c r="N513" s="1">
        <v>1668.36</v>
      </c>
      <c r="O513" s="1">
        <v>22.21</v>
      </c>
      <c r="P513" s="1">
        <v>49</v>
      </c>
      <c r="Q513" s="1">
        <v>10814</v>
      </c>
      <c r="R513" s="1">
        <v>71</v>
      </c>
      <c r="S513" s="1">
        <f t="shared" si="127"/>
        <v>8327.36</v>
      </c>
      <c r="T513" s="1">
        <f t="shared" si="128"/>
        <v>18646.970999999998</v>
      </c>
      <c r="U513" s="1">
        <f t="shared" si="129"/>
        <v>218.10220000000001</v>
      </c>
      <c r="V513" s="1">
        <f t="shared" si="130"/>
        <v>46.154000000000003</v>
      </c>
      <c r="W513" s="1">
        <f t="shared" si="131"/>
        <v>264875.41279999999</v>
      </c>
      <c r="X513" s="1">
        <f t="shared" si="132"/>
        <v>269.73056293279024</v>
      </c>
      <c r="Y513" s="10">
        <f t="shared" si="133"/>
        <v>2.1229728136895312</v>
      </c>
      <c r="Z513" s="1">
        <f t="shared" si="134"/>
        <v>183.52753602340024</v>
      </c>
      <c r="AA513" s="1">
        <f t="shared" si="135"/>
        <v>2.5500260622489299</v>
      </c>
      <c r="AB513" s="1">
        <f t="shared" si="136"/>
        <v>120648.41279999999</v>
      </c>
      <c r="AC513" s="8">
        <f t="shared" si="137"/>
        <v>2.5500260622489299</v>
      </c>
      <c r="AD513" s="1" t="str">
        <f t="shared" si="138"/>
        <v>CUST513</v>
      </c>
      <c r="AE513" s="1"/>
      <c r="AF513" s="1">
        <f t="shared" si="144"/>
        <v>207615845.51839998</v>
      </c>
      <c r="AG513" s="1">
        <f t="shared" si="139"/>
        <v>1.0143451292039514</v>
      </c>
      <c r="AH513" s="1" t="str">
        <f t="shared" si="140"/>
        <v>No</v>
      </c>
      <c r="AI513" s="1" t="str">
        <f t="shared" si="141"/>
        <v>No</v>
      </c>
      <c r="AJ513" s="1" t="str">
        <f t="shared" si="142"/>
        <v>No</v>
      </c>
      <c r="AK513" s="1" t="str">
        <f t="shared" si="143"/>
        <v>Low</v>
      </c>
    </row>
    <row r="514" spans="1:37" x14ac:dyDescent="0.3">
      <c r="A514" s="1" t="s">
        <v>20</v>
      </c>
      <c r="B514" s="1" t="s">
        <v>27</v>
      </c>
      <c r="C514" s="1" t="s">
        <v>28</v>
      </c>
      <c r="D514" s="1">
        <v>4140</v>
      </c>
      <c r="E514" s="1">
        <v>362023</v>
      </c>
      <c r="F514" s="1">
        <v>106968</v>
      </c>
      <c r="G514" s="1">
        <v>2.33</v>
      </c>
      <c r="H514" s="1">
        <v>8.6999999999999993</v>
      </c>
      <c r="I514" s="1">
        <v>41</v>
      </c>
      <c r="J514" s="1">
        <v>9.2899999999999991</v>
      </c>
      <c r="K514" s="1">
        <v>14.76</v>
      </c>
      <c r="L514" s="1">
        <v>13934</v>
      </c>
      <c r="M514" s="1">
        <v>10</v>
      </c>
      <c r="N514" s="1">
        <v>988.53</v>
      </c>
      <c r="O514" s="1">
        <v>2.4</v>
      </c>
      <c r="P514" s="1">
        <v>2</v>
      </c>
      <c r="Q514" s="1">
        <v>31143</v>
      </c>
      <c r="R514" s="1">
        <v>17</v>
      </c>
      <c r="S514" s="1">
        <f t="shared" ref="S514:S577" si="145">H514*D514</f>
        <v>36018</v>
      </c>
      <c r="T514" s="1">
        <f t="shared" ref="T514:T577" si="146">K514/100*E514</f>
        <v>53434.594800000006</v>
      </c>
      <c r="U514" s="1">
        <f t="shared" ref="U514:U577" si="147">O514/100*D514</f>
        <v>99.36</v>
      </c>
      <c r="V514" s="1">
        <f t="shared" ref="V514:V577" si="148">G514/100*D514</f>
        <v>96.462000000000003</v>
      </c>
      <c r="W514" s="1">
        <f t="shared" ref="W514:W577" si="149">E514 - (S514+T514+U514+V514+L514+Q514)</f>
        <v>227297.58319999999</v>
      </c>
      <c r="X514" s="1">
        <f t="shared" ref="X514:X577" si="150">IF(D514=0,NA(),W514/D514)</f>
        <v>54.902797874396136</v>
      </c>
      <c r="Y514" s="10">
        <f t="shared" ref="Y514:Y577" si="151">IF(F514=0,NA(),E514/F514)</f>
        <v>3.3844046817739883</v>
      </c>
      <c r="Z514" s="1">
        <f t="shared" ref="Z514:Z577" si="152">IF(N514=0,NA(),E514/N514)</f>
        <v>366.22358451437992</v>
      </c>
      <c r="AA514" s="1">
        <f t="shared" ref="AA514:AA577" si="153">IF(Z514=0,NA(),I514/Z514)</f>
        <v>0.11195346704491152</v>
      </c>
      <c r="AB514" s="1">
        <f t="shared" ref="AB514:AB577" si="154">W514-F514</f>
        <v>120329.58319999999</v>
      </c>
      <c r="AC514" s="8">
        <f t="shared" ref="AC514:AC577" si="155">IF(Z514=0,NA(),I514/Z514)</f>
        <v>0.11195346704491152</v>
      </c>
      <c r="AD514" s="1" t="str">
        <f t="shared" ref="AD514:AD577" si="156" xml:space="preserve"> "CUST" &amp; ROW()</f>
        <v>CUST514</v>
      </c>
      <c r="AE514" s="1"/>
      <c r="AF514" s="1">
        <f t="shared" si="144"/>
        <v>207736175.10159999</v>
      </c>
      <c r="AG514" s="1">
        <f t="shared" ref="AG514:AG577" si="157">AF514/$AE$2</f>
        <v>1.0149330213579115</v>
      </c>
      <c r="AH514" s="1" t="str">
        <f t="shared" ref="AH514:AH577" si="158">IF(AG514&lt;=0.75,"Yes","No")</f>
        <v>No</v>
      </c>
      <c r="AI514" s="1" t="str">
        <f t="shared" ref="AI514:AI577" si="159">IF(AND(AB514&gt;=$AM$1, M514&lt;$AM$2),"Yes","No")</f>
        <v>No</v>
      </c>
      <c r="AJ514" s="1" t="str">
        <f t="shared" ref="AJ514:AJ577" si="160">IF(AND(AB514&gt;=$AM$1, M514&lt;$AM$2, Y514&gt;=$AM$5),"Yes","No")</f>
        <v>No</v>
      </c>
      <c r="AK514" s="1" t="str">
        <f t="shared" ref="AK514:AK577" si="161">IF(Y514&gt;$AM$5,"High",IF(Y514&lt;$AM$5,"Low","Medium"))</f>
        <v>Low</v>
      </c>
    </row>
    <row r="515" spans="1:37" x14ac:dyDescent="0.3">
      <c r="A515" s="1" t="s">
        <v>18</v>
      </c>
      <c r="B515" s="1" t="s">
        <v>25</v>
      </c>
      <c r="C515" s="1" t="s">
        <v>28</v>
      </c>
      <c r="D515" s="1">
        <v>2316</v>
      </c>
      <c r="E515" s="1">
        <v>235378</v>
      </c>
      <c r="F515" s="1">
        <v>17297</v>
      </c>
      <c r="G515" s="1">
        <v>1.03</v>
      </c>
      <c r="H515" s="1">
        <v>5.74</v>
      </c>
      <c r="I515" s="1">
        <v>106</v>
      </c>
      <c r="J515" s="1">
        <v>68.41</v>
      </c>
      <c r="K515" s="1">
        <v>14.27</v>
      </c>
      <c r="L515" s="1">
        <v>6772</v>
      </c>
      <c r="M515" s="1">
        <v>3</v>
      </c>
      <c r="N515" s="1">
        <v>207.3</v>
      </c>
      <c r="O515" s="1">
        <v>25.36</v>
      </c>
      <c r="P515" s="1">
        <v>5</v>
      </c>
      <c r="Q515" s="1">
        <v>44555</v>
      </c>
      <c r="R515" s="1">
        <v>64</v>
      </c>
      <c r="S515" s="1">
        <f t="shared" si="145"/>
        <v>13293.84</v>
      </c>
      <c r="T515" s="1">
        <f t="shared" si="146"/>
        <v>33588.440600000002</v>
      </c>
      <c r="U515" s="1">
        <f t="shared" si="147"/>
        <v>587.33759999999995</v>
      </c>
      <c r="V515" s="1">
        <f t="shared" si="148"/>
        <v>23.854800000000001</v>
      </c>
      <c r="W515" s="1">
        <f t="shared" si="149"/>
        <v>136557.527</v>
      </c>
      <c r="X515" s="1">
        <f t="shared" si="150"/>
        <v>58.962662780656302</v>
      </c>
      <c r="Y515" s="10">
        <f t="shared" si="151"/>
        <v>13.608024512921316</v>
      </c>
      <c r="Z515" s="1">
        <f t="shared" si="152"/>
        <v>1135.446213217559</v>
      </c>
      <c r="AA515" s="1">
        <f t="shared" si="153"/>
        <v>9.3355368811018871E-2</v>
      </c>
      <c r="AB515" s="1">
        <f t="shared" si="154"/>
        <v>119260.527</v>
      </c>
      <c r="AC515" s="8">
        <f t="shared" si="155"/>
        <v>9.3355368811018871E-2</v>
      </c>
      <c r="AD515" s="1" t="str">
        <f t="shared" si="156"/>
        <v>CUST515</v>
      </c>
      <c r="AE515" s="1"/>
      <c r="AF515" s="1">
        <f t="shared" si="144"/>
        <v>207855435.6286</v>
      </c>
      <c r="AG515" s="1">
        <f t="shared" si="157"/>
        <v>1.01551569044257</v>
      </c>
      <c r="AH515" s="1" t="str">
        <f t="shared" si="158"/>
        <v>No</v>
      </c>
      <c r="AI515" s="1" t="str">
        <f t="shared" si="159"/>
        <v>No</v>
      </c>
      <c r="AJ515" s="1" t="str">
        <f t="shared" si="160"/>
        <v>No</v>
      </c>
      <c r="AK515" s="1" t="str">
        <f t="shared" si="161"/>
        <v>High</v>
      </c>
    </row>
    <row r="516" spans="1:37" x14ac:dyDescent="0.3">
      <c r="A516" s="1" t="s">
        <v>19</v>
      </c>
      <c r="B516" s="1" t="s">
        <v>26</v>
      </c>
      <c r="C516" s="1" t="s">
        <v>28</v>
      </c>
      <c r="D516" s="1">
        <v>337</v>
      </c>
      <c r="E516" s="1">
        <v>226168</v>
      </c>
      <c r="F516" s="1">
        <v>17867</v>
      </c>
      <c r="G516" s="1">
        <v>1.02</v>
      </c>
      <c r="H516" s="1">
        <v>5.56</v>
      </c>
      <c r="I516" s="1">
        <v>414</v>
      </c>
      <c r="J516" s="1">
        <v>52.87</v>
      </c>
      <c r="K516" s="1">
        <v>8.73</v>
      </c>
      <c r="L516" s="1">
        <v>59896</v>
      </c>
      <c r="M516" s="1">
        <v>5</v>
      </c>
      <c r="N516" s="1">
        <v>1730.95</v>
      </c>
      <c r="O516" s="1">
        <v>17.809999999999999</v>
      </c>
      <c r="P516" s="1">
        <v>1</v>
      </c>
      <c r="Q516" s="1">
        <v>7822</v>
      </c>
      <c r="R516" s="1">
        <v>-4</v>
      </c>
      <c r="S516" s="1">
        <f t="shared" si="145"/>
        <v>1873.7199999999998</v>
      </c>
      <c r="T516" s="1">
        <f t="shared" si="146"/>
        <v>19744.466400000001</v>
      </c>
      <c r="U516" s="1">
        <f t="shared" si="147"/>
        <v>60.019699999999993</v>
      </c>
      <c r="V516" s="1">
        <f t="shared" si="148"/>
        <v>3.4374000000000002</v>
      </c>
      <c r="W516" s="1">
        <f t="shared" si="149"/>
        <v>136768.35649999999</v>
      </c>
      <c r="X516" s="1">
        <f t="shared" si="150"/>
        <v>405.84082047477744</v>
      </c>
      <c r="Y516" s="10">
        <f t="shared" si="151"/>
        <v>12.658420551855375</v>
      </c>
      <c r="Z516" s="1">
        <f t="shared" si="152"/>
        <v>130.66119760824981</v>
      </c>
      <c r="AA516" s="1">
        <f t="shared" si="153"/>
        <v>3.1684999646280638</v>
      </c>
      <c r="AB516" s="1">
        <f t="shared" si="154"/>
        <v>118901.35649999999</v>
      </c>
      <c r="AC516" s="8">
        <f t="shared" si="155"/>
        <v>3.1684999646280638</v>
      </c>
      <c r="AD516" s="1" t="str">
        <f t="shared" si="156"/>
        <v>CUST516</v>
      </c>
      <c r="AE516" s="1"/>
      <c r="AF516" s="1">
        <f t="shared" ref="AF516:AF579" si="162">AF515+AB516</f>
        <v>207974336.9851</v>
      </c>
      <c r="AG516" s="1">
        <f t="shared" si="157"/>
        <v>1.0160966047341566</v>
      </c>
      <c r="AH516" s="1" t="str">
        <f t="shared" si="158"/>
        <v>No</v>
      </c>
      <c r="AI516" s="1" t="str">
        <f t="shared" si="159"/>
        <v>No</v>
      </c>
      <c r="AJ516" s="1" t="str">
        <f t="shared" si="160"/>
        <v>No</v>
      </c>
      <c r="AK516" s="1" t="str">
        <f t="shared" si="161"/>
        <v>High</v>
      </c>
    </row>
    <row r="517" spans="1:37" x14ac:dyDescent="0.3">
      <c r="A517" s="1" t="s">
        <v>20</v>
      </c>
      <c r="B517" s="1" t="s">
        <v>25</v>
      </c>
      <c r="C517" s="1" t="s">
        <v>28</v>
      </c>
      <c r="D517" s="1">
        <v>3136</v>
      </c>
      <c r="E517" s="1">
        <v>344746</v>
      </c>
      <c r="F517" s="1">
        <v>133389</v>
      </c>
      <c r="G517" s="1">
        <v>3.86</v>
      </c>
      <c r="H517" s="1">
        <v>4.0999999999999996</v>
      </c>
      <c r="I517" s="1">
        <v>431</v>
      </c>
      <c r="J517" s="1">
        <v>49.28</v>
      </c>
      <c r="K517" s="1">
        <v>7.97</v>
      </c>
      <c r="L517" s="1">
        <v>15401</v>
      </c>
      <c r="M517" s="1">
        <v>7</v>
      </c>
      <c r="N517" s="1">
        <v>1496.02</v>
      </c>
      <c r="O517" s="1">
        <v>8.06</v>
      </c>
      <c r="P517" s="1">
        <v>16</v>
      </c>
      <c r="Q517" s="1">
        <v>36421</v>
      </c>
      <c r="R517" s="1">
        <v>2</v>
      </c>
      <c r="S517" s="1">
        <f t="shared" si="145"/>
        <v>12857.599999999999</v>
      </c>
      <c r="T517" s="1">
        <f t="shared" si="146"/>
        <v>27476.256199999996</v>
      </c>
      <c r="U517" s="1">
        <f t="shared" si="147"/>
        <v>252.76160000000002</v>
      </c>
      <c r="V517" s="1">
        <f t="shared" si="148"/>
        <v>121.04959999999998</v>
      </c>
      <c r="W517" s="1">
        <f t="shared" si="149"/>
        <v>252216.33260000002</v>
      </c>
      <c r="X517" s="1">
        <f t="shared" si="150"/>
        <v>80.426126466836749</v>
      </c>
      <c r="Y517" s="10">
        <f t="shared" si="151"/>
        <v>2.5845159645847859</v>
      </c>
      <c r="Z517" s="1">
        <f t="shared" si="152"/>
        <v>230.44210638895203</v>
      </c>
      <c r="AA517" s="1">
        <f t="shared" si="153"/>
        <v>1.8703179152187408</v>
      </c>
      <c r="AB517" s="1">
        <f t="shared" si="154"/>
        <v>118827.33260000002</v>
      </c>
      <c r="AC517" s="8">
        <f t="shared" si="155"/>
        <v>1.8703179152187408</v>
      </c>
      <c r="AD517" s="1" t="str">
        <f t="shared" si="156"/>
        <v>CUST517</v>
      </c>
      <c r="AE517" s="1"/>
      <c r="AF517" s="1">
        <f t="shared" si="162"/>
        <v>208093164.3177</v>
      </c>
      <c r="AG517" s="1">
        <f t="shared" si="157"/>
        <v>1.0166771573684614</v>
      </c>
      <c r="AH517" s="1" t="str">
        <f t="shared" si="158"/>
        <v>No</v>
      </c>
      <c r="AI517" s="1" t="str">
        <f t="shared" si="159"/>
        <v>No</v>
      </c>
      <c r="AJ517" s="1" t="str">
        <f t="shared" si="160"/>
        <v>No</v>
      </c>
      <c r="AK517" s="1" t="str">
        <f t="shared" si="161"/>
        <v>Low</v>
      </c>
    </row>
    <row r="518" spans="1:37" x14ac:dyDescent="0.3">
      <c r="A518" s="1" t="s">
        <v>22</v>
      </c>
      <c r="B518" s="1" t="s">
        <v>27</v>
      </c>
      <c r="C518" s="1" t="s">
        <v>28</v>
      </c>
      <c r="D518" s="1">
        <v>3115</v>
      </c>
      <c r="E518" s="1">
        <v>318448</v>
      </c>
      <c r="F518" s="1">
        <v>33454</v>
      </c>
      <c r="G518" s="1">
        <v>8.56</v>
      </c>
      <c r="H518" s="1">
        <v>10.039999999999999</v>
      </c>
      <c r="I518" s="1">
        <v>16</v>
      </c>
      <c r="J518" s="1">
        <v>66.19</v>
      </c>
      <c r="K518" s="1">
        <v>15.99</v>
      </c>
      <c r="L518" s="1">
        <v>54615</v>
      </c>
      <c r="M518" s="1">
        <v>4</v>
      </c>
      <c r="N518" s="1">
        <v>1392.79</v>
      </c>
      <c r="O518" s="1">
        <v>22.33</v>
      </c>
      <c r="P518" s="1">
        <v>28</v>
      </c>
      <c r="Q518" s="1">
        <v>29190</v>
      </c>
      <c r="R518" s="1">
        <v>5</v>
      </c>
      <c r="S518" s="1">
        <f t="shared" si="145"/>
        <v>31274.6</v>
      </c>
      <c r="T518" s="1">
        <f t="shared" si="146"/>
        <v>50919.835200000001</v>
      </c>
      <c r="U518" s="1">
        <f t="shared" si="147"/>
        <v>695.57949999999994</v>
      </c>
      <c r="V518" s="1">
        <f t="shared" si="148"/>
        <v>266.64400000000001</v>
      </c>
      <c r="W518" s="1">
        <f t="shared" si="149"/>
        <v>151486.34129999997</v>
      </c>
      <c r="X518" s="1">
        <f t="shared" si="150"/>
        <v>48.631249213483137</v>
      </c>
      <c r="Y518" s="10">
        <f t="shared" si="151"/>
        <v>9.5189812877383879</v>
      </c>
      <c r="Z518" s="1">
        <f t="shared" si="152"/>
        <v>228.64035497095759</v>
      </c>
      <c r="AA518" s="1">
        <f t="shared" si="153"/>
        <v>6.9978897653620059E-2</v>
      </c>
      <c r="AB518" s="1">
        <f t="shared" si="154"/>
        <v>118032.34129999997</v>
      </c>
      <c r="AC518" s="8">
        <f t="shared" si="155"/>
        <v>6.9978897653620059E-2</v>
      </c>
      <c r="AD518" s="1" t="str">
        <f t="shared" si="156"/>
        <v>CUST518</v>
      </c>
      <c r="AE518" s="1"/>
      <c r="AF518" s="1">
        <f t="shared" si="162"/>
        <v>208211196.65900001</v>
      </c>
      <c r="AG518" s="1">
        <f t="shared" si="157"/>
        <v>1.0172538259275845</v>
      </c>
      <c r="AH518" s="1" t="str">
        <f t="shared" si="158"/>
        <v>No</v>
      </c>
      <c r="AI518" s="1" t="str">
        <f t="shared" si="159"/>
        <v>No</v>
      </c>
      <c r="AJ518" s="1" t="str">
        <f t="shared" si="160"/>
        <v>No</v>
      </c>
      <c r="AK518" s="1" t="str">
        <f t="shared" si="161"/>
        <v>Low</v>
      </c>
    </row>
    <row r="519" spans="1:37" x14ac:dyDescent="0.3">
      <c r="A519" s="1" t="s">
        <v>18</v>
      </c>
      <c r="B519" s="1" t="s">
        <v>25</v>
      </c>
      <c r="C519" s="1" t="s">
        <v>30</v>
      </c>
      <c r="D519" s="1">
        <v>4458</v>
      </c>
      <c r="E519" s="1">
        <v>276058</v>
      </c>
      <c r="F519" s="1">
        <v>67491</v>
      </c>
      <c r="G519" s="1">
        <v>7.21</v>
      </c>
      <c r="H519" s="1">
        <v>7.38</v>
      </c>
      <c r="I519" s="1">
        <v>94</v>
      </c>
      <c r="J519" s="1">
        <v>23.32</v>
      </c>
      <c r="K519" s="1">
        <v>13.9</v>
      </c>
      <c r="L519" s="1">
        <v>9777</v>
      </c>
      <c r="M519" s="1">
        <v>4</v>
      </c>
      <c r="N519" s="1">
        <v>1570.97</v>
      </c>
      <c r="O519" s="1">
        <v>7.4</v>
      </c>
      <c r="P519" s="1">
        <v>7</v>
      </c>
      <c r="Q519" s="1">
        <v>9747</v>
      </c>
      <c r="R519" s="1">
        <v>70</v>
      </c>
      <c r="S519" s="1">
        <f t="shared" si="145"/>
        <v>32900.04</v>
      </c>
      <c r="T519" s="1">
        <f t="shared" si="146"/>
        <v>38372.062000000005</v>
      </c>
      <c r="U519" s="1">
        <f t="shared" si="147"/>
        <v>329.89200000000005</v>
      </c>
      <c r="V519" s="1">
        <f t="shared" si="148"/>
        <v>321.42179999999996</v>
      </c>
      <c r="W519" s="1">
        <f t="shared" si="149"/>
        <v>184610.58419999998</v>
      </c>
      <c r="X519" s="1">
        <f t="shared" si="150"/>
        <v>41.411077658142659</v>
      </c>
      <c r="Y519" s="10">
        <f t="shared" si="151"/>
        <v>4.0902935206175641</v>
      </c>
      <c r="Z519" s="1">
        <f t="shared" si="152"/>
        <v>175.72455234663934</v>
      </c>
      <c r="AA519" s="1">
        <f t="shared" si="153"/>
        <v>0.53492809482065362</v>
      </c>
      <c r="AB519" s="1">
        <f t="shared" si="154"/>
        <v>117119.58419999998</v>
      </c>
      <c r="AC519" s="8">
        <f t="shared" si="155"/>
        <v>0.53492809482065362</v>
      </c>
      <c r="AD519" s="1" t="str">
        <f t="shared" si="156"/>
        <v>CUST519</v>
      </c>
      <c r="AE519" s="1"/>
      <c r="AF519" s="1">
        <f t="shared" si="162"/>
        <v>208328316.2432</v>
      </c>
      <c r="AG519" s="1">
        <f t="shared" si="157"/>
        <v>1.0178260350452026</v>
      </c>
      <c r="AH519" s="1" t="str">
        <f t="shared" si="158"/>
        <v>No</v>
      </c>
      <c r="AI519" s="1" t="str">
        <f t="shared" si="159"/>
        <v>No</v>
      </c>
      <c r="AJ519" s="1" t="str">
        <f t="shared" si="160"/>
        <v>No</v>
      </c>
      <c r="AK519" s="1" t="str">
        <f t="shared" si="161"/>
        <v>Low</v>
      </c>
    </row>
    <row r="520" spans="1:37" x14ac:dyDescent="0.3">
      <c r="A520" s="1" t="s">
        <v>18</v>
      </c>
      <c r="B520" s="1" t="s">
        <v>25</v>
      </c>
      <c r="C520" s="1" t="s">
        <v>31</v>
      </c>
      <c r="D520" s="1">
        <v>4685</v>
      </c>
      <c r="E520" s="1">
        <v>293051</v>
      </c>
      <c r="F520" s="1">
        <v>52118</v>
      </c>
      <c r="G520" s="1">
        <v>4.07</v>
      </c>
      <c r="H520" s="1">
        <v>12.44</v>
      </c>
      <c r="I520" s="1">
        <v>416</v>
      </c>
      <c r="J520" s="1">
        <v>61.12</v>
      </c>
      <c r="K520" s="1">
        <v>17.03</v>
      </c>
      <c r="L520" s="1">
        <v>15407</v>
      </c>
      <c r="M520" s="1">
        <v>12</v>
      </c>
      <c r="N520" s="1">
        <v>1897.79</v>
      </c>
      <c r="O520" s="1">
        <v>16.239999999999998</v>
      </c>
      <c r="P520" s="1">
        <v>23</v>
      </c>
      <c r="Q520" s="1">
        <v>1236</v>
      </c>
      <c r="R520" s="1">
        <v>74</v>
      </c>
      <c r="S520" s="1">
        <f t="shared" si="145"/>
        <v>58281.399999999994</v>
      </c>
      <c r="T520" s="1">
        <f t="shared" si="146"/>
        <v>49906.585299999999</v>
      </c>
      <c r="U520" s="1">
        <f t="shared" si="147"/>
        <v>760.84399999999994</v>
      </c>
      <c r="V520" s="1">
        <f t="shared" si="148"/>
        <v>190.67949999999999</v>
      </c>
      <c r="W520" s="1">
        <f t="shared" si="149"/>
        <v>167268.49119999999</v>
      </c>
      <c r="X520" s="1">
        <f t="shared" si="150"/>
        <v>35.702986382070435</v>
      </c>
      <c r="Y520" s="10">
        <f t="shared" si="151"/>
        <v>5.6228366399324612</v>
      </c>
      <c r="Z520" s="1">
        <f t="shared" si="152"/>
        <v>154.41697975013042</v>
      </c>
      <c r="AA520" s="1">
        <f t="shared" si="153"/>
        <v>2.6940042518196492</v>
      </c>
      <c r="AB520" s="1">
        <f t="shared" si="154"/>
        <v>115150.49119999999</v>
      </c>
      <c r="AC520" s="8">
        <f t="shared" si="155"/>
        <v>2.6940042518196492</v>
      </c>
      <c r="AD520" s="1" t="str">
        <f t="shared" si="156"/>
        <v>CUST520</v>
      </c>
      <c r="AE520" s="1"/>
      <c r="AF520" s="1">
        <f t="shared" si="162"/>
        <v>208443466.7344</v>
      </c>
      <c r="AG520" s="1">
        <f t="shared" si="157"/>
        <v>1.0183886237993631</v>
      </c>
      <c r="AH520" s="1" t="str">
        <f t="shared" si="158"/>
        <v>No</v>
      </c>
      <c r="AI520" s="1" t="str">
        <f t="shared" si="159"/>
        <v>No</v>
      </c>
      <c r="AJ520" s="1" t="str">
        <f t="shared" si="160"/>
        <v>No</v>
      </c>
      <c r="AK520" s="1" t="str">
        <f t="shared" si="161"/>
        <v>Low</v>
      </c>
    </row>
    <row r="521" spans="1:37" x14ac:dyDescent="0.3">
      <c r="A521" s="1" t="s">
        <v>23</v>
      </c>
      <c r="B521" s="1" t="s">
        <v>27</v>
      </c>
      <c r="C521" s="1" t="s">
        <v>28</v>
      </c>
      <c r="D521" s="1">
        <v>3224</v>
      </c>
      <c r="E521" s="1">
        <v>416008</v>
      </c>
      <c r="F521" s="1">
        <v>131439</v>
      </c>
      <c r="G521" s="1">
        <v>9.48</v>
      </c>
      <c r="H521" s="1">
        <v>5.75</v>
      </c>
      <c r="I521" s="1">
        <v>161</v>
      </c>
      <c r="J521" s="1">
        <v>13.2</v>
      </c>
      <c r="K521" s="1">
        <v>13.79</v>
      </c>
      <c r="L521" s="1">
        <v>50227</v>
      </c>
      <c r="M521" s="1">
        <v>6</v>
      </c>
      <c r="N521" s="1">
        <v>1609.73</v>
      </c>
      <c r="O521" s="1">
        <v>13.24</v>
      </c>
      <c r="P521" s="1">
        <v>44</v>
      </c>
      <c r="Q521" s="1">
        <v>43964</v>
      </c>
      <c r="R521" s="1">
        <v>-5</v>
      </c>
      <c r="S521" s="1">
        <f t="shared" si="145"/>
        <v>18538</v>
      </c>
      <c r="T521" s="1">
        <f t="shared" si="146"/>
        <v>57367.503199999999</v>
      </c>
      <c r="U521" s="1">
        <f t="shared" si="147"/>
        <v>426.85759999999999</v>
      </c>
      <c r="V521" s="1">
        <f t="shared" si="148"/>
        <v>305.63520000000005</v>
      </c>
      <c r="W521" s="1">
        <f t="shared" si="149"/>
        <v>245179.00399999999</v>
      </c>
      <c r="X521" s="1">
        <f t="shared" si="150"/>
        <v>76.048078163771706</v>
      </c>
      <c r="Y521" s="10">
        <f t="shared" si="151"/>
        <v>3.165027122847861</v>
      </c>
      <c r="Z521" s="1">
        <f t="shared" si="152"/>
        <v>258.43340187484858</v>
      </c>
      <c r="AA521" s="1">
        <f t="shared" si="153"/>
        <v>0.62298448587527167</v>
      </c>
      <c r="AB521" s="1">
        <f t="shared" si="154"/>
        <v>113740.00399999999</v>
      </c>
      <c r="AC521" s="8">
        <f t="shared" si="155"/>
        <v>0.62298448587527167</v>
      </c>
      <c r="AD521" s="1" t="str">
        <f t="shared" si="156"/>
        <v>CUST521</v>
      </c>
      <c r="AE521" s="1"/>
      <c r="AF521" s="1">
        <f t="shared" si="162"/>
        <v>208557206.73840001</v>
      </c>
      <c r="AG521" s="1">
        <f t="shared" si="157"/>
        <v>1.0189443213607172</v>
      </c>
      <c r="AH521" s="1" t="str">
        <f t="shared" si="158"/>
        <v>No</v>
      </c>
      <c r="AI521" s="1" t="str">
        <f t="shared" si="159"/>
        <v>No</v>
      </c>
      <c r="AJ521" s="1" t="str">
        <f t="shared" si="160"/>
        <v>No</v>
      </c>
      <c r="AK521" s="1" t="str">
        <f t="shared" si="161"/>
        <v>Low</v>
      </c>
    </row>
    <row r="522" spans="1:37" x14ac:dyDescent="0.3">
      <c r="A522" s="1" t="s">
        <v>18</v>
      </c>
      <c r="B522" s="1" t="s">
        <v>27</v>
      </c>
      <c r="C522" s="1" t="s">
        <v>31</v>
      </c>
      <c r="D522" s="1">
        <v>2872</v>
      </c>
      <c r="E522" s="1">
        <v>299430</v>
      </c>
      <c r="F522" s="1">
        <v>85807</v>
      </c>
      <c r="G522" s="1">
        <v>5.35</v>
      </c>
      <c r="H522" s="1">
        <v>2.63</v>
      </c>
      <c r="I522" s="1">
        <v>402</v>
      </c>
      <c r="J522" s="1">
        <v>41.75</v>
      </c>
      <c r="K522" s="1">
        <v>19.489999999999998</v>
      </c>
      <c r="L522" s="1">
        <v>22995</v>
      </c>
      <c r="M522" s="1">
        <v>8</v>
      </c>
      <c r="N522" s="1">
        <v>1851.76</v>
      </c>
      <c r="O522" s="1">
        <v>26.01</v>
      </c>
      <c r="P522" s="1">
        <v>48</v>
      </c>
      <c r="Q522" s="1">
        <v>10395</v>
      </c>
      <c r="R522" s="1">
        <v>-1</v>
      </c>
      <c r="S522" s="1">
        <f t="shared" si="145"/>
        <v>7553.36</v>
      </c>
      <c r="T522" s="1">
        <f t="shared" si="146"/>
        <v>58358.906999999999</v>
      </c>
      <c r="U522" s="1">
        <f t="shared" si="147"/>
        <v>747.00720000000001</v>
      </c>
      <c r="V522" s="1">
        <f t="shared" si="148"/>
        <v>153.65199999999999</v>
      </c>
      <c r="W522" s="1">
        <f t="shared" si="149"/>
        <v>199227.07380000001</v>
      </c>
      <c r="X522" s="1">
        <f t="shared" si="150"/>
        <v>69.368758286908076</v>
      </c>
      <c r="Y522" s="10">
        <f t="shared" si="151"/>
        <v>3.4895754425629613</v>
      </c>
      <c r="Z522" s="1">
        <f t="shared" si="152"/>
        <v>161.7002203309284</v>
      </c>
      <c r="AA522" s="1">
        <f t="shared" si="153"/>
        <v>2.4860819557158602</v>
      </c>
      <c r="AB522" s="1">
        <f t="shared" si="154"/>
        <v>113420.07380000001</v>
      </c>
      <c r="AC522" s="8">
        <f t="shared" si="155"/>
        <v>2.4860819557158602</v>
      </c>
      <c r="AD522" s="1" t="str">
        <f t="shared" si="156"/>
        <v>CUST522</v>
      </c>
      <c r="AE522" s="1"/>
      <c r="AF522" s="1">
        <f t="shared" si="162"/>
        <v>208670626.81220001</v>
      </c>
      <c r="AG522" s="1">
        <f t="shared" si="157"/>
        <v>1.0194984558446518</v>
      </c>
      <c r="AH522" s="1" t="str">
        <f t="shared" si="158"/>
        <v>No</v>
      </c>
      <c r="AI522" s="1" t="str">
        <f t="shared" si="159"/>
        <v>No</v>
      </c>
      <c r="AJ522" s="1" t="str">
        <f t="shared" si="160"/>
        <v>No</v>
      </c>
      <c r="AK522" s="1" t="str">
        <f t="shared" si="161"/>
        <v>Low</v>
      </c>
    </row>
    <row r="523" spans="1:37" x14ac:dyDescent="0.3">
      <c r="A523" s="1" t="s">
        <v>20</v>
      </c>
      <c r="B523" s="1" t="s">
        <v>24</v>
      </c>
      <c r="C523" s="1" t="s">
        <v>31</v>
      </c>
      <c r="D523" s="1">
        <v>2657</v>
      </c>
      <c r="E523" s="1">
        <v>334154</v>
      </c>
      <c r="F523" s="1">
        <v>48361</v>
      </c>
      <c r="G523" s="1">
        <v>8.6199999999999992</v>
      </c>
      <c r="H523" s="1">
        <v>17.59</v>
      </c>
      <c r="I523" s="1">
        <v>25</v>
      </c>
      <c r="J523" s="1">
        <v>35.840000000000003</v>
      </c>
      <c r="K523" s="1">
        <v>16.350000000000001</v>
      </c>
      <c r="L523" s="1">
        <v>62182</v>
      </c>
      <c r="M523" s="1">
        <v>5</v>
      </c>
      <c r="N523" s="1">
        <v>890.29</v>
      </c>
      <c r="O523" s="1">
        <v>18.13</v>
      </c>
      <c r="P523" s="1">
        <v>44</v>
      </c>
      <c r="Q523" s="1">
        <v>9108</v>
      </c>
      <c r="R523" s="1">
        <v>39</v>
      </c>
      <c r="S523" s="1">
        <f t="shared" si="145"/>
        <v>46736.63</v>
      </c>
      <c r="T523" s="1">
        <f t="shared" si="146"/>
        <v>54634.179000000004</v>
      </c>
      <c r="U523" s="1">
        <f t="shared" si="147"/>
        <v>481.71409999999997</v>
      </c>
      <c r="V523" s="1">
        <f t="shared" si="148"/>
        <v>229.0334</v>
      </c>
      <c r="W523" s="1">
        <f t="shared" si="149"/>
        <v>160782.44349999999</v>
      </c>
      <c r="X523" s="1">
        <f t="shared" si="150"/>
        <v>60.512775122318402</v>
      </c>
      <c r="Y523" s="10">
        <f t="shared" si="151"/>
        <v>6.9095758979342863</v>
      </c>
      <c r="Z523" s="1">
        <f t="shared" si="152"/>
        <v>375.33163351267564</v>
      </c>
      <c r="AA523" s="1">
        <f t="shared" si="153"/>
        <v>6.6607761690717457E-2</v>
      </c>
      <c r="AB523" s="1">
        <f t="shared" si="154"/>
        <v>112421.44349999999</v>
      </c>
      <c r="AC523" s="8">
        <f t="shared" si="155"/>
        <v>6.6607761690717457E-2</v>
      </c>
      <c r="AD523" s="1" t="str">
        <f t="shared" si="156"/>
        <v>CUST523</v>
      </c>
      <c r="AE523" s="1"/>
      <c r="AF523" s="1">
        <f t="shared" si="162"/>
        <v>208783048.25570002</v>
      </c>
      <c r="AG523" s="1">
        <f t="shared" si="157"/>
        <v>1.0200477113378805</v>
      </c>
      <c r="AH523" s="1" t="str">
        <f t="shared" si="158"/>
        <v>No</v>
      </c>
      <c r="AI523" s="1" t="str">
        <f t="shared" si="159"/>
        <v>No</v>
      </c>
      <c r="AJ523" s="1" t="str">
        <f t="shared" si="160"/>
        <v>No</v>
      </c>
      <c r="AK523" s="1" t="str">
        <f t="shared" si="161"/>
        <v>Low</v>
      </c>
    </row>
    <row r="524" spans="1:37" x14ac:dyDescent="0.3">
      <c r="A524" s="1" t="s">
        <v>18</v>
      </c>
      <c r="B524" s="1" t="s">
        <v>27</v>
      </c>
      <c r="C524" s="1" t="s">
        <v>29</v>
      </c>
      <c r="D524" s="1">
        <v>3904</v>
      </c>
      <c r="E524" s="1">
        <v>373853</v>
      </c>
      <c r="F524" s="1">
        <v>51002</v>
      </c>
      <c r="G524" s="1">
        <v>5.81</v>
      </c>
      <c r="H524" s="1">
        <v>16.75</v>
      </c>
      <c r="I524" s="1">
        <v>345</v>
      </c>
      <c r="J524" s="1">
        <v>38.72</v>
      </c>
      <c r="K524" s="1">
        <v>11.96</v>
      </c>
      <c r="L524" s="1">
        <v>61772</v>
      </c>
      <c r="M524" s="1">
        <v>4</v>
      </c>
      <c r="N524" s="1">
        <v>1720.22</v>
      </c>
      <c r="O524" s="1">
        <v>13.47</v>
      </c>
      <c r="P524" s="1">
        <v>27</v>
      </c>
      <c r="Q524" s="1">
        <v>38317</v>
      </c>
      <c r="R524" s="1">
        <v>0</v>
      </c>
      <c r="S524" s="1">
        <f t="shared" si="145"/>
        <v>65392</v>
      </c>
      <c r="T524" s="1">
        <f t="shared" si="146"/>
        <v>44712.818800000001</v>
      </c>
      <c r="U524" s="1">
        <f t="shared" si="147"/>
        <v>525.86880000000008</v>
      </c>
      <c r="V524" s="1">
        <f t="shared" si="148"/>
        <v>226.82239999999999</v>
      </c>
      <c r="W524" s="1">
        <f t="shared" si="149"/>
        <v>162906.49</v>
      </c>
      <c r="X524" s="1">
        <f t="shared" si="150"/>
        <v>41.728096823770493</v>
      </c>
      <c r="Y524" s="10">
        <f t="shared" si="151"/>
        <v>7.330163522999098</v>
      </c>
      <c r="Z524" s="1">
        <f t="shared" si="152"/>
        <v>217.3285975049703</v>
      </c>
      <c r="AA524" s="1">
        <f t="shared" si="153"/>
        <v>1.5874579045774675</v>
      </c>
      <c r="AB524" s="1">
        <f t="shared" si="154"/>
        <v>111904.48999999999</v>
      </c>
      <c r="AC524" s="8">
        <f t="shared" si="155"/>
        <v>1.5874579045774675</v>
      </c>
      <c r="AD524" s="1" t="str">
        <f t="shared" si="156"/>
        <v>CUST524</v>
      </c>
      <c r="AE524" s="1"/>
      <c r="AF524" s="1">
        <f t="shared" si="162"/>
        <v>208894952.74570003</v>
      </c>
      <c r="AG524" s="1">
        <f t="shared" si="157"/>
        <v>1.0205944411603762</v>
      </c>
      <c r="AH524" s="1" t="str">
        <f t="shared" si="158"/>
        <v>No</v>
      </c>
      <c r="AI524" s="1" t="str">
        <f t="shared" si="159"/>
        <v>No</v>
      </c>
      <c r="AJ524" s="1" t="str">
        <f t="shared" si="160"/>
        <v>No</v>
      </c>
      <c r="AK524" s="1" t="str">
        <f t="shared" si="161"/>
        <v>Low</v>
      </c>
    </row>
    <row r="525" spans="1:37" x14ac:dyDescent="0.3">
      <c r="A525" s="1" t="s">
        <v>18</v>
      </c>
      <c r="B525" s="1" t="s">
        <v>24</v>
      </c>
      <c r="C525" s="1" t="s">
        <v>29</v>
      </c>
      <c r="D525" s="1">
        <v>3973</v>
      </c>
      <c r="E525" s="1">
        <v>320040</v>
      </c>
      <c r="F525" s="1">
        <v>56151</v>
      </c>
      <c r="G525" s="1">
        <v>9.8699999999999992</v>
      </c>
      <c r="H525" s="1">
        <v>13.28</v>
      </c>
      <c r="I525" s="1">
        <v>418</v>
      </c>
      <c r="J525" s="1">
        <v>60.38</v>
      </c>
      <c r="K525" s="1">
        <v>12.32</v>
      </c>
      <c r="L525" s="1">
        <v>59846</v>
      </c>
      <c r="M525" s="1">
        <v>11</v>
      </c>
      <c r="N525" s="1">
        <v>806.46</v>
      </c>
      <c r="O525" s="1">
        <v>15.62</v>
      </c>
      <c r="P525" s="1">
        <v>7</v>
      </c>
      <c r="Q525" s="1">
        <v>1015</v>
      </c>
      <c r="R525" s="1">
        <v>-4</v>
      </c>
      <c r="S525" s="1">
        <f t="shared" si="145"/>
        <v>52761.439999999995</v>
      </c>
      <c r="T525" s="1">
        <f t="shared" si="146"/>
        <v>39428.928</v>
      </c>
      <c r="U525" s="1">
        <f t="shared" si="147"/>
        <v>620.58260000000007</v>
      </c>
      <c r="V525" s="1">
        <f t="shared" si="148"/>
        <v>392.13509999999997</v>
      </c>
      <c r="W525" s="1">
        <f t="shared" si="149"/>
        <v>165975.9143</v>
      </c>
      <c r="X525" s="1">
        <f t="shared" si="150"/>
        <v>41.775966347847977</v>
      </c>
      <c r="Y525" s="10">
        <f t="shared" si="151"/>
        <v>5.6996313511780734</v>
      </c>
      <c r="Z525" s="1">
        <f t="shared" si="152"/>
        <v>396.84547280708279</v>
      </c>
      <c r="AA525" s="1">
        <f t="shared" si="153"/>
        <v>1.0533067116610424</v>
      </c>
      <c r="AB525" s="1">
        <f t="shared" si="154"/>
        <v>109824.9143</v>
      </c>
      <c r="AC525" s="8">
        <f t="shared" si="155"/>
        <v>1.0533067116610424</v>
      </c>
      <c r="AD525" s="1" t="str">
        <f t="shared" si="156"/>
        <v>CUST525</v>
      </c>
      <c r="AE525" s="1"/>
      <c r="AF525" s="1">
        <f t="shared" si="162"/>
        <v>209004777.66000003</v>
      </c>
      <c r="AG525" s="1">
        <f t="shared" si="157"/>
        <v>1.0211310108360061</v>
      </c>
      <c r="AH525" s="1" t="str">
        <f t="shared" si="158"/>
        <v>No</v>
      </c>
      <c r="AI525" s="1" t="str">
        <f t="shared" si="159"/>
        <v>No</v>
      </c>
      <c r="AJ525" s="1" t="str">
        <f t="shared" si="160"/>
        <v>No</v>
      </c>
      <c r="AK525" s="1" t="str">
        <f t="shared" si="161"/>
        <v>Low</v>
      </c>
    </row>
    <row r="526" spans="1:37" x14ac:dyDescent="0.3">
      <c r="A526" s="1" t="s">
        <v>21</v>
      </c>
      <c r="B526" s="1" t="s">
        <v>27</v>
      </c>
      <c r="C526" s="1" t="s">
        <v>29</v>
      </c>
      <c r="D526" s="1">
        <v>1984</v>
      </c>
      <c r="E526" s="1">
        <v>208588</v>
      </c>
      <c r="F526" s="1">
        <v>19122</v>
      </c>
      <c r="G526" s="1">
        <v>9.0299999999999994</v>
      </c>
      <c r="H526" s="1">
        <v>14.21</v>
      </c>
      <c r="I526" s="1">
        <v>250</v>
      </c>
      <c r="J526" s="1">
        <v>49</v>
      </c>
      <c r="K526" s="1">
        <v>6.74</v>
      </c>
      <c r="L526" s="1">
        <v>34414</v>
      </c>
      <c r="M526" s="1">
        <v>11</v>
      </c>
      <c r="N526" s="1">
        <v>771.5</v>
      </c>
      <c r="O526" s="1">
        <v>5.18</v>
      </c>
      <c r="P526" s="1">
        <v>45</v>
      </c>
      <c r="Q526" s="1">
        <v>4192</v>
      </c>
      <c r="R526" s="1">
        <v>12</v>
      </c>
      <c r="S526" s="1">
        <f t="shared" si="145"/>
        <v>28192.640000000003</v>
      </c>
      <c r="T526" s="1">
        <f t="shared" si="146"/>
        <v>14058.831200000001</v>
      </c>
      <c r="U526" s="1">
        <f t="shared" si="147"/>
        <v>102.77119999999999</v>
      </c>
      <c r="V526" s="1">
        <f t="shared" si="148"/>
        <v>179.15519999999998</v>
      </c>
      <c r="W526" s="1">
        <f t="shared" si="149"/>
        <v>127448.6024</v>
      </c>
      <c r="X526" s="1">
        <f t="shared" si="150"/>
        <v>64.238206854838708</v>
      </c>
      <c r="Y526" s="10">
        <f t="shared" si="151"/>
        <v>10.90827319318063</v>
      </c>
      <c r="Z526" s="1">
        <f t="shared" si="152"/>
        <v>270.36681788723268</v>
      </c>
      <c r="AA526" s="1">
        <f t="shared" si="153"/>
        <v>0.92466968377854908</v>
      </c>
      <c r="AB526" s="1">
        <f t="shared" si="154"/>
        <v>108326.6024</v>
      </c>
      <c r="AC526" s="8">
        <f t="shared" si="155"/>
        <v>0.92466968377854908</v>
      </c>
      <c r="AD526" s="1" t="str">
        <f t="shared" si="156"/>
        <v>CUST526</v>
      </c>
      <c r="AE526" s="1"/>
      <c r="AF526" s="1">
        <f t="shared" si="162"/>
        <v>209113104.26240003</v>
      </c>
      <c r="AG526" s="1">
        <f t="shared" si="157"/>
        <v>1.0216602602352189</v>
      </c>
      <c r="AH526" s="1" t="str">
        <f t="shared" si="158"/>
        <v>No</v>
      </c>
      <c r="AI526" s="1" t="str">
        <f t="shared" si="159"/>
        <v>No</v>
      </c>
      <c r="AJ526" s="1" t="str">
        <f t="shared" si="160"/>
        <v>No</v>
      </c>
      <c r="AK526" s="1" t="str">
        <f t="shared" si="161"/>
        <v>Low</v>
      </c>
    </row>
    <row r="527" spans="1:37" x14ac:dyDescent="0.3">
      <c r="A527" s="1" t="s">
        <v>22</v>
      </c>
      <c r="B527" s="1" t="s">
        <v>27</v>
      </c>
      <c r="C527" s="1" t="s">
        <v>29</v>
      </c>
      <c r="D527" s="1">
        <v>1290</v>
      </c>
      <c r="E527" s="1">
        <v>318854</v>
      </c>
      <c r="F527" s="1">
        <v>62134</v>
      </c>
      <c r="G527" s="1">
        <v>9.6300000000000008</v>
      </c>
      <c r="H527" s="1">
        <v>16.62</v>
      </c>
      <c r="I527" s="1">
        <v>282</v>
      </c>
      <c r="J527" s="1">
        <v>54.52</v>
      </c>
      <c r="K527" s="1">
        <v>13.04</v>
      </c>
      <c r="L527" s="1">
        <v>63620</v>
      </c>
      <c r="M527" s="1">
        <v>13</v>
      </c>
      <c r="N527" s="1">
        <v>1425.64</v>
      </c>
      <c r="O527" s="1">
        <v>25.76</v>
      </c>
      <c r="P527" s="1">
        <v>27</v>
      </c>
      <c r="Q527" s="1">
        <v>22066</v>
      </c>
      <c r="R527" s="1">
        <v>75</v>
      </c>
      <c r="S527" s="1">
        <f t="shared" si="145"/>
        <v>21439.800000000003</v>
      </c>
      <c r="T527" s="1">
        <f t="shared" si="146"/>
        <v>41578.561599999994</v>
      </c>
      <c r="U527" s="1">
        <f t="shared" si="147"/>
        <v>332.30399999999997</v>
      </c>
      <c r="V527" s="1">
        <f t="shared" si="148"/>
        <v>124.22700000000002</v>
      </c>
      <c r="W527" s="1">
        <f t="shared" si="149"/>
        <v>169693.10740000001</v>
      </c>
      <c r="X527" s="1">
        <f t="shared" si="150"/>
        <v>131.54504449612404</v>
      </c>
      <c r="Y527" s="10">
        <f t="shared" si="151"/>
        <v>5.1317153249428653</v>
      </c>
      <c r="Z527" s="1">
        <f t="shared" si="152"/>
        <v>223.65674363794506</v>
      </c>
      <c r="AA527" s="1">
        <f t="shared" si="153"/>
        <v>1.2608607074084064</v>
      </c>
      <c r="AB527" s="1">
        <f t="shared" si="154"/>
        <v>107559.10740000001</v>
      </c>
      <c r="AC527" s="8">
        <f t="shared" si="155"/>
        <v>1.2608607074084064</v>
      </c>
      <c r="AD527" s="1" t="str">
        <f t="shared" si="156"/>
        <v>CUST527</v>
      </c>
      <c r="AE527" s="1"/>
      <c r="AF527" s="1">
        <f t="shared" si="162"/>
        <v>209220663.36980003</v>
      </c>
      <c r="AG527" s="1">
        <f t="shared" si="157"/>
        <v>1.0221857598974451</v>
      </c>
      <c r="AH527" s="1" t="str">
        <f t="shared" si="158"/>
        <v>No</v>
      </c>
      <c r="AI527" s="1" t="str">
        <f t="shared" si="159"/>
        <v>No</v>
      </c>
      <c r="AJ527" s="1" t="str">
        <f t="shared" si="160"/>
        <v>No</v>
      </c>
      <c r="AK527" s="1" t="str">
        <f t="shared" si="161"/>
        <v>Low</v>
      </c>
    </row>
    <row r="528" spans="1:37" x14ac:dyDescent="0.3">
      <c r="A528" s="1" t="s">
        <v>19</v>
      </c>
      <c r="B528" s="1" t="s">
        <v>27</v>
      </c>
      <c r="C528" s="1" t="s">
        <v>28</v>
      </c>
      <c r="D528" s="1">
        <v>2808</v>
      </c>
      <c r="E528" s="1">
        <v>385098</v>
      </c>
      <c r="F528" s="1">
        <v>131310</v>
      </c>
      <c r="G528" s="1">
        <v>7.14</v>
      </c>
      <c r="H528" s="1">
        <v>4.29</v>
      </c>
      <c r="I528" s="1">
        <v>66</v>
      </c>
      <c r="J528" s="1">
        <v>26.41</v>
      </c>
      <c r="K528" s="1">
        <v>6.82</v>
      </c>
      <c r="L528" s="1">
        <v>95057</v>
      </c>
      <c r="M528" s="1">
        <v>12</v>
      </c>
      <c r="N528" s="1">
        <v>209.19</v>
      </c>
      <c r="O528" s="1">
        <v>5.4</v>
      </c>
      <c r="P528" s="1">
        <v>48</v>
      </c>
      <c r="Q528" s="1">
        <v>12785</v>
      </c>
      <c r="R528" s="1">
        <v>63</v>
      </c>
      <c r="S528" s="1">
        <f t="shared" si="145"/>
        <v>12046.32</v>
      </c>
      <c r="T528" s="1">
        <f t="shared" si="146"/>
        <v>26263.6836</v>
      </c>
      <c r="U528" s="1">
        <f t="shared" si="147"/>
        <v>151.63200000000001</v>
      </c>
      <c r="V528" s="1">
        <f t="shared" si="148"/>
        <v>200.49119999999996</v>
      </c>
      <c r="W528" s="1">
        <f t="shared" si="149"/>
        <v>238593.8732</v>
      </c>
      <c r="X528" s="1">
        <f t="shared" si="150"/>
        <v>84.969328062678059</v>
      </c>
      <c r="Y528" s="10">
        <f t="shared" si="151"/>
        <v>2.9327393191683804</v>
      </c>
      <c r="Z528" s="1">
        <f t="shared" si="152"/>
        <v>1840.9006166642764</v>
      </c>
      <c r="AA528" s="1">
        <f t="shared" si="153"/>
        <v>3.5852016889207423E-2</v>
      </c>
      <c r="AB528" s="1">
        <f t="shared" si="154"/>
        <v>107283.8732</v>
      </c>
      <c r="AC528" s="8">
        <f t="shared" si="155"/>
        <v>3.5852016889207423E-2</v>
      </c>
      <c r="AD528" s="1" t="str">
        <f t="shared" si="156"/>
        <v>CUST528</v>
      </c>
      <c r="AE528" s="1"/>
      <c r="AF528" s="1">
        <f t="shared" si="162"/>
        <v>209327947.24300003</v>
      </c>
      <c r="AG528" s="1">
        <f t="shared" si="157"/>
        <v>1.0227099148527223</v>
      </c>
      <c r="AH528" s="1" t="str">
        <f t="shared" si="158"/>
        <v>No</v>
      </c>
      <c r="AI528" s="1" t="str">
        <f t="shared" si="159"/>
        <v>No</v>
      </c>
      <c r="AJ528" s="1" t="str">
        <f t="shared" si="160"/>
        <v>No</v>
      </c>
      <c r="AK528" s="1" t="str">
        <f t="shared" si="161"/>
        <v>Low</v>
      </c>
    </row>
    <row r="529" spans="1:37" x14ac:dyDescent="0.3">
      <c r="A529" s="1" t="s">
        <v>18</v>
      </c>
      <c r="B529" s="1" t="s">
        <v>24</v>
      </c>
      <c r="C529" s="1" t="s">
        <v>28</v>
      </c>
      <c r="D529" s="1">
        <v>2353</v>
      </c>
      <c r="E529" s="1">
        <v>229761</v>
      </c>
      <c r="F529" s="1">
        <v>67824</v>
      </c>
      <c r="G529" s="1">
        <v>5.08</v>
      </c>
      <c r="H529" s="1">
        <v>6.91</v>
      </c>
      <c r="I529" s="1">
        <v>441</v>
      </c>
      <c r="J529" s="1">
        <v>58.56</v>
      </c>
      <c r="K529" s="1">
        <v>6.37</v>
      </c>
      <c r="L529" s="1">
        <v>20842</v>
      </c>
      <c r="M529" s="1">
        <v>1</v>
      </c>
      <c r="N529" s="1">
        <v>945.83</v>
      </c>
      <c r="O529" s="1">
        <v>6.9</v>
      </c>
      <c r="P529" s="1">
        <v>5</v>
      </c>
      <c r="Q529" s="1">
        <v>3526</v>
      </c>
      <c r="R529" s="1">
        <v>23</v>
      </c>
      <c r="S529" s="1">
        <f t="shared" si="145"/>
        <v>16259.23</v>
      </c>
      <c r="T529" s="1">
        <f t="shared" si="146"/>
        <v>14635.775700000002</v>
      </c>
      <c r="U529" s="1">
        <f t="shared" si="147"/>
        <v>162.35700000000003</v>
      </c>
      <c r="V529" s="1">
        <f t="shared" si="148"/>
        <v>119.5324</v>
      </c>
      <c r="W529">
        <f t="shared" si="149"/>
        <v>174216.10490000001</v>
      </c>
      <c r="X529">
        <f t="shared" si="150"/>
        <v>74.039993582660429</v>
      </c>
      <c r="Y529" s="9">
        <f t="shared" si="151"/>
        <v>3.3876061571125264</v>
      </c>
      <c r="Z529">
        <f t="shared" si="152"/>
        <v>242.91997504837019</v>
      </c>
      <c r="AA529">
        <f t="shared" si="153"/>
        <v>1.8154126679462574</v>
      </c>
      <c r="AB529" s="1">
        <f t="shared" si="154"/>
        <v>106392.10490000001</v>
      </c>
      <c r="AC529" s="7">
        <f t="shared" si="155"/>
        <v>1.8154126679462574</v>
      </c>
      <c r="AD529" s="1" t="str">
        <f t="shared" si="156"/>
        <v>CUST529</v>
      </c>
      <c r="AE529" s="1"/>
      <c r="AF529" s="1">
        <f t="shared" si="162"/>
        <v>209434339.34790003</v>
      </c>
      <c r="AG529" s="1">
        <f t="shared" si="157"/>
        <v>1.0232297129111105</v>
      </c>
      <c r="AH529" s="1" t="str">
        <f t="shared" si="158"/>
        <v>No</v>
      </c>
      <c r="AI529" s="1" t="str">
        <f t="shared" si="159"/>
        <v>No</v>
      </c>
      <c r="AJ529" s="1" t="str">
        <f t="shared" si="160"/>
        <v>No</v>
      </c>
      <c r="AK529" s="1" t="str">
        <f t="shared" si="161"/>
        <v>Low</v>
      </c>
    </row>
    <row r="530" spans="1:37" x14ac:dyDescent="0.3">
      <c r="A530" s="1" t="s">
        <v>21</v>
      </c>
      <c r="B530" s="1" t="s">
        <v>27</v>
      </c>
      <c r="C530" s="1" t="s">
        <v>28</v>
      </c>
      <c r="D530" s="1">
        <v>3781</v>
      </c>
      <c r="E530" s="1">
        <v>288511</v>
      </c>
      <c r="F530" s="1">
        <v>80969</v>
      </c>
      <c r="G530" s="1">
        <v>6.9</v>
      </c>
      <c r="H530" s="1">
        <v>8.2100000000000009</v>
      </c>
      <c r="I530" s="1">
        <v>185</v>
      </c>
      <c r="J530" s="1">
        <v>16.96</v>
      </c>
      <c r="K530" s="1">
        <v>11.7</v>
      </c>
      <c r="L530" s="1">
        <v>33365</v>
      </c>
      <c r="M530" s="1">
        <v>2</v>
      </c>
      <c r="N530" s="1">
        <v>906.52</v>
      </c>
      <c r="O530" s="1">
        <v>7.77</v>
      </c>
      <c r="P530" s="1">
        <v>36</v>
      </c>
      <c r="Q530" s="1">
        <v>3389</v>
      </c>
      <c r="R530" s="1">
        <v>69</v>
      </c>
      <c r="S530" s="1">
        <f t="shared" si="145"/>
        <v>31042.010000000002</v>
      </c>
      <c r="T530" s="1">
        <f t="shared" si="146"/>
        <v>33755.786999999997</v>
      </c>
      <c r="U530" s="1">
        <f t="shared" si="147"/>
        <v>293.78369999999995</v>
      </c>
      <c r="V530" s="1">
        <f t="shared" si="148"/>
        <v>260.88900000000001</v>
      </c>
      <c r="W530" s="1">
        <f t="shared" si="149"/>
        <v>186404.53029999998</v>
      </c>
      <c r="X530" s="1">
        <f t="shared" si="150"/>
        <v>49.300325390108434</v>
      </c>
      <c r="Y530" s="10">
        <f t="shared" si="151"/>
        <v>3.5632279020365818</v>
      </c>
      <c r="Z530" s="1">
        <f t="shared" si="152"/>
        <v>318.26214534704144</v>
      </c>
      <c r="AA530" s="1">
        <f t="shared" si="153"/>
        <v>0.58128182287677077</v>
      </c>
      <c r="AB530" s="1">
        <f t="shared" si="154"/>
        <v>105435.53029999998</v>
      </c>
      <c r="AC530" s="8">
        <f t="shared" si="155"/>
        <v>0.58128182287677077</v>
      </c>
      <c r="AD530" s="1" t="str">
        <f t="shared" si="156"/>
        <v>CUST530</v>
      </c>
      <c r="AE530" s="1"/>
      <c r="AF530" s="1">
        <f t="shared" si="162"/>
        <v>209539774.87820002</v>
      </c>
      <c r="AG530" s="1">
        <f t="shared" si="157"/>
        <v>1.0237448374495954</v>
      </c>
      <c r="AH530" s="1" t="str">
        <f t="shared" si="158"/>
        <v>No</v>
      </c>
      <c r="AI530" s="1" t="str">
        <f t="shared" si="159"/>
        <v>No</v>
      </c>
      <c r="AJ530" s="1" t="str">
        <f t="shared" si="160"/>
        <v>No</v>
      </c>
      <c r="AK530" s="1" t="str">
        <f t="shared" si="161"/>
        <v>Low</v>
      </c>
    </row>
    <row r="531" spans="1:37" x14ac:dyDescent="0.3">
      <c r="A531" s="1" t="s">
        <v>19</v>
      </c>
      <c r="B531" s="1" t="s">
        <v>26</v>
      </c>
      <c r="C531" s="1" t="s">
        <v>29</v>
      </c>
      <c r="D531" s="1">
        <v>1575</v>
      </c>
      <c r="E531" s="1">
        <v>376022</v>
      </c>
      <c r="F531" s="1">
        <v>148252</v>
      </c>
      <c r="G531" s="1">
        <v>7.58</v>
      </c>
      <c r="H531" s="1">
        <v>10.87</v>
      </c>
      <c r="I531" s="1">
        <v>396</v>
      </c>
      <c r="J531" s="1">
        <v>51.62</v>
      </c>
      <c r="K531" s="1">
        <v>6.08</v>
      </c>
      <c r="L531" s="1">
        <v>32471</v>
      </c>
      <c r="M531" s="1">
        <v>0</v>
      </c>
      <c r="N531" s="1">
        <v>194.19</v>
      </c>
      <c r="O531" s="1">
        <v>2.71</v>
      </c>
      <c r="P531" s="1">
        <v>18</v>
      </c>
      <c r="Q531" s="1">
        <v>49807</v>
      </c>
      <c r="R531" s="1">
        <v>73</v>
      </c>
      <c r="S531" s="1">
        <f t="shared" si="145"/>
        <v>17120.25</v>
      </c>
      <c r="T531" s="1">
        <f t="shared" si="146"/>
        <v>22862.137599999998</v>
      </c>
      <c r="U531" s="1">
        <f t="shared" si="147"/>
        <v>42.682499999999997</v>
      </c>
      <c r="V531" s="1">
        <f t="shared" si="148"/>
        <v>119.38500000000001</v>
      </c>
      <c r="W531" s="1">
        <f t="shared" si="149"/>
        <v>253599.54489999998</v>
      </c>
      <c r="X531" s="1">
        <f t="shared" si="150"/>
        <v>161.01558406349204</v>
      </c>
      <c r="Y531" s="10">
        <f t="shared" si="151"/>
        <v>2.5363705042765021</v>
      </c>
      <c r="Z531" s="1">
        <f t="shared" si="152"/>
        <v>1936.3612956382924</v>
      </c>
      <c r="AA531" s="1">
        <f t="shared" si="153"/>
        <v>0.20450728946710564</v>
      </c>
      <c r="AB531" s="1">
        <f t="shared" si="154"/>
        <v>105347.54489999998</v>
      </c>
      <c r="AC531" s="8">
        <f t="shared" si="155"/>
        <v>0.20450728946710564</v>
      </c>
      <c r="AD531" s="1" t="str">
        <f t="shared" si="156"/>
        <v>CUST531</v>
      </c>
      <c r="AE531" s="1"/>
      <c r="AF531" s="1">
        <f t="shared" si="162"/>
        <v>209645122.42310002</v>
      </c>
      <c r="AG531" s="1">
        <f t="shared" si="157"/>
        <v>1.0242595321193404</v>
      </c>
      <c r="AH531" s="1" t="str">
        <f t="shared" si="158"/>
        <v>No</v>
      </c>
      <c r="AI531" s="1" t="str">
        <f t="shared" si="159"/>
        <v>No</v>
      </c>
      <c r="AJ531" s="1" t="str">
        <f t="shared" si="160"/>
        <v>No</v>
      </c>
      <c r="AK531" s="1" t="str">
        <f t="shared" si="161"/>
        <v>Low</v>
      </c>
    </row>
    <row r="532" spans="1:37" x14ac:dyDescent="0.3">
      <c r="A532" s="1" t="s">
        <v>23</v>
      </c>
      <c r="B532" s="1" t="s">
        <v>27</v>
      </c>
      <c r="C532" s="1" t="s">
        <v>29</v>
      </c>
      <c r="D532" s="1">
        <v>1148</v>
      </c>
      <c r="E532" s="1">
        <v>252041</v>
      </c>
      <c r="F532" s="1">
        <v>78402</v>
      </c>
      <c r="G532" s="1">
        <v>5.53</v>
      </c>
      <c r="H532" s="1">
        <v>4</v>
      </c>
      <c r="I532" s="1">
        <v>260</v>
      </c>
      <c r="J532" s="1">
        <v>27.98</v>
      </c>
      <c r="K532" s="1">
        <v>11.11</v>
      </c>
      <c r="L532" s="1">
        <v>18051</v>
      </c>
      <c r="M532" s="1">
        <v>12</v>
      </c>
      <c r="N532" s="1">
        <v>254.55</v>
      </c>
      <c r="O532" s="1">
        <v>26.92</v>
      </c>
      <c r="P532" s="1">
        <v>38</v>
      </c>
      <c r="Q532" s="1">
        <v>20830</v>
      </c>
      <c r="R532" s="1">
        <v>61</v>
      </c>
      <c r="S532" s="1">
        <f t="shared" si="145"/>
        <v>4592</v>
      </c>
      <c r="T532" s="1">
        <f t="shared" si="146"/>
        <v>28001.755099999998</v>
      </c>
      <c r="U532" s="1">
        <f t="shared" si="147"/>
        <v>309.04160000000002</v>
      </c>
      <c r="V532" s="1">
        <f t="shared" si="148"/>
        <v>63.484400000000001</v>
      </c>
      <c r="W532" s="1">
        <f t="shared" si="149"/>
        <v>180193.71890000001</v>
      </c>
      <c r="X532" s="1">
        <f t="shared" si="150"/>
        <v>156.96316977351918</v>
      </c>
      <c r="Y532" s="10">
        <f t="shared" si="151"/>
        <v>3.2147266651360935</v>
      </c>
      <c r="Z532" s="1">
        <f t="shared" si="152"/>
        <v>990.14339029660175</v>
      </c>
      <c r="AA532" s="1">
        <f t="shared" si="153"/>
        <v>0.26258822969278811</v>
      </c>
      <c r="AB532" s="1">
        <f t="shared" si="154"/>
        <v>101791.71890000001</v>
      </c>
      <c r="AC532" s="8">
        <f t="shared" si="155"/>
        <v>0.26258822969278811</v>
      </c>
      <c r="AD532" s="1" t="str">
        <f t="shared" si="156"/>
        <v>CUST532</v>
      </c>
      <c r="AE532" s="1"/>
      <c r="AF532" s="1">
        <f t="shared" si="162"/>
        <v>209746914.14200002</v>
      </c>
      <c r="AG532" s="1">
        <f t="shared" si="157"/>
        <v>1.0247568541517782</v>
      </c>
      <c r="AH532" s="1" t="str">
        <f t="shared" si="158"/>
        <v>No</v>
      </c>
      <c r="AI532" s="1" t="str">
        <f t="shared" si="159"/>
        <v>No</v>
      </c>
      <c r="AJ532" s="1" t="str">
        <f t="shared" si="160"/>
        <v>No</v>
      </c>
      <c r="AK532" s="1" t="str">
        <f t="shared" si="161"/>
        <v>Low</v>
      </c>
    </row>
    <row r="533" spans="1:37" x14ac:dyDescent="0.3">
      <c r="A533" s="1" t="s">
        <v>18</v>
      </c>
      <c r="B533" s="1" t="s">
        <v>26</v>
      </c>
      <c r="C533" s="1" t="s">
        <v>28</v>
      </c>
      <c r="D533" s="1">
        <v>2303</v>
      </c>
      <c r="E533" s="1">
        <v>334580</v>
      </c>
      <c r="F533" s="1">
        <v>71093</v>
      </c>
      <c r="G533" s="1">
        <v>8.3699999999999992</v>
      </c>
      <c r="H533" s="1">
        <v>9.9600000000000009</v>
      </c>
      <c r="I533" s="1">
        <v>201</v>
      </c>
      <c r="J533" s="1">
        <v>9.8699999999999992</v>
      </c>
      <c r="K533" s="1">
        <v>19.940000000000001</v>
      </c>
      <c r="L533" s="1">
        <v>38889</v>
      </c>
      <c r="M533" s="1">
        <v>8</v>
      </c>
      <c r="N533" s="1">
        <v>1069.76</v>
      </c>
      <c r="O533" s="1">
        <v>16.54</v>
      </c>
      <c r="P533" s="1">
        <v>13</v>
      </c>
      <c r="Q533" s="1">
        <v>33576</v>
      </c>
      <c r="R533" s="1">
        <v>42</v>
      </c>
      <c r="S533" s="1">
        <f t="shared" si="145"/>
        <v>22937.88</v>
      </c>
      <c r="T533" s="1">
        <f t="shared" si="146"/>
        <v>66715.252000000008</v>
      </c>
      <c r="U533" s="1">
        <f t="shared" si="147"/>
        <v>380.9162</v>
      </c>
      <c r="V533" s="1">
        <f t="shared" si="148"/>
        <v>192.7611</v>
      </c>
      <c r="W533" s="1">
        <f t="shared" si="149"/>
        <v>171888.19069999998</v>
      </c>
      <c r="X533" s="1">
        <f t="shared" si="150"/>
        <v>74.636643812418569</v>
      </c>
      <c r="Y533" s="10">
        <f t="shared" si="151"/>
        <v>4.7062298679194861</v>
      </c>
      <c r="Z533" s="1">
        <f t="shared" si="152"/>
        <v>312.76174095124139</v>
      </c>
      <c r="AA533" s="1">
        <f t="shared" si="153"/>
        <v>0.64266172514794673</v>
      </c>
      <c r="AB533" s="1">
        <f t="shared" si="154"/>
        <v>100795.19069999998</v>
      </c>
      <c r="AC533" s="8">
        <f t="shared" si="155"/>
        <v>0.64266172514794673</v>
      </c>
      <c r="AD533" s="1" t="str">
        <f t="shared" si="156"/>
        <v>CUST533</v>
      </c>
      <c r="AE533" s="1"/>
      <c r="AF533" s="1">
        <f t="shared" si="162"/>
        <v>209847709.33270001</v>
      </c>
      <c r="AG533" s="1">
        <f t="shared" si="157"/>
        <v>1.0252493074637035</v>
      </c>
      <c r="AH533" s="1" t="str">
        <f t="shared" si="158"/>
        <v>No</v>
      </c>
      <c r="AI533" s="1" t="str">
        <f t="shared" si="159"/>
        <v>No</v>
      </c>
      <c r="AJ533" s="1" t="str">
        <f t="shared" si="160"/>
        <v>No</v>
      </c>
      <c r="AK533" s="1" t="str">
        <f t="shared" si="161"/>
        <v>Low</v>
      </c>
    </row>
    <row r="534" spans="1:37" x14ac:dyDescent="0.3">
      <c r="A534" s="1" t="s">
        <v>20</v>
      </c>
      <c r="B534" s="1" t="s">
        <v>26</v>
      </c>
      <c r="C534" s="1" t="s">
        <v>29</v>
      </c>
      <c r="D534" s="1">
        <v>4803</v>
      </c>
      <c r="E534" s="1">
        <v>421602</v>
      </c>
      <c r="F534" s="1">
        <v>84239</v>
      </c>
      <c r="G534" s="1">
        <v>2.44</v>
      </c>
      <c r="H534" s="1">
        <v>18.190000000000001</v>
      </c>
      <c r="I534" s="1">
        <v>270</v>
      </c>
      <c r="J534" s="1">
        <v>27.1</v>
      </c>
      <c r="K534" s="1">
        <v>16.71</v>
      </c>
      <c r="L534" s="1">
        <v>74554</v>
      </c>
      <c r="M534" s="1">
        <v>9</v>
      </c>
      <c r="N534" s="1">
        <v>1419.14</v>
      </c>
      <c r="O534" s="1">
        <v>9.6300000000000008</v>
      </c>
      <c r="P534" s="1">
        <v>43</v>
      </c>
      <c r="Q534" s="1">
        <v>4188</v>
      </c>
      <c r="R534" s="1">
        <v>79</v>
      </c>
      <c r="S534" s="1">
        <f t="shared" si="145"/>
        <v>87366.57</v>
      </c>
      <c r="T534" s="1">
        <f t="shared" si="146"/>
        <v>70449.694199999998</v>
      </c>
      <c r="U534" s="1">
        <f t="shared" si="147"/>
        <v>462.52890000000008</v>
      </c>
      <c r="V534" s="1">
        <f t="shared" si="148"/>
        <v>117.19319999999999</v>
      </c>
      <c r="W534" s="1">
        <f t="shared" si="149"/>
        <v>184464.01369999998</v>
      </c>
      <c r="X534" s="1">
        <f t="shared" si="150"/>
        <v>38.405999104726206</v>
      </c>
      <c r="Y534" s="10">
        <f t="shared" si="151"/>
        <v>5.0048314913519869</v>
      </c>
      <c r="Z534" s="1">
        <f t="shared" si="152"/>
        <v>297.08274025113798</v>
      </c>
      <c r="AA534" s="1">
        <f t="shared" si="153"/>
        <v>0.90883771898615295</v>
      </c>
      <c r="AB534" s="1">
        <f t="shared" si="154"/>
        <v>100225.01369999998</v>
      </c>
      <c r="AC534" s="8">
        <f t="shared" si="155"/>
        <v>0.90883771898615295</v>
      </c>
      <c r="AD534" s="1" t="str">
        <f t="shared" si="156"/>
        <v>CUST534</v>
      </c>
      <c r="AE534" s="1"/>
      <c r="AF534" s="1">
        <f t="shared" si="162"/>
        <v>209947934.34640002</v>
      </c>
      <c r="AG534" s="1">
        <f t="shared" si="157"/>
        <v>1.0257389750717667</v>
      </c>
      <c r="AH534" s="1" t="str">
        <f t="shared" si="158"/>
        <v>No</v>
      </c>
      <c r="AI534" s="1" t="str">
        <f t="shared" si="159"/>
        <v>No</v>
      </c>
      <c r="AJ534" s="1" t="str">
        <f t="shared" si="160"/>
        <v>No</v>
      </c>
      <c r="AK534" s="1" t="str">
        <f t="shared" si="161"/>
        <v>Low</v>
      </c>
    </row>
    <row r="535" spans="1:37" x14ac:dyDescent="0.3">
      <c r="A535" s="1" t="s">
        <v>18</v>
      </c>
      <c r="B535" s="1" t="s">
        <v>26</v>
      </c>
      <c r="C535" s="1" t="s">
        <v>31</v>
      </c>
      <c r="D535" s="1">
        <v>1667</v>
      </c>
      <c r="E535" s="1">
        <v>311486</v>
      </c>
      <c r="F535" s="1">
        <v>63557</v>
      </c>
      <c r="G535" s="1">
        <v>0.69</v>
      </c>
      <c r="H535" s="1">
        <v>5.12</v>
      </c>
      <c r="I535" s="1">
        <v>101</v>
      </c>
      <c r="J535" s="1">
        <v>36.450000000000003</v>
      </c>
      <c r="K535" s="1">
        <v>15.13</v>
      </c>
      <c r="L535" s="1">
        <v>81099</v>
      </c>
      <c r="M535" s="1">
        <v>13</v>
      </c>
      <c r="N535" s="1">
        <v>443.26</v>
      </c>
      <c r="O535" s="1">
        <v>21.23</v>
      </c>
      <c r="P535" s="1">
        <v>31</v>
      </c>
      <c r="Q535" s="1">
        <v>10721</v>
      </c>
      <c r="R535" s="1">
        <v>34</v>
      </c>
      <c r="S535" s="1">
        <f t="shared" si="145"/>
        <v>8535.0400000000009</v>
      </c>
      <c r="T535" s="1">
        <f t="shared" si="146"/>
        <v>47127.831800000007</v>
      </c>
      <c r="U535" s="1">
        <f t="shared" si="147"/>
        <v>353.90410000000003</v>
      </c>
      <c r="V535" s="1">
        <f t="shared" si="148"/>
        <v>11.5023</v>
      </c>
      <c r="W535" s="1">
        <f t="shared" si="149"/>
        <v>163637.7218</v>
      </c>
      <c r="X535" s="1">
        <f t="shared" si="150"/>
        <v>98.163000479904014</v>
      </c>
      <c r="Y535" s="10">
        <f t="shared" si="151"/>
        <v>4.9008921125918468</v>
      </c>
      <c r="Z535" s="1">
        <f t="shared" si="152"/>
        <v>702.71623877633897</v>
      </c>
      <c r="AA535" s="1">
        <f t="shared" si="153"/>
        <v>0.14372800061640009</v>
      </c>
      <c r="AB535" s="1">
        <f t="shared" si="154"/>
        <v>100080.7218</v>
      </c>
      <c r="AC535" s="8">
        <f t="shared" si="155"/>
        <v>0.14372800061640009</v>
      </c>
      <c r="AD535" s="1" t="str">
        <f t="shared" si="156"/>
        <v>CUST535</v>
      </c>
      <c r="AE535" s="1"/>
      <c r="AF535" s="1">
        <f t="shared" si="162"/>
        <v>210048015.06820002</v>
      </c>
      <c r="AG535" s="1">
        <f t="shared" si="157"/>
        <v>1.0262279377154011</v>
      </c>
      <c r="AH535" s="1" t="str">
        <f t="shared" si="158"/>
        <v>No</v>
      </c>
      <c r="AI535" s="1" t="str">
        <f t="shared" si="159"/>
        <v>No</v>
      </c>
      <c r="AJ535" s="1" t="str">
        <f t="shared" si="160"/>
        <v>No</v>
      </c>
      <c r="AK535" s="1" t="str">
        <f t="shared" si="161"/>
        <v>Low</v>
      </c>
    </row>
    <row r="536" spans="1:37" x14ac:dyDescent="0.3">
      <c r="A536" s="1" t="s">
        <v>20</v>
      </c>
      <c r="B536" s="1" t="s">
        <v>26</v>
      </c>
      <c r="C536" s="1" t="s">
        <v>28</v>
      </c>
      <c r="D536" s="1">
        <v>2481</v>
      </c>
      <c r="E536" s="1">
        <v>338345</v>
      </c>
      <c r="F536" s="1">
        <v>83518</v>
      </c>
      <c r="G536" s="1">
        <v>9.08</v>
      </c>
      <c r="H536" s="1">
        <v>3.38</v>
      </c>
      <c r="I536" s="1">
        <v>327</v>
      </c>
      <c r="J536" s="1">
        <v>12.75</v>
      </c>
      <c r="K536" s="1">
        <v>14.45</v>
      </c>
      <c r="L536" s="1">
        <v>56862</v>
      </c>
      <c r="M536" s="1">
        <v>8</v>
      </c>
      <c r="N536" s="1">
        <v>896.75</v>
      </c>
      <c r="O536" s="1">
        <v>2.91</v>
      </c>
      <c r="P536" s="1">
        <v>1</v>
      </c>
      <c r="Q536" s="1">
        <v>41148</v>
      </c>
      <c r="R536" s="1">
        <v>6</v>
      </c>
      <c r="S536" s="1">
        <f t="shared" si="145"/>
        <v>8385.7799999999988</v>
      </c>
      <c r="T536" s="1">
        <f t="shared" si="146"/>
        <v>48890.852499999994</v>
      </c>
      <c r="U536" s="1">
        <f t="shared" si="147"/>
        <v>72.197100000000006</v>
      </c>
      <c r="V536" s="1">
        <f t="shared" si="148"/>
        <v>225.27480000000003</v>
      </c>
      <c r="W536" s="1">
        <f t="shared" si="149"/>
        <v>182760.89560000002</v>
      </c>
      <c r="X536" s="1">
        <f t="shared" si="150"/>
        <v>73.66420620717453</v>
      </c>
      <c r="Y536" s="10">
        <f t="shared" si="151"/>
        <v>4.0511626236260447</v>
      </c>
      <c r="Z536" s="1">
        <f t="shared" si="152"/>
        <v>377.30136604404794</v>
      </c>
      <c r="AA536" s="1">
        <f t="shared" si="153"/>
        <v>0.86668119818528433</v>
      </c>
      <c r="AB536" s="1">
        <f t="shared" si="154"/>
        <v>99242.895600000018</v>
      </c>
      <c r="AC536" s="8">
        <f t="shared" si="155"/>
        <v>0.86668119818528433</v>
      </c>
      <c r="AD536" s="1" t="str">
        <f t="shared" si="156"/>
        <v>CUST536</v>
      </c>
      <c r="AE536" s="1"/>
      <c r="AF536" s="1">
        <f t="shared" si="162"/>
        <v>210147257.96380001</v>
      </c>
      <c r="AG536" s="1">
        <f t="shared" si="157"/>
        <v>1.0267128070061269</v>
      </c>
      <c r="AH536" s="1" t="str">
        <f t="shared" si="158"/>
        <v>No</v>
      </c>
      <c r="AI536" s="1" t="str">
        <f t="shared" si="159"/>
        <v>No</v>
      </c>
      <c r="AJ536" s="1" t="str">
        <f t="shared" si="160"/>
        <v>No</v>
      </c>
      <c r="AK536" s="1" t="str">
        <f t="shared" si="161"/>
        <v>Low</v>
      </c>
    </row>
    <row r="537" spans="1:37" x14ac:dyDescent="0.3">
      <c r="A537" s="1" t="s">
        <v>22</v>
      </c>
      <c r="B537" s="1" t="s">
        <v>24</v>
      </c>
      <c r="C537" s="1" t="s">
        <v>28</v>
      </c>
      <c r="D537" s="1">
        <v>172</v>
      </c>
      <c r="E537" s="1">
        <v>269055</v>
      </c>
      <c r="F537" s="1">
        <v>23199</v>
      </c>
      <c r="G537" s="1">
        <v>0.63</v>
      </c>
      <c r="H537" s="1">
        <v>6.06</v>
      </c>
      <c r="I537" s="1">
        <v>141</v>
      </c>
      <c r="J537" s="1">
        <v>36</v>
      </c>
      <c r="K537" s="1">
        <v>12.08</v>
      </c>
      <c r="L537" s="1">
        <v>86784</v>
      </c>
      <c r="M537" s="1">
        <v>5</v>
      </c>
      <c r="N537" s="1">
        <v>1538.96</v>
      </c>
      <c r="O537" s="1">
        <v>3.45</v>
      </c>
      <c r="P537" s="1">
        <v>7</v>
      </c>
      <c r="Q537" s="1">
        <v>27598</v>
      </c>
      <c r="R537" s="1">
        <v>76</v>
      </c>
      <c r="S537" s="1">
        <f t="shared" si="145"/>
        <v>1042.32</v>
      </c>
      <c r="T537" s="1">
        <f t="shared" si="146"/>
        <v>32501.844000000001</v>
      </c>
      <c r="U537" s="1">
        <f t="shared" si="147"/>
        <v>5.9340000000000002</v>
      </c>
      <c r="V537" s="1">
        <f t="shared" si="148"/>
        <v>1.0836000000000001</v>
      </c>
      <c r="W537" s="1">
        <f t="shared" si="149"/>
        <v>121121.81839999999</v>
      </c>
      <c r="X537" s="1">
        <f t="shared" si="150"/>
        <v>704.19661860465112</v>
      </c>
      <c r="Y537" s="10">
        <f t="shared" si="151"/>
        <v>11.597698176645546</v>
      </c>
      <c r="Z537" s="1">
        <f t="shared" si="152"/>
        <v>174.82910536986017</v>
      </c>
      <c r="AA537" s="1">
        <f t="shared" si="153"/>
        <v>0.80650186764787868</v>
      </c>
      <c r="AB537" s="1">
        <f t="shared" si="154"/>
        <v>97922.818399999989</v>
      </c>
      <c r="AC537" s="8">
        <f t="shared" si="155"/>
        <v>0.80650186764787868</v>
      </c>
      <c r="AD537" s="1" t="str">
        <f t="shared" si="156"/>
        <v>CUST537</v>
      </c>
      <c r="AE537" s="1"/>
      <c r="AF537" s="1">
        <f t="shared" si="162"/>
        <v>210245180.78220001</v>
      </c>
      <c r="AG537" s="1">
        <f t="shared" si="157"/>
        <v>1.0271912268186125</v>
      </c>
      <c r="AH537" s="1" t="str">
        <f t="shared" si="158"/>
        <v>No</v>
      </c>
      <c r="AI537" s="1" t="str">
        <f t="shared" si="159"/>
        <v>No</v>
      </c>
      <c r="AJ537" s="1" t="str">
        <f t="shared" si="160"/>
        <v>No</v>
      </c>
      <c r="AK537" s="1" t="str">
        <f t="shared" si="161"/>
        <v>Low</v>
      </c>
    </row>
    <row r="538" spans="1:37" x14ac:dyDescent="0.3">
      <c r="A538" s="1" t="s">
        <v>18</v>
      </c>
      <c r="B538" s="1" t="s">
        <v>26</v>
      </c>
      <c r="C538" s="1" t="s">
        <v>29</v>
      </c>
      <c r="D538" s="1">
        <v>1298</v>
      </c>
      <c r="E538" s="1">
        <v>190905</v>
      </c>
      <c r="F538" s="1">
        <v>5276</v>
      </c>
      <c r="G538" s="1">
        <v>5.93</v>
      </c>
      <c r="H538" s="1">
        <v>2.91</v>
      </c>
      <c r="I538" s="1">
        <v>45</v>
      </c>
      <c r="J538" s="1">
        <v>27.31</v>
      </c>
      <c r="K538" s="1">
        <v>11.72</v>
      </c>
      <c r="L538" s="1">
        <v>39709</v>
      </c>
      <c r="M538" s="1">
        <v>6</v>
      </c>
      <c r="N538" s="1">
        <v>1497.94</v>
      </c>
      <c r="O538" s="1">
        <v>17.670000000000002</v>
      </c>
      <c r="P538" s="1">
        <v>7</v>
      </c>
      <c r="Q538" s="1">
        <v>22249</v>
      </c>
      <c r="R538" s="1">
        <v>1</v>
      </c>
      <c r="S538" s="1">
        <f t="shared" si="145"/>
        <v>3777.1800000000003</v>
      </c>
      <c r="T538" s="1">
        <f t="shared" si="146"/>
        <v>22374.066000000003</v>
      </c>
      <c r="U538" s="1">
        <f t="shared" si="147"/>
        <v>229.35660000000004</v>
      </c>
      <c r="V538" s="1">
        <f t="shared" si="148"/>
        <v>76.971400000000003</v>
      </c>
      <c r="W538" s="1">
        <f t="shared" si="149"/>
        <v>102489.42600000001</v>
      </c>
      <c r="X538" s="1">
        <f t="shared" si="150"/>
        <v>78.959496147919879</v>
      </c>
      <c r="Y538" s="10">
        <f t="shared" si="151"/>
        <v>36.183661865049281</v>
      </c>
      <c r="Z538" s="1">
        <f t="shared" si="152"/>
        <v>127.44502450031376</v>
      </c>
      <c r="AA538" s="1">
        <f t="shared" si="153"/>
        <v>0.3530934234305021</v>
      </c>
      <c r="AB538" s="1">
        <f t="shared" si="154"/>
        <v>97213.426000000007</v>
      </c>
      <c r="AC538" s="8">
        <f t="shared" si="155"/>
        <v>0.3530934234305021</v>
      </c>
      <c r="AD538" s="1" t="str">
        <f t="shared" si="156"/>
        <v>CUST538</v>
      </c>
      <c r="AE538" s="1"/>
      <c r="AF538" s="1">
        <f t="shared" si="162"/>
        <v>210342394.20820001</v>
      </c>
      <c r="AG538" s="1">
        <f t="shared" si="157"/>
        <v>1.0276661807649747</v>
      </c>
      <c r="AH538" s="1" t="str">
        <f t="shared" si="158"/>
        <v>No</v>
      </c>
      <c r="AI538" s="1" t="str">
        <f t="shared" si="159"/>
        <v>No</v>
      </c>
      <c r="AJ538" s="1" t="str">
        <f t="shared" si="160"/>
        <v>No</v>
      </c>
      <c r="AK538" s="1" t="str">
        <f t="shared" si="161"/>
        <v>High</v>
      </c>
    </row>
    <row r="539" spans="1:37" x14ac:dyDescent="0.3">
      <c r="A539" s="1" t="s">
        <v>20</v>
      </c>
      <c r="B539" s="1" t="s">
        <v>24</v>
      </c>
      <c r="C539" s="1" t="s">
        <v>30</v>
      </c>
      <c r="D539" s="1">
        <v>216</v>
      </c>
      <c r="E539" s="1">
        <v>420965</v>
      </c>
      <c r="F539" s="1">
        <v>140450</v>
      </c>
      <c r="G539" s="1">
        <v>8.18</v>
      </c>
      <c r="H539" s="1">
        <v>17.57</v>
      </c>
      <c r="I539" s="1">
        <v>118</v>
      </c>
      <c r="J539" s="1">
        <v>27.29</v>
      </c>
      <c r="K539" s="1">
        <v>13.82</v>
      </c>
      <c r="L539" s="1">
        <v>85990</v>
      </c>
      <c r="M539" s="1">
        <v>7</v>
      </c>
      <c r="N539" s="1">
        <v>249.12</v>
      </c>
      <c r="O539" s="1">
        <v>19.27</v>
      </c>
      <c r="P539" s="1">
        <v>13</v>
      </c>
      <c r="Q539" s="1">
        <v>37051</v>
      </c>
      <c r="R539" s="1">
        <v>-20</v>
      </c>
      <c r="S539" s="1">
        <f t="shared" si="145"/>
        <v>3795.12</v>
      </c>
      <c r="T539" s="1">
        <f t="shared" si="146"/>
        <v>58177.362999999998</v>
      </c>
      <c r="U539" s="1">
        <f t="shared" si="147"/>
        <v>41.623199999999997</v>
      </c>
      <c r="V539" s="1">
        <f t="shared" si="148"/>
        <v>17.668800000000001</v>
      </c>
      <c r="W539" s="1">
        <f t="shared" si="149"/>
        <v>235892.22500000001</v>
      </c>
      <c r="X539" s="1">
        <f t="shared" si="150"/>
        <v>1092.0936342592593</v>
      </c>
      <c r="Y539" s="10">
        <f t="shared" si="151"/>
        <v>2.9972588109647562</v>
      </c>
      <c r="Z539" s="1">
        <f t="shared" si="152"/>
        <v>1689.808124598587</v>
      </c>
      <c r="AA539" s="1">
        <f t="shared" si="153"/>
        <v>6.9830413454800275E-2</v>
      </c>
      <c r="AB539" s="1">
        <f t="shared" si="154"/>
        <v>95442.225000000006</v>
      </c>
      <c r="AC539" s="8">
        <f t="shared" si="155"/>
        <v>6.9830413454800275E-2</v>
      </c>
      <c r="AD539" s="1" t="str">
        <f t="shared" si="156"/>
        <v>CUST539</v>
      </c>
      <c r="AE539" s="1"/>
      <c r="AF539" s="1">
        <f t="shared" si="162"/>
        <v>210437836.4332</v>
      </c>
      <c r="AG539" s="1">
        <f t="shared" si="157"/>
        <v>1.0281324811853854</v>
      </c>
      <c r="AH539" s="1" t="str">
        <f t="shared" si="158"/>
        <v>No</v>
      </c>
      <c r="AI539" s="1" t="str">
        <f t="shared" si="159"/>
        <v>No</v>
      </c>
      <c r="AJ539" s="1" t="str">
        <f t="shared" si="160"/>
        <v>No</v>
      </c>
      <c r="AK539" s="1" t="str">
        <f t="shared" si="161"/>
        <v>Low</v>
      </c>
    </row>
    <row r="540" spans="1:37" x14ac:dyDescent="0.3">
      <c r="A540" s="1" t="s">
        <v>20</v>
      </c>
      <c r="B540" s="1" t="s">
        <v>26</v>
      </c>
      <c r="C540" s="1" t="s">
        <v>30</v>
      </c>
      <c r="D540" s="1">
        <v>2667</v>
      </c>
      <c r="E540" s="1">
        <v>326993</v>
      </c>
      <c r="F540" s="1">
        <v>143286</v>
      </c>
      <c r="G540" s="1">
        <v>3.15</v>
      </c>
      <c r="H540" s="1">
        <v>7.96</v>
      </c>
      <c r="I540" s="1">
        <v>53</v>
      </c>
      <c r="J540" s="1">
        <v>59.27</v>
      </c>
      <c r="K540" s="1">
        <v>10.74</v>
      </c>
      <c r="L540" s="1">
        <v>28363</v>
      </c>
      <c r="M540" s="1">
        <v>10</v>
      </c>
      <c r="N540" s="1">
        <v>665.91</v>
      </c>
      <c r="O540" s="1">
        <v>17.2</v>
      </c>
      <c r="P540" s="1">
        <v>18</v>
      </c>
      <c r="Q540" s="1">
        <v>3057</v>
      </c>
      <c r="R540" s="1">
        <v>18</v>
      </c>
      <c r="S540" s="1">
        <f t="shared" si="145"/>
        <v>21229.32</v>
      </c>
      <c r="T540" s="1">
        <f t="shared" si="146"/>
        <v>35119.048199999997</v>
      </c>
      <c r="U540" s="1">
        <f t="shared" si="147"/>
        <v>458.72399999999999</v>
      </c>
      <c r="V540" s="1">
        <f t="shared" si="148"/>
        <v>84.010500000000008</v>
      </c>
      <c r="W540" s="1">
        <f t="shared" si="149"/>
        <v>238681.89730000001</v>
      </c>
      <c r="X540" s="1">
        <f t="shared" si="150"/>
        <v>89.494524671916011</v>
      </c>
      <c r="Y540" s="10">
        <f t="shared" si="151"/>
        <v>2.2821001353935486</v>
      </c>
      <c r="Z540" s="1">
        <f t="shared" si="152"/>
        <v>491.04683816131313</v>
      </c>
      <c r="AA540" s="1">
        <f t="shared" si="153"/>
        <v>0.10793267745792723</v>
      </c>
      <c r="AB540" s="1">
        <f t="shared" si="154"/>
        <v>95395.897300000011</v>
      </c>
      <c r="AC540" s="8">
        <f t="shared" si="155"/>
        <v>0.10793267745792723</v>
      </c>
      <c r="AD540" s="1" t="str">
        <f t="shared" si="156"/>
        <v>CUST540</v>
      </c>
      <c r="AE540" s="1"/>
      <c r="AF540" s="1">
        <f t="shared" si="162"/>
        <v>210533232.33050001</v>
      </c>
      <c r="AG540" s="1">
        <f t="shared" si="157"/>
        <v>1.0285985552633572</v>
      </c>
      <c r="AH540" s="1" t="str">
        <f t="shared" si="158"/>
        <v>No</v>
      </c>
      <c r="AI540" s="1" t="str">
        <f t="shared" si="159"/>
        <v>No</v>
      </c>
      <c r="AJ540" s="1" t="str">
        <f t="shared" si="160"/>
        <v>No</v>
      </c>
      <c r="AK540" s="1" t="str">
        <f t="shared" si="161"/>
        <v>Low</v>
      </c>
    </row>
    <row r="541" spans="1:37" x14ac:dyDescent="0.3">
      <c r="A541" s="1" t="s">
        <v>22</v>
      </c>
      <c r="B541" s="1" t="s">
        <v>26</v>
      </c>
      <c r="C541" s="1" t="s">
        <v>28</v>
      </c>
      <c r="D541" s="1">
        <v>1200</v>
      </c>
      <c r="E541" s="1">
        <v>260097</v>
      </c>
      <c r="F541" s="1">
        <v>23135</v>
      </c>
      <c r="G541" s="1">
        <v>6.83</v>
      </c>
      <c r="H541" s="1">
        <v>7.73</v>
      </c>
      <c r="I541" s="1">
        <v>65</v>
      </c>
      <c r="J541" s="1">
        <v>68.94</v>
      </c>
      <c r="K541" s="1">
        <v>15.7</v>
      </c>
      <c r="L541" s="1">
        <v>90715</v>
      </c>
      <c r="M541" s="1">
        <v>14</v>
      </c>
      <c r="N541" s="1">
        <v>1130.27</v>
      </c>
      <c r="O541" s="1">
        <v>17.63</v>
      </c>
      <c r="P541" s="1">
        <v>9</v>
      </c>
      <c r="Q541" s="1">
        <v>2753</v>
      </c>
      <c r="R541" s="1">
        <v>0</v>
      </c>
      <c r="S541" s="1">
        <f t="shared" si="145"/>
        <v>9276</v>
      </c>
      <c r="T541" s="1">
        <f t="shared" si="146"/>
        <v>40835.228999999999</v>
      </c>
      <c r="U541" s="1">
        <f t="shared" si="147"/>
        <v>211.55999999999997</v>
      </c>
      <c r="V541" s="1">
        <f t="shared" si="148"/>
        <v>81.96</v>
      </c>
      <c r="W541" s="1">
        <f t="shared" si="149"/>
        <v>116224.25099999999</v>
      </c>
      <c r="X541" s="1">
        <f t="shared" si="150"/>
        <v>96.853542499999989</v>
      </c>
      <c r="Y541" s="10">
        <f t="shared" si="151"/>
        <v>11.242576183272099</v>
      </c>
      <c r="Z541" s="1">
        <f t="shared" si="152"/>
        <v>230.11935201323578</v>
      </c>
      <c r="AA541" s="1">
        <f t="shared" si="153"/>
        <v>0.28246211990142139</v>
      </c>
      <c r="AB541" s="1">
        <f t="shared" si="154"/>
        <v>93089.250999999989</v>
      </c>
      <c r="AC541" s="8">
        <f t="shared" si="155"/>
        <v>0.28246211990142139</v>
      </c>
      <c r="AD541" s="1" t="str">
        <f t="shared" si="156"/>
        <v>CUST541</v>
      </c>
      <c r="AE541" s="1"/>
      <c r="AF541" s="1">
        <f t="shared" si="162"/>
        <v>210626321.58149999</v>
      </c>
      <c r="AG541" s="1">
        <f t="shared" si="157"/>
        <v>1.0290533597995779</v>
      </c>
      <c r="AH541" s="1" t="str">
        <f t="shared" si="158"/>
        <v>No</v>
      </c>
      <c r="AI541" s="1" t="str">
        <f t="shared" si="159"/>
        <v>No</v>
      </c>
      <c r="AJ541" s="1" t="str">
        <f t="shared" si="160"/>
        <v>No</v>
      </c>
      <c r="AK541" s="1" t="str">
        <f t="shared" si="161"/>
        <v>Low</v>
      </c>
    </row>
    <row r="542" spans="1:37" x14ac:dyDescent="0.3">
      <c r="A542" s="1" t="s">
        <v>18</v>
      </c>
      <c r="B542" s="1" t="s">
        <v>24</v>
      </c>
      <c r="C542" s="1" t="s">
        <v>30</v>
      </c>
      <c r="D542" s="1">
        <v>3662</v>
      </c>
      <c r="E542" s="1">
        <v>252435</v>
      </c>
      <c r="F542" s="1">
        <v>30711</v>
      </c>
      <c r="G542" s="1">
        <v>6.87</v>
      </c>
      <c r="H542" s="1">
        <v>3.64</v>
      </c>
      <c r="I542" s="1">
        <v>32</v>
      </c>
      <c r="J542" s="1">
        <v>13.82</v>
      </c>
      <c r="K542" s="1">
        <v>9.67</v>
      </c>
      <c r="L542" s="1">
        <v>82269</v>
      </c>
      <c r="M542" s="1">
        <v>12</v>
      </c>
      <c r="N542" s="1">
        <v>855.61</v>
      </c>
      <c r="O542" s="1">
        <v>15.57</v>
      </c>
      <c r="P542" s="1">
        <v>48</v>
      </c>
      <c r="Q542" s="1">
        <v>8253</v>
      </c>
      <c r="R542" s="1">
        <v>45</v>
      </c>
      <c r="S542" s="1">
        <f t="shared" si="145"/>
        <v>13329.68</v>
      </c>
      <c r="T542" s="1">
        <f t="shared" si="146"/>
        <v>24410.464499999998</v>
      </c>
      <c r="U542" s="1">
        <f t="shared" si="147"/>
        <v>570.17340000000002</v>
      </c>
      <c r="V542" s="1">
        <f t="shared" si="148"/>
        <v>251.57939999999999</v>
      </c>
      <c r="W542" s="1">
        <f t="shared" si="149"/>
        <v>123351.1027</v>
      </c>
      <c r="X542" s="1">
        <f t="shared" si="150"/>
        <v>33.684080475150189</v>
      </c>
      <c r="Y542" s="10">
        <f t="shared" si="151"/>
        <v>8.2196932695125522</v>
      </c>
      <c r="Z542" s="1">
        <f t="shared" si="152"/>
        <v>295.03512114164164</v>
      </c>
      <c r="AA542" s="1">
        <f t="shared" si="153"/>
        <v>0.10846166339849862</v>
      </c>
      <c r="AB542" s="1">
        <f t="shared" si="154"/>
        <v>92640.102700000003</v>
      </c>
      <c r="AC542" s="8">
        <f t="shared" si="155"/>
        <v>0.10846166339849862</v>
      </c>
      <c r="AD542" s="1" t="str">
        <f t="shared" si="156"/>
        <v>CUST542</v>
      </c>
      <c r="AE542" s="1"/>
      <c r="AF542" s="1">
        <f t="shared" si="162"/>
        <v>210718961.68419999</v>
      </c>
      <c r="AG542" s="1">
        <f t="shared" si="157"/>
        <v>1.0295059699397533</v>
      </c>
      <c r="AH542" s="1" t="str">
        <f t="shared" si="158"/>
        <v>No</v>
      </c>
      <c r="AI542" s="1" t="str">
        <f t="shared" si="159"/>
        <v>No</v>
      </c>
      <c r="AJ542" s="1" t="str">
        <f t="shared" si="160"/>
        <v>No</v>
      </c>
      <c r="AK542" s="1" t="str">
        <f t="shared" si="161"/>
        <v>Low</v>
      </c>
    </row>
    <row r="543" spans="1:37" x14ac:dyDescent="0.3">
      <c r="A543" s="1" t="s">
        <v>22</v>
      </c>
      <c r="B543" s="1" t="s">
        <v>24</v>
      </c>
      <c r="C543" s="1" t="s">
        <v>31</v>
      </c>
      <c r="D543" s="1">
        <v>1172</v>
      </c>
      <c r="E543" s="1">
        <v>164586</v>
      </c>
      <c r="F543" s="1">
        <v>22508</v>
      </c>
      <c r="G543" s="1">
        <v>6.72</v>
      </c>
      <c r="H543" s="1">
        <v>15.08</v>
      </c>
      <c r="I543" s="1">
        <v>43</v>
      </c>
      <c r="J543" s="1">
        <v>58.72</v>
      </c>
      <c r="K543" s="1">
        <v>17.27</v>
      </c>
      <c r="L543" s="1">
        <v>1587</v>
      </c>
      <c r="M543" s="1">
        <v>6</v>
      </c>
      <c r="N543" s="1">
        <v>1475.2</v>
      </c>
      <c r="O543" s="1">
        <v>0.11</v>
      </c>
      <c r="P543" s="1">
        <v>3</v>
      </c>
      <c r="Q543" s="1">
        <v>1868</v>
      </c>
      <c r="R543" s="1">
        <v>16</v>
      </c>
      <c r="S543" s="1">
        <f t="shared" si="145"/>
        <v>17673.759999999998</v>
      </c>
      <c r="T543" s="1">
        <f t="shared" si="146"/>
        <v>28424.002199999999</v>
      </c>
      <c r="U543" s="1">
        <f t="shared" si="147"/>
        <v>1.2892000000000001</v>
      </c>
      <c r="V543" s="1">
        <f t="shared" si="148"/>
        <v>78.758399999999995</v>
      </c>
      <c r="W543" s="1">
        <f t="shared" si="149"/>
        <v>114953.19020000001</v>
      </c>
      <c r="X543" s="1">
        <f t="shared" si="150"/>
        <v>98.082926791808887</v>
      </c>
      <c r="Y543" s="10">
        <f t="shared" si="151"/>
        <v>7.3123333925715297</v>
      </c>
      <c r="Z543" s="1">
        <f t="shared" si="152"/>
        <v>111.56860086767895</v>
      </c>
      <c r="AA543" s="1">
        <f t="shared" si="153"/>
        <v>0.38541309710424948</v>
      </c>
      <c r="AB543" s="1">
        <f t="shared" si="154"/>
        <v>92445.190200000012</v>
      </c>
      <c r="AC543" s="8">
        <f t="shared" si="155"/>
        <v>0.38541309710424948</v>
      </c>
      <c r="AD543" s="1" t="str">
        <f t="shared" si="156"/>
        <v>CUST543</v>
      </c>
      <c r="AE543" s="1"/>
      <c r="AF543" s="1">
        <f t="shared" si="162"/>
        <v>210811406.87439999</v>
      </c>
      <c r="AG543" s="1">
        <f t="shared" si="157"/>
        <v>1.0299576277993139</v>
      </c>
      <c r="AH543" s="1" t="str">
        <f t="shared" si="158"/>
        <v>No</v>
      </c>
      <c r="AI543" s="1" t="str">
        <f t="shared" si="159"/>
        <v>No</v>
      </c>
      <c r="AJ543" s="1" t="str">
        <f t="shared" si="160"/>
        <v>No</v>
      </c>
      <c r="AK543" s="1" t="str">
        <f t="shared" si="161"/>
        <v>Low</v>
      </c>
    </row>
    <row r="544" spans="1:37" x14ac:dyDescent="0.3">
      <c r="A544" s="1" t="s">
        <v>18</v>
      </c>
      <c r="B544" s="1" t="s">
        <v>25</v>
      </c>
      <c r="C544" s="1" t="s">
        <v>29</v>
      </c>
      <c r="D544" s="1">
        <v>588</v>
      </c>
      <c r="E544" s="1">
        <v>301351</v>
      </c>
      <c r="F544" s="1">
        <v>111752</v>
      </c>
      <c r="G544" s="1">
        <v>6.31</v>
      </c>
      <c r="H544" s="1">
        <v>6.44</v>
      </c>
      <c r="I544" s="1">
        <v>444</v>
      </c>
      <c r="J544" s="1">
        <v>48.97</v>
      </c>
      <c r="K544" s="1">
        <v>6.49</v>
      </c>
      <c r="L544" s="1">
        <v>37684</v>
      </c>
      <c r="M544" s="1">
        <v>1</v>
      </c>
      <c r="N544" s="1">
        <v>1452.28</v>
      </c>
      <c r="O544" s="1">
        <v>24.86</v>
      </c>
      <c r="P544" s="1">
        <v>6</v>
      </c>
      <c r="Q544" s="1">
        <v>36183</v>
      </c>
      <c r="R544" s="1">
        <v>66</v>
      </c>
      <c r="S544" s="1">
        <f t="shared" si="145"/>
        <v>3786.7200000000003</v>
      </c>
      <c r="T544" s="1">
        <f t="shared" si="146"/>
        <v>19557.679899999999</v>
      </c>
      <c r="U544" s="1">
        <f t="shared" si="147"/>
        <v>146.17679999999999</v>
      </c>
      <c r="V544" s="1">
        <f t="shared" si="148"/>
        <v>37.102799999999995</v>
      </c>
      <c r="W544" s="1">
        <f t="shared" si="149"/>
        <v>203956.3205</v>
      </c>
      <c r="X544" s="1">
        <f t="shared" si="150"/>
        <v>346.8644906462585</v>
      </c>
      <c r="Y544" s="10">
        <f t="shared" si="151"/>
        <v>2.6966049824611642</v>
      </c>
      <c r="Z544" s="1">
        <f t="shared" si="152"/>
        <v>207.50199686010961</v>
      </c>
      <c r="AA544" s="1">
        <f t="shared" si="153"/>
        <v>2.1397384445380969</v>
      </c>
      <c r="AB544" s="1">
        <f t="shared" si="154"/>
        <v>92204.320500000002</v>
      </c>
      <c r="AC544" s="8">
        <f t="shared" si="155"/>
        <v>2.1397384445380969</v>
      </c>
      <c r="AD544" s="1" t="str">
        <f t="shared" si="156"/>
        <v>CUST544</v>
      </c>
      <c r="AE544" s="1"/>
      <c r="AF544" s="1">
        <f t="shared" si="162"/>
        <v>210903611.19489998</v>
      </c>
      <c r="AG544" s="1">
        <f t="shared" si="157"/>
        <v>1.030408108845966</v>
      </c>
      <c r="AH544" s="1" t="str">
        <f t="shared" si="158"/>
        <v>No</v>
      </c>
      <c r="AI544" s="1" t="str">
        <f t="shared" si="159"/>
        <v>No</v>
      </c>
      <c r="AJ544" s="1" t="str">
        <f t="shared" si="160"/>
        <v>No</v>
      </c>
      <c r="AK544" s="1" t="str">
        <f t="shared" si="161"/>
        <v>Low</v>
      </c>
    </row>
    <row r="545" spans="1:37" x14ac:dyDescent="0.3">
      <c r="A545" s="1" t="s">
        <v>18</v>
      </c>
      <c r="B545" s="1" t="s">
        <v>27</v>
      </c>
      <c r="C545" s="1" t="s">
        <v>30</v>
      </c>
      <c r="D545" s="1">
        <v>1112</v>
      </c>
      <c r="E545" s="1">
        <v>338963</v>
      </c>
      <c r="F545" s="1">
        <v>118688</v>
      </c>
      <c r="G545" s="1">
        <v>7.01</v>
      </c>
      <c r="H545" s="1">
        <v>18.09</v>
      </c>
      <c r="I545" s="1">
        <v>327</v>
      </c>
      <c r="J545" s="1">
        <v>44.74</v>
      </c>
      <c r="K545" s="1">
        <v>14.88</v>
      </c>
      <c r="L545" s="1">
        <v>11656</v>
      </c>
      <c r="M545" s="1">
        <v>9</v>
      </c>
      <c r="N545" s="1">
        <v>312.27999999999997</v>
      </c>
      <c r="O545" s="1">
        <v>19.55</v>
      </c>
      <c r="P545" s="1">
        <v>23</v>
      </c>
      <c r="Q545" s="1">
        <v>47365</v>
      </c>
      <c r="R545" s="1">
        <v>-2</v>
      </c>
      <c r="S545" s="1">
        <f t="shared" si="145"/>
        <v>20116.079999999998</v>
      </c>
      <c r="T545" s="1">
        <f t="shared" si="146"/>
        <v>50437.694400000008</v>
      </c>
      <c r="U545" s="1">
        <f t="shared" si="147"/>
        <v>217.39600000000002</v>
      </c>
      <c r="V545" s="1">
        <f t="shared" si="148"/>
        <v>77.9512</v>
      </c>
      <c r="W545" s="1">
        <f t="shared" si="149"/>
        <v>209092.87839999999</v>
      </c>
      <c r="X545" s="1">
        <f t="shared" si="150"/>
        <v>188.03316402877698</v>
      </c>
      <c r="Y545" s="10">
        <f t="shared" si="151"/>
        <v>2.8559163521164734</v>
      </c>
      <c r="Z545" s="1">
        <f t="shared" si="152"/>
        <v>1085.4457538106828</v>
      </c>
      <c r="AA545" s="1">
        <f t="shared" si="153"/>
        <v>0.30125872145337396</v>
      </c>
      <c r="AB545" s="1">
        <f t="shared" si="154"/>
        <v>90404.878399999987</v>
      </c>
      <c r="AC545" s="8">
        <f t="shared" si="155"/>
        <v>0.30125872145337396</v>
      </c>
      <c r="AD545" s="1" t="str">
        <f t="shared" si="156"/>
        <v>CUST545</v>
      </c>
      <c r="AE545" s="1"/>
      <c r="AF545" s="1">
        <f t="shared" si="162"/>
        <v>210994016.07329997</v>
      </c>
      <c r="AG545" s="1">
        <f t="shared" si="157"/>
        <v>1.030849798389615</v>
      </c>
      <c r="AH545" s="1" t="str">
        <f t="shared" si="158"/>
        <v>No</v>
      </c>
      <c r="AI545" s="1" t="str">
        <f t="shared" si="159"/>
        <v>No</v>
      </c>
      <c r="AJ545" s="1" t="str">
        <f t="shared" si="160"/>
        <v>No</v>
      </c>
      <c r="AK545" s="1" t="str">
        <f t="shared" si="161"/>
        <v>Low</v>
      </c>
    </row>
    <row r="546" spans="1:37" x14ac:dyDescent="0.3">
      <c r="A546" s="1" t="s">
        <v>23</v>
      </c>
      <c r="B546" s="1" t="s">
        <v>24</v>
      </c>
      <c r="C546" s="1" t="s">
        <v>30</v>
      </c>
      <c r="D546" s="1">
        <v>1679</v>
      </c>
      <c r="E546" s="1">
        <v>320143</v>
      </c>
      <c r="F546" s="1">
        <v>51099</v>
      </c>
      <c r="G546" s="1">
        <v>8.7899999999999991</v>
      </c>
      <c r="H546" s="1">
        <v>12.18</v>
      </c>
      <c r="I546" s="1">
        <v>349</v>
      </c>
      <c r="J546" s="1">
        <v>32.89</v>
      </c>
      <c r="K546" s="1">
        <v>13.02</v>
      </c>
      <c r="L546" s="1">
        <v>99862</v>
      </c>
      <c r="M546" s="1">
        <v>7</v>
      </c>
      <c r="N546" s="1">
        <v>886.76</v>
      </c>
      <c r="O546" s="1">
        <v>10.5</v>
      </c>
      <c r="P546" s="1">
        <v>47</v>
      </c>
      <c r="Q546" s="1">
        <v>17038</v>
      </c>
      <c r="R546" s="1">
        <v>18</v>
      </c>
      <c r="S546" s="1">
        <f t="shared" si="145"/>
        <v>20450.22</v>
      </c>
      <c r="T546" s="1">
        <f t="shared" si="146"/>
        <v>41682.618599999994</v>
      </c>
      <c r="U546" s="1">
        <f t="shared" si="147"/>
        <v>176.29499999999999</v>
      </c>
      <c r="V546" s="1">
        <f t="shared" si="148"/>
        <v>147.58409999999998</v>
      </c>
      <c r="W546" s="1">
        <f t="shared" si="149"/>
        <v>140786.28230000002</v>
      </c>
      <c r="X546" s="1">
        <f t="shared" si="150"/>
        <v>83.851269982132237</v>
      </c>
      <c r="Y546" s="10">
        <f t="shared" si="151"/>
        <v>6.2651519599209378</v>
      </c>
      <c r="Z546" s="1">
        <f t="shared" si="152"/>
        <v>361.0255311470973</v>
      </c>
      <c r="AA546" s="1">
        <f t="shared" si="153"/>
        <v>0.9666906351224297</v>
      </c>
      <c r="AB546" s="1">
        <f t="shared" si="154"/>
        <v>89687.282300000021</v>
      </c>
      <c r="AC546" s="8">
        <f t="shared" si="155"/>
        <v>0.9666906351224297</v>
      </c>
      <c r="AD546" s="1" t="str">
        <f t="shared" si="156"/>
        <v>CUST546</v>
      </c>
      <c r="AE546" s="1"/>
      <c r="AF546" s="1">
        <f t="shared" si="162"/>
        <v>211083703.35559997</v>
      </c>
      <c r="AG546" s="1">
        <f t="shared" si="157"/>
        <v>1.0312879819864662</v>
      </c>
      <c r="AH546" s="1" t="str">
        <f t="shared" si="158"/>
        <v>No</v>
      </c>
      <c r="AI546" s="1" t="str">
        <f t="shared" si="159"/>
        <v>No</v>
      </c>
      <c r="AJ546" s="1" t="str">
        <f t="shared" si="160"/>
        <v>No</v>
      </c>
      <c r="AK546" s="1" t="str">
        <f t="shared" si="161"/>
        <v>Low</v>
      </c>
    </row>
    <row r="547" spans="1:37" x14ac:dyDescent="0.3">
      <c r="A547" s="1" t="s">
        <v>20</v>
      </c>
      <c r="B547" s="1" t="s">
        <v>27</v>
      </c>
      <c r="C547" s="1" t="s">
        <v>30</v>
      </c>
      <c r="D547" s="1">
        <v>4052</v>
      </c>
      <c r="E547" s="1">
        <v>317491</v>
      </c>
      <c r="F547" s="1">
        <v>61622</v>
      </c>
      <c r="G547" s="1">
        <v>7.66</v>
      </c>
      <c r="H547" s="1">
        <v>15.66</v>
      </c>
      <c r="I547" s="1">
        <v>294</v>
      </c>
      <c r="J547" s="1">
        <v>29.5</v>
      </c>
      <c r="K547" s="1">
        <v>12.29</v>
      </c>
      <c r="L547" s="1">
        <v>48137</v>
      </c>
      <c r="M547" s="1">
        <v>9</v>
      </c>
      <c r="N547" s="1">
        <v>306.60000000000002</v>
      </c>
      <c r="O547" s="1">
        <v>10.07</v>
      </c>
      <c r="P547" s="1">
        <v>35</v>
      </c>
      <c r="Q547" s="1">
        <v>15817</v>
      </c>
      <c r="R547" s="1">
        <v>19</v>
      </c>
      <c r="S547" s="1">
        <f t="shared" si="145"/>
        <v>63454.32</v>
      </c>
      <c r="T547" s="1">
        <f t="shared" si="146"/>
        <v>39019.643899999995</v>
      </c>
      <c r="U547" s="1">
        <f t="shared" si="147"/>
        <v>408.03640000000001</v>
      </c>
      <c r="V547" s="1">
        <f t="shared" si="148"/>
        <v>310.38319999999999</v>
      </c>
      <c r="W547" s="1">
        <f t="shared" si="149"/>
        <v>150344.6165</v>
      </c>
      <c r="X547" s="1">
        <f t="shared" si="150"/>
        <v>37.103804664363281</v>
      </c>
      <c r="Y547" s="10">
        <f t="shared" si="151"/>
        <v>5.1522345915419816</v>
      </c>
      <c r="Z547" s="1">
        <f t="shared" si="152"/>
        <v>1035.521852576647</v>
      </c>
      <c r="AA547" s="1">
        <f t="shared" si="153"/>
        <v>0.2839148196326825</v>
      </c>
      <c r="AB547" s="1">
        <f t="shared" si="154"/>
        <v>88722.616500000004</v>
      </c>
      <c r="AC547" s="8">
        <f t="shared" si="155"/>
        <v>0.2839148196326825</v>
      </c>
      <c r="AD547" s="1" t="str">
        <f t="shared" si="156"/>
        <v>CUST547</v>
      </c>
      <c r="AE547" s="1"/>
      <c r="AF547" s="1">
        <f t="shared" si="162"/>
        <v>211172425.97209996</v>
      </c>
      <c r="AG547" s="1">
        <f t="shared" si="157"/>
        <v>1.0317214525323788</v>
      </c>
      <c r="AH547" s="1" t="str">
        <f t="shared" si="158"/>
        <v>No</v>
      </c>
      <c r="AI547" s="1" t="str">
        <f t="shared" si="159"/>
        <v>No</v>
      </c>
      <c r="AJ547" s="1" t="str">
        <f t="shared" si="160"/>
        <v>No</v>
      </c>
      <c r="AK547" s="1" t="str">
        <f t="shared" si="161"/>
        <v>Low</v>
      </c>
    </row>
    <row r="548" spans="1:37" x14ac:dyDescent="0.3">
      <c r="A548" s="1" t="s">
        <v>21</v>
      </c>
      <c r="B548" s="1" t="s">
        <v>26</v>
      </c>
      <c r="C548" s="1" t="s">
        <v>30</v>
      </c>
      <c r="D548" s="1">
        <v>1225</v>
      </c>
      <c r="E548" s="1">
        <v>311716</v>
      </c>
      <c r="F548" s="1">
        <v>146365</v>
      </c>
      <c r="G548" s="1">
        <v>3.39</v>
      </c>
      <c r="H548" s="1">
        <v>18.18</v>
      </c>
      <c r="I548" s="1">
        <v>122</v>
      </c>
      <c r="J548" s="1">
        <v>55.93</v>
      </c>
      <c r="K548" s="1">
        <v>12.7</v>
      </c>
      <c r="L548" s="1">
        <v>7833</v>
      </c>
      <c r="M548" s="1">
        <v>11</v>
      </c>
      <c r="N548" s="1">
        <v>1404.53</v>
      </c>
      <c r="O548" s="1">
        <v>20.67</v>
      </c>
      <c r="P548" s="1">
        <v>20</v>
      </c>
      <c r="Q548" s="1">
        <v>9266</v>
      </c>
      <c r="R548" s="1">
        <v>70</v>
      </c>
      <c r="S548" s="1">
        <f t="shared" si="145"/>
        <v>22270.5</v>
      </c>
      <c r="T548" s="1">
        <f t="shared" si="146"/>
        <v>39587.932000000001</v>
      </c>
      <c r="U548" s="1">
        <f t="shared" si="147"/>
        <v>253.20750000000004</v>
      </c>
      <c r="V548" s="1">
        <f t="shared" si="148"/>
        <v>41.527499999999996</v>
      </c>
      <c r="W548" s="1">
        <f t="shared" si="149"/>
        <v>232463.83300000001</v>
      </c>
      <c r="X548" s="1">
        <f t="shared" si="150"/>
        <v>189.76639428571428</v>
      </c>
      <c r="Y548" s="10">
        <f t="shared" si="151"/>
        <v>2.1297168038807093</v>
      </c>
      <c r="Z548" s="1">
        <f t="shared" si="152"/>
        <v>221.93616369888861</v>
      </c>
      <c r="AA548" s="1">
        <f t="shared" si="153"/>
        <v>0.54970761847322558</v>
      </c>
      <c r="AB548" s="1">
        <f t="shared" si="154"/>
        <v>86098.833000000013</v>
      </c>
      <c r="AC548" s="8">
        <f t="shared" si="155"/>
        <v>0.54970761847322558</v>
      </c>
      <c r="AD548" s="1" t="str">
        <f t="shared" si="156"/>
        <v>CUST548</v>
      </c>
      <c r="AE548" s="1"/>
      <c r="AF548" s="1">
        <f t="shared" si="162"/>
        <v>211258524.80509996</v>
      </c>
      <c r="AG548" s="1">
        <f t="shared" si="157"/>
        <v>1.0321421041048329</v>
      </c>
      <c r="AH548" s="1" t="str">
        <f t="shared" si="158"/>
        <v>No</v>
      </c>
      <c r="AI548" s="1" t="str">
        <f t="shared" si="159"/>
        <v>No</v>
      </c>
      <c r="AJ548" s="1" t="str">
        <f t="shared" si="160"/>
        <v>No</v>
      </c>
      <c r="AK548" s="1" t="str">
        <f t="shared" si="161"/>
        <v>Low</v>
      </c>
    </row>
    <row r="549" spans="1:37" x14ac:dyDescent="0.3">
      <c r="A549" s="1" t="s">
        <v>22</v>
      </c>
      <c r="B549" s="1" t="s">
        <v>24</v>
      </c>
      <c r="C549" s="1" t="s">
        <v>28</v>
      </c>
      <c r="D549" s="1">
        <v>4995</v>
      </c>
      <c r="E549" s="1">
        <v>289968</v>
      </c>
      <c r="F549" s="1">
        <v>82240</v>
      </c>
      <c r="G549" s="1">
        <v>4.82</v>
      </c>
      <c r="H549" s="1">
        <v>4.4400000000000004</v>
      </c>
      <c r="I549" s="1">
        <v>79</v>
      </c>
      <c r="J549" s="1">
        <v>69.37</v>
      </c>
      <c r="K549" s="1">
        <v>15.54</v>
      </c>
      <c r="L549" s="1">
        <v>18522</v>
      </c>
      <c r="M549" s="1">
        <v>5</v>
      </c>
      <c r="N549" s="1">
        <v>1285.6099999999999</v>
      </c>
      <c r="O549" s="1">
        <v>5.57</v>
      </c>
      <c r="P549" s="1">
        <v>20</v>
      </c>
      <c r="Q549" s="1">
        <v>37048</v>
      </c>
      <c r="R549" s="1">
        <v>26</v>
      </c>
      <c r="S549" s="1">
        <f t="shared" si="145"/>
        <v>22177.800000000003</v>
      </c>
      <c r="T549" s="1">
        <f t="shared" si="146"/>
        <v>45061.027199999997</v>
      </c>
      <c r="U549" s="1">
        <f t="shared" si="147"/>
        <v>278.22149999999999</v>
      </c>
      <c r="V549" s="1">
        <f t="shared" si="148"/>
        <v>240.75899999999999</v>
      </c>
      <c r="W549" s="1">
        <f t="shared" si="149"/>
        <v>166640.1923</v>
      </c>
      <c r="X549" s="1">
        <f t="shared" si="150"/>
        <v>33.361399859859858</v>
      </c>
      <c r="Y549" s="10">
        <f t="shared" si="151"/>
        <v>3.5258754863813229</v>
      </c>
      <c r="Z549" s="1">
        <f t="shared" si="152"/>
        <v>225.54896119351903</v>
      </c>
      <c r="AA549" s="1">
        <f t="shared" si="153"/>
        <v>0.35025654554985375</v>
      </c>
      <c r="AB549" s="1">
        <f t="shared" si="154"/>
        <v>84400.192299999995</v>
      </c>
      <c r="AC549" s="8">
        <f t="shared" si="155"/>
        <v>0.35025654554985375</v>
      </c>
      <c r="AD549" s="1" t="str">
        <f t="shared" si="156"/>
        <v>CUST549</v>
      </c>
      <c r="AE549" s="1"/>
      <c r="AF549" s="1">
        <f t="shared" si="162"/>
        <v>211342924.99739996</v>
      </c>
      <c r="AG549" s="1">
        <f t="shared" si="157"/>
        <v>1.0325544566579321</v>
      </c>
      <c r="AH549" s="1" t="str">
        <f t="shared" si="158"/>
        <v>No</v>
      </c>
      <c r="AI549" s="1" t="str">
        <f t="shared" si="159"/>
        <v>No</v>
      </c>
      <c r="AJ549" s="1" t="str">
        <f t="shared" si="160"/>
        <v>No</v>
      </c>
      <c r="AK549" s="1" t="str">
        <f t="shared" si="161"/>
        <v>Low</v>
      </c>
    </row>
    <row r="550" spans="1:37" x14ac:dyDescent="0.3">
      <c r="A550" s="1" t="s">
        <v>20</v>
      </c>
      <c r="B550" s="1" t="s">
        <v>25</v>
      </c>
      <c r="C550" s="1" t="s">
        <v>28</v>
      </c>
      <c r="D550" s="1">
        <v>1467</v>
      </c>
      <c r="E550" s="1">
        <v>301924</v>
      </c>
      <c r="F550" s="1">
        <v>37955</v>
      </c>
      <c r="G550" s="1">
        <v>2.4300000000000002</v>
      </c>
      <c r="H550" s="1">
        <v>2.82</v>
      </c>
      <c r="I550" s="1">
        <v>233</v>
      </c>
      <c r="J550" s="1">
        <v>13.47</v>
      </c>
      <c r="K550" s="1">
        <v>15</v>
      </c>
      <c r="L550" s="1">
        <v>96856</v>
      </c>
      <c r="M550" s="1">
        <v>0</v>
      </c>
      <c r="N550" s="1">
        <v>359.77</v>
      </c>
      <c r="O550" s="1">
        <v>0.88</v>
      </c>
      <c r="P550" s="1">
        <v>8</v>
      </c>
      <c r="Q550" s="1">
        <v>33360</v>
      </c>
      <c r="R550" s="1">
        <v>11</v>
      </c>
      <c r="S550" s="1">
        <f t="shared" si="145"/>
        <v>4136.9399999999996</v>
      </c>
      <c r="T550" s="1">
        <f t="shared" si="146"/>
        <v>45288.6</v>
      </c>
      <c r="U550" s="1">
        <f t="shared" si="147"/>
        <v>12.909600000000001</v>
      </c>
      <c r="V550" s="1">
        <f t="shared" si="148"/>
        <v>35.648100000000007</v>
      </c>
      <c r="W550" s="1">
        <f t="shared" si="149"/>
        <v>122233.90230000002</v>
      </c>
      <c r="X550" s="1">
        <f t="shared" si="150"/>
        <v>83.322360122699394</v>
      </c>
      <c r="Y550" s="10">
        <f t="shared" si="151"/>
        <v>7.9547885654064023</v>
      </c>
      <c r="Z550" s="1">
        <f t="shared" si="152"/>
        <v>839.21394224087612</v>
      </c>
      <c r="AA550" s="1">
        <f t="shared" si="153"/>
        <v>0.27764076390084924</v>
      </c>
      <c r="AB550" s="1">
        <f t="shared" si="154"/>
        <v>84278.902300000016</v>
      </c>
      <c r="AC550" s="8">
        <f t="shared" si="155"/>
        <v>0.27764076390084924</v>
      </c>
      <c r="AD550" s="1" t="str">
        <f t="shared" si="156"/>
        <v>CUST550</v>
      </c>
      <c r="AE550" s="1"/>
      <c r="AF550" s="1">
        <f t="shared" si="162"/>
        <v>211427203.89969996</v>
      </c>
      <c r="AG550" s="1">
        <f t="shared" si="157"/>
        <v>1.0329662166265858</v>
      </c>
      <c r="AH550" s="1" t="str">
        <f t="shared" si="158"/>
        <v>No</v>
      </c>
      <c r="AI550" s="1" t="str">
        <f t="shared" si="159"/>
        <v>No</v>
      </c>
      <c r="AJ550" s="1" t="str">
        <f t="shared" si="160"/>
        <v>No</v>
      </c>
      <c r="AK550" s="1" t="str">
        <f t="shared" si="161"/>
        <v>Low</v>
      </c>
    </row>
    <row r="551" spans="1:37" x14ac:dyDescent="0.3">
      <c r="A551" s="1" t="s">
        <v>23</v>
      </c>
      <c r="B551" s="1" t="s">
        <v>26</v>
      </c>
      <c r="C551" s="1" t="s">
        <v>28</v>
      </c>
      <c r="D551" s="1">
        <v>4658</v>
      </c>
      <c r="E551" s="1">
        <v>329713</v>
      </c>
      <c r="F551" s="1">
        <v>136060</v>
      </c>
      <c r="G551" s="1">
        <v>9.1</v>
      </c>
      <c r="H551" s="1">
        <v>6.58</v>
      </c>
      <c r="I551" s="1">
        <v>24</v>
      </c>
      <c r="J551" s="1">
        <v>27.26</v>
      </c>
      <c r="K551" s="1">
        <v>17.41</v>
      </c>
      <c r="L551" s="1">
        <v>18847</v>
      </c>
      <c r="M551" s="1">
        <v>6</v>
      </c>
      <c r="N551" s="1">
        <v>1632.5</v>
      </c>
      <c r="O551" s="1">
        <v>16.690000000000001</v>
      </c>
      <c r="P551" s="1">
        <v>39</v>
      </c>
      <c r="Q551" s="1">
        <v>1641</v>
      </c>
      <c r="R551" s="1">
        <v>24</v>
      </c>
      <c r="S551" s="1">
        <f t="shared" si="145"/>
        <v>30649.64</v>
      </c>
      <c r="T551" s="1">
        <f t="shared" si="146"/>
        <v>57403.033300000003</v>
      </c>
      <c r="U551" s="1">
        <f t="shared" si="147"/>
        <v>777.42020000000014</v>
      </c>
      <c r="V551" s="1">
        <f t="shared" si="148"/>
        <v>423.87799999999999</v>
      </c>
      <c r="W551" s="1">
        <f t="shared" si="149"/>
        <v>219971.02850000001</v>
      </c>
      <c r="X551" s="1">
        <f t="shared" si="150"/>
        <v>47.224351331043373</v>
      </c>
      <c r="Y551" s="10">
        <f t="shared" si="151"/>
        <v>2.4232911950610023</v>
      </c>
      <c r="Z551" s="1">
        <f t="shared" si="152"/>
        <v>201.96814701378256</v>
      </c>
      <c r="AA551" s="1">
        <f t="shared" si="153"/>
        <v>0.11883061935683457</v>
      </c>
      <c r="AB551" s="1">
        <f t="shared" si="154"/>
        <v>83911.028500000015</v>
      </c>
      <c r="AC551" s="8">
        <f t="shared" si="155"/>
        <v>0.11883061935683457</v>
      </c>
      <c r="AD551" s="1" t="str">
        <f t="shared" si="156"/>
        <v>CUST551</v>
      </c>
      <c r="AE551" s="1"/>
      <c r="AF551" s="1">
        <f t="shared" si="162"/>
        <v>211511114.92819995</v>
      </c>
      <c r="AG551" s="1">
        <f t="shared" si="157"/>
        <v>1.0333761792806064</v>
      </c>
      <c r="AH551" s="1" t="str">
        <f t="shared" si="158"/>
        <v>No</v>
      </c>
      <c r="AI551" s="1" t="str">
        <f t="shared" si="159"/>
        <v>No</v>
      </c>
      <c r="AJ551" s="1" t="str">
        <f t="shared" si="160"/>
        <v>No</v>
      </c>
      <c r="AK551" s="1" t="str">
        <f t="shared" si="161"/>
        <v>Low</v>
      </c>
    </row>
    <row r="552" spans="1:37" x14ac:dyDescent="0.3">
      <c r="A552" s="1" t="s">
        <v>19</v>
      </c>
      <c r="B552" s="1" t="s">
        <v>24</v>
      </c>
      <c r="C552" s="1" t="s">
        <v>31</v>
      </c>
      <c r="D552" s="1">
        <v>3813</v>
      </c>
      <c r="E552" s="1">
        <v>258139</v>
      </c>
      <c r="F552" s="1">
        <v>17828</v>
      </c>
      <c r="G552" s="1">
        <v>7.21</v>
      </c>
      <c r="H552" s="1">
        <v>19.579999999999998</v>
      </c>
      <c r="I552" s="1">
        <v>90</v>
      </c>
      <c r="J552" s="1">
        <v>65.25</v>
      </c>
      <c r="K552" s="1">
        <v>12.38</v>
      </c>
      <c r="L552" s="1">
        <v>2196</v>
      </c>
      <c r="M552" s="1">
        <v>8</v>
      </c>
      <c r="N552" s="1">
        <v>1559.76</v>
      </c>
      <c r="O552" s="1">
        <v>11.46</v>
      </c>
      <c r="P552" s="1">
        <v>39</v>
      </c>
      <c r="Q552" s="1">
        <v>49582</v>
      </c>
      <c r="R552" s="1">
        <v>63</v>
      </c>
      <c r="S552" s="1">
        <f t="shared" si="145"/>
        <v>74658.539999999994</v>
      </c>
      <c r="T552" s="1">
        <f t="shared" si="146"/>
        <v>31957.608200000002</v>
      </c>
      <c r="U552" s="1">
        <f t="shared" si="147"/>
        <v>436.96980000000002</v>
      </c>
      <c r="V552" s="1">
        <f t="shared" si="148"/>
        <v>274.91730000000001</v>
      </c>
      <c r="W552" s="1">
        <f t="shared" si="149"/>
        <v>99032.964700000011</v>
      </c>
      <c r="X552" s="1">
        <f t="shared" si="150"/>
        <v>25.972453370049834</v>
      </c>
      <c r="Y552" s="10">
        <f t="shared" si="151"/>
        <v>14.47941440430783</v>
      </c>
      <c r="Z552" s="1">
        <f t="shared" si="152"/>
        <v>165.49917936092731</v>
      </c>
      <c r="AA552" s="1">
        <f t="shared" si="153"/>
        <v>0.54380934302836847</v>
      </c>
      <c r="AB552" s="1">
        <f t="shared" si="154"/>
        <v>81204.964700000011</v>
      </c>
      <c r="AC552" s="8">
        <f t="shared" si="155"/>
        <v>0.54380934302836847</v>
      </c>
      <c r="AD552" s="1" t="str">
        <f t="shared" si="156"/>
        <v>CUST552</v>
      </c>
      <c r="AE552" s="1"/>
      <c r="AF552" s="1">
        <f t="shared" si="162"/>
        <v>211592319.89289996</v>
      </c>
      <c r="AG552" s="1">
        <f t="shared" si="157"/>
        <v>1.0337729209657365</v>
      </c>
      <c r="AH552" s="1" t="str">
        <f t="shared" si="158"/>
        <v>No</v>
      </c>
      <c r="AI552" s="1" t="str">
        <f t="shared" si="159"/>
        <v>No</v>
      </c>
      <c r="AJ552" s="1" t="str">
        <f t="shared" si="160"/>
        <v>No</v>
      </c>
      <c r="AK552" s="1" t="str">
        <f t="shared" si="161"/>
        <v>High</v>
      </c>
    </row>
    <row r="553" spans="1:37" x14ac:dyDescent="0.3">
      <c r="A553" s="1" t="s">
        <v>23</v>
      </c>
      <c r="B553" s="1" t="s">
        <v>26</v>
      </c>
      <c r="C553" s="1" t="s">
        <v>29</v>
      </c>
      <c r="D553" s="1">
        <v>205</v>
      </c>
      <c r="E553" s="1">
        <v>308635</v>
      </c>
      <c r="F553" s="1">
        <v>141643</v>
      </c>
      <c r="G553" s="1">
        <v>4.62</v>
      </c>
      <c r="H553" s="1">
        <v>14.62</v>
      </c>
      <c r="I553" s="1">
        <v>125</v>
      </c>
      <c r="J553" s="1">
        <v>43.86</v>
      </c>
      <c r="K553" s="1">
        <v>13.64</v>
      </c>
      <c r="L553" s="1">
        <v>10794</v>
      </c>
      <c r="M553" s="1">
        <v>11</v>
      </c>
      <c r="N553" s="1">
        <v>1099.8499999999999</v>
      </c>
      <c r="O553" s="1">
        <v>17.420000000000002</v>
      </c>
      <c r="P553" s="1">
        <v>48</v>
      </c>
      <c r="Q553" s="1">
        <v>30894</v>
      </c>
      <c r="R553" s="1">
        <v>63</v>
      </c>
      <c r="S553" s="1">
        <f t="shared" si="145"/>
        <v>2997.1</v>
      </c>
      <c r="T553" s="1">
        <f t="shared" si="146"/>
        <v>42097.813999999998</v>
      </c>
      <c r="U553" s="1">
        <f t="shared" si="147"/>
        <v>35.711000000000006</v>
      </c>
      <c r="V553" s="1">
        <f t="shared" si="148"/>
        <v>9.4710000000000001</v>
      </c>
      <c r="W553" s="1">
        <f t="shared" si="149"/>
        <v>221806.90400000001</v>
      </c>
      <c r="X553" s="1">
        <f t="shared" si="150"/>
        <v>1081.9848975609757</v>
      </c>
      <c r="Y553" s="10">
        <f t="shared" si="151"/>
        <v>2.1789640151648864</v>
      </c>
      <c r="Z553" s="1">
        <f t="shared" si="152"/>
        <v>280.61553848252038</v>
      </c>
      <c r="AA553" s="1">
        <f t="shared" si="153"/>
        <v>0.44544931715456765</v>
      </c>
      <c r="AB553" s="1">
        <f t="shared" si="154"/>
        <v>80163.90400000001</v>
      </c>
      <c r="AC553" s="8">
        <f t="shared" si="155"/>
        <v>0.44544931715456765</v>
      </c>
      <c r="AD553" s="1" t="str">
        <f t="shared" si="156"/>
        <v>CUST553</v>
      </c>
      <c r="AE553" s="1"/>
      <c r="AF553" s="1">
        <f t="shared" si="162"/>
        <v>211672483.79689997</v>
      </c>
      <c r="AG553" s="1">
        <f t="shared" si="157"/>
        <v>1.0341645763586924</v>
      </c>
      <c r="AH553" s="1" t="str">
        <f t="shared" si="158"/>
        <v>No</v>
      </c>
      <c r="AI553" s="1" t="str">
        <f t="shared" si="159"/>
        <v>No</v>
      </c>
      <c r="AJ553" s="1" t="str">
        <f t="shared" si="160"/>
        <v>No</v>
      </c>
      <c r="AK553" s="1" t="str">
        <f t="shared" si="161"/>
        <v>Low</v>
      </c>
    </row>
    <row r="554" spans="1:37" x14ac:dyDescent="0.3">
      <c r="A554" s="1" t="s">
        <v>18</v>
      </c>
      <c r="B554" s="1" t="s">
        <v>25</v>
      </c>
      <c r="C554" s="1" t="s">
        <v>30</v>
      </c>
      <c r="D554" s="1">
        <v>2739</v>
      </c>
      <c r="E554" s="1">
        <v>278981</v>
      </c>
      <c r="F554" s="1">
        <v>95768</v>
      </c>
      <c r="G554" s="1">
        <v>5.41</v>
      </c>
      <c r="H554" s="1">
        <v>10.18</v>
      </c>
      <c r="I554" s="1">
        <v>139</v>
      </c>
      <c r="J554" s="1">
        <v>52.91</v>
      </c>
      <c r="K554" s="1">
        <v>6.05</v>
      </c>
      <c r="L554" s="1">
        <v>27228</v>
      </c>
      <c r="M554" s="1">
        <v>11</v>
      </c>
      <c r="N554" s="1">
        <v>625.63</v>
      </c>
      <c r="O554" s="1">
        <v>4.7300000000000004</v>
      </c>
      <c r="P554" s="1">
        <v>43</v>
      </c>
      <c r="Q554" s="1">
        <v>31823</v>
      </c>
      <c r="R554" s="1">
        <v>12</v>
      </c>
      <c r="S554" s="1">
        <f t="shared" si="145"/>
        <v>27883.02</v>
      </c>
      <c r="T554" s="1">
        <f t="shared" si="146"/>
        <v>16878.3505</v>
      </c>
      <c r="U554" s="1">
        <f t="shared" si="147"/>
        <v>129.5547</v>
      </c>
      <c r="V554" s="1">
        <f t="shared" si="148"/>
        <v>148.1799</v>
      </c>
      <c r="W554" s="1">
        <f t="shared" si="149"/>
        <v>174890.89489999998</v>
      </c>
      <c r="X554" s="1">
        <f t="shared" si="150"/>
        <v>63.852097444322737</v>
      </c>
      <c r="Y554" s="10">
        <f t="shared" si="151"/>
        <v>2.9130920558015205</v>
      </c>
      <c r="Z554" s="1">
        <f t="shared" si="152"/>
        <v>445.92011252657323</v>
      </c>
      <c r="AA554" s="1">
        <f t="shared" si="153"/>
        <v>0.31171502718823146</v>
      </c>
      <c r="AB554" s="1">
        <f t="shared" si="154"/>
        <v>79122.894899999985</v>
      </c>
      <c r="AC554" s="8">
        <f t="shared" si="155"/>
        <v>0.31171502718823146</v>
      </c>
      <c r="AD554" s="1" t="str">
        <f t="shared" si="156"/>
        <v>CUST554</v>
      </c>
      <c r="AE554" s="1"/>
      <c r="AF554" s="1">
        <f t="shared" si="162"/>
        <v>211751606.69179997</v>
      </c>
      <c r="AG554" s="1">
        <f t="shared" si="157"/>
        <v>1.0345511457115755</v>
      </c>
      <c r="AH554" s="1" t="str">
        <f t="shared" si="158"/>
        <v>No</v>
      </c>
      <c r="AI554" s="1" t="str">
        <f t="shared" si="159"/>
        <v>No</v>
      </c>
      <c r="AJ554" s="1" t="str">
        <f t="shared" si="160"/>
        <v>No</v>
      </c>
      <c r="AK554" s="1" t="str">
        <f t="shared" si="161"/>
        <v>Low</v>
      </c>
    </row>
    <row r="555" spans="1:37" x14ac:dyDescent="0.3">
      <c r="A555" s="1" t="s">
        <v>22</v>
      </c>
      <c r="B555" s="1" t="s">
        <v>24</v>
      </c>
      <c r="C555" s="1" t="s">
        <v>30</v>
      </c>
      <c r="D555" s="1">
        <v>2589</v>
      </c>
      <c r="E555" s="1">
        <v>213834</v>
      </c>
      <c r="F555" s="1">
        <v>35106</v>
      </c>
      <c r="G555" s="1">
        <v>4.95</v>
      </c>
      <c r="H555" s="1">
        <v>7.15</v>
      </c>
      <c r="I555" s="1">
        <v>419</v>
      </c>
      <c r="J555" s="1">
        <v>21.9</v>
      </c>
      <c r="K555" s="1">
        <v>16.739999999999998</v>
      </c>
      <c r="L555" s="1">
        <v>32449</v>
      </c>
      <c r="M555" s="1">
        <v>6</v>
      </c>
      <c r="N555" s="1">
        <v>410.61</v>
      </c>
      <c r="O555" s="1">
        <v>18.170000000000002</v>
      </c>
      <c r="P555" s="1">
        <v>45</v>
      </c>
      <c r="Q555" s="1">
        <v>14775</v>
      </c>
      <c r="R555" s="1">
        <v>18</v>
      </c>
      <c r="S555" s="1">
        <f t="shared" si="145"/>
        <v>18511.350000000002</v>
      </c>
      <c r="T555" s="1">
        <f t="shared" si="146"/>
        <v>35795.811600000001</v>
      </c>
      <c r="U555" s="1">
        <f t="shared" si="147"/>
        <v>470.42130000000009</v>
      </c>
      <c r="V555" s="1">
        <f t="shared" si="148"/>
        <v>128.15550000000002</v>
      </c>
      <c r="W555" s="1">
        <f t="shared" si="149"/>
        <v>111704.2616</v>
      </c>
      <c r="X555" s="1">
        <f t="shared" si="150"/>
        <v>43.14571711085361</v>
      </c>
      <c r="Y555" s="10">
        <f t="shared" si="151"/>
        <v>6.0910955392240647</v>
      </c>
      <c r="Z555" s="1">
        <f t="shared" si="152"/>
        <v>520.77153503324325</v>
      </c>
      <c r="AA555" s="1">
        <f t="shared" si="153"/>
        <v>0.80457546508038946</v>
      </c>
      <c r="AB555" s="1">
        <f t="shared" si="154"/>
        <v>76598.261599999998</v>
      </c>
      <c r="AC555" s="8">
        <f t="shared" si="155"/>
        <v>0.80457546508038946</v>
      </c>
      <c r="AD555" s="1" t="str">
        <f t="shared" si="156"/>
        <v>CUST555</v>
      </c>
      <c r="AE555" s="1"/>
      <c r="AF555" s="1">
        <f t="shared" si="162"/>
        <v>211828204.95339996</v>
      </c>
      <c r="AG555" s="1">
        <f t="shared" si="157"/>
        <v>1.0349253805074092</v>
      </c>
      <c r="AH555" s="1" t="str">
        <f t="shared" si="158"/>
        <v>No</v>
      </c>
      <c r="AI555" s="1" t="str">
        <f t="shared" si="159"/>
        <v>No</v>
      </c>
      <c r="AJ555" s="1" t="str">
        <f t="shared" si="160"/>
        <v>No</v>
      </c>
      <c r="AK555" s="1" t="str">
        <f t="shared" si="161"/>
        <v>Low</v>
      </c>
    </row>
    <row r="556" spans="1:37" x14ac:dyDescent="0.3">
      <c r="A556" s="1" t="s">
        <v>18</v>
      </c>
      <c r="B556" s="1" t="s">
        <v>27</v>
      </c>
      <c r="C556" s="1" t="s">
        <v>31</v>
      </c>
      <c r="D556" s="1">
        <v>708</v>
      </c>
      <c r="E556" s="1">
        <v>302419</v>
      </c>
      <c r="F556" s="1">
        <v>113714</v>
      </c>
      <c r="G556" s="1">
        <v>4.26</v>
      </c>
      <c r="H556" s="1">
        <v>5.51</v>
      </c>
      <c r="I556" s="1">
        <v>135</v>
      </c>
      <c r="J556" s="1">
        <v>20.52</v>
      </c>
      <c r="K556" s="1">
        <v>11.04</v>
      </c>
      <c r="L556" s="1">
        <v>72572</v>
      </c>
      <c r="M556" s="1">
        <v>3</v>
      </c>
      <c r="N556" s="1">
        <v>1689.5</v>
      </c>
      <c r="O556" s="1">
        <v>15.89</v>
      </c>
      <c r="P556" s="1">
        <v>23</v>
      </c>
      <c r="Q556" s="1">
        <v>2740</v>
      </c>
      <c r="R556" s="1">
        <v>-19</v>
      </c>
      <c r="S556" s="1">
        <f t="shared" si="145"/>
        <v>3901.08</v>
      </c>
      <c r="T556" s="1">
        <f t="shared" si="146"/>
        <v>33387.0576</v>
      </c>
      <c r="U556" s="1">
        <f t="shared" si="147"/>
        <v>112.50120000000001</v>
      </c>
      <c r="V556" s="1">
        <f t="shared" si="148"/>
        <v>30.160799999999998</v>
      </c>
      <c r="W556" s="1">
        <f t="shared" si="149"/>
        <v>189676.2004</v>
      </c>
      <c r="X556" s="1">
        <f t="shared" si="150"/>
        <v>267.90423785310736</v>
      </c>
      <c r="Y556" s="10">
        <f t="shared" si="151"/>
        <v>2.6594702499252509</v>
      </c>
      <c r="Z556" s="1">
        <f t="shared" si="152"/>
        <v>178.99911216336193</v>
      </c>
      <c r="AA556" s="1">
        <f t="shared" si="153"/>
        <v>0.75419368492059036</v>
      </c>
      <c r="AB556" s="1">
        <f t="shared" si="154"/>
        <v>75962.200400000002</v>
      </c>
      <c r="AC556" s="8">
        <f t="shared" si="155"/>
        <v>0.75419368492059036</v>
      </c>
      <c r="AD556" s="1" t="str">
        <f t="shared" si="156"/>
        <v>CUST556</v>
      </c>
      <c r="AE556" s="1"/>
      <c r="AF556" s="1">
        <f t="shared" si="162"/>
        <v>211904167.15379995</v>
      </c>
      <c r="AG556" s="1">
        <f t="shared" si="157"/>
        <v>1.0352965077100895</v>
      </c>
      <c r="AH556" s="1" t="str">
        <f t="shared" si="158"/>
        <v>No</v>
      </c>
      <c r="AI556" s="1" t="str">
        <f t="shared" si="159"/>
        <v>No</v>
      </c>
      <c r="AJ556" s="1" t="str">
        <f t="shared" si="160"/>
        <v>No</v>
      </c>
      <c r="AK556" s="1" t="str">
        <f t="shared" si="161"/>
        <v>Low</v>
      </c>
    </row>
    <row r="557" spans="1:37" x14ac:dyDescent="0.3">
      <c r="A557" s="1" t="s">
        <v>20</v>
      </c>
      <c r="B557" s="1" t="s">
        <v>27</v>
      </c>
      <c r="C557" s="1" t="s">
        <v>30</v>
      </c>
      <c r="D557" s="1">
        <v>872</v>
      </c>
      <c r="E557" s="1">
        <v>320403</v>
      </c>
      <c r="F557" s="1">
        <v>70458</v>
      </c>
      <c r="G557" s="1">
        <v>7.85</v>
      </c>
      <c r="H557" s="1">
        <v>14.1</v>
      </c>
      <c r="I557" s="1">
        <v>470</v>
      </c>
      <c r="J557" s="1">
        <v>30.03</v>
      </c>
      <c r="K557" s="1">
        <v>11.64</v>
      </c>
      <c r="L557" s="1">
        <v>91679</v>
      </c>
      <c r="M557" s="1">
        <v>11</v>
      </c>
      <c r="N557" s="1">
        <v>1306.1500000000001</v>
      </c>
      <c r="O557" s="1">
        <v>28.89</v>
      </c>
      <c r="P557" s="1">
        <v>49</v>
      </c>
      <c r="Q557" s="1">
        <v>33813</v>
      </c>
      <c r="R557" s="1">
        <v>53</v>
      </c>
      <c r="S557" s="1">
        <f t="shared" si="145"/>
        <v>12295.199999999999</v>
      </c>
      <c r="T557" s="1">
        <f t="shared" si="146"/>
        <v>37294.909200000002</v>
      </c>
      <c r="U557" s="1">
        <f t="shared" si="147"/>
        <v>251.92079999999999</v>
      </c>
      <c r="V557" s="1">
        <f t="shared" si="148"/>
        <v>68.451999999999998</v>
      </c>
      <c r="W557" s="1">
        <f t="shared" si="149"/>
        <v>145000.51800000001</v>
      </c>
      <c r="X557" s="1">
        <f t="shared" si="150"/>
        <v>166.28499770642202</v>
      </c>
      <c r="Y557" s="10">
        <f t="shared" si="151"/>
        <v>4.5474325129864601</v>
      </c>
      <c r="Z557" s="1">
        <f t="shared" si="152"/>
        <v>245.30337250698616</v>
      </c>
      <c r="AA557" s="1">
        <f t="shared" si="153"/>
        <v>1.9159948564776237</v>
      </c>
      <c r="AB557" s="1">
        <f t="shared" si="154"/>
        <v>74542.518000000011</v>
      </c>
      <c r="AC557" s="8">
        <f t="shared" si="155"/>
        <v>1.9159948564776237</v>
      </c>
      <c r="AD557" s="1" t="str">
        <f t="shared" si="156"/>
        <v>CUST557</v>
      </c>
      <c r="AE557" s="1"/>
      <c r="AF557" s="1">
        <f t="shared" si="162"/>
        <v>211978709.67179996</v>
      </c>
      <c r="AG557" s="1">
        <f t="shared" si="157"/>
        <v>1.0356606987951347</v>
      </c>
      <c r="AH557" s="1" t="str">
        <f t="shared" si="158"/>
        <v>No</v>
      </c>
      <c r="AI557" s="1" t="str">
        <f t="shared" si="159"/>
        <v>No</v>
      </c>
      <c r="AJ557" s="1" t="str">
        <f t="shared" si="160"/>
        <v>No</v>
      </c>
      <c r="AK557" s="1" t="str">
        <f t="shared" si="161"/>
        <v>Low</v>
      </c>
    </row>
    <row r="558" spans="1:37" x14ac:dyDescent="0.3">
      <c r="A558" s="1" t="s">
        <v>19</v>
      </c>
      <c r="B558" s="1" t="s">
        <v>24</v>
      </c>
      <c r="C558" s="1" t="s">
        <v>31</v>
      </c>
      <c r="D558" s="1">
        <v>2434</v>
      </c>
      <c r="E558" s="1">
        <v>323349</v>
      </c>
      <c r="F558" s="1">
        <v>142227</v>
      </c>
      <c r="G558" s="1">
        <v>4.88</v>
      </c>
      <c r="H558" s="1">
        <v>15.81</v>
      </c>
      <c r="I558" s="1">
        <v>448</v>
      </c>
      <c r="J558" s="1">
        <v>42.11</v>
      </c>
      <c r="K558" s="1">
        <v>8.09</v>
      </c>
      <c r="L558" s="1">
        <v>40100</v>
      </c>
      <c r="M558" s="1">
        <v>6</v>
      </c>
      <c r="N558" s="1">
        <v>151.46</v>
      </c>
      <c r="O558" s="1">
        <v>27.83</v>
      </c>
      <c r="P558" s="1">
        <v>16</v>
      </c>
      <c r="Q558" s="1">
        <v>1590</v>
      </c>
      <c r="R558" s="1">
        <v>-16</v>
      </c>
      <c r="S558" s="1">
        <f t="shared" si="145"/>
        <v>38481.54</v>
      </c>
      <c r="T558" s="1">
        <f t="shared" si="146"/>
        <v>26158.934099999999</v>
      </c>
      <c r="U558" s="1">
        <f t="shared" si="147"/>
        <v>677.38220000000001</v>
      </c>
      <c r="V558" s="1">
        <f t="shared" si="148"/>
        <v>118.77919999999999</v>
      </c>
      <c r="W558" s="1">
        <f t="shared" si="149"/>
        <v>216222.3645</v>
      </c>
      <c r="X558" s="1">
        <f t="shared" si="150"/>
        <v>88.834167830731303</v>
      </c>
      <c r="Y558" s="10">
        <f t="shared" si="151"/>
        <v>2.2734712818241261</v>
      </c>
      <c r="Z558" s="1">
        <f t="shared" si="152"/>
        <v>2134.8804965007262</v>
      </c>
      <c r="AA558" s="1">
        <f t="shared" si="153"/>
        <v>0.20984781149779341</v>
      </c>
      <c r="AB558" s="1">
        <f t="shared" si="154"/>
        <v>73995.364499999996</v>
      </c>
      <c r="AC558" s="8">
        <f t="shared" si="155"/>
        <v>0.20984781149779341</v>
      </c>
      <c r="AD558" s="1" t="str">
        <f t="shared" si="156"/>
        <v>CUST558</v>
      </c>
      <c r="AE558" s="1"/>
      <c r="AF558" s="1">
        <f t="shared" si="162"/>
        <v>212052705.03629994</v>
      </c>
      <c r="AG558" s="1">
        <f t="shared" si="157"/>
        <v>1.0360222166618314</v>
      </c>
      <c r="AH558" s="1" t="str">
        <f t="shared" si="158"/>
        <v>No</v>
      </c>
      <c r="AI558" s="1" t="str">
        <f t="shared" si="159"/>
        <v>No</v>
      </c>
      <c r="AJ558" s="1" t="str">
        <f t="shared" si="160"/>
        <v>No</v>
      </c>
      <c r="AK558" s="1" t="str">
        <f t="shared" si="161"/>
        <v>Low</v>
      </c>
    </row>
    <row r="559" spans="1:37" x14ac:dyDescent="0.3">
      <c r="A559" s="1" t="s">
        <v>18</v>
      </c>
      <c r="B559" s="1" t="s">
        <v>25</v>
      </c>
      <c r="C559" s="1" t="s">
        <v>30</v>
      </c>
      <c r="D559" s="1">
        <v>2290</v>
      </c>
      <c r="E559" s="1">
        <v>330466</v>
      </c>
      <c r="F559" s="1">
        <v>116041</v>
      </c>
      <c r="G559" s="1">
        <v>4.3899999999999997</v>
      </c>
      <c r="H559" s="1">
        <v>4.1100000000000003</v>
      </c>
      <c r="I559" s="1">
        <v>209</v>
      </c>
      <c r="J559" s="1">
        <v>62.54</v>
      </c>
      <c r="K559" s="1">
        <v>16.649999999999999</v>
      </c>
      <c r="L559" s="1">
        <v>47952</v>
      </c>
      <c r="M559" s="1">
        <v>8</v>
      </c>
      <c r="N559" s="1">
        <v>1153.25</v>
      </c>
      <c r="O559" s="1">
        <v>20.89</v>
      </c>
      <c r="P559" s="1">
        <v>21</v>
      </c>
      <c r="Q559" s="1">
        <v>27639</v>
      </c>
      <c r="R559" s="1">
        <v>33</v>
      </c>
      <c r="S559" s="1">
        <f t="shared" si="145"/>
        <v>9411.9000000000015</v>
      </c>
      <c r="T559" s="1">
        <f t="shared" si="146"/>
        <v>55022.588999999993</v>
      </c>
      <c r="U559" s="1">
        <f t="shared" si="147"/>
        <v>478.38100000000003</v>
      </c>
      <c r="V559" s="1">
        <f t="shared" si="148"/>
        <v>100.53099999999999</v>
      </c>
      <c r="W559" s="1">
        <f t="shared" si="149"/>
        <v>189861.59899999999</v>
      </c>
      <c r="X559" s="1">
        <f t="shared" si="150"/>
        <v>82.908995196506538</v>
      </c>
      <c r="Y559" s="10">
        <f t="shared" si="151"/>
        <v>2.8478382640618403</v>
      </c>
      <c r="Z559" s="1">
        <f t="shared" si="152"/>
        <v>286.55191849122048</v>
      </c>
      <c r="AA559" s="1">
        <f t="shared" si="153"/>
        <v>0.72936171951123563</v>
      </c>
      <c r="AB559" s="1">
        <f t="shared" si="154"/>
        <v>73820.598999999987</v>
      </c>
      <c r="AC559" s="8">
        <f t="shared" si="155"/>
        <v>0.72936171951123563</v>
      </c>
      <c r="AD559" s="1" t="str">
        <f t="shared" si="156"/>
        <v>CUST559</v>
      </c>
      <c r="AE559" s="1"/>
      <c r="AF559" s="1">
        <f t="shared" si="162"/>
        <v>212126525.63529995</v>
      </c>
      <c r="AG559" s="1">
        <f t="shared" si="157"/>
        <v>1.036382880679761</v>
      </c>
      <c r="AH559" s="1" t="str">
        <f t="shared" si="158"/>
        <v>No</v>
      </c>
      <c r="AI559" s="1" t="str">
        <f t="shared" si="159"/>
        <v>No</v>
      </c>
      <c r="AJ559" s="1" t="str">
        <f t="shared" si="160"/>
        <v>No</v>
      </c>
      <c r="AK559" s="1" t="str">
        <f t="shared" si="161"/>
        <v>Low</v>
      </c>
    </row>
    <row r="560" spans="1:37" x14ac:dyDescent="0.3">
      <c r="A560" s="1" t="s">
        <v>21</v>
      </c>
      <c r="B560" s="1" t="s">
        <v>26</v>
      </c>
      <c r="C560" s="1" t="s">
        <v>28</v>
      </c>
      <c r="D560" s="1">
        <v>4716</v>
      </c>
      <c r="E560" s="1">
        <v>192055</v>
      </c>
      <c r="F560" s="1">
        <v>21211</v>
      </c>
      <c r="G560" s="1">
        <v>7.61</v>
      </c>
      <c r="H560" s="1">
        <v>4.29</v>
      </c>
      <c r="I560" s="1">
        <v>265</v>
      </c>
      <c r="J560" s="1">
        <v>36.24</v>
      </c>
      <c r="K560" s="1">
        <v>19.440000000000001</v>
      </c>
      <c r="L560" s="1">
        <v>31498</v>
      </c>
      <c r="M560" s="1">
        <v>3</v>
      </c>
      <c r="N560" s="1">
        <v>283.62</v>
      </c>
      <c r="O560" s="1">
        <v>14.97</v>
      </c>
      <c r="P560" s="1">
        <v>34</v>
      </c>
      <c r="Q560" s="1">
        <v>9078</v>
      </c>
      <c r="R560" s="1">
        <v>36</v>
      </c>
      <c r="S560" s="1">
        <f t="shared" si="145"/>
        <v>20231.64</v>
      </c>
      <c r="T560" s="1">
        <f t="shared" si="146"/>
        <v>37335.492000000006</v>
      </c>
      <c r="U560" s="1">
        <f t="shared" si="147"/>
        <v>705.98519999999996</v>
      </c>
      <c r="V560" s="1">
        <f t="shared" si="148"/>
        <v>358.88760000000002</v>
      </c>
      <c r="W560" s="1">
        <f t="shared" si="149"/>
        <v>92846.99519999999</v>
      </c>
      <c r="X560" s="1">
        <f t="shared" si="150"/>
        <v>19.687658015267175</v>
      </c>
      <c r="Y560" s="10">
        <f t="shared" si="151"/>
        <v>9.0545000235726754</v>
      </c>
      <c r="Z560" s="1">
        <f t="shared" si="152"/>
        <v>677.15605387490302</v>
      </c>
      <c r="AA560" s="1">
        <f t="shared" si="153"/>
        <v>0.39134258415558043</v>
      </c>
      <c r="AB560" s="1">
        <f t="shared" si="154"/>
        <v>71635.99519999999</v>
      </c>
      <c r="AC560" s="8">
        <f t="shared" si="155"/>
        <v>0.39134258415558043</v>
      </c>
      <c r="AD560" s="1" t="str">
        <f t="shared" si="156"/>
        <v>CUST560</v>
      </c>
      <c r="AE560" s="1"/>
      <c r="AF560" s="1">
        <f t="shared" si="162"/>
        <v>212198161.63049996</v>
      </c>
      <c r="AG560" s="1">
        <f t="shared" si="157"/>
        <v>1.036732871416862</v>
      </c>
      <c r="AH560" s="1" t="str">
        <f t="shared" si="158"/>
        <v>No</v>
      </c>
      <c r="AI560" s="1" t="str">
        <f t="shared" si="159"/>
        <v>No</v>
      </c>
      <c r="AJ560" s="1" t="str">
        <f t="shared" si="160"/>
        <v>No</v>
      </c>
      <c r="AK560" s="1" t="str">
        <f t="shared" si="161"/>
        <v>Low</v>
      </c>
    </row>
    <row r="561" spans="1:37" x14ac:dyDescent="0.3">
      <c r="A561" s="1" t="s">
        <v>18</v>
      </c>
      <c r="B561" s="1" t="s">
        <v>24</v>
      </c>
      <c r="C561" s="1" t="s">
        <v>31</v>
      </c>
      <c r="D561" s="1">
        <v>166</v>
      </c>
      <c r="E561" s="1">
        <v>260545</v>
      </c>
      <c r="F561" s="1">
        <v>7745</v>
      </c>
      <c r="G561" s="1">
        <v>4.21</v>
      </c>
      <c r="H561" s="1">
        <v>7.73</v>
      </c>
      <c r="I561" s="1">
        <v>316</v>
      </c>
      <c r="J561" s="1">
        <v>23.37</v>
      </c>
      <c r="K561" s="1">
        <v>19.239999999999998</v>
      </c>
      <c r="L561" s="1">
        <v>85283</v>
      </c>
      <c r="M561" s="1">
        <v>6</v>
      </c>
      <c r="N561" s="1">
        <v>1915.14</v>
      </c>
      <c r="O561" s="1">
        <v>7.58</v>
      </c>
      <c r="P561" s="1">
        <v>22</v>
      </c>
      <c r="Q561" s="1">
        <v>44481</v>
      </c>
      <c r="R561" s="1">
        <v>25</v>
      </c>
      <c r="S561" s="1">
        <f t="shared" si="145"/>
        <v>1283.18</v>
      </c>
      <c r="T561" s="1">
        <f t="shared" si="146"/>
        <v>50128.858</v>
      </c>
      <c r="U561" s="1">
        <f t="shared" si="147"/>
        <v>12.582800000000001</v>
      </c>
      <c r="V561" s="1">
        <f t="shared" si="148"/>
        <v>6.9885999999999999</v>
      </c>
      <c r="W561" s="1">
        <f t="shared" si="149"/>
        <v>79349.390600000013</v>
      </c>
      <c r="X561" s="1">
        <f t="shared" si="150"/>
        <v>478.00837710843382</v>
      </c>
      <c r="Y561" s="10">
        <f t="shared" si="151"/>
        <v>33.64041316978696</v>
      </c>
      <c r="Z561" s="1">
        <f t="shared" si="152"/>
        <v>136.04488444709003</v>
      </c>
      <c r="AA561" s="1">
        <f t="shared" si="153"/>
        <v>2.3227628240802933</v>
      </c>
      <c r="AB561" s="1">
        <f t="shared" si="154"/>
        <v>71604.390600000013</v>
      </c>
      <c r="AC561" s="8">
        <f t="shared" si="155"/>
        <v>2.3227628240802933</v>
      </c>
      <c r="AD561" s="1" t="str">
        <f t="shared" si="156"/>
        <v>CUST561</v>
      </c>
      <c r="AE561" s="1"/>
      <c r="AF561" s="1">
        <f t="shared" si="162"/>
        <v>212269766.02109995</v>
      </c>
      <c r="AG561" s="1">
        <f t="shared" si="157"/>
        <v>1.0370827077439178</v>
      </c>
      <c r="AH561" s="1" t="str">
        <f t="shared" si="158"/>
        <v>No</v>
      </c>
      <c r="AI561" s="1" t="str">
        <f t="shared" si="159"/>
        <v>No</v>
      </c>
      <c r="AJ561" s="1" t="str">
        <f t="shared" si="160"/>
        <v>No</v>
      </c>
      <c r="AK561" s="1" t="str">
        <f t="shared" si="161"/>
        <v>High</v>
      </c>
    </row>
    <row r="562" spans="1:37" x14ac:dyDescent="0.3">
      <c r="A562" s="1" t="s">
        <v>18</v>
      </c>
      <c r="B562" s="1" t="s">
        <v>27</v>
      </c>
      <c r="C562" s="1" t="s">
        <v>29</v>
      </c>
      <c r="D562" s="1">
        <v>1608</v>
      </c>
      <c r="E562" s="1">
        <v>236339</v>
      </c>
      <c r="F562" s="1">
        <v>45695</v>
      </c>
      <c r="G562" s="1">
        <v>5.84</v>
      </c>
      <c r="H562" s="1">
        <v>18.11</v>
      </c>
      <c r="I562" s="1">
        <v>282</v>
      </c>
      <c r="J562" s="1">
        <v>25.6</v>
      </c>
      <c r="K562" s="1">
        <v>10.26</v>
      </c>
      <c r="L562" s="1">
        <v>46926</v>
      </c>
      <c r="M562" s="1">
        <v>1</v>
      </c>
      <c r="N562" s="1">
        <v>402.29</v>
      </c>
      <c r="O562" s="1">
        <v>19.21</v>
      </c>
      <c r="P562" s="1">
        <v>43</v>
      </c>
      <c r="Q562" s="1">
        <v>18601</v>
      </c>
      <c r="R562" s="1">
        <v>43</v>
      </c>
      <c r="S562" s="1">
        <f t="shared" si="145"/>
        <v>29120.879999999997</v>
      </c>
      <c r="T562" s="1">
        <f t="shared" si="146"/>
        <v>24248.381399999998</v>
      </c>
      <c r="U562" s="1">
        <f t="shared" si="147"/>
        <v>308.89680000000004</v>
      </c>
      <c r="V562" s="1">
        <f t="shared" si="148"/>
        <v>93.907200000000003</v>
      </c>
      <c r="W562" s="1">
        <f t="shared" si="149"/>
        <v>117039.93460000001</v>
      </c>
      <c r="X562" s="1">
        <f t="shared" si="150"/>
        <v>72.786028980099502</v>
      </c>
      <c r="Y562" s="10">
        <f t="shared" si="151"/>
        <v>5.1720976036765514</v>
      </c>
      <c r="Z562" s="1">
        <f t="shared" si="152"/>
        <v>587.48415322279948</v>
      </c>
      <c r="AA562" s="1">
        <f t="shared" si="153"/>
        <v>0.48001294750337437</v>
      </c>
      <c r="AB562" s="1">
        <f t="shared" si="154"/>
        <v>71344.934600000008</v>
      </c>
      <c r="AC562" s="8">
        <f t="shared" si="155"/>
        <v>0.48001294750337437</v>
      </c>
      <c r="AD562" s="1" t="str">
        <f t="shared" si="156"/>
        <v>CUST562</v>
      </c>
      <c r="AE562" s="1"/>
      <c r="AF562" s="1">
        <f t="shared" si="162"/>
        <v>212341110.95569995</v>
      </c>
      <c r="AG562" s="1">
        <f t="shared" si="157"/>
        <v>1.0374312764513023</v>
      </c>
      <c r="AH562" s="1" t="str">
        <f t="shared" si="158"/>
        <v>No</v>
      </c>
      <c r="AI562" s="1" t="str">
        <f t="shared" si="159"/>
        <v>No</v>
      </c>
      <c r="AJ562" s="1" t="str">
        <f t="shared" si="160"/>
        <v>No</v>
      </c>
      <c r="AK562" s="1" t="str">
        <f t="shared" si="161"/>
        <v>Low</v>
      </c>
    </row>
    <row r="563" spans="1:37" x14ac:dyDescent="0.3">
      <c r="A563" s="1" t="s">
        <v>22</v>
      </c>
      <c r="B563" s="1" t="s">
        <v>25</v>
      </c>
      <c r="C563" s="1" t="s">
        <v>30</v>
      </c>
      <c r="D563" s="1">
        <v>4408</v>
      </c>
      <c r="E563" s="1">
        <v>412455</v>
      </c>
      <c r="F563" s="1">
        <v>146650</v>
      </c>
      <c r="G563" s="1">
        <v>1.07</v>
      </c>
      <c r="H563" s="1">
        <v>16.89</v>
      </c>
      <c r="I563" s="1">
        <v>41</v>
      </c>
      <c r="J563" s="1">
        <v>33.47</v>
      </c>
      <c r="K563" s="1">
        <v>16.12</v>
      </c>
      <c r="L563" s="1">
        <v>26708</v>
      </c>
      <c r="M563" s="1">
        <v>1</v>
      </c>
      <c r="N563" s="1">
        <v>1707.35</v>
      </c>
      <c r="O563" s="1">
        <v>7.9</v>
      </c>
      <c r="P563" s="1">
        <v>26</v>
      </c>
      <c r="Q563" s="1">
        <v>26475</v>
      </c>
      <c r="R563" s="1">
        <v>39</v>
      </c>
      <c r="S563" s="1">
        <f t="shared" si="145"/>
        <v>74451.12</v>
      </c>
      <c r="T563" s="1">
        <f t="shared" si="146"/>
        <v>66487.745999999999</v>
      </c>
      <c r="U563" s="1">
        <f t="shared" si="147"/>
        <v>348.23200000000003</v>
      </c>
      <c r="V563" s="1">
        <f t="shared" si="148"/>
        <v>47.165600000000005</v>
      </c>
      <c r="W563" s="1">
        <f t="shared" si="149"/>
        <v>217937.73640000002</v>
      </c>
      <c r="X563" s="1">
        <f t="shared" si="150"/>
        <v>49.441410254083493</v>
      </c>
      <c r="Y563" s="10">
        <f t="shared" si="151"/>
        <v>2.8125127855438117</v>
      </c>
      <c r="Z563" s="1">
        <f t="shared" si="152"/>
        <v>241.57612674612704</v>
      </c>
      <c r="AA563" s="1">
        <f t="shared" si="153"/>
        <v>0.16971875719775489</v>
      </c>
      <c r="AB563" s="1">
        <f t="shared" si="154"/>
        <v>71287.736400000023</v>
      </c>
      <c r="AC563" s="8">
        <f t="shared" si="155"/>
        <v>0.16971875719775489</v>
      </c>
      <c r="AD563" s="1" t="str">
        <f t="shared" si="156"/>
        <v>CUST563</v>
      </c>
      <c r="AE563" s="1"/>
      <c r="AF563" s="1">
        <f t="shared" si="162"/>
        <v>212412398.69209996</v>
      </c>
      <c r="AG563" s="1">
        <f t="shared" si="157"/>
        <v>1.0377795657064348</v>
      </c>
      <c r="AH563" s="1" t="str">
        <f t="shared" si="158"/>
        <v>No</v>
      </c>
      <c r="AI563" s="1" t="str">
        <f t="shared" si="159"/>
        <v>No</v>
      </c>
      <c r="AJ563" s="1" t="str">
        <f t="shared" si="160"/>
        <v>No</v>
      </c>
      <c r="AK563" s="1" t="str">
        <f t="shared" si="161"/>
        <v>Low</v>
      </c>
    </row>
    <row r="564" spans="1:37" x14ac:dyDescent="0.3">
      <c r="A564" s="1" t="s">
        <v>19</v>
      </c>
      <c r="B564" s="1" t="s">
        <v>26</v>
      </c>
      <c r="C564" s="1" t="s">
        <v>31</v>
      </c>
      <c r="D564" s="1">
        <v>2819</v>
      </c>
      <c r="E564" s="1">
        <v>239139</v>
      </c>
      <c r="F564" s="1">
        <v>39064</v>
      </c>
      <c r="G564" s="1">
        <v>2.12</v>
      </c>
      <c r="H564" s="1">
        <v>11.54</v>
      </c>
      <c r="I564" s="1">
        <v>191</v>
      </c>
      <c r="J564" s="1">
        <v>10.76</v>
      </c>
      <c r="K564" s="1">
        <v>8.15</v>
      </c>
      <c r="L564" s="1">
        <v>37563</v>
      </c>
      <c r="M564" s="1">
        <v>10</v>
      </c>
      <c r="N564" s="1">
        <v>1896.58</v>
      </c>
      <c r="O564" s="1">
        <v>20.329999999999998</v>
      </c>
      <c r="P564" s="1">
        <v>22</v>
      </c>
      <c r="Q564" s="1">
        <v>39575</v>
      </c>
      <c r="R564" s="1">
        <v>13</v>
      </c>
      <c r="S564" s="1">
        <f t="shared" si="145"/>
        <v>32531.26</v>
      </c>
      <c r="T564" s="1">
        <f t="shared" si="146"/>
        <v>19489.8285</v>
      </c>
      <c r="U564" s="1">
        <f t="shared" si="147"/>
        <v>573.10269999999991</v>
      </c>
      <c r="V564" s="1">
        <f t="shared" si="148"/>
        <v>59.762799999999999</v>
      </c>
      <c r="W564" s="1">
        <f t="shared" si="149"/>
        <v>109347.046</v>
      </c>
      <c r="X564" s="1">
        <f t="shared" si="150"/>
        <v>38.789303299042217</v>
      </c>
      <c r="Y564" s="10">
        <f t="shared" si="151"/>
        <v>6.1217233258242887</v>
      </c>
      <c r="Z564" s="1">
        <f t="shared" si="152"/>
        <v>126.0895928460703</v>
      </c>
      <c r="AA564" s="1">
        <f t="shared" si="153"/>
        <v>1.5147959136736373</v>
      </c>
      <c r="AB564" s="1">
        <f t="shared" si="154"/>
        <v>70283.046000000002</v>
      </c>
      <c r="AC564" s="8">
        <f t="shared" si="155"/>
        <v>1.5147959136736373</v>
      </c>
      <c r="AD564" s="1" t="str">
        <f t="shared" si="156"/>
        <v>CUST564</v>
      </c>
      <c r="AE564" s="1"/>
      <c r="AF564" s="1">
        <f t="shared" si="162"/>
        <v>212482681.73809996</v>
      </c>
      <c r="AG564" s="1">
        <f t="shared" si="157"/>
        <v>1.0381229463631361</v>
      </c>
      <c r="AH564" s="1" t="str">
        <f t="shared" si="158"/>
        <v>No</v>
      </c>
      <c r="AI564" s="1" t="str">
        <f t="shared" si="159"/>
        <v>No</v>
      </c>
      <c r="AJ564" s="1" t="str">
        <f t="shared" si="160"/>
        <v>No</v>
      </c>
      <c r="AK564" s="1" t="str">
        <f t="shared" si="161"/>
        <v>Low</v>
      </c>
    </row>
    <row r="565" spans="1:37" x14ac:dyDescent="0.3">
      <c r="A565" s="1" t="s">
        <v>23</v>
      </c>
      <c r="B565" s="1" t="s">
        <v>24</v>
      </c>
      <c r="C565" s="1" t="s">
        <v>29</v>
      </c>
      <c r="D565" s="1">
        <v>693</v>
      </c>
      <c r="E565" s="1">
        <v>358449</v>
      </c>
      <c r="F565" s="1">
        <v>89565</v>
      </c>
      <c r="G565" s="1">
        <v>2.5499999999999998</v>
      </c>
      <c r="H565" s="1">
        <v>4.99</v>
      </c>
      <c r="I565" s="1">
        <v>323</v>
      </c>
      <c r="J565" s="1">
        <v>51.67</v>
      </c>
      <c r="K565" s="1">
        <v>16.75</v>
      </c>
      <c r="L565" s="1">
        <v>99087</v>
      </c>
      <c r="M565" s="1">
        <v>0</v>
      </c>
      <c r="N565" s="1">
        <v>1225.6400000000001</v>
      </c>
      <c r="O565" s="1">
        <v>26.34</v>
      </c>
      <c r="P565" s="1">
        <v>4</v>
      </c>
      <c r="Q565" s="1">
        <v>36191</v>
      </c>
      <c r="R565" s="1">
        <v>57</v>
      </c>
      <c r="S565" s="1">
        <f t="shared" si="145"/>
        <v>3458.07</v>
      </c>
      <c r="T565" s="1">
        <f t="shared" si="146"/>
        <v>60040.207500000004</v>
      </c>
      <c r="U565" s="1">
        <f t="shared" si="147"/>
        <v>182.53620000000001</v>
      </c>
      <c r="V565" s="1">
        <f t="shared" si="148"/>
        <v>17.671499999999998</v>
      </c>
      <c r="W565" s="1">
        <f t="shared" si="149"/>
        <v>159472.5148</v>
      </c>
      <c r="X565" s="1">
        <f t="shared" si="150"/>
        <v>230.11906897546899</v>
      </c>
      <c r="Y565" s="10">
        <f t="shared" si="151"/>
        <v>4.0021101992966006</v>
      </c>
      <c r="Z565" s="1">
        <f t="shared" si="152"/>
        <v>292.45863385659737</v>
      </c>
      <c r="AA565" s="1">
        <f t="shared" si="153"/>
        <v>1.1044296957168245</v>
      </c>
      <c r="AB565" s="1">
        <f t="shared" si="154"/>
        <v>69907.514800000004</v>
      </c>
      <c r="AC565" s="8">
        <f t="shared" si="155"/>
        <v>1.1044296957168245</v>
      </c>
      <c r="AD565" s="1" t="str">
        <f t="shared" si="156"/>
        <v>CUST565</v>
      </c>
      <c r="AE565" s="1"/>
      <c r="AF565" s="1">
        <f t="shared" si="162"/>
        <v>212552589.25289997</v>
      </c>
      <c r="AG565" s="1">
        <f t="shared" si="157"/>
        <v>1.0384644922935784</v>
      </c>
      <c r="AH565" s="1" t="str">
        <f t="shared" si="158"/>
        <v>No</v>
      </c>
      <c r="AI565" s="1" t="str">
        <f t="shared" si="159"/>
        <v>No</v>
      </c>
      <c r="AJ565" s="1" t="str">
        <f t="shared" si="160"/>
        <v>No</v>
      </c>
      <c r="AK565" s="1" t="str">
        <f t="shared" si="161"/>
        <v>Low</v>
      </c>
    </row>
    <row r="566" spans="1:37" x14ac:dyDescent="0.3">
      <c r="A566" s="1" t="s">
        <v>18</v>
      </c>
      <c r="B566" s="1" t="s">
        <v>27</v>
      </c>
      <c r="C566" s="1" t="s">
        <v>31</v>
      </c>
      <c r="D566" s="1">
        <v>3058</v>
      </c>
      <c r="E566" s="1">
        <v>317613</v>
      </c>
      <c r="F566" s="1">
        <v>23800</v>
      </c>
      <c r="G566" s="1">
        <v>4.1399999999999997</v>
      </c>
      <c r="H566" s="1">
        <v>19.440000000000001</v>
      </c>
      <c r="I566" s="1">
        <v>375</v>
      </c>
      <c r="J566" s="1">
        <v>33.299999999999997</v>
      </c>
      <c r="K566" s="1">
        <v>15.82</v>
      </c>
      <c r="L566" s="1">
        <v>82606</v>
      </c>
      <c r="M566" s="1">
        <v>10</v>
      </c>
      <c r="N566" s="1">
        <v>713.81</v>
      </c>
      <c r="O566" s="1">
        <v>1.57</v>
      </c>
      <c r="P566" s="1">
        <v>7</v>
      </c>
      <c r="Q566" s="1">
        <v>33911</v>
      </c>
      <c r="R566" s="1">
        <v>34</v>
      </c>
      <c r="S566" s="1">
        <f t="shared" si="145"/>
        <v>59447.520000000004</v>
      </c>
      <c r="T566" s="1">
        <f t="shared" si="146"/>
        <v>50246.376600000003</v>
      </c>
      <c r="U566" s="1">
        <f t="shared" si="147"/>
        <v>48.010600000000004</v>
      </c>
      <c r="V566" s="1">
        <f t="shared" si="148"/>
        <v>126.60119999999999</v>
      </c>
      <c r="W566" s="1">
        <f t="shared" si="149"/>
        <v>91227.491600000008</v>
      </c>
      <c r="X566" s="1">
        <f t="shared" si="150"/>
        <v>29.832404054937872</v>
      </c>
      <c r="Y566" s="10">
        <f t="shared" si="151"/>
        <v>13.345084033613446</v>
      </c>
      <c r="Z566" s="1">
        <f t="shared" si="152"/>
        <v>444.95453972345587</v>
      </c>
      <c r="AA566" s="1">
        <f t="shared" si="153"/>
        <v>0.8427827261478591</v>
      </c>
      <c r="AB566" s="1">
        <f t="shared" si="154"/>
        <v>67427.491600000008</v>
      </c>
      <c r="AC566" s="8">
        <f t="shared" si="155"/>
        <v>0.8427827261478591</v>
      </c>
      <c r="AD566" s="1" t="str">
        <f t="shared" si="156"/>
        <v>CUST566</v>
      </c>
      <c r="AE566" s="1"/>
      <c r="AF566" s="1">
        <f t="shared" si="162"/>
        <v>212620016.74449998</v>
      </c>
      <c r="AG566" s="1">
        <f t="shared" si="157"/>
        <v>1.038793921617762</v>
      </c>
      <c r="AH566" s="1" t="str">
        <f t="shared" si="158"/>
        <v>No</v>
      </c>
      <c r="AI566" s="1" t="str">
        <f t="shared" si="159"/>
        <v>No</v>
      </c>
      <c r="AJ566" s="1" t="str">
        <f t="shared" si="160"/>
        <v>No</v>
      </c>
      <c r="AK566" s="1" t="str">
        <f t="shared" si="161"/>
        <v>High</v>
      </c>
    </row>
    <row r="567" spans="1:37" x14ac:dyDescent="0.3">
      <c r="A567" s="1" t="s">
        <v>18</v>
      </c>
      <c r="B567" s="1" t="s">
        <v>27</v>
      </c>
      <c r="C567" s="1" t="s">
        <v>30</v>
      </c>
      <c r="D567" s="1">
        <v>4890</v>
      </c>
      <c r="E567" s="1">
        <v>240868</v>
      </c>
      <c r="F567" s="1">
        <v>41027</v>
      </c>
      <c r="G567" s="1">
        <v>4.05</v>
      </c>
      <c r="H567" s="1">
        <v>6.96</v>
      </c>
      <c r="I567" s="1">
        <v>499</v>
      </c>
      <c r="J567" s="1">
        <v>34.04</v>
      </c>
      <c r="K567" s="1">
        <v>14.65</v>
      </c>
      <c r="L567" s="1">
        <v>15690</v>
      </c>
      <c r="M567" s="1">
        <v>12</v>
      </c>
      <c r="N567" s="1">
        <v>1397.25</v>
      </c>
      <c r="O567" s="1">
        <v>8.6999999999999993</v>
      </c>
      <c r="P567" s="1">
        <v>38</v>
      </c>
      <c r="Q567" s="1">
        <v>48020</v>
      </c>
      <c r="R567" s="1">
        <v>50</v>
      </c>
      <c r="S567" s="1">
        <f t="shared" si="145"/>
        <v>34034.400000000001</v>
      </c>
      <c r="T567" s="1">
        <f t="shared" si="146"/>
        <v>35287.161999999997</v>
      </c>
      <c r="U567" s="1">
        <f t="shared" si="147"/>
        <v>425.42999999999995</v>
      </c>
      <c r="V567" s="1">
        <f t="shared" si="148"/>
        <v>198.04500000000002</v>
      </c>
      <c r="W567" s="1">
        <f t="shared" si="149"/>
        <v>107212.96299999999</v>
      </c>
      <c r="X567" s="1">
        <f t="shared" si="150"/>
        <v>21.924941308793453</v>
      </c>
      <c r="Y567" s="10">
        <f t="shared" si="151"/>
        <v>5.8709630243498188</v>
      </c>
      <c r="Z567" s="1">
        <f t="shared" si="152"/>
        <v>172.38718912148863</v>
      </c>
      <c r="AA567" s="1">
        <f t="shared" si="153"/>
        <v>2.8946466529385391</v>
      </c>
      <c r="AB567" s="1">
        <f t="shared" si="154"/>
        <v>66185.962999999989</v>
      </c>
      <c r="AC567" s="8">
        <f t="shared" si="155"/>
        <v>2.8946466529385391</v>
      </c>
      <c r="AD567" s="1" t="str">
        <f t="shared" si="156"/>
        <v>CUST567</v>
      </c>
      <c r="AE567" s="1"/>
      <c r="AF567" s="1">
        <f t="shared" si="162"/>
        <v>212686202.70749998</v>
      </c>
      <c r="AG567" s="1">
        <f t="shared" si="157"/>
        <v>1.0391172852272355</v>
      </c>
      <c r="AH567" s="1" t="str">
        <f t="shared" si="158"/>
        <v>No</v>
      </c>
      <c r="AI567" s="1" t="str">
        <f t="shared" si="159"/>
        <v>No</v>
      </c>
      <c r="AJ567" s="1" t="str">
        <f t="shared" si="160"/>
        <v>No</v>
      </c>
      <c r="AK567" s="1" t="str">
        <f t="shared" si="161"/>
        <v>Low</v>
      </c>
    </row>
    <row r="568" spans="1:37" x14ac:dyDescent="0.3">
      <c r="A568" s="1" t="s">
        <v>20</v>
      </c>
      <c r="B568" s="1" t="s">
        <v>27</v>
      </c>
      <c r="C568" s="1" t="s">
        <v>29</v>
      </c>
      <c r="D568" s="1">
        <v>4057</v>
      </c>
      <c r="E568" s="1">
        <v>330852</v>
      </c>
      <c r="F568" s="1">
        <v>103538</v>
      </c>
      <c r="G568" s="1">
        <v>5.8</v>
      </c>
      <c r="H568" s="1">
        <v>13.4</v>
      </c>
      <c r="I568" s="1">
        <v>199</v>
      </c>
      <c r="J568" s="1">
        <v>42.83</v>
      </c>
      <c r="K568" s="1">
        <v>15.27</v>
      </c>
      <c r="L568" s="1">
        <v>47279</v>
      </c>
      <c r="M568" s="1">
        <v>7</v>
      </c>
      <c r="N568" s="1">
        <v>982.54</v>
      </c>
      <c r="O568" s="1">
        <v>18.18</v>
      </c>
      <c r="P568" s="1">
        <v>32</v>
      </c>
      <c r="Q568" s="1">
        <v>8140</v>
      </c>
      <c r="R568" s="1">
        <v>-4</v>
      </c>
      <c r="S568" s="1">
        <f t="shared" si="145"/>
        <v>54363.8</v>
      </c>
      <c r="T568" s="1">
        <f t="shared" si="146"/>
        <v>50521.100400000003</v>
      </c>
      <c r="U568" s="1">
        <f t="shared" si="147"/>
        <v>737.56259999999997</v>
      </c>
      <c r="V568" s="1">
        <f t="shared" si="148"/>
        <v>235.30599999999998</v>
      </c>
      <c r="W568" s="1">
        <f t="shared" si="149"/>
        <v>169575.23099999997</v>
      </c>
      <c r="X568" s="1">
        <f t="shared" si="150"/>
        <v>41.798183633226515</v>
      </c>
      <c r="Y568" s="10">
        <f t="shared" si="151"/>
        <v>3.1954644671521568</v>
      </c>
      <c r="Z568" s="1">
        <f t="shared" si="152"/>
        <v>336.73132900441715</v>
      </c>
      <c r="AA568" s="1">
        <f t="shared" si="153"/>
        <v>0.59097560238414759</v>
      </c>
      <c r="AB568" s="1">
        <f t="shared" si="154"/>
        <v>66037.230999999971</v>
      </c>
      <c r="AC568" s="8">
        <f t="shared" si="155"/>
        <v>0.59097560238414759</v>
      </c>
      <c r="AD568" s="1" t="str">
        <f t="shared" si="156"/>
        <v>CUST568</v>
      </c>
      <c r="AE568" s="1"/>
      <c r="AF568" s="1">
        <f t="shared" si="162"/>
        <v>212752239.93849999</v>
      </c>
      <c r="AG568" s="1">
        <f t="shared" si="157"/>
        <v>1.0394399221793607</v>
      </c>
      <c r="AH568" s="1" t="str">
        <f t="shared" si="158"/>
        <v>No</v>
      </c>
      <c r="AI568" s="1" t="str">
        <f t="shared" si="159"/>
        <v>No</v>
      </c>
      <c r="AJ568" s="1" t="str">
        <f t="shared" si="160"/>
        <v>No</v>
      </c>
      <c r="AK568" s="1" t="str">
        <f t="shared" si="161"/>
        <v>Low</v>
      </c>
    </row>
    <row r="569" spans="1:37" x14ac:dyDescent="0.3">
      <c r="A569" s="1" t="s">
        <v>22</v>
      </c>
      <c r="B569" s="1" t="s">
        <v>27</v>
      </c>
      <c r="C569" s="1" t="s">
        <v>31</v>
      </c>
      <c r="D569" s="1">
        <v>4490</v>
      </c>
      <c r="E569" s="1">
        <v>374683</v>
      </c>
      <c r="F569" s="1">
        <v>125906</v>
      </c>
      <c r="G569" s="1">
        <v>1.23</v>
      </c>
      <c r="H569" s="1">
        <v>7.18</v>
      </c>
      <c r="I569" s="1">
        <v>269</v>
      </c>
      <c r="J569" s="1">
        <v>50.93</v>
      </c>
      <c r="K569" s="1">
        <v>19.04</v>
      </c>
      <c r="L569" s="1">
        <v>51514</v>
      </c>
      <c r="M569" s="1">
        <v>0</v>
      </c>
      <c r="N569" s="1">
        <v>1388.78</v>
      </c>
      <c r="O569" s="1">
        <v>21.36</v>
      </c>
      <c r="P569" s="1">
        <v>40</v>
      </c>
      <c r="Q569" s="1">
        <v>28066</v>
      </c>
      <c r="R569" s="1">
        <v>30</v>
      </c>
      <c r="S569" s="1">
        <f t="shared" si="145"/>
        <v>32238.199999999997</v>
      </c>
      <c r="T569" s="1">
        <f t="shared" si="146"/>
        <v>71339.643199999991</v>
      </c>
      <c r="U569" s="1">
        <f t="shared" si="147"/>
        <v>959.06399999999996</v>
      </c>
      <c r="V569" s="1">
        <f t="shared" si="148"/>
        <v>55.227000000000004</v>
      </c>
      <c r="W569" s="1">
        <f t="shared" si="149"/>
        <v>190510.86580000003</v>
      </c>
      <c r="X569" s="1">
        <f t="shared" si="150"/>
        <v>42.430036926503348</v>
      </c>
      <c r="Y569" s="10">
        <f t="shared" si="151"/>
        <v>2.9758947151049195</v>
      </c>
      <c r="Z569" s="1">
        <f t="shared" si="152"/>
        <v>269.79291176428234</v>
      </c>
      <c r="AA569" s="1">
        <f t="shared" si="153"/>
        <v>0.99706103559542325</v>
      </c>
      <c r="AB569" s="1">
        <f t="shared" si="154"/>
        <v>64604.865800000029</v>
      </c>
      <c r="AC569" s="8">
        <f t="shared" si="155"/>
        <v>0.99706103559542325</v>
      </c>
      <c r="AD569" s="1" t="str">
        <f t="shared" si="156"/>
        <v>CUST569</v>
      </c>
      <c r="AE569" s="1"/>
      <c r="AF569" s="1">
        <f t="shared" si="162"/>
        <v>212816844.80429998</v>
      </c>
      <c r="AG569" s="1">
        <f t="shared" si="157"/>
        <v>1.0397555610497151</v>
      </c>
      <c r="AH569" s="1" t="str">
        <f t="shared" si="158"/>
        <v>No</v>
      </c>
      <c r="AI569" s="1" t="str">
        <f t="shared" si="159"/>
        <v>No</v>
      </c>
      <c r="AJ569" s="1" t="str">
        <f t="shared" si="160"/>
        <v>No</v>
      </c>
      <c r="AK569" s="1" t="str">
        <f t="shared" si="161"/>
        <v>Low</v>
      </c>
    </row>
    <row r="570" spans="1:37" x14ac:dyDescent="0.3">
      <c r="A570" s="1" t="s">
        <v>20</v>
      </c>
      <c r="B570" s="1" t="s">
        <v>27</v>
      </c>
      <c r="C570" s="1" t="s">
        <v>31</v>
      </c>
      <c r="D570" s="1">
        <v>524</v>
      </c>
      <c r="E570" s="1">
        <v>289017</v>
      </c>
      <c r="F570" s="1">
        <v>79601</v>
      </c>
      <c r="G570" s="1">
        <v>9.89</v>
      </c>
      <c r="H570" s="1">
        <v>15.36</v>
      </c>
      <c r="I570" s="1">
        <v>32</v>
      </c>
      <c r="J570" s="1">
        <v>13.66</v>
      </c>
      <c r="K570" s="1">
        <v>6.81</v>
      </c>
      <c r="L570" s="1">
        <v>94049</v>
      </c>
      <c r="M570" s="1">
        <v>1</v>
      </c>
      <c r="N570" s="1">
        <v>1985.37</v>
      </c>
      <c r="O570" s="1">
        <v>13.47</v>
      </c>
      <c r="P570" s="1">
        <v>7</v>
      </c>
      <c r="Q570" s="1">
        <v>25346</v>
      </c>
      <c r="R570" s="1">
        <v>7</v>
      </c>
      <c r="S570" s="1">
        <f t="shared" si="145"/>
        <v>8048.6399999999994</v>
      </c>
      <c r="T570" s="1">
        <f t="shared" si="146"/>
        <v>19682.057699999998</v>
      </c>
      <c r="U570" s="1">
        <f t="shared" si="147"/>
        <v>70.582800000000006</v>
      </c>
      <c r="V570" s="1">
        <f t="shared" si="148"/>
        <v>51.823599999999999</v>
      </c>
      <c r="W570" s="1">
        <f t="shared" si="149"/>
        <v>141768.8959</v>
      </c>
      <c r="X570" s="1">
        <f t="shared" si="150"/>
        <v>270.5513280534351</v>
      </c>
      <c r="Y570" s="10">
        <f t="shared" si="151"/>
        <v>3.6308212208389343</v>
      </c>
      <c r="Z570" s="1">
        <f t="shared" si="152"/>
        <v>145.57336919566632</v>
      </c>
      <c r="AA570" s="1">
        <f t="shared" si="153"/>
        <v>0.2198204257881024</v>
      </c>
      <c r="AB570" s="1">
        <f t="shared" si="154"/>
        <v>62167.895900000003</v>
      </c>
      <c r="AC570" s="8">
        <f t="shared" si="155"/>
        <v>0.2198204257881024</v>
      </c>
      <c r="AD570" s="1" t="str">
        <f t="shared" si="156"/>
        <v>CUST570</v>
      </c>
      <c r="AE570" s="1"/>
      <c r="AF570" s="1">
        <f t="shared" si="162"/>
        <v>212879012.70019999</v>
      </c>
      <c r="AG570" s="1">
        <f t="shared" si="157"/>
        <v>1.0400592936585706</v>
      </c>
      <c r="AH570" s="1" t="str">
        <f t="shared" si="158"/>
        <v>No</v>
      </c>
      <c r="AI570" s="1" t="str">
        <f t="shared" si="159"/>
        <v>No</v>
      </c>
      <c r="AJ570" s="1" t="str">
        <f t="shared" si="160"/>
        <v>No</v>
      </c>
      <c r="AK570" s="1" t="str">
        <f t="shared" si="161"/>
        <v>Low</v>
      </c>
    </row>
    <row r="571" spans="1:37" x14ac:dyDescent="0.3">
      <c r="A571" s="1" t="s">
        <v>19</v>
      </c>
      <c r="B571" s="1" t="s">
        <v>24</v>
      </c>
      <c r="C571" s="1" t="s">
        <v>28</v>
      </c>
      <c r="D571" s="1">
        <v>1975</v>
      </c>
      <c r="E571" s="1">
        <v>227558</v>
      </c>
      <c r="F571" s="1">
        <v>7261</v>
      </c>
      <c r="G571" s="1">
        <v>7.29</v>
      </c>
      <c r="H571" s="1">
        <v>4.07</v>
      </c>
      <c r="I571" s="1">
        <v>143</v>
      </c>
      <c r="J571" s="1">
        <v>57.06</v>
      </c>
      <c r="K571" s="1">
        <v>7.8</v>
      </c>
      <c r="L571" s="1">
        <v>98971</v>
      </c>
      <c r="M571" s="1">
        <v>8</v>
      </c>
      <c r="N571" s="1">
        <v>324.93</v>
      </c>
      <c r="O571" s="1">
        <v>6.83</v>
      </c>
      <c r="P571" s="1">
        <v>4</v>
      </c>
      <c r="Q571" s="1">
        <v>33668</v>
      </c>
      <c r="R571" s="1">
        <v>55</v>
      </c>
      <c r="S571" s="1">
        <f t="shared" si="145"/>
        <v>8038.2500000000009</v>
      </c>
      <c r="T571" s="1">
        <f t="shared" si="146"/>
        <v>17749.524000000001</v>
      </c>
      <c r="U571" s="1">
        <f t="shared" si="147"/>
        <v>134.89250000000001</v>
      </c>
      <c r="V571" s="1">
        <f t="shared" si="148"/>
        <v>143.97750000000002</v>
      </c>
      <c r="W571" s="1">
        <f t="shared" si="149"/>
        <v>68852.356</v>
      </c>
      <c r="X571" s="1">
        <f t="shared" si="150"/>
        <v>34.861952405063292</v>
      </c>
      <c r="Y571" s="10">
        <f t="shared" si="151"/>
        <v>31.339760363586283</v>
      </c>
      <c r="Z571" s="1">
        <f t="shared" si="152"/>
        <v>700.32930169574979</v>
      </c>
      <c r="AA571" s="1">
        <f t="shared" si="153"/>
        <v>0.20418965714235493</v>
      </c>
      <c r="AB571" s="1">
        <f t="shared" si="154"/>
        <v>61591.356</v>
      </c>
      <c r="AC571" s="8">
        <f t="shared" si="155"/>
        <v>0.20418965714235493</v>
      </c>
      <c r="AD571" s="1" t="str">
        <f t="shared" si="156"/>
        <v>CUST571</v>
      </c>
      <c r="AE571" s="1"/>
      <c r="AF571" s="1">
        <f t="shared" si="162"/>
        <v>212940604.0562</v>
      </c>
      <c r="AG571" s="1">
        <f t="shared" si="157"/>
        <v>1.0403602094764537</v>
      </c>
      <c r="AH571" s="1" t="str">
        <f t="shared" si="158"/>
        <v>No</v>
      </c>
      <c r="AI571" s="1" t="str">
        <f t="shared" si="159"/>
        <v>No</v>
      </c>
      <c r="AJ571" s="1" t="str">
        <f t="shared" si="160"/>
        <v>No</v>
      </c>
      <c r="AK571" s="1" t="str">
        <f t="shared" si="161"/>
        <v>High</v>
      </c>
    </row>
    <row r="572" spans="1:37" x14ac:dyDescent="0.3">
      <c r="A572" s="1" t="s">
        <v>23</v>
      </c>
      <c r="B572" s="1" t="s">
        <v>26</v>
      </c>
      <c r="C572" s="1" t="s">
        <v>29</v>
      </c>
      <c r="D572" s="1">
        <v>3343</v>
      </c>
      <c r="E572" s="1">
        <v>273563</v>
      </c>
      <c r="F572" s="1">
        <v>47291</v>
      </c>
      <c r="G572" s="1">
        <v>9.17</v>
      </c>
      <c r="H572" s="1">
        <v>13.74</v>
      </c>
      <c r="I572" s="1">
        <v>10</v>
      </c>
      <c r="J572" s="1">
        <v>48.05</v>
      </c>
      <c r="K572" s="1">
        <v>13.94</v>
      </c>
      <c r="L572" s="1">
        <v>34629</v>
      </c>
      <c r="M572" s="1">
        <v>7</v>
      </c>
      <c r="N572" s="1">
        <v>732.46</v>
      </c>
      <c r="O572" s="1">
        <v>1.62</v>
      </c>
      <c r="P572" s="1">
        <v>41</v>
      </c>
      <c r="Q572" s="1">
        <v>48318</v>
      </c>
      <c r="R572" s="1">
        <v>56</v>
      </c>
      <c r="S572" s="1">
        <f t="shared" si="145"/>
        <v>45932.82</v>
      </c>
      <c r="T572" s="1">
        <f t="shared" si="146"/>
        <v>38134.682199999996</v>
      </c>
      <c r="U572" s="1">
        <f t="shared" si="147"/>
        <v>54.156600000000012</v>
      </c>
      <c r="V572" s="1">
        <f t="shared" si="148"/>
        <v>306.55310000000003</v>
      </c>
      <c r="W572" s="1">
        <f t="shared" si="149"/>
        <v>106187.78810000001</v>
      </c>
      <c r="X572" s="1">
        <f t="shared" si="150"/>
        <v>31.76422019144481</v>
      </c>
      <c r="Y572" s="10">
        <f t="shared" si="151"/>
        <v>5.7846736165443744</v>
      </c>
      <c r="Z572" s="1">
        <f t="shared" si="152"/>
        <v>373.48524151489499</v>
      </c>
      <c r="AA572" s="1">
        <f t="shared" si="153"/>
        <v>2.6774819694183792E-2</v>
      </c>
      <c r="AB572" s="1">
        <f t="shared" si="154"/>
        <v>58896.788100000005</v>
      </c>
      <c r="AC572" s="8">
        <f t="shared" si="155"/>
        <v>2.6774819694183792E-2</v>
      </c>
      <c r="AD572" s="1" t="str">
        <f t="shared" si="156"/>
        <v>CUST572</v>
      </c>
      <c r="AE572" s="1"/>
      <c r="AF572" s="1">
        <f t="shared" si="162"/>
        <v>212999500.8443</v>
      </c>
      <c r="AG572" s="1">
        <f t="shared" si="157"/>
        <v>1.0406479604907648</v>
      </c>
      <c r="AH572" s="1" t="str">
        <f t="shared" si="158"/>
        <v>No</v>
      </c>
      <c r="AI572" s="1" t="str">
        <f t="shared" si="159"/>
        <v>No</v>
      </c>
      <c r="AJ572" s="1" t="str">
        <f t="shared" si="160"/>
        <v>No</v>
      </c>
      <c r="AK572" s="1" t="str">
        <f t="shared" si="161"/>
        <v>Low</v>
      </c>
    </row>
    <row r="573" spans="1:37" x14ac:dyDescent="0.3">
      <c r="A573" s="1" t="s">
        <v>23</v>
      </c>
      <c r="B573" s="1" t="s">
        <v>24</v>
      </c>
      <c r="C573" s="1" t="s">
        <v>30</v>
      </c>
      <c r="D573" s="1">
        <v>3451</v>
      </c>
      <c r="E573" s="1">
        <v>172775</v>
      </c>
      <c r="F573" s="1">
        <v>59336</v>
      </c>
      <c r="G573" s="1">
        <v>8.11</v>
      </c>
      <c r="H573" s="1">
        <v>4.67</v>
      </c>
      <c r="I573" s="1">
        <v>494</v>
      </c>
      <c r="J573" s="1">
        <v>13.74</v>
      </c>
      <c r="K573" s="1">
        <v>16.38</v>
      </c>
      <c r="L573" s="1">
        <v>9587</v>
      </c>
      <c r="M573" s="1">
        <v>5</v>
      </c>
      <c r="N573" s="1">
        <v>283.86</v>
      </c>
      <c r="O573" s="1">
        <v>8.1</v>
      </c>
      <c r="P573" s="1">
        <v>47</v>
      </c>
      <c r="Q573" s="1">
        <v>2081</v>
      </c>
      <c r="R573" s="1">
        <v>13</v>
      </c>
      <c r="S573" s="1">
        <f t="shared" si="145"/>
        <v>16116.17</v>
      </c>
      <c r="T573" s="1">
        <f t="shared" si="146"/>
        <v>28300.545000000002</v>
      </c>
      <c r="U573" s="1">
        <f t="shared" si="147"/>
        <v>279.53100000000001</v>
      </c>
      <c r="V573" s="1">
        <f t="shared" si="148"/>
        <v>279.87609999999995</v>
      </c>
      <c r="W573" s="1">
        <f t="shared" si="149"/>
        <v>116130.87789999999</v>
      </c>
      <c r="X573" s="1">
        <f t="shared" si="150"/>
        <v>33.651370008693128</v>
      </c>
      <c r="Y573" s="10">
        <f t="shared" si="151"/>
        <v>2.9118073345018201</v>
      </c>
      <c r="Z573" s="1">
        <f t="shared" si="152"/>
        <v>608.66272105967732</v>
      </c>
      <c r="AA573" s="1">
        <f t="shared" si="153"/>
        <v>0.81161533786716822</v>
      </c>
      <c r="AB573" s="1">
        <f t="shared" si="154"/>
        <v>56794.877899999992</v>
      </c>
      <c r="AC573" s="8">
        <f t="shared" si="155"/>
        <v>0.81161533786716822</v>
      </c>
      <c r="AD573" s="1" t="str">
        <f t="shared" si="156"/>
        <v>CUST573</v>
      </c>
      <c r="AE573" s="1"/>
      <c r="AF573" s="1">
        <f t="shared" si="162"/>
        <v>213056295.72220001</v>
      </c>
      <c r="AG573" s="1">
        <f t="shared" si="157"/>
        <v>1.0409254422389318</v>
      </c>
      <c r="AH573" s="1" t="str">
        <f t="shared" si="158"/>
        <v>No</v>
      </c>
      <c r="AI573" s="1" t="str">
        <f t="shared" si="159"/>
        <v>No</v>
      </c>
      <c r="AJ573" s="1" t="str">
        <f t="shared" si="160"/>
        <v>No</v>
      </c>
      <c r="AK573" s="1" t="str">
        <f t="shared" si="161"/>
        <v>Low</v>
      </c>
    </row>
    <row r="574" spans="1:37" x14ac:dyDescent="0.3">
      <c r="A574" s="1" t="s">
        <v>23</v>
      </c>
      <c r="B574" s="1" t="s">
        <v>27</v>
      </c>
      <c r="C574" s="1" t="s">
        <v>30</v>
      </c>
      <c r="D574" s="1">
        <v>3814</v>
      </c>
      <c r="E574" s="1">
        <v>191330</v>
      </c>
      <c r="F574" s="1">
        <v>13036</v>
      </c>
      <c r="G574" s="1">
        <v>4.04</v>
      </c>
      <c r="H574" s="1">
        <v>14.78</v>
      </c>
      <c r="I574" s="1">
        <v>17</v>
      </c>
      <c r="J574" s="1">
        <v>41.38</v>
      </c>
      <c r="K574" s="1">
        <v>9.02</v>
      </c>
      <c r="L574" s="1">
        <v>17221</v>
      </c>
      <c r="M574" s="1">
        <v>14</v>
      </c>
      <c r="N574" s="1">
        <v>1676.5</v>
      </c>
      <c r="O574" s="1">
        <v>14.43</v>
      </c>
      <c r="P574" s="1">
        <v>10</v>
      </c>
      <c r="Q574" s="1">
        <v>30283</v>
      </c>
      <c r="R574" s="1">
        <v>39</v>
      </c>
      <c r="S574" s="1">
        <f t="shared" si="145"/>
        <v>56370.92</v>
      </c>
      <c r="T574" s="1">
        <f t="shared" si="146"/>
        <v>17257.966</v>
      </c>
      <c r="U574" s="1">
        <f t="shared" si="147"/>
        <v>550.36019999999996</v>
      </c>
      <c r="V574" s="1">
        <f t="shared" si="148"/>
        <v>154.0856</v>
      </c>
      <c r="W574" s="1">
        <f t="shared" si="149"/>
        <v>69492.6682</v>
      </c>
      <c r="X574" s="1">
        <f t="shared" si="150"/>
        <v>18.220416413214473</v>
      </c>
      <c r="Y574" s="10">
        <f t="shared" si="151"/>
        <v>14.677048174286591</v>
      </c>
      <c r="Z574" s="1">
        <f t="shared" si="152"/>
        <v>114.12466447957054</v>
      </c>
      <c r="AA574" s="1">
        <f t="shared" si="153"/>
        <v>0.14895991219359223</v>
      </c>
      <c r="AB574" s="1">
        <f t="shared" si="154"/>
        <v>56456.6682</v>
      </c>
      <c r="AC574" s="8">
        <f t="shared" si="155"/>
        <v>0.14895991219359223</v>
      </c>
      <c r="AD574" s="1" t="str">
        <f t="shared" si="156"/>
        <v>CUST574</v>
      </c>
      <c r="AE574" s="1"/>
      <c r="AF574" s="1">
        <f t="shared" si="162"/>
        <v>213112752.39039999</v>
      </c>
      <c r="AG574" s="1">
        <f t="shared" si="157"/>
        <v>1.0412012716018437</v>
      </c>
      <c r="AH574" s="1" t="str">
        <f t="shared" si="158"/>
        <v>No</v>
      </c>
      <c r="AI574" s="1" t="str">
        <f t="shared" si="159"/>
        <v>No</v>
      </c>
      <c r="AJ574" s="1" t="str">
        <f t="shared" si="160"/>
        <v>No</v>
      </c>
      <c r="AK574" s="1" t="str">
        <f t="shared" si="161"/>
        <v>High</v>
      </c>
    </row>
    <row r="575" spans="1:37" x14ac:dyDescent="0.3">
      <c r="A575" s="1" t="s">
        <v>23</v>
      </c>
      <c r="B575" s="1" t="s">
        <v>25</v>
      </c>
      <c r="C575" s="1" t="s">
        <v>30</v>
      </c>
      <c r="D575" s="1">
        <v>3566</v>
      </c>
      <c r="E575" s="1">
        <v>366364</v>
      </c>
      <c r="F575" s="1">
        <v>79965</v>
      </c>
      <c r="G575" s="1">
        <v>7.27</v>
      </c>
      <c r="H575" s="1">
        <v>16.77</v>
      </c>
      <c r="I575" s="1">
        <v>443</v>
      </c>
      <c r="J575" s="1">
        <v>27.56</v>
      </c>
      <c r="K575" s="1">
        <v>11.24</v>
      </c>
      <c r="L575" s="1">
        <v>90648</v>
      </c>
      <c r="M575" s="1">
        <v>5</v>
      </c>
      <c r="N575" s="1">
        <v>1761.97</v>
      </c>
      <c r="O575" s="1">
        <v>19.920000000000002</v>
      </c>
      <c r="P575" s="1">
        <v>29</v>
      </c>
      <c r="Q575" s="1">
        <v>37527</v>
      </c>
      <c r="R575" s="1">
        <v>66</v>
      </c>
      <c r="S575" s="1">
        <f t="shared" si="145"/>
        <v>59801.82</v>
      </c>
      <c r="T575" s="1">
        <f t="shared" si="146"/>
        <v>41179.313600000001</v>
      </c>
      <c r="U575" s="1">
        <f t="shared" si="147"/>
        <v>710.34720000000004</v>
      </c>
      <c r="V575" s="1">
        <f t="shared" si="148"/>
        <v>259.2482</v>
      </c>
      <c r="W575" s="1">
        <f t="shared" si="149"/>
        <v>136238.27100000001</v>
      </c>
      <c r="X575" s="1">
        <f t="shared" si="150"/>
        <v>38.204787156477849</v>
      </c>
      <c r="Y575" s="10">
        <f t="shared" si="151"/>
        <v>4.5815544300631528</v>
      </c>
      <c r="Z575" s="1">
        <f t="shared" si="152"/>
        <v>207.92862534549397</v>
      </c>
      <c r="AA575" s="1">
        <f t="shared" si="153"/>
        <v>2.1305387811029468</v>
      </c>
      <c r="AB575" s="1">
        <f t="shared" si="154"/>
        <v>56273.271000000008</v>
      </c>
      <c r="AC575" s="8">
        <f t="shared" si="155"/>
        <v>2.1305387811029468</v>
      </c>
      <c r="AD575" s="1" t="str">
        <f t="shared" si="156"/>
        <v>CUST575</v>
      </c>
      <c r="AE575" s="1"/>
      <c r="AF575" s="1">
        <f t="shared" si="162"/>
        <v>213169025.66139999</v>
      </c>
      <c r="AG575" s="1">
        <f t="shared" si="157"/>
        <v>1.0414762049442419</v>
      </c>
      <c r="AH575" s="1" t="str">
        <f t="shared" si="158"/>
        <v>No</v>
      </c>
      <c r="AI575" s="1" t="str">
        <f t="shared" si="159"/>
        <v>No</v>
      </c>
      <c r="AJ575" s="1" t="str">
        <f t="shared" si="160"/>
        <v>No</v>
      </c>
      <c r="AK575" s="1" t="str">
        <f t="shared" si="161"/>
        <v>Low</v>
      </c>
    </row>
    <row r="576" spans="1:37" x14ac:dyDescent="0.3">
      <c r="A576" s="1" t="s">
        <v>19</v>
      </c>
      <c r="B576" s="1" t="s">
        <v>26</v>
      </c>
      <c r="C576" s="1" t="s">
        <v>29</v>
      </c>
      <c r="D576" s="1">
        <v>2089</v>
      </c>
      <c r="E576" s="1">
        <v>154195</v>
      </c>
      <c r="F576" s="1">
        <v>44758</v>
      </c>
      <c r="G576" s="1">
        <v>9.39</v>
      </c>
      <c r="H576" s="1">
        <v>3.38</v>
      </c>
      <c r="I576" s="1">
        <v>283</v>
      </c>
      <c r="J576" s="1">
        <v>7.55</v>
      </c>
      <c r="K576" s="1">
        <v>18.86</v>
      </c>
      <c r="L576" s="1">
        <v>12062</v>
      </c>
      <c r="M576" s="1">
        <v>11</v>
      </c>
      <c r="N576" s="1">
        <v>373.78</v>
      </c>
      <c r="O576" s="1">
        <v>8.5</v>
      </c>
      <c r="P576" s="1">
        <v>48</v>
      </c>
      <c r="Q576" s="1">
        <v>4925</v>
      </c>
      <c r="R576" s="1">
        <v>69</v>
      </c>
      <c r="S576" s="1">
        <f t="shared" si="145"/>
        <v>7060.82</v>
      </c>
      <c r="T576" s="1">
        <f t="shared" si="146"/>
        <v>29081.177</v>
      </c>
      <c r="U576" s="1">
        <f t="shared" si="147"/>
        <v>177.56500000000003</v>
      </c>
      <c r="V576" s="1">
        <f t="shared" si="148"/>
        <v>196.15710000000001</v>
      </c>
      <c r="W576" s="1">
        <f t="shared" si="149"/>
        <v>100692.2809</v>
      </c>
      <c r="X576" s="1">
        <f t="shared" si="150"/>
        <v>48.201187601723312</v>
      </c>
      <c r="Y576" s="10">
        <f t="shared" si="151"/>
        <v>3.4450824433620806</v>
      </c>
      <c r="Z576" s="1">
        <f t="shared" si="152"/>
        <v>412.52876023329236</v>
      </c>
      <c r="AA576" s="1">
        <f t="shared" si="153"/>
        <v>0.68601277603035105</v>
      </c>
      <c r="AB576" s="1">
        <f t="shared" si="154"/>
        <v>55934.280899999998</v>
      </c>
      <c r="AC576" s="8">
        <f t="shared" si="155"/>
        <v>0.68601277603035105</v>
      </c>
      <c r="AD576" s="1" t="str">
        <f t="shared" si="156"/>
        <v>CUST576</v>
      </c>
      <c r="AE576" s="1"/>
      <c r="AF576" s="1">
        <f t="shared" si="162"/>
        <v>213224959.94229999</v>
      </c>
      <c r="AG576" s="1">
        <f t="shared" si="157"/>
        <v>1.0417494820885984</v>
      </c>
      <c r="AH576" s="1" t="str">
        <f t="shared" si="158"/>
        <v>No</v>
      </c>
      <c r="AI576" s="1" t="str">
        <f t="shared" si="159"/>
        <v>No</v>
      </c>
      <c r="AJ576" s="1" t="str">
        <f t="shared" si="160"/>
        <v>No</v>
      </c>
      <c r="AK576" s="1" t="str">
        <f t="shared" si="161"/>
        <v>Low</v>
      </c>
    </row>
    <row r="577" spans="1:37" x14ac:dyDescent="0.3">
      <c r="A577" s="1" t="s">
        <v>18</v>
      </c>
      <c r="B577" s="1" t="s">
        <v>25</v>
      </c>
      <c r="C577" s="1" t="s">
        <v>29</v>
      </c>
      <c r="D577" s="1">
        <v>1774</v>
      </c>
      <c r="E577" s="1">
        <v>192312</v>
      </c>
      <c r="F577" s="1">
        <v>65142</v>
      </c>
      <c r="G577" s="1">
        <v>6.91</v>
      </c>
      <c r="H577" s="1">
        <v>3.06</v>
      </c>
      <c r="I577" s="1">
        <v>411</v>
      </c>
      <c r="J577" s="1">
        <v>45.69</v>
      </c>
      <c r="K577" s="1">
        <v>18.02</v>
      </c>
      <c r="L577" s="1">
        <v>801</v>
      </c>
      <c r="M577" s="1">
        <v>13</v>
      </c>
      <c r="N577" s="1">
        <v>1029.4100000000001</v>
      </c>
      <c r="O577" s="1">
        <v>5.64</v>
      </c>
      <c r="P577" s="1">
        <v>35</v>
      </c>
      <c r="Q577" s="1">
        <v>30299</v>
      </c>
      <c r="R577" s="1">
        <v>29</v>
      </c>
      <c r="S577" s="1">
        <f t="shared" si="145"/>
        <v>5428.4400000000005</v>
      </c>
      <c r="T577" s="1">
        <f t="shared" si="146"/>
        <v>34654.6224</v>
      </c>
      <c r="U577" s="1">
        <f t="shared" si="147"/>
        <v>100.0536</v>
      </c>
      <c r="V577" s="1">
        <f t="shared" si="148"/>
        <v>122.5834</v>
      </c>
      <c r="W577" s="1">
        <f t="shared" si="149"/>
        <v>120906.30059999999</v>
      </c>
      <c r="X577" s="1">
        <f t="shared" si="150"/>
        <v>68.154622660653885</v>
      </c>
      <c r="Y577" s="10">
        <f t="shared" si="151"/>
        <v>2.9521967394307822</v>
      </c>
      <c r="Z577" s="1">
        <f t="shared" si="152"/>
        <v>186.81769168747144</v>
      </c>
      <c r="AA577" s="1">
        <f t="shared" si="153"/>
        <v>2.2000057718707104</v>
      </c>
      <c r="AB577" s="1">
        <f t="shared" si="154"/>
        <v>55764.300599999988</v>
      </c>
      <c r="AC577" s="8">
        <f t="shared" si="155"/>
        <v>2.2000057718707104</v>
      </c>
      <c r="AD577" s="1" t="str">
        <f t="shared" si="156"/>
        <v>CUST577</v>
      </c>
      <c r="AE577" s="1"/>
      <c r="AF577" s="1">
        <f t="shared" si="162"/>
        <v>213280724.24289998</v>
      </c>
      <c r="AG577" s="1">
        <f t="shared" si="157"/>
        <v>1.0420219287631567</v>
      </c>
      <c r="AH577" s="1" t="str">
        <f t="shared" si="158"/>
        <v>No</v>
      </c>
      <c r="AI577" s="1" t="str">
        <f t="shared" si="159"/>
        <v>No</v>
      </c>
      <c r="AJ577" s="1" t="str">
        <f t="shared" si="160"/>
        <v>No</v>
      </c>
      <c r="AK577" s="1" t="str">
        <f t="shared" si="161"/>
        <v>Low</v>
      </c>
    </row>
    <row r="578" spans="1:37" x14ac:dyDescent="0.3">
      <c r="A578" s="1" t="s">
        <v>20</v>
      </c>
      <c r="B578" s="1" t="s">
        <v>25</v>
      </c>
      <c r="C578" s="1" t="s">
        <v>28</v>
      </c>
      <c r="D578" s="1">
        <v>2646</v>
      </c>
      <c r="E578" s="1">
        <v>175149</v>
      </c>
      <c r="F578" s="1">
        <v>62649</v>
      </c>
      <c r="G578" s="1">
        <v>6.64</v>
      </c>
      <c r="H578" s="1">
        <v>2.85</v>
      </c>
      <c r="I578" s="1">
        <v>106</v>
      </c>
      <c r="J578" s="1">
        <v>8.2100000000000009</v>
      </c>
      <c r="K578" s="1">
        <v>6.25</v>
      </c>
      <c r="L578" s="1">
        <v>9969</v>
      </c>
      <c r="M578" s="1">
        <v>10</v>
      </c>
      <c r="N578" s="1">
        <v>1817.33</v>
      </c>
      <c r="O578" s="1">
        <v>7.91</v>
      </c>
      <c r="P578" s="1">
        <v>13</v>
      </c>
      <c r="Q578" s="1">
        <v>32740</v>
      </c>
      <c r="R578" s="1">
        <v>17</v>
      </c>
      <c r="S578" s="1">
        <f t="shared" ref="S578:S641" si="163">H578*D578</f>
        <v>7541.1</v>
      </c>
      <c r="T578" s="1">
        <f t="shared" ref="T578:T641" si="164">K578/100*E578</f>
        <v>10946.8125</v>
      </c>
      <c r="U578" s="1">
        <f t="shared" ref="U578:U641" si="165">O578/100*D578</f>
        <v>209.29860000000002</v>
      </c>
      <c r="V578" s="1">
        <f t="shared" ref="V578:V641" si="166">G578/100*D578</f>
        <v>175.6944</v>
      </c>
      <c r="W578" s="1">
        <f t="shared" ref="W578:W641" si="167">E578 - (S578+T578+U578+V578+L578+Q578)</f>
        <v>113567.09450000001</v>
      </c>
      <c r="X578" s="1">
        <f t="shared" ref="X578:X641" si="168">IF(D578=0,NA(),W578/D578)</f>
        <v>42.920292705971278</v>
      </c>
      <c r="Y578" s="10">
        <f t="shared" ref="Y578:Y641" si="169">IF(F578=0,NA(),E578/F578)</f>
        <v>2.7957190058899584</v>
      </c>
      <c r="Z578" s="1">
        <f t="shared" ref="Z578:Z641" si="170">IF(N578=0,NA(),E578/N578)</f>
        <v>96.37710267260212</v>
      </c>
      <c r="AA578" s="1">
        <f t="shared" ref="AA578:AA641" si="171">IF(Z578=0,NA(),I578/Z578)</f>
        <v>1.099846302291192</v>
      </c>
      <c r="AB578" s="1">
        <f t="shared" ref="AB578:AB641" si="172">W578-F578</f>
        <v>50918.094500000007</v>
      </c>
      <c r="AC578" s="8">
        <f t="shared" ref="AC578:AC641" si="173">IF(Z578=0,NA(),I578/Z578)</f>
        <v>1.099846302291192</v>
      </c>
      <c r="AD578" s="1" t="str">
        <f t="shared" ref="AD578:AD641" si="174" xml:space="preserve"> "CUST" &amp; ROW()</f>
        <v>CUST578</v>
      </c>
      <c r="AE578" s="1"/>
      <c r="AF578" s="1">
        <f t="shared" si="162"/>
        <v>213331642.33739999</v>
      </c>
      <c r="AG578" s="1">
        <f t="shared" ref="AG578:AG641" si="175">AF578/$AE$2</f>
        <v>1.042270698412773</v>
      </c>
      <c r="AH578" s="1" t="str">
        <f t="shared" ref="AH578:AH641" si="176">IF(AG578&lt;=0.75,"Yes","No")</f>
        <v>No</v>
      </c>
      <c r="AI578" s="1" t="str">
        <f t="shared" ref="AI578:AI641" si="177">IF(AND(AB578&gt;=$AM$1, M578&lt;$AM$2),"Yes","No")</f>
        <v>No</v>
      </c>
      <c r="AJ578" s="1" t="str">
        <f t="shared" ref="AJ578:AJ641" si="178">IF(AND(AB578&gt;=$AM$1, M578&lt;$AM$2, Y578&gt;=$AM$5),"Yes","No")</f>
        <v>No</v>
      </c>
      <c r="AK578" s="1" t="str">
        <f t="shared" ref="AK578:AK641" si="179">IF(Y578&gt;$AM$5,"High",IF(Y578&lt;$AM$5,"Low","Medium"))</f>
        <v>Low</v>
      </c>
    </row>
    <row r="579" spans="1:37" x14ac:dyDescent="0.3">
      <c r="A579" s="1" t="s">
        <v>21</v>
      </c>
      <c r="B579" s="1" t="s">
        <v>25</v>
      </c>
      <c r="C579" s="1" t="s">
        <v>29</v>
      </c>
      <c r="D579" s="1">
        <v>361</v>
      </c>
      <c r="E579" s="1">
        <v>311691</v>
      </c>
      <c r="F579" s="1">
        <v>113272</v>
      </c>
      <c r="G579" s="1">
        <v>2.84</v>
      </c>
      <c r="H579" s="1">
        <v>14.17</v>
      </c>
      <c r="I579" s="1">
        <v>304</v>
      </c>
      <c r="J579" s="1">
        <v>5.59</v>
      </c>
      <c r="K579" s="1">
        <v>6.16</v>
      </c>
      <c r="L579" s="1">
        <v>82793</v>
      </c>
      <c r="M579" s="1">
        <v>8</v>
      </c>
      <c r="N579" s="1">
        <v>1810</v>
      </c>
      <c r="O579" s="1">
        <v>20.399999999999999</v>
      </c>
      <c r="P579" s="1">
        <v>38</v>
      </c>
      <c r="Q579" s="1">
        <v>40489</v>
      </c>
      <c r="R579" s="1">
        <v>59</v>
      </c>
      <c r="S579" s="1">
        <f t="shared" si="163"/>
        <v>5115.37</v>
      </c>
      <c r="T579" s="1">
        <f t="shared" si="164"/>
        <v>19200.1656</v>
      </c>
      <c r="U579" s="1">
        <f t="shared" si="165"/>
        <v>73.643999999999991</v>
      </c>
      <c r="V579" s="1">
        <f t="shared" si="166"/>
        <v>10.2524</v>
      </c>
      <c r="W579" s="1">
        <f t="shared" si="167"/>
        <v>164009.568</v>
      </c>
      <c r="X579" s="1">
        <f t="shared" si="168"/>
        <v>454.3201329639889</v>
      </c>
      <c r="Y579" s="10">
        <f t="shared" si="169"/>
        <v>2.75170386326718</v>
      </c>
      <c r="Z579" s="1">
        <f t="shared" si="170"/>
        <v>172.2049723756906</v>
      </c>
      <c r="AA579" s="1">
        <f t="shared" si="171"/>
        <v>1.7653381072921579</v>
      </c>
      <c r="AB579" s="1">
        <f t="shared" si="172"/>
        <v>50737.567999999999</v>
      </c>
      <c r="AC579" s="8">
        <f t="shared" si="173"/>
        <v>1.7653381072921579</v>
      </c>
      <c r="AD579" s="1" t="str">
        <f t="shared" si="174"/>
        <v>CUST579</v>
      </c>
      <c r="AE579" s="1"/>
      <c r="AF579" s="1">
        <f t="shared" si="162"/>
        <v>213382379.90539998</v>
      </c>
      <c r="AG579" s="1">
        <f t="shared" si="175"/>
        <v>1.0425185860672048</v>
      </c>
      <c r="AH579" s="1" t="str">
        <f t="shared" si="176"/>
        <v>No</v>
      </c>
      <c r="AI579" s="1" t="str">
        <f t="shared" si="177"/>
        <v>No</v>
      </c>
      <c r="AJ579" s="1" t="str">
        <f t="shared" si="178"/>
        <v>No</v>
      </c>
      <c r="AK579" s="1" t="str">
        <f t="shared" si="179"/>
        <v>Low</v>
      </c>
    </row>
    <row r="580" spans="1:37" x14ac:dyDescent="0.3">
      <c r="A580" s="1" t="s">
        <v>23</v>
      </c>
      <c r="B580" s="1" t="s">
        <v>24</v>
      </c>
      <c r="C580" s="1" t="s">
        <v>29</v>
      </c>
      <c r="D580" s="1">
        <v>233</v>
      </c>
      <c r="E580" s="1">
        <v>240237</v>
      </c>
      <c r="F580" s="1">
        <v>72293</v>
      </c>
      <c r="G580" s="1">
        <v>7.87</v>
      </c>
      <c r="H580" s="1">
        <v>18.940000000000001</v>
      </c>
      <c r="I580" s="1">
        <v>155</v>
      </c>
      <c r="J580" s="1">
        <v>61.36</v>
      </c>
      <c r="K580" s="1">
        <v>19.190000000000001</v>
      </c>
      <c r="L580" s="1">
        <v>26613</v>
      </c>
      <c r="M580" s="1">
        <v>1</v>
      </c>
      <c r="N580" s="1">
        <v>1495.19</v>
      </c>
      <c r="O580" s="1">
        <v>11.94</v>
      </c>
      <c r="P580" s="1">
        <v>38</v>
      </c>
      <c r="Q580" s="1">
        <v>40107</v>
      </c>
      <c r="R580" s="1">
        <v>60</v>
      </c>
      <c r="S580" s="1">
        <f t="shared" si="163"/>
        <v>4413.0200000000004</v>
      </c>
      <c r="T580" s="1">
        <f t="shared" si="164"/>
        <v>46101.480300000003</v>
      </c>
      <c r="U580" s="1">
        <f t="shared" si="165"/>
        <v>27.8202</v>
      </c>
      <c r="V580" s="1">
        <f t="shared" si="166"/>
        <v>18.337100000000003</v>
      </c>
      <c r="W580" s="1">
        <f t="shared" si="167"/>
        <v>122956.34239999999</v>
      </c>
      <c r="X580" s="1">
        <f t="shared" si="168"/>
        <v>527.70962403433475</v>
      </c>
      <c r="Y580" s="10">
        <f t="shared" si="169"/>
        <v>3.3231018217531436</v>
      </c>
      <c r="Z580" s="1">
        <f t="shared" si="170"/>
        <v>160.67322547636087</v>
      </c>
      <c r="AA580" s="1">
        <f t="shared" si="171"/>
        <v>0.96469090939364044</v>
      </c>
      <c r="AB580" s="1">
        <f t="shared" si="172"/>
        <v>50663.342399999994</v>
      </c>
      <c r="AC580" s="8">
        <f t="shared" si="173"/>
        <v>0.96469090939364044</v>
      </c>
      <c r="AD580" s="1" t="str">
        <f t="shared" si="174"/>
        <v>CUST580</v>
      </c>
      <c r="AE580" s="1"/>
      <c r="AF580" s="1">
        <f t="shared" ref="AF580:AF643" si="180">AF579+AB580</f>
        <v>213433043.24779999</v>
      </c>
      <c r="AG580" s="1">
        <f t="shared" si="175"/>
        <v>1.0427661110789126</v>
      </c>
      <c r="AH580" s="1" t="str">
        <f t="shared" si="176"/>
        <v>No</v>
      </c>
      <c r="AI580" s="1" t="str">
        <f t="shared" si="177"/>
        <v>No</v>
      </c>
      <c r="AJ580" s="1" t="str">
        <f t="shared" si="178"/>
        <v>No</v>
      </c>
      <c r="AK580" s="1" t="str">
        <f t="shared" si="179"/>
        <v>Low</v>
      </c>
    </row>
    <row r="581" spans="1:37" x14ac:dyDescent="0.3">
      <c r="A581" s="1" t="s">
        <v>23</v>
      </c>
      <c r="B581" s="1" t="s">
        <v>26</v>
      </c>
      <c r="C581" s="1" t="s">
        <v>28</v>
      </c>
      <c r="D581" s="1">
        <v>4837</v>
      </c>
      <c r="E581" s="1">
        <v>312299</v>
      </c>
      <c r="F581" s="1">
        <v>81253</v>
      </c>
      <c r="G581" s="1">
        <v>8.3800000000000008</v>
      </c>
      <c r="H581" s="1">
        <v>17.66</v>
      </c>
      <c r="I581" s="1">
        <v>92</v>
      </c>
      <c r="J581" s="1">
        <v>6.97</v>
      </c>
      <c r="K581" s="1">
        <v>7.03</v>
      </c>
      <c r="L581" s="1">
        <v>35135</v>
      </c>
      <c r="M581" s="1">
        <v>2</v>
      </c>
      <c r="N581" s="1">
        <v>1771.64</v>
      </c>
      <c r="O581" s="1">
        <v>6.65</v>
      </c>
      <c r="P581" s="1">
        <v>25</v>
      </c>
      <c r="Q581" s="1">
        <v>37527</v>
      </c>
      <c r="R581" s="1">
        <v>66</v>
      </c>
      <c r="S581" s="1">
        <f t="shared" si="163"/>
        <v>85421.42</v>
      </c>
      <c r="T581" s="1">
        <f t="shared" si="164"/>
        <v>21954.619699999999</v>
      </c>
      <c r="U581" s="1">
        <f t="shared" si="165"/>
        <v>321.66050000000001</v>
      </c>
      <c r="V581" s="1">
        <f t="shared" si="166"/>
        <v>405.34060000000005</v>
      </c>
      <c r="W581" s="1">
        <f t="shared" si="167"/>
        <v>131533.95920000001</v>
      </c>
      <c r="X581" s="1">
        <f t="shared" si="168"/>
        <v>27.19329319826339</v>
      </c>
      <c r="Y581" s="10">
        <f t="shared" si="169"/>
        <v>3.8435380847476401</v>
      </c>
      <c r="Z581" s="1">
        <f t="shared" si="170"/>
        <v>176.27678309363074</v>
      </c>
      <c r="AA581" s="1">
        <f t="shared" si="171"/>
        <v>0.52190650626482959</v>
      </c>
      <c r="AB581" s="1">
        <f t="shared" si="172"/>
        <v>50280.959200000012</v>
      </c>
      <c r="AC581" s="8">
        <f t="shared" si="173"/>
        <v>0.52190650626482959</v>
      </c>
      <c r="AD581" s="1" t="str">
        <f t="shared" si="174"/>
        <v>CUST581</v>
      </c>
      <c r="AE581" s="1"/>
      <c r="AF581" s="1">
        <f t="shared" si="180"/>
        <v>213483324.20699999</v>
      </c>
      <c r="AG581" s="1">
        <f t="shared" si="175"/>
        <v>1.0430117678876638</v>
      </c>
      <c r="AH581" s="1" t="str">
        <f t="shared" si="176"/>
        <v>No</v>
      </c>
      <c r="AI581" s="1" t="str">
        <f t="shared" si="177"/>
        <v>No</v>
      </c>
      <c r="AJ581" s="1" t="str">
        <f t="shared" si="178"/>
        <v>No</v>
      </c>
      <c r="AK581" s="1" t="str">
        <f t="shared" si="179"/>
        <v>Low</v>
      </c>
    </row>
    <row r="582" spans="1:37" x14ac:dyDescent="0.3">
      <c r="A582" s="1" t="s">
        <v>18</v>
      </c>
      <c r="B582" s="1" t="s">
        <v>25</v>
      </c>
      <c r="C582" s="1" t="s">
        <v>30</v>
      </c>
      <c r="D582" s="1">
        <v>3093</v>
      </c>
      <c r="E582" s="1">
        <v>335711</v>
      </c>
      <c r="F582" s="1">
        <v>139345</v>
      </c>
      <c r="G582" s="1">
        <v>9.19</v>
      </c>
      <c r="H582" s="1">
        <v>19.34</v>
      </c>
      <c r="I582" s="1">
        <v>194</v>
      </c>
      <c r="J582" s="1">
        <v>65.489999999999995</v>
      </c>
      <c r="K582" s="1">
        <v>9.16</v>
      </c>
      <c r="L582" s="1">
        <v>36169</v>
      </c>
      <c r="M582" s="1">
        <v>8</v>
      </c>
      <c r="N582" s="1">
        <v>221.39</v>
      </c>
      <c r="O582" s="1">
        <v>21.71</v>
      </c>
      <c r="P582" s="1">
        <v>10</v>
      </c>
      <c r="Q582" s="1">
        <v>20047</v>
      </c>
      <c r="R582" s="1">
        <v>-3</v>
      </c>
      <c r="S582" s="1">
        <f t="shared" si="163"/>
        <v>59818.62</v>
      </c>
      <c r="T582" s="1">
        <f t="shared" si="164"/>
        <v>30751.1276</v>
      </c>
      <c r="U582" s="1">
        <f t="shared" si="165"/>
        <v>671.49030000000005</v>
      </c>
      <c r="V582" s="1">
        <f t="shared" si="166"/>
        <v>284.24669999999998</v>
      </c>
      <c r="W582" s="1">
        <f t="shared" si="167"/>
        <v>187969.51539999997</v>
      </c>
      <c r="X582" s="1">
        <f t="shared" si="168"/>
        <v>60.772555900420294</v>
      </c>
      <c r="Y582" s="10">
        <f t="shared" si="169"/>
        <v>2.409207363019843</v>
      </c>
      <c r="Z582" s="1">
        <f t="shared" si="170"/>
        <v>1516.3783368715842</v>
      </c>
      <c r="AA582" s="1">
        <f t="shared" si="171"/>
        <v>0.12793640959039174</v>
      </c>
      <c r="AB582" s="1">
        <f t="shared" si="172"/>
        <v>48624.515399999975</v>
      </c>
      <c r="AC582" s="8">
        <f t="shared" si="173"/>
        <v>0.12793640959039174</v>
      </c>
      <c r="AD582" s="1" t="str">
        <f t="shared" si="174"/>
        <v>CUST582</v>
      </c>
      <c r="AE582" s="1"/>
      <c r="AF582" s="1">
        <f t="shared" si="180"/>
        <v>213531948.72239998</v>
      </c>
      <c r="AG582" s="1">
        <f t="shared" si="175"/>
        <v>1.0432493318377214</v>
      </c>
      <c r="AH582" s="1" t="str">
        <f t="shared" si="176"/>
        <v>No</v>
      </c>
      <c r="AI582" s="1" t="str">
        <f t="shared" si="177"/>
        <v>No</v>
      </c>
      <c r="AJ582" s="1" t="str">
        <f t="shared" si="178"/>
        <v>No</v>
      </c>
      <c r="AK582" s="1" t="str">
        <f t="shared" si="179"/>
        <v>Low</v>
      </c>
    </row>
    <row r="583" spans="1:37" x14ac:dyDescent="0.3">
      <c r="A583" s="1" t="s">
        <v>22</v>
      </c>
      <c r="B583" s="1" t="s">
        <v>26</v>
      </c>
      <c r="C583" s="1" t="s">
        <v>31</v>
      </c>
      <c r="D583" s="1">
        <v>2378</v>
      </c>
      <c r="E583" s="1">
        <v>178046</v>
      </c>
      <c r="F583" s="1">
        <v>5340</v>
      </c>
      <c r="G583" s="1">
        <v>6.56</v>
      </c>
      <c r="H583" s="1">
        <v>15.83</v>
      </c>
      <c r="I583" s="1">
        <v>321</v>
      </c>
      <c r="J583" s="1">
        <v>17.48</v>
      </c>
      <c r="K583" s="1">
        <v>19.48</v>
      </c>
      <c r="L583" s="1">
        <v>42495</v>
      </c>
      <c r="M583" s="1">
        <v>14</v>
      </c>
      <c r="N583" s="1">
        <v>570.94000000000005</v>
      </c>
      <c r="O583" s="1">
        <v>28.08</v>
      </c>
      <c r="P583" s="1">
        <v>13</v>
      </c>
      <c r="Q583" s="1">
        <v>10114</v>
      </c>
      <c r="R583" s="1">
        <v>16</v>
      </c>
      <c r="S583" s="1">
        <f t="shared" si="163"/>
        <v>37643.74</v>
      </c>
      <c r="T583" s="1">
        <f t="shared" si="164"/>
        <v>34683.360800000002</v>
      </c>
      <c r="U583" s="1">
        <f t="shared" si="165"/>
        <v>667.74239999999998</v>
      </c>
      <c r="V583" s="1">
        <f t="shared" si="166"/>
        <v>155.99679999999998</v>
      </c>
      <c r="W583" s="1">
        <f t="shared" si="167"/>
        <v>52286.16</v>
      </c>
      <c r="X583" s="1">
        <f t="shared" si="168"/>
        <v>21.987451640033644</v>
      </c>
      <c r="Y583" s="10">
        <f t="shared" si="169"/>
        <v>33.341947565543073</v>
      </c>
      <c r="Z583" s="1">
        <f t="shared" si="170"/>
        <v>311.84712929554769</v>
      </c>
      <c r="AA583" s="1">
        <f t="shared" si="171"/>
        <v>1.0293505049256935</v>
      </c>
      <c r="AB583" s="1">
        <f t="shared" si="172"/>
        <v>46946.16</v>
      </c>
      <c r="AC583" s="8">
        <f t="shared" si="173"/>
        <v>1.0293505049256935</v>
      </c>
      <c r="AD583" s="1" t="str">
        <f t="shared" si="174"/>
        <v>CUST583</v>
      </c>
      <c r="AE583" s="1"/>
      <c r="AF583" s="1">
        <f t="shared" si="180"/>
        <v>213578894.88239998</v>
      </c>
      <c r="AG583" s="1">
        <f t="shared" si="175"/>
        <v>1.0434786958759619</v>
      </c>
      <c r="AH583" s="1" t="str">
        <f t="shared" si="176"/>
        <v>No</v>
      </c>
      <c r="AI583" s="1" t="str">
        <f t="shared" si="177"/>
        <v>No</v>
      </c>
      <c r="AJ583" s="1" t="str">
        <f t="shared" si="178"/>
        <v>No</v>
      </c>
      <c r="AK583" s="1" t="str">
        <f t="shared" si="179"/>
        <v>High</v>
      </c>
    </row>
    <row r="584" spans="1:37" x14ac:dyDescent="0.3">
      <c r="A584" s="1" t="s">
        <v>22</v>
      </c>
      <c r="B584" s="1" t="s">
        <v>25</v>
      </c>
      <c r="C584" s="1" t="s">
        <v>28</v>
      </c>
      <c r="D584" s="1">
        <v>4496</v>
      </c>
      <c r="E584" s="1">
        <v>215937</v>
      </c>
      <c r="F584" s="1">
        <v>25219</v>
      </c>
      <c r="G584" s="1">
        <v>2.5</v>
      </c>
      <c r="H584" s="1">
        <v>5.8</v>
      </c>
      <c r="I584" s="1">
        <v>98</v>
      </c>
      <c r="J584" s="1">
        <v>22.99</v>
      </c>
      <c r="K584" s="1">
        <v>19.72</v>
      </c>
      <c r="L584" s="1">
        <v>45591</v>
      </c>
      <c r="M584" s="1">
        <v>9</v>
      </c>
      <c r="N584" s="1">
        <v>645.57000000000005</v>
      </c>
      <c r="O584" s="1">
        <v>28.11</v>
      </c>
      <c r="P584" s="1">
        <v>3</v>
      </c>
      <c r="Q584" s="1">
        <v>29767</v>
      </c>
      <c r="R584" s="1">
        <v>45</v>
      </c>
      <c r="S584" s="1">
        <f t="shared" si="163"/>
        <v>26076.799999999999</v>
      </c>
      <c r="T584" s="1">
        <f t="shared" si="164"/>
        <v>42582.776399999995</v>
      </c>
      <c r="U584" s="1">
        <f t="shared" si="165"/>
        <v>1263.8256000000001</v>
      </c>
      <c r="V584" s="1">
        <f t="shared" si="166"/>
        <v>112.4</v>
      </c>
      <c r="W584" s="1">
        <f t="shared" si="167"/>
        <v>70543.198000000033</v>
      </c>
      <c r="X584" s="1">
        <f t="shared" si="168"/>
        <v>15.690213078291823</v>
      </c>
      <c r="Y584" s="10">
        <f t="shared" si="169"/>
        <v>8.5624727388080419</v>
      </c>
      <c r="Z584" s="1">
        <f t="shared" si="170"/>
        <v>334.49045029973507</v>
      </c>
      <c r="AA584" s="1">
        <f t="shared" si="171"/>
        <v>0.29298295336139712</v>
      </c>
      <c r="AB584" s="1">
        <f t="shared" si="172"/>
        <v>45324.198000000033</v>
      </c>
      <c r="AC584" s="8">
        <f t="shared" si="173"/>
        <v>0.29298295336139712</v>
      </c>
      <c r="AD584" s="1" t="str">
        <f t="shared" si="174"/>
        <v>CUST584</v>
      </c>
      <c r="AE584" s="1"/>
      <c r="AF584" s="1">
        <f t="shared" si="180"/>
        <v>213624219.08039999</v>
      </c>
      <c r="AG584" s="1">
        <f t="shared" si="175"/>
        <v>1.0437001355226401</v>
      </c>
      <c r="AH584" s="1" t="str">
        <f t="shared" si="176"/>
        <v>No</v>
      </c>
      <c r="AI584" s="1" t="str">
        <f t="shared" si="177"/>
        <v>No</v>
      </c>
      <c r="AJ584" s="1" t="str">
        <f t="shared" si="178"/>
        <v>No</v>
      </c>
      <c r="AK584" s="1" t="str">
        <f t="shared" si="179"/>
        <v>Low</v>
      </c>
    </row>
    <row r="585" spans="1:37" x14ac:dyDescent="0.3">
      <c r="A585" s="1" t="s">
        <v>23</v>
      </c>
      <c r="B585" s="1" t="s">
        <v>26</v>
      </c>
      <c r="C585" s="1" t="s">
        <v>29</v>
      </c>
      <c r="D585" s="1">
        <v>3197</v>
      </c>
      <c r="E585" s="1">
        <v>253127</v>
      </c>
      <c r="F585" s="1">
        <v>83356</v>
      </c>
      <c r="G585" s="1">
        <v>6.55</v>
      </c>
      <c r="H585" s="1">
        <v>17.12</v>
      </c>
      <c r="I585" s="1">
        <v>425</v>
      </c>
      <c r="J585" s="1">
        <v>61.09</v>
      </c>
      <c r="K585" s="1">
        <v>7.36</v>
      </c>
      <c r="L585" s="1">
        <v>20389</v>
      </c>
      <c r="M585" s="1">
        <v>0</v>
      </c>
      <c r="N585" s="1">
        <v>1244.8399999999999</v>
      </c>
      <c r="O585" s="1">
        <v>28.71</v>
      </c>
      <c r="P585" s="1">
        <v>45</v>
      </c>
      <c r="Q585" s="1">
        <v>30989</v>
      </c>
      <c r="R585" s="1">
        <v>29</v>
      </c>
      <c r="S585" s="1">
        <f t="shared" si="163"/>
        <v>54732.640000000007</v>
      </c>
      <c r="T585" s="1">
        <f t="shared" si="164"/>
        <v>18630.147199999999</v>
      </c>
      <c r="U585" s="1">
        <f t="shared" si="165"/>
        <v>917.85870000000011</v>
      </c>
      <c r="V585" s="1">
        <f t="shared" si="166"/>
        <v>209.40350000000001</v>
      </c>
      <c r="W585" s="1">
        <f t="shared" si="167"/>
        <v>127258.9506</v>
      </c>
      <c r="X585" s="1">
        <f t="shared" si="168"/>
        <v>39.805739943697212</v>
      </c>
      <c r="Y585" s="10">
        <f t="shared" si="169"/>
        <v>3.0366980181390661</v>
      </c>
      <c r="Z585" s="1">
        <f t="shared" si="170"/>
        <v>203.34099161338006</v>
      </c>
      <c r="AA585" s="1">
        <f t="shared" si="171"/>
        <v>2.0900852141415176</v>
      </c>
      <c r="AB585" s="1">
        <f t="shared" si="172"/>
        <v>43902.950599999996</v>
      </c>
      <c r="AC585" s="8">
        <f t="shared" si="173"/>
        <v>2.0900852141415176</v>
      </c>
      <c r="AD585" s="1" t="str">
        <f t="shared" si="174"/>
        <v>CUST585</v>
      </c>
      <c r="AE585" s="1"/>
      <c r="AF585" s="1">
        <f t="shared" si="180"/>
        <v>213668122.03099999</v>
      </c>
      <c r="AG585" s="1">
        <f t="shared" si="175"/>
        <v>1.0439146314055896</v>
      </c>
      <c r="AH585" s="1" t="str">
        <f t="shared" si="176"/>
        <v>No</v>
      </c>
      <c r="AI585" s="1" t="str">
        <f t="shared" si="177"/>
        <v>No</v>
      </c>
      <c r="AJ585" s="1" t="str">
        <f t="shared" si="178"/>
        <v>No</v>
      </c>
      <c r="AK585" s="1" t="str">
        <f t="shared" si="179"/>
        <v>Low</v>
      </c>
    </row>
    <row r="586" spans="1:37" x14ac:dyDescent="0.3">
      <c r="A586" s="1" t="s">
        <v>18</v>
      </c>
      <c r="B586" s="1" t="s">
        <v>25</v>
      </c>
      <c r="C586" s="1" t="s">
        <v>28</v>
      </c>
      <c r="D586" s="1">
        <v>1056</v>
      </c>
      <c r="E586" s="1">
        <v>302164</v>
      </c>
      <c r="F586" s="1">
        <v>135351</v>
      </c>
      <c r="G586" s="1">
        <v>3.08</v>
      </c>
      <c r="H586" s="1">
        <v>2.94</v>
      </c>
      <c r="I586" s="1">
        <v>476</v>
      </c>
      <c r="J586" s="1">
        <v>54.97</v>
      </c>
      <c r="K586" s="1">
        <v>18.3</v>
      </c>
      <c r="L586" s="1">
        <v>42438</v>
      </c>
      <c r="M586" s="1">
        <v>4</v>
      </c>
      <c r="N586" s="1">
        <v>405.75</v>
      </c>
      <c r="O586" s="1">
        <v>13.56</v>
      </c>
      <c r="P586" s="1">
        <v>37</v>
      </c>
      <c r="Q586" s="1">
        <v>22996</v>
      </c>
      <c r="R586" s="1">
        <v>57</v>
      </c>
      <c r="S586" s="1">
        <f t="shared" si="163"/>
        <v>3104.64</v>
      </c>
      <c r="T586" s="1">
        <f t="shared" si="164"/>
        <v>55296.011999999995</v>
      </c>
      <c r="U586" s="1">
        <f t="shared" si="165"/>
        <v>143.1936</v>
      </c>
      <c r="V586" s="1">
        <f t="shared" si="166"/>
        <v>32.524799999999999</v>
      </c>
      <c r="W586" s="1">
        <f t="shared" si="167"/>
        <v>178153.62960000001</v>
      </c>
      <c r="X586" s="1">
        <f t="shared" si="168"/>
        <v>168.70608863636366</v>
      </c>
      <c r="Y586" s="10">
        <f t="shared" si="169"/>
        <v>2.2324474883820584</v>
      </c>
      <c r="Z586" s="1">
        <f t="shared" si="170"/>
        <v>744.70486752926683</v>
      </c>
      <c r="AA586" s="1">
        <f t="shared" si="171"/>
        <v>0.639179386028779</v>
      </c>
      <c r="AB586" s="1">
        <f t="shared" si="172"/>
        <v>42802.629600000015</v>
      </c>
      <c r="AC586" s="8">
        <f t="shared" si="173"/>
        <v>0.639179386028779</v>
      </c>
      <c r="AD586" s="1" t="str">
        <f t="shared" si="174"/>
        <v>CUST586</v>
      </c>
      <c r="AE586" s="1"/>
      <c r="AF586" s="1">
        <f t="shared" si="180"/>
        <v>213710924.66059998</v>
      </c>
      <c r="AG586" s="1">
        <f t="shared" si="175"/>
        <v>1.0441237514693471</v>
      </c>
      <c r="AH586" s="1" t="str">
        <f t="shared" si="176"/>
        <v>No</v>
      </c>
      <c r="AI586" s="1" t="str">
        <f t="shared" si="177"/>
        <v>No</v>
      </c>
      <c r="AJ586" s="1" t="str">
        <f t="shared" si="178"/>
        <v>No</v>
      </c>
      <c r="AK586" s="1" t="str">
        <f t="shared" si="179"/>
        <v>Low</v>
      </c>
    </row>
    <row r="587" spans="1:37" x14ac:dyDescent="0.3">
      <c r="A587" s="1" t="s">
        <v>23</v>
      </c>
      <c r="B587" s="1" t="s">
        <v>27</v>
      </c>
      <c r="C587" s="1" t="s">
        <v>30</v>
      </c>
      <c r="D587" s="1">
        <v>3968</v>
      </c>
      <c r="E587" s="1">
        <v>320914</v>
      </c>
      <c r="F587" s="1">
        <v>93791</v>
      </c>
      <c r="G587" s="1">
        <v>9.18</v>
      </c>
      <c r="H587" s="1">
        <v>7.67</v>
      </c>
      <c r="I587" s="1">
        <v>65</v>
      </c>
      <c r="J587" s="1">
        <v>54.4</v>
      </c>
      <c r="K587" s="1">
        <v>18.68</v>
      </c>
      <c r="L587" s="1">
        <v>89506</v>
      </c>
      <c r="M587" s="1">
        <v>4</v>
      </c>
      <c r="N587" s="1">
        <v>994.2</v>
      </c>
      <c r="O587" s="1">
        <v>11.96</v>
      </c>
      <c r="P587" s="1">
        <v>20</v>
      </c>
      <c r="Q587" s="1">
        <v>5427</v>
      </c>
      <c r="R587" s="1">
        <v>26</v>
      </c>
      <c r="S587" s="1">
        <f t="shared" si="163"/>
        <v>30434.560000000001</v>
      </c>
      <c r="T587" s="1">
        <f t="shared" si="164"/>
        <v>59946.735199999996</v>
      </c>
      <c r="U587" s="1">
        <f t="shared" si="165"/>
        <v>474.57280000000003</v>
      </c>
      <c r="V587" s="1">
        <f t="shared" si="166"/>
        <v>364.26239999999996</v>
      </c>
      <c r="W587" s="1">
        <f t="shared" si="167"/>
        <v>134760.86960000001</v>
      </c>
      <c r="X587" s="1">
        <f t="shared" si="168"/>
        <v>33.961912701612903</v>
      </c>
      <c r="Y587" s="10">
        <f t="shared" si="169"/>
        <v>3.4215862929278931</v>
      </c>
      <c r="Z587" s="1">
        <f t="shared" si="170"/>
        <v>322.78615972641319</v>
      </c>
      <c r="AA587" s="1">
        <f t="shared" si="171"/>
        <v>0.20137170706170501</v>
      </c>
      <c r="AB587" s="1">
        <f t="shared" si="172"/>
        <v>40969.869600000005</v>
      </c>
      <c r="AC587" s="8">
        <f t="shared" si="173"/>
        <v>0.20137170706170501</v>
      </c>
      <c r="AD587" s="1" t="str">
        <f t="shared" si="174"/>
        <v>CUST587</v>
      </c>
      <c r="AE587" s="1"/>
      <c r="AF587" s="1">
        <f t="shared" si="180"/>
        <v>213751894.53019997</v>
      </c>
      <c r="AG587" s="1">
        <f t="shared" si="175"/>
        <v>1.0443239172494161</v>
      </c>
      <c r="AH587" s="1" t="str">
        <f t="shared" si="176"/>
        <v>No</v>
      </c>
      <c r="AI587" s="1" t="str">
        <f t="shared" si="177"/>
        <v>No</v>
      </c>
      <c r="AJ587" s="1" t="str">
        <f t="shared" si="178"/>
        <v>No</v>
      </c>
      <c r="AK587" s="1" t="str">
        <f t="shared" si="179"/>
        <v>Low</v>
      </c>
    </row>
    <row r="588" spans="1:37" x14ac:dyDescent="0.3">
      <c r="A588" s="1" t="s">
        <v>23</v>
      </c>
      <c r="B588" s="1" t="s">
        <v>27</v>
      </c>
      <c r="C588" s="1" t="s">
        <v>29</v>
      </c>
      <c r="D588" s="1">
        <v>4954</v>
      </c>
      <c r="E588" s="1">
        <v>323146</v>
      </c>
      <c r="F588" s="1">
        <v>118943</v>
      </c>
      <c r="G588" s="1">
        <v>4.08</v>
      </c>
      <c r="H588" s="1">
        <v>2.13</v>
      </c>
      <c r="I588" s="1">
        <v>215</v>
      </c>
      <c r="J588" s="1">
        <v>59.23</v>
      </c>
      <c r="K588" s="1">
        <v>10.25</v>
      </c>
      <c r="L588" s="1">
        <v>80391</v>
      </c>
      <c r="M588" s="1">
        <v>10</v>
      </c>
      <c r="N588" s="1">
        <v>602.88</v>
      </c>
      <c r="O588" s="1">
        <v>16.77</v>
      </c>
      <c r="P588" s="1">
        <v>33</v>
      </c>
      <c r="Q588" s="1">
        <v>38890</v>
      </c>
      <c r="R588" s="1">
        <v>61</v>
      </c>
      <c r="S588" s="1">
        <f t="shared" si="163"/>
        <v>10552.019999999999</v>
      </c>
      <c r="T588" s="1">
        <f t="shared" si="164"/>
        <v>33122.464999999997</v>
      </c>
      <c r="U588" s="1">
        <f t="shared" si="165"/>
        <v>830.78579999999999</v>
      </c>
      <c r="V588" s="1">
        <f t="shared" si="166"/>
        <v>202.12320000000003</v>
      </c>
      <c r="W588" s="1">
        <f t="shared" si="167"/>
        <v>159157.606</v>
      </c>
      <c r="X588" s="1">
        <f t="shared" si="168"/>
        <v>32.12709043197416</v>
      </c>
      <c r="Y588" s="10">
        <f t="shared" si="169"/>
        <v>2.7168139360870334</v>
      </c>
      <c r="Z588" s="1">
        <f t="shared" si="170"/>
        <v>536.00384819532906</v>
      </c>
      <c r="AA588" s="1">
        <f t="shared" si="171"/>
        <v>0.40111652318147217</v>
      </c>
      <c r="AB588" s="1">
        <f t="shared" si="172"/>
        <v>40214.606</v>
      </c>
      <c r="AC588" s="8">
        <f t="shared" si="173"/>
        <v>0.40111652318147217</v>
      </c>
      <c r="AD588" s="1" t="str">
        <f t="shared" si="174"/>
        <v>CUST588</v>
      </c>
      <c r="AE588" s="1"/>
      <c r="AF588" s="1">
        <f t="shared" si="180"/>
        <v>213792109.13619998</v>
      </c>
      <c r="AG588" s="1">
        <f t="shared" si="175"/>
        <v>1.044520393051237</v>
      </c>
      <c r="AH588" s="1" t="str">
        <f t="shared" si="176"/>
        <v>No</v>
      </c>
      <c r="AI588" s="1" t="str">
        <f t="shared" si="177"/>
        <v>No</v>
      </c>
      <c r="AJ588" s="1" t="str">
        <f t="shared" si="178"/>
        <v>No</v>
      </c>
      <c r="AK588" s="1" t="str">
        <f t="shared" si="179"/>
        <v>Low</v>
      </c>
    </row>
    <row r="589" spans="1:37" x14ac:dyDescent="0.3">
      <c r="A589" s="1" t="s">
        <v>20</v>
      </c>
      <c r="B589" s="1" t="s">
        <v>26</v>
      </c>
      <c r="C589" s="1" t="s">
        <v>29</v>
      </c>
      <c r="D589" s="1">
        <v>4109</v>
      </c>
      <c r="E589" s="1">
        <v>202889</v>
      </c>
      <c r="F589" s="1">
        <v>12597</v>
      </c>
      <c r="G589" s="1">
        <v>9.16</v>
      </c>
      <c r="H589" s="1">
        <v>12.01</v>
      </c>
      <c r="I589" s="1">
        <v>435</v>
      </c>
      <c r="J589" s="1">
        <v>39.799999999999997</v>
      </c>
      <c r="K589" s="1">
        <v>19.11</v>
      </c>
      <c r="L589" s="1">
        <v>18608</v>
      </c>
      <c r="M589" s="1">
        <v>7</v>
      </c>
      <c r="N589" s="1">
        <v>1945.74</v>
      </c>
      <c r="O589" s="1">
        <v>11.55</v>
      </c>
      <c r="P589" s="1">
        <v>29</v>
      </c>
      <c r="Q589" s="1">
        <v>43120</v>
      </c>
      <c r="R589" s="1">
        <v>58</v>
      </c>
      <c r="S589" s="1">
        <f t="shared" si="163"/>
        <v>49349.09</v>
      </c>
      <c r="T589" s="1">
        <f t="shared" si="164"/>
        <v>38772.087899999999</v>
      </c>
      <c r="U589" s="1">
        <f t="shared" si="165"/>
        <v>474.58950000000004</v>
      </c>
      <c r="V589" s="1">
        <f t="shared" si="166"/>
        <v>376.38440000000003</v>
      </c>
      <c r="W589" s="1">
        <f t="shared" si="167"/>
        <v>52188.848200000008</v>
      </c>
      <c r="X589" s="1">
        <f t="shared" si="168"/>
        <v>12.701106887320519</v>
      </c>
      <c r="Y589" s="10">
        <f t="shared" si="169"/>
        <v>16.106136381678176</v>
      </c>
      <c r="Z589" s="1">
        <f t="shared" si="170"/>
        <v>104.27343838334001</v>
      </c>
      <c r="AA589" s="1">
        <f t="shared" si="171"/>
        <v>4.171723947577247</v>
      </c>
      <c r="AB589" s="1">
        <f t="shared" si="172"/>
        <v>39591.848200000008</v>
      </c>
      <c r="AC589" s="8">
        <f t="shared" si="173"/>
        <v>4.171723947577247</v>
      </c>
      <c r="AD589" s="1" t="str">
        <f t="shared" si="174"/>
        <v>CUST589</v>
      </c>
      <c r="AE589" s="1"/>
      <c r="AF589" s="1">
        <f t="shared" si="180"/>
        <v>213831700.98439997</v>
      </c>
      <c r="AG589" s="1">
        <f t="shared" si="175"/>
        <v>1.0447138262560947</v>
      </c>
      <c r="AH589" s="1" t="str">
        <f t="shared" si="176"/>
        <v>No</v>
      </c>
      <c r="AI589" s="1" t="str">
        <f t="shared" si="177"/>
        <v>No</v>
      </c>
      <c r="AJ589" s="1" t="str">
        <f t="shared" si="178"/>
        <v>No</v>
      </c>
      <c r="AK589" s="1" t="str">
        <f t="shared" si="179"/>
        <v>High</v>
      </c>
    </row>
    <row r="590" spans="1:37" x14ac:dyDescent="0.3">
      <c r="A590" s="1" t="s">
        <v>18</v>
      </c>
      <c r="B590" s="1" t="s">
        <v>24</v>
      </c>
      <c r="C590" s="1" t="s">
        <v>30</v>
      </c>
      <c r="D590" s="1">
        <v>1646</v>
      </c>
      <c r="E590" s="1">
        <v>229635</v>
      </c>
      <c r="F590" s="1">
        <v>81396</v>
      </c>
      <c r="G590" s="1">
        <v>2.41</v>
      </c>
      <c r="H590" s="1">
        <v>16.64</v>
      </c>
      <c r="I590" s="1">
        <v>218</v>
      </c>
      <c r="J590" s="1">
        <v>16.649999999999999</v>
      </c>
      <c r="K590" s="1">
        <v>16.829999999999998</v>
      </c>
      <c r="L590" s="1">
        <v>5322</v>
      </c>
      <c r="M590" s="1">
        <v>3</v>
      </c>
      <c r="N590" s="1">
        <v>1934.68</v>
      </c>
      <c r="O590" s="1">
        <v>29.58</v>
      </c>
      <c r="P590" s="1">
        <v>16</v>
      </c>
      <c r="Q590" s="1">
        <v>36775</v>
      </c>
      <c r="R590" s="1">
        <v>10</v>
      </c>
      <c r="S590" s="1">
        <f t="shared" si="163"/>
        <v>27389.440000000002</v>
      </c>
      <c r="T590" s="1">
        <f t="shared" si="164"/>
        <v>38647.570499999994</v>
      </c>
      <c r="U590" s="1">
        <f t="shared" si="165"/>
        <v>486.88679999999999</v>
      </c>
      <c r="V590" s="1">
        <f t="shared" si="166"/>
        <v>39.668599999999998</v>
      </c>
      <c r="W590" s="1">
        <f t="shared" si="167"/>
        <v>120974.4341</v>
      </c>
      <c r="X590" s="1">
        <f t="shared" si="168"/>
        <v>73.496010996354798</v>
      </c>
      <c r="Y590" s="10">
        <f t="shared" si="169"/>
        <v>2.8212074303405572</v>
      </c>
      <c r="Z590" s="1">
        <f t="shared" si="170"/>
        <v>118.69404759443422</v>
      </c>
      <c r="AA590" s="1">
        <f t="shared" si="171"/>
        <v>1.8366548653297625</v>
      </c>
      <c r="AB590" s="1">
        <f t="shared" si="172"/>
        <v>39578.434099999999</v>
      </c>
      <c r="AC590" s="8">
        <f t="shared" si="173"/>
        <v>1.8366548653297625</v>
      </c>
      <c r="AD590" s="1" t="str">
        <f t="shared" si="174"/>
        <v>CUST590</v>
      </c>
      <c r="AE590" s="1"/>
      <c r="AF590" s="1">
        <f t="shared" si="180"/>
        <v>213871279.41849998</v>
      </c>
      <c r="AG590" s="1">
        <f t="shared" si="175"/>
        <v>1.044907193923917</v>
      </c>
      <c r="AH590" s="1" t="str">
        <f t="shared" si="176"/>
        <v>No</v>
      </c>
      <c r="AI590" s="1" t="str">
        <f t="shared" si="177"/>
        <v>No</v>
      </c>
      <c r="AJ590" s="1" t="str">
        <f t="shared" si="178"/>
        <v>No</v>
      </c>
      <c r="AK590" s="1" t="str">
        <f t="shared" si="179"/>
        <v>Low</v>
      </c>
    </row>
    <row r="591" spans="1:37" x14ac:dyDescent="0.3">
      <c r="A591" s="1" t="s">
        <v>23</v>
      </c>
      <c r="B591" s="1" t="s">
        <v>26</v>
      </c>
      <c r="C591" s="1" t="s">
        <v>29</v>
      </c>
      <c r="D591" s="1">
        <v>3965</v>
      </c>
      <c r="E591" s="1">
        <v>179350</v>
      </c>
      <c r="F591" s="1">
        <v>21566</v>
      </c>
      <c r="G591" s="1">
        <v>2.7</v>
      </c>
      <c r="H591" s="1">
        <v>9.73</v>
      </c>
      <c r="I591" s="1">
        <v>464</v>
      </c>
      <c r="J591" s="1">
        <v>50.55</v>
      </c>
      <c r="K591" s="1">
        <v>8.51</v>
      </c>
      <c r="L591" s="1">
        <v>66133</v>
      </c>
      <c r="M591" s="1">
        <v>8</v>
      </c>
      <c r="N591" s="1">
        <v>922.28</v>
      </c>
      <c r="O591" s="1">
        <v>28.23</v>
      </c>
      <c r="P591" s="1">
        <v>21</v>
      </c>
      <c r="Q591" s="1">
        <v>6443</v>
      </c>
      <c r="R591" s="1">
        <v>40</v>
      </c>
      <c r="S591" s="1">
        <f t="shared" si="163"/>
        <v>38579.450000000004</v>
      </c>
      <c r="T591" s="1">
        <f t="shared" si="164"/>
        <v>15262.684999999999</v>
      </c>
      <c r="U591" s="1">
        <f t="shared" si="165"/>
        <v>1119.3195000000001</v>
      </c>
      <c r="V591" s="1">
        <f t="shared" si="166"/>
        <v>107.05500000000001</v>
      </c>
      <c r="W591" s="1">
        <f t="shared" si="167"/>
        <v>51705.4905</v>
      </c>
      <c r="X591" s="1">
        <f t="shared" si="168"/>
        <v>13.040476796973518</v>
      </c>
      <c r="Y591" s="10">
        <f t="shared" si="169"/>
        <v>8.3163312621719374</v>
      </c>
      <c r="Z591" s="1">
        <f t="shared" si="170"/>
        <v>194.46372034523139</v>
      </c>
      <c r="AA591" s="1">
        <f t="shared" si="171"/>
        <v>2.386049177585726</v>
      </c>
      <c r="AB591" s="1">
        <f t="shared" si="172"/>
        <v>30139.4905</v>
      </c>
      <c r="AC591" s="8">
        <f t="shared" si="173"/>
        <v>2.386049177585726</v>
      </c>
      <c r="AD591" s="1" t="str">
        <f t="shared" si="174"/>
        <v>CUST591</v>
      </c>
      <c r="AE591" s="1"/>
      <c r="AF591" s="1">
        <f t="shared" si="180"/>
        <v>213901418.90899998</v>
      </c>
      <c r="AG591" s="1">
        <f t="shared" si="175"/>
        <v>1.0450544459089908</v>
      </c>
      <c r="AH591" s="1" t="str">
        <f t="shared" si="176"/>
        <v>No</v>
      </c>
      <c r="AI591" s="1" t="str">
        <f t="shared" si="177"/>
        <v>No</v>
      </c>
      <c r="AJ591" s="1" t="str">
        <f t="shared" si="178"/>
        <v>No</v>
      </c>
      <c r="AK591" s="1" t="str">
        <f t="shared" si="179"/>
        <v>Low</v>
      </c>
    </row>
    <row r="592" spans="1:37" x14ac:dyDescent="0.3">
      <c r="A592" s="1" t="s">
        <v>23</v>
      </c>
      <c r="B592" s="1" t="s">
        <v>25</v>
      </c>
      <c r="C592" s="1" t="s">
        <v>29</v>
      </c>
      <c r="D592" s="1">
        <v>3181</v>
      </c>
      <c r="E592" s="1">
        <v>293306</v>
      </c>
      <c r="F592" s="1">
        <v>89754</v>
      </c>
      <c r="G592" s="1">
        <v>0.61</v>
      </c>
      <c r="H592" s="1">
        <v>9.93</v>
      </c>
      <c r="I592" s="1">
        <v>285</v>
      </c>
      <c r="J592" s="1">
        <v>65.64</v>
      </c>
      <c r="K592" s="1">
        <v>7.5</v>
      </c>
      <c r="L592" s="1">
        <v>96134</v>
      </c>
      <c r="M592" s="1">
        <v>13</v>
      </c>
      <c r="N592" s="1">
        <v>1997.97</v>
      </c>
      <c r="O592" s="1">
        <v>7.65</v>
      </c>
      <c r="P592" s="1">
        <v>33</v>
      </c>
      <c r="Q592" s="1">
        <v>25102</v>
      </c>
      <c r="R592" s="1">
        <v>4</v>
      </c>
      <c r="S592" s="1">
        <f t="shared" si="163"/>
        <v>31587.329999999998</v>
      </c>
      <c r="T592" s="1">
        <f t="shared" si="164"/>
        <v>21997.95</v>
      </c>
      <c r="U592" s="1">
        <f t="shared" si="165"/>
        <v>243.34649999999999</v>
      </c>
      <c r="V592" s="1">
        <f t="shared" si="166"/>
        <v>19.4041</v>
      </c>
      <c r="W592" s="1">
        <f t="shared" si="167"/>
        <v>118221.9694</v>
      </c>
      <c r="X592" s="1">
        <f t="shared" si="168"/>
        <v>37.165032819867967</v>
      </c>
      <c r="Y592" s="10">
        <f t="shared" si="169"/>
        <v>3.2678877821601264</v>
      </c>
      <c r="Z592" s="1">
        <f t="shared" si="170"/>
        <v>146.80200403409461</v>
      </c>
      <c r="AA592" s="1">
        <f t="shared" si="171"/>
        <v>1.9413903909227905</v>
      </c>
      <c r="AB592" s="1">
        <f t="shared" si="172"/>
        <v>28467.969400000002</v>
      </c>
      <c r="AC592" s="8">
        <f t="shared" si="173"/>
        <v>1.9413903909227905</v>
      </c>
      <c r="AD592" s="1" t="str">
        <f t="shared" si="174"/>
        <v>CUST592</v>
      </c>
      <c r="AE592" s="1"/>
      <c r="AF592" s="1">
        <f t="shared" si="180"/>
        <v>213929886.87839997</v>
      </c>
      <c r="AG592" s="1">
        <f t="shared" si="175"/>
        <v>1.0451935313724683</v>
      </c>
      <c r="AH592" s="1" t="str">
        <f t="shared" si="176"/>
        <v>No</v>
      </c>
      <c r="AI592" s="1" t="str">
        <f t="shared" si="177"/>
        <v>No</v>
      </c>
      <c r="AJ592" s="1" t="str">
        <f t="shared" si="178"/>
        <v>No</v>
      </c>
      <c r="AK592" s="1" t="str">
        <f t="shared" si="179"/>
        <v>Low</v>
      </c>
    </row>
    <row r="593" spans="1:37" x14ac:dyDescent="0.3">
      <c r="A593" s="1" t="s">
        <v>18</v>
      </c>
      <c r="B593" s="1" t="s">
        <v>26</v>
      </c>
      <c r="C593" s="1" t="s">
        <v>28</v>
      </c>
      <c r="D593" s="1">
        <v>3802</v>
      </c>
      <c r="E593" s="1">
        <v>314167</v>
      </c>
      <c r="F593" s="1">
        <v>126251</v>
      </c>
      <c r="G593" s="1">
        <v>7.84</v>
      </c>
      <c r="H593" s="1">
        <v>15.71</v>
      </c>
      <c r="I593" s="1">
        <v>48</v>
      </c>
      <c r="J593" s="1">
        <v>50.97</v>
      </c>
      <c r="K593" s="1">
        <v>7.12</v>
      </c>
      <c r="L593" s="1">
        <v>39601</v>
      </c>
      <c r="M593" s="1">
        <v>3</v>
      </c>
      <c r="N593" s="1">
        <v>499.79</v>
      </c>
      <c r="O593" s="1">
        <v>5.15</v>
      </c>
      <c r="P593" s="1">
        <v>17</v>
      </c>
      <c r="Q593" s="1">
        <v>38895</v>
      </c>
      <c r="R593" s="1">
        <v>16</v>
      </c>
      <c r="S593" s="1">
        <f t="shared" si="163"/>
        <v>59729.420000000006</v>
      </c>
      <c r="T593" s="1">
        <f t="shared" si="164"/>
        <v>22368.690399999999</v>
      </c>
      <c r="U593" s="1">
        <f t="shared" si="165"/>
        <v>195.80300000000003</v>
      </c>
      <c r="V593" s="1">
        <f t="shared" si="166"/>
        <v>298.07679999999999</v>
      </c>
      <c r="W593" s="1">
        <f t="shared" si="167"/>
        <v>153079.0098</v>
      </c>
      <c r="X593" s="1">
        <f t="shared" si="168"/>
        <v>40.262759021567597</v>
      </c>
      <c r="Y593" s="10">
        <f t="shared" si="169"/>
        <v>2.4884317747978235</v>
      </c>
      <c r="Z593" s="1">
        <f t="shared" si="170"/>
        <v>628.59801116468918</v>
      </c>
      <c r="AA593" s="1">
        <f t="shared" si="171"/>
        <v>7.6360407044660961E-2</v>
      </c>
      <c r="AB593" s="1">
        <f t="shared" si="172"/>
        <v>26828.0098</v>
      </c>
      <c r="AC593" s="8">
        <f t="shared" si="173"/>
        <v>7.6360407044660961E-2</v>
      </c>
      <c r="AD593" s="1" t="str">
        <f t="shared" si="174"/>
        <v>CUST593</v>
      </c>
      <c r="AE593" s="1"/>
      <c r="AF593" s="1">
        <f t="shared" si="180"/>
        <v>213956714.88819996</v>
      </c>
      <c r="AG593" s="1">
        <f t="shared" si="175"/>
        <v>1.0453246045138218</v>
      </c>
      <c r="AH593" s="1" t="str">
        <f t="shared" si="176"/>
        <v>No</v>
      </c>
      <c r="AI593" s="1" t="str">
        <f t="shared" si="177"/>
        <v>No</v>
      </c>
      <c r="AJ593" s="1" t="str">
        <f t="shared" si="178"/>
        <v>No</v>
      </c>
      <c r="AK593" s="1" t="str">
        <f t="shared" si="179"/>
        <v>Low</v>
      </c>
    </row>
    <row r="594" spans="1:37" x14ac:dyDescent="0.3">
      <c r="A594" s="1" t="s">
        <v>18</v>
      </c>
      <c r="B594" s="1" t="s">
        <v>24</v>
      </c>
      <c r="C594" s="1" t="s">
        <v>30</v>
      </c>
      <c r="D594" s="1">
        <v>2930</v>
      </c>
      <c r="E594" s="1">
        <v>330618</v>
      </c>
      <c r="F594" s="1">
        <v>112507</v>
      </c>
      <c r="G594" s="1">
        <v>3.82</v>
      </c>
      <c r="H594" s="1">
        <v>16.059999999999999</v>
      </c>
      <c r="I594" s="1">
        <v>493</v>
      </c>
      <c r="J594" s="1">
        <v>46.78</v>
      </c>
      <c r="K594" s="1">
        <v>16.850000000000001</v>
      </c>
      <c r="L594" s="1">
        <v>70382</v>
      </c>
      <c r="M594" s="1">
        <v>13</v>
      </c>
      <c r="N594" s="1">
        <v>171.79</v>
      </c>
      <c r="O594" s="1">
        <v>0.98</v>
      </c>
      <c r="P594" s="1">
        <v>10</v>
      </c>
      <c r="Q594" s="1">
        <v>18942</v>
      </c>
      <c r="R594" s="1">
        <v>45</v>
      </c>
      <c r="S594" s="1">
        <f t="shared" si="163"/>
        <v>47055.799999999996</v>
      </c>
      <c r="T594" s="1">
        <f t="shared" si="164"/>
        <v>55709.133000000002</v>
      </c>
      <c r="U594" s="1">
        <f t="shared" si="165"/>
        <v>28.713999999999999</v>
      </c>
      <c r="V594" s="1">
        <f t="shared" si="166"/>
        <v>111.92599999999999</v>
      </c>
      <c r="W594" s="1">
        <f t="shared" si="167"/>
        <v>138388.427</v>
      </c>
      <c r="X594" s="1">
        <f t="shared" si="168"/>
        <v>47.231545051194537</v>
      </c>
      <c r="Y594" s="10">
        <f t="shared" si="169"/>
        <v>2.9386438177180088</v>
      </c>
      <c r="Z594" s="1">
        <f t="shared" si="170"/>
        <v>1924.5474125385647</v>
      </c>
      <c r="AA594" s="1">
        <f t="shared" si="171"/>
        <v>0.25616412294551416</v>
      </c>
      <c r="AB594" s="1">
        <f t="shared" si="172"/>
        <v>25881.426999999996</v>
      </c>
      <c r="AC594" s="8">
        <f t="shared" si="173"/>
        <v>0.25616412294551416</v>
      </c>
      <c r="AD594" s="1" t="str">
        <f t="shared" si="174"/>
        <v>CUST594</v>
      </c>
      <c r="AE594" s="1"/>
      <c r="AF594" s="1">
        <f t="shared" si="180"/>
        <v>213982596.31519994</v>
      </c>
      <c r="AG594" s="1">
        <f t="shared" si="175"/>
        <v>1.0454510529520358</v>
      </c>
      <c r="AH594" s="1" t="str">
        <f t="shared" si="176"/>
        <v>No</v>
      </c>
      <c r="AI594" s="1" t="str">
        <f t="shared" si="177"/>
        <v>No</v>
      </c>
      <c r="AJ594" s="1" t="str">
        <f t="shared" si="178"/>
        <v>No</v>
      </c>
      <c r="AK594" s="1" t="str">
        <f t="shared" si="179"/>
        <v>Low</v>
      </c>
    </row>
    <row r="595" spans="1:37" x14ac:dyDescent="0.3">
      <c r="A595" s="1" t="s">
        <v>19</v>
      </c>
      <c r="B595" s="1" t="s">
        <v>24</v>
      </c>
      <c r="C595" s="1" t="s">
        <v>28</v>
      </c>
      <c r="D595" s="1">
        <v>258</v>
      </c>
      <c r="E595" s="1">
        <v>318787</v>
      </c>
      <c r="F595" s="1">
        <v>122961</v>
      </c>
      <c r="G595" s="1">
        <v>1.3</v>
      </c>
      <c r="H595" s="1">
        <v>11.22</v>
      </c>
      <c r="I595" s="1">
        <v>146</v>
      </c>
      <c r="J595" s="1">
        <v>27.21</v>
      </c>
      <c r="K595" s="1">
        <v>17.489999999999998</v>
      </c>
      <c r="L595" s="1">
        <v>81542</v>
      </c>
      <c r="M595" s="1">
        <v>0</v>
      </c>
      <c r="N595" s="1">
        <v>1955.36</v>
      </c>
      <c r="O595" s="1">
        <v>28.91</v>
      </c>
      <c r="P595" s="1">
        <v>17</v>
      </c>
      <c r="Q595" s="1">
        <v>29783</v>
      </c>
      <c r="R595" s="1">
        <v>37</v>
      </c>
      <c r="S595" s="1">
        <f t="shared" si="163"/>
        <v>2894.76</v>
      </c>
      <c r="T595" s="1">
        <f t="shared" si="164"/>
        <v>55755.84629999999</v>
      </c>
      <c r="U595" s="1">
        <f t="shared" si="165"/>
        <v>74.587800000000001</v>
      </c>
      <c r="V595" s="1">
        <f t="shared" si="166"/>
        <v>3.3540000000000001</v>
      </c>
      <c r="W595" s="1">
        <f t="shared" si="167"/>
        <v>148733.45190000001</v>
      </c>
      <c r="X595" s="1">
        <f t="shared" si="168"/>
        <v>576.48624767441868</v>
      </c>
      <c r="Y595" s="10">
        <f t="shared" si="169"/>
        <v>2.5925862671904101</v>
      </c>
      <c r="Z595" s="1">
        <f t="shared" si="170"/>
        <v>163.03238278373291</v>
      </c>
      <c r="AA595" s="1">
        <f t="shared" si="171"/>
        <v>0.89552760934417031</v>
      </c>
      <c r="AB595" s="1">
        <f t="shared" si="172"/>
        <v>25772.451900000015</v>
      </c>
      <c r="AC595" s="8">
        <f t="shared" si="173"/>
        <v>0.89552760934417031</v>
      </c>
      <c r="AD595" s="1" t="str">
        <f t="shared" si="174"/>
        <v>CUST595</v>
      </c>
      <c r="AE595" s="1"/>
      <c r="AF595" s="1">
        <f t="shared" si="180"/>
        <v>214008368.76709995</v>
      </c>
      <c r="AG595" s="1">
        <f t="shared" si="175"/>
        <v>1.0455769689724972</v>
      </c>
      <c r="AH595" s="1" t="str">
        <f t="shared" si="176"/>
        <v>No</v>
      </c>
      <c r="AI595" s="1" t="str">
        <f t="shared" si="177"/>
        <v>No</v>
      </c>
      <c r="AJ595" s="1" t="str">
        <f t="shared" si="178"/>
        <v>No</v>
      </c>
      <c r="AK595" s="1" t="str">
        <f t="shared" si="179"/>
        <v>Low</v>
      </c>
    </row>
    <row r="596" spans="1:37" x14ac:dyDescent="0.3">
      <c r="A596" s="1" t="s">
        <v>22</v>
      </c>
      <c r="B596" s="1" t="s">
        <v>24</v>
      </c>
      <c r="C596" s="1" t="s">
        <v>28</v>
      </c>
      <c r="D596" s="1">
        <v>3141</v>
      </c>
      <c r="E596" s="1">
        <v>206570</v>
      </c>
      <c r="F596" s="1">
        <v>83279</v>
      </c>
      <c r="G596" s="1">
        <v>4.78</v>
      </c>
      <c r="H596" s="1">
        <v>3.66</v>
      </c>
      <c r="I596" s="1">
        <v>390</v>
      </c>
      <c r="J596" s="1">
        <v>64.75</v>
      </c>
      <c r="K596" s="1">
        <v>7.64</v>
      </c>
      <c r="L596" s="1">
        <v>20982</v>
      </c>
      <c r="M596" s="1">
        <v>12</v>
      </c>
      <c r="N596" s="1">
        <v>275.82</v>
      </c>
      <c r="O596" s="1">
        <v>25</v>
      </c>
      <c r="P596" s="1">
        <v>4</v>
      </c>
      <c r="Q596" s="1">
        <v>49681</v>
      </c>
      <c r="R596" s="1">
        <v>51</v>
      </c>
      <c r="S596" s="1">
        <f t="shared" si="163"/>
        <v>11496.060000000001</v>
      </c>
      <c r="T596" s="1">
        <f t="shared" si="164"/>
        <v>15781.947999999999</v>
      </c>
      <c r="U596" s="1">
        <f t="shared" si="165"/>
        <v>785.25</v>
      </c>
      <c r="V596" s="1">
        <f t="shared" si="166"/>
        <v>150.13980000000001</v>
      </c>
      <c r="W596" s="1">
        <f t="shared" si="167"/>
        <v>107693.60219999999</v>
      </c>
      <c r="X596" s="1">
        <f t="shared" si="168"/>
        <v>34.286406303724924</v>
      </c>
      <c r="Y596" s="10">
        <f t="shared" si="169"/>
        <v>2.4804572581323021</v>
      </c>
      <c r="Z596" s="1">
        <f t="shared" si="170"/>
        <v>748.93046189543907</v>
      </c>
      <c r="AA596" s="1">
        <f t="shared" si="171"/>
        <v>0.52074260541220896</v>
      </c>
      <c r="AB596" s="1">
        <f t="shared" si="172"/>
        <v>24414.602199999994</v>
      </c>
      <c r="AC596" s="8">
        <f t="shared" si="173"/>
        <v>0.52074260541220896</v>
      </c>
      <c r="AD596" s="1" t="str">
        <f t="shared" si="174"/>
        <v>CUST596</v>
      </c>
      <c r="AE596" s="1"/>
      <c r="AF596" s="1">
        <f t="shared" si="180"/>
        <v>214032783.36929995</v>
      </c>
      <c r="AG596" s="1">
        <f t="shared" si="175"/>
        <v>1.0456962509702714</v>
      </c>
      <c r="AH596" s="1" t="str">
        <f t="shared" si="176"/>
        <v>No</v>
      </c>
      <c r="AI596" s="1" t="str">
        <f t="shared" si="177"/>
        <v>No</v>
      </c>
      <c r="AJ596" s="1" t="str">
        <f t="shared" si="178"/>
        <v>No</v>
      </c>
      <c r="AK596" s="1" t="str">
        <f t="shared" si="179"/>
        <v>Low</v>
      </c>
    </row>
    <row r="597" spans="1:37" x14ac:dyDescent="0.3">
      <c r="A597" s="1" t="s">
        <v>21</v>
      </c>
      <c r="B597" s="1" t="s">
        <v>24</v>
      </c>
      <c r="C597" s="1" t="s">
        <v>30</v>
      </c>
      <c r="D597" s="1">
        <v>1061</v>
      </c>
      <c r="E597" s="1">
        <v>210372</v>
      </c>
      <c r="F597" s="1">
        <v>134936</v>
      </c>
      <c r="G597" s="1">
        <v>9.83</v>
      </c>
      <c r="H597" s="1">
        <v>13.98</v>
      </c>
      <c r="I597" s="1">
        <v>10</v>
      </c>
      <c r="J597" s="1">
        <v>28.62</v>
      </c>
      <c r="K597" s="1">
        <v>8.18</v>
      </c>
      <c r="L597" s="1">
        <v>10514</v>
      </c>
      <c r="M597" s="1">
        <v>3</v>
      </c>
      <c r="N597" s="1">
        <v>152.38</v>
      </c>
      <c r="O597" s="1">
        <v>24.09</v>
      </c>
      <c r="P597" s="1">
        <v>32</v>
      </c>
      <c r="Q597" s="1">
        <v>8641</v>
      </c>
      <c r="R597" s="1">
        <v>71</v>
      </c>
      <c r="S597" s="1">
        <f t="shared" si="163"/>
        <v>14832.78</v>
      </c>
      <c r="T597" s="1">
        <f t="shared" si="164"/>
        <v>17208.429599999999</v>
      </c>
      <c r="U597" s="1">
        <f t="shared" si="165"/>
        <v>255.5949</v>
      </c>
      <c r="V597" s="1">
        <f t="shared" si="166"/>
        <v>104.2963</v>
      </c>
      <c r="W597" s="1">
        <f t="shared" si="167"/>
        <v>158815.89919999999</v>
      </c>
      <c r="X597" s="1">
        <f t="shared" si="168"/>
        <v>149.68510763430723</v>
      </c>
      <c r="Y597" s="10">
        <f t="shared" si="169"/>
        <v>1.5590502163988853</v>
      </c>
      <c r="Z597" s="1">
        <f t="shared" si="170"/>
        <v>1380.5748785929914</v>
      </c>
      <c r="AA597" s="1">
        <f t="shared" si="171"/>
        <v>7.2433593824273185E-3</v>
      </c>
      <c r="AB597" s="1">
        <f t="shared" si="172"/>
        <v>23879.899199999985</v>
      </c>
      <c r="AC597" s="8">
        <f t="shared" si="173"/>
        <v>7.2433593824273185E-3</v>
      </c>
      <c r="AD597" s="1" t="str">
        <f t="shared" si="174"/>
        <v>CUST597</v>
      </c>
      <c r="AE597" s="1"/>
      <c r="AF597" s="1">
        <f t="shared" si="180"/>
        <v>214056663.26849994</v>
      </c>
      <c r="AG597" s="1">
        <f t="shared" si="175"/>
        <v>1.0458129205788889</v>
      </c>
      <c r="AH597" s="1" t="str">
        <f t="shared" si="176"/>
        <v>No</v>
      </c>
      <c r="AI597" s="1" t="str">
        <f t="shared" si="177"/>
        <v>No</v>
      </c>
      <c r="AJ597" s="1" t="str">
        <f t="shared" si="178"/>
        <v>No</v>
      </c>
      <c r="AK597" s="1" t="str">
        <f t="shared" si="179"/>
        <v>Low</v>
      </c>
    </row>
    <row r="598" spans="1:37" x14ac:dyDescent="0.3">
      <c r="A598" s="1" t="s">
        <v>20</v>
      </c>
      <c r="B598" s="1" t="s">
        <v>27</v>
      </c>
      <c r="C598" s="1" t="s">
        <v>31</v>
      </c>
      <c r="D598" s="1">
        <v>4144</v>
      </c>
      <c r="E598" s="1">
        <v>145081</v>
      </c>
      <c r="F598" s="1">
        <v>27054</v>
      </c>
      <c r="G598" s="1">
        <v>1.6</v>
      </c>
      <c r="H598" s="1">
        <v>9.4</v>
      </c>
      <c r="I598" s="1">
        <v>382</v>
      </c>
      <c r="J598" s="1">
        <v>66.88</v>
      </c>
      <c r="K598" s="1">
        <v>17.760000000000002</v>
      </c>
      <c r="L598" s="1">
        <v>11767</v>
      </c>
      <c r="M598" s="1">
        <v>14</v>
      </c>
      <c r="N598" s="1">
        <v>1980.3</v>
      </c>
      <c r="O598" s="1">
        <v>0.45</v>
      </c>
      <c r="P598" s="1">
        <v>5</v>
      </c>
      <c r="Q598" s="1">
        <v>17740</v>
      </c>
      <c r="R598" s="1">
        <v>23</v>
      </c>
      <c r="S598" s="1">
        <f t="shared" si="163"/>
        <v>38953.599999999999</v>
      </c>
      <c r="T598" s="1">
        <f t="shared" si="164"/>
        <v>25766.385600000001</v>
      </c>
      <c r="U598" s="1">
        <f t="shared" si="165"/>
        <v>18.648000000000003</v>
      </c>
      <c r="V598" s="1">
        <f t="shared" si="166"/>
        <v>66.304000000000002</v>
      </c>
      <c r="W598" s="1">
        <f t="shared" si="167"/>
        <v>50769.062399999995</v>
      </c>
      <c r="X598" s="1">
        <f t="shared" si="168"/>
        <v>12.251221621621621</v>
      </c>
      <c r="Y598" s="10">
        <f t="shared" si="169"/>
        <v>5.3626450802099503</v>
      </c>
      <c r="Z598" s="1">
        <f t="shared" si="170"/>
        <v>73.262132000201987</v>
      </c>
      <c r="AA598" s="1">
        <f t="shared" si="171"/>
        <v>5.2141534728875598</v>
      </c>
      <c r="AB598" s="1">
        <f t="shared" si="172"/>
        <v>23715.062399999995</v>
      </c>
      <c r="AC598" s="8">
        <f t="shared" si="173"/>
        <v>5.2141534728875598</v>
      </c>
      <c r="AD598" s="1" t="str">
        <f t="shared" si="174"/>
        <v>CUST598</v>
      </c>
      <c r="AE598" s="1"/>
      <c r="AF598" s="1">
        <f t="shared" si="180"/>
        <v>214080378.33089995</v>
      </c>
      <c r="AG598" s="1">
        <f t="shared" si="175"/>
        <v>1.0459287848472165</v>
      </c>
      <c r="AH598" s="1" t="str">
        <f t="shared" si="176"/>
        <v>No</v>
      </c>
      <c r="AI598" s="1" t="str">
        <f t="shared" si="177"/>
        <v>No</v>
      </c>
      <c r="AJ598" s="1" t="str">
        <f t="shared" si="178"/>
        <v>No</v>
      </c>
      <c r="AK598" s="1" t="str">
        <f t="shared" si="179"/>
        <v>Low</v>
      </c>
    </row>
    <row r="599" spans="1:37" x14ac:dyDescent="0.3">
      <c r="A599" s="1" t="s">
        <v>20</v>
      </c>
      <c r="B599" s="1" t="s">
        <v>24</v>
      </c>
      <c r="C599" s="1" t="s">
        <v>30</v>
      </c>
      <c r="D599" s="1">
        <v>3464</v>
      </c>
      <c r="E599" s="1">
        <v>188593</v>
      </c>
      <c r="F599" s="1">
        <v>5159</v>
      </c>
      <c r="G599" s="1">
        <v>4.0599999999999996</v>
      </c>
      <c r="H599" s="1">
        <v>10.86</v>
      </c>
      <c r="I599" s="1">
        <v>426</v>
      </c>
      <c r="J599" s="1">
        <v>23.38</v>
      </c>
      <c r="K599" s="1">
        <v>17.38</v>
      </c>
      <c r="L599" s="1">
        <v>78200</v>
      </c>
      <c r="M599" s="1">
        <v>2</v>
      </c>
      <c r="N599" s="1">
        <v>367.48</v>
      </c>
      <c r="O599" s="1">
        <v>29.04</v>
      </c>
      <c r="P599" s="1">
        <v>24</v>
      </c>
      <c r="Q599" s="1">
        <v>12588</v>
      </c>
      <c r="R599" s="1">
        <v>6</v>
      </c>
      <c r="S599" s="1">
        <f t="shared" si="163"/>
        <v>37619.040000000001</v>
      </c>
      <c r="T599" s="1">
        <f t="shared" si="164"/>
        <v>32777.463399999993</v>
      </c>
      <c r="U599" s="1">
        <f t="shared" si="165"/>
        <v>1005.9456</v>
      </c>
      <c r="V599" s="1">
        <f t="shared" si="166"/>
        <v>140.63839999999999</v>
      </c>
      <c r="W599" s="1">
        <f t="shared" si="167"/>
        <v>26261.912600000011</v>
      </c>
      <c r="X599" s="1">
        <f t="shared" si="168"/>
        <v>7.5813835450346447</v>
      </c>
      <c r="Y599" s="10">
        <f t="shared" si="169"/>
        <v>36.556115526264783</v>
      </c>
      <c r="Z599" s="1">
        <f t="shared" si="170"/>
        <v>513.20616087950361</v>
      </c>
      <c r="AA599" s="1">
        <f t="shared" si="171"/>
        <v>0.83007577163521451</v>
      </c>
      <c r="AB599" s="1">
        <f t="shared" si="172"/>
        <v>21102.912600000011</v>
      </c>
      <c r="AC599" s="8">
        <f t="shared" si="173"/>
        <v>0.83007577163521451</v>
      </c>
      <c r="AD599" s="1" t="str">
        <f t="shared" si="174"/>
        <v>CUST599</v>
      </c>
      <c r="AE599" s="1"/>
      <c r="AF599" s="1">
        <f t="shared" si="180"/>
        <v>214101481.24349996</v>
      </c>
      <c r="AG599" s="1">
        <f t="shared" si="175"/>
        <v>1.0460318869806515</v>
      </c>
      <c r="AH599" s="1" t="str">
        <f t="shared" si="176"/>
        <v>No</v>
      </c>
      <c r="AI599" s="1" t="str">
        <f t="shared" si="177"/>
        <v>No</v>
      </c>
      <c r="AJ599" s="1" t="str">
        <f t="shared" si="178"/>
        <v>No</v>
      </c>
      <c r="AK599" s="1" t="str">
        <f t="shared" si="179"/>
        <v>High</v>
      </c>
    </row>
    <row r="600" spans="1:37" x14ac:dyDescent="0.3">
      <c r="A600" s="1" t="s">
        <v>19</v>
      </c>
      <c r="B600" s="1" t="s">
        <v>27</v>
      </c>
      <c r="C600" s="1" t="s">
        <v>29</v>
      </c>
      <c r="D600" s="1">
        <v>2949</v>
      </c>
      <c r="E600" s="1">
        <v>326091</v>
      </c>
      <c r="F600" s="1">
        <v>114850</v>
      </c>
      <c r="G600" s="1">
        <v>2.7</v>
      </c>
      <c r="H600" s="1">
        <v>2.46</v>
      </c>
      <c r="I600" s="1">
        <v>87</v>
      </c>
      <c r="J600" s="1">
        <v>42.53</v>
      </c>
      <c r="K600" s="1">
        <v>18.93</v>
      </c>
      <c r="L600" s="1">
        <v>94924</v>
      </c>
      <c r="M600" s="1">
        <v>4</v>
      </c>
      <c r="N600" s="1">
        <v>1409.08</v>
      </c>
      <c r="O600" s="1">
        <v>21.21</v>
      </c>
      <c r="P600" s="1">
        <v>8</v>
      </c>
      <c r="Q600" s="1">
        <v>25537</v>
      </c>
      <c r="R600" s="1">
        <v>-9</v>
      </c>
      <c r="S600" s="1">
        <f t="shared" si="163"/>
        <v>7254.54</v>
      </c>
      <c r="T600" s="1">
        <f t="shared" si="164"/>
        <v>61729.026299999998</v>
      </c>
      <c r="U600" s="1">
        <f t="shared" si="165"/>
        <v>625.48290000000009</v>
      </c>
      <c r="V600" s="1">
        <f t="shared" si="166"/>
        <v>79.623000000000005</v>
      </c>
      <c r="W600" s="1">
        <f t="shared" si="167"/>
        <v>135941.3278</v>
      </c>
      <c r="X600" s="1">
        <f t="shared" si="168"/>
        <v>46.097432282129532</v>
      </c>
      <c r="Y600" s="10">
        <f t="shared" si="169"/>
        <v>2.8392773182411841</v>
      </c>
      <c r="Z600" s="1">
        <f t="shared" si="170"/>
        <v>231.42121100292391</v>
      </c>
      <c r="AA600" s="1">
        <f t="shared" si="171"/>
        <v>0.3759378823702586</v>
      </c>
      <c r="AB600" s="1">
        <f t="shared" si="172"/>
        <v>21091.327799999999</v>
      </c>
      <c r="AC600" s="8">
        <f t="shared" si="173"/>
        <v>0.3759378823702586</v>
      </c>
      <c r="AD600" s="1" t="str">
        <f t="shared" si="174"/>
        <v>CUST600</v>
      </c>
      <c r="AE600" s="1"/>
      <c r="AF600" s="1">
        <f t="shared" si="180"/>
        <v>214122572.57129997</v>
      </c>
      <c r="AG600" s="1">
        <f t="shared" si="175"/>
        <v>1.0461349325144302</v>
      </c>
      <c r="AH600" s="1" t="str">
        <f t="shared" si="176"/>
        <v>No</v>
      </c>
      <c r="AI600" s="1" t="str">
        <f t="shared" si="177"/>
        <v>No</v>
      </c>
      <c r="AJ600" s="1" t="str">
        <f t="shared" si="178"/>
        <v>No</v>
      </c>
      <c r="AK600" s="1" t="str">
        <f t="shared" si="179"/>
        <v>Low</v>
      </c>
    </row>
    <row r="601" spans="1:37" x14ac:dyDescent="0.3">
      <c r="A601" s="1" t="s">
        <v>22</v>
      </c>
      <c r="B601" s="1" t="s">
        <v>25</v>
      </c>
      <c r="C601" s="1" t="s">
        <v>28</v>
      </c>
      <c r="D601" s="1">
        <v>1055</v>
      </c>
      <c r="E601" s="1">
        <v>244718</v>
      </c>
      <c r="F601" s="1">
        <v>144839</v>
      </c>
      <c r="G601" s="1">
        <v>6.87</v>
      </c>
      <c r="H601" s="1">
        <v>7.75</v>
      </c>
      <c r="I601" s="1">
        <v>78</v>
      </c>
      <c r="J601" s="1">
        <v>35.770000000000003</v>
      </c>
      <c r="K601" s="1">
        <v>16.98</v>
      </c>
      <c r="L601" s="1">
        <v>20607</v>
      </c>
      <c r="M601" s="1">
        <v>5</v>
      </c>
      <c r="N601" s="1">
        <v>450.62</v>
      </c>
      <c r="O601" s="1">
        <v>9.11</v>
      </c>
      <c r="P601" s="1">
        <v>8</v>
      </c>
      <c r="Q601" s="1">
        <v>9031</v>
      </c>
      <c r="R601" s="1">
        <v>-16</v>
      </c>
      <c r="S601" s="1">
        <f t="shared" si="163"/>
        <v>8176.25</v>
      </c>
      <c r="T601" s="1">
        <f t="shared" si="164"/>
        <v>41553.116399999999</v>
      </c>
      <c r="U601" s="1">
        <f t="shared" si="165"/>
        <v>96.110500000000002</v>
      </c>
      <c r="V601" s="1">
        <f t="shared" si="166"/>
        <v>72.478499999999997</v>
      </c>
      <c r="W601" s="1">
        <f t="shared" si="167"/>
        <v>165182.04459999999</v>
      </c>
      <c r="X601" s="1">
        <f t="shared" si="168"/>
        <v>156.57065838862559</v>
      </c>
      <c r="Y601" s="10">
        <f t="shared" si="169"/>
        <v>1.6895863683124019</v>
      </c>
      <c r="Z601" s="1">
        <f t="shared" si="170"/>
        <v>543.06954862189866</v>
      </c>
      <c r="AA601" s="1">
        <f t="shared" si="171"/>
        <v>0.1436280126512966</v>
      </c>
      <c r="AB601" s="1">
        <f t="shared" si="172"/>
        <v>20343.044599999994</v>
      </c>
      <c r="AC601" s="8">
        <f t="shared" si="173"/>
        <v>0.1436280126512966</v>
      </c>
      <c r="AD601" s="1" t="str">
        <f t="shared" si="174"/>
        <v>CUST601</v>
      </c>
      <c r="AE601" s="1"/>
      <c r="AF601" s="1">
        <f t="shared" si="180"/>
        <v>214142915.61589998</v>
      </c>
      <c r="AG601" s="1">
        <f t="shared" si="175"/>
        <v>1.04623432217398</v>
      </c>
      <c r="AH601" s="1" t="str">
        <f t="shared" si="176"/>
        <v>No</v>
      </c>
      <c r="AI601" s="1" t="str">
        <f t="shared" si="177"/>
        <v>No</v>
      </c>
      <c r="AJ601" s="1" t="str">
        <f t="shared" si="178"/>
        <v>No</v>
      </c>
      <c r="AK601" s="1" t="str">
        <f t="shared" si="179"/>
        <v>Low</v>
      </c>
    </row>
    <row r="602" spans="1:37" x14ac:dyDescent="0.3">
      <c r="A602" s="1" t="s">
        <v>23</v>
      </c>
      <c r="B602" s="1" t="s">
        <v>24</v>
      </c>
      <c r="C602" s="1" t="s">
        <v>30</v>
      </c>
      <c r="D602" s="1">
        <v>3273</v>
      </c>
      <c r="E602" s="1">
        <v>285718</v>
      </c>
      <c r="F602" s="1">
        <v>82064</v>
      </c>
      <c r="G602" s="1">
        <v>4.38</v>
      </c>
      <c r="H602" s="1">
        <v>8.07</v>
      </c>
      <c r="I602" s="1">
        <v>30</v>
      </c>
      <c r="J602" s="1">
        <v>54.17</v>
      </c>
      <c r="K602" s="1">
        <v>16.670000000000002</v>
      </c>
      <c r="L602" s="1">
        <v>58876</v>
      </c>
      <c r="M602" s="1">
        <v>8</v>
      </c>
      <c r="N602" s="1">
        <v>1374.64</v>
      </c>
      <c r="O602" s="1">
        <v>21.26</v>
      </c>
      <c r="P602" s="1">
        <v>3</v>
      </c>
      <c r="Q602" s="1">
        <v>49979</v>
      </c>
      <c r="R602" s="1">
        <v>9</v>
      </c>
      <c r="S602" s="1">
        <f t="shared" si="163"/>
        <v>26413.11</v>
      </c>
      <c r="T602" s="1">
        <f t="shared" si="164"/>
        <v>47629.190600000002</v>
      </c>
      <c r="U602" s="1">
        <f t="shared" si="165"/>
        <v>695.83980000000008</v>
      </c>
      <c r="V602" s="1">
        <f t="shared" si="166"/>
        <v>143.35739999999998</v>
      </c>
      <c r="W602" s="1">
        <f t="shared" si="167"/>
        <v>101981.50219999999</v>
      </c>
      <c r="X602" s="1">
        <f t="shared" si="168"/>
        <v>31.158418026275584</v>
      </c>
      <c r="Y602" s="10">
        <f t="shared" si="169"/>
        <v>3.4816484694872294</v>
      </c>
      <c r="Z602" s="1">
        <f t="shared" si="170"/>
        <v>207.84932782401208</v>
      </c>
      <c r="AA602" s="1">
        <f t="shared" si="171"/>
        <v>0.14433532364079268</v>
      </c>
      <c r="AB602" s="1">
        <f t="shared" si="172"/>
        <v>19917.502199999988</v>
      </c>
      <c r="AC602" s="8">
        <f t="shared" si="173"/>
        <v>0.14433532364079268</v>
      </c>
      <c r="AD602" s="1" t="str">
        <f t="shared" si="174"/>
        <v>CUST602</v>
      </c>
      <c r="AE602" s="1"/>
      <c r="AF602" s="1">
        <f t="shared" si="180"/>
        <v>214162833.11809999</v>
      </c>
      <c r="AG602" s="1">
        <f t="shared" si="175"/>
        <v>1.0463316327684196</v>
      </c>
      <c r="AH602" s="1" t="str">
        <f t="shared" si="176"/>
        <v>No</v>
      </c>
      <c r="AI602" s="1" t="str">
        <f t="shared" si="177"/>
        <v>No</v>
      </c>
      <c r="AJ602" s="1" t="str">
        <f t="shared" si="178"/>
        <v>No</v>
      </c>
      <c r="AK602" s="1" t="str">
        <f t="shared" si="179"/>
        <v>Low</v>
      </c>
    </row>
    <row r="603" spans="1:37" x14ac:dyDescent="0.3">
      <c r="A603" s="1" t="s">
        <v>23</v>
      </c>
      <c r="B603" s="1" t="s">
        <v>26</v>
      </c>
      <c r="C603" s="1" t="s">
        <v>31</v>
      </c>
      <c r="D603" s="1">
        <v>919</v>
      </c>
      <c r="E603" s="1">
        <v>162782</v>
      </c>
      <c r="F603" s="1">
        <v>10722</v>
      </c>
      <c r="G603" s="1">
        <v>3.8</v>
      </c>
      <c r="H603" s="1">
        <v>9.09</v>
      </c>
      <c r="I603" s="1">
        <v>458</v>
      </c>
      <c r="J603" s="1">
        <v>28.83</v>
      </c>
      <c r="K603" s="1">
        <v>8.8800000000000008</v>
      </c>
      <c r="L603" s="1">
        <v>73508</v>
      </c>
      <c r="M603" s="1">
        <v>12</v>
      </c>
      <c r="N603" s="1">
        <v>1441.28</v>
      </c>
      <c r="O603" s="1">
        <v>21.42</v>
      </c>
      <c r="P603" s="1">
        <v>40</v>
      </c>
      <c r="Q603" s="1">
        <v>35722</v>
      </c>
      <c r="R603" s="1">
        <v>35</v>
      </c>
      <c r="S603" s="1">
        <f t="shared" si="163"/>
        <v>8353.7099999999991</v>
      </c>
      <c r="T603" s="1">
        <f t="shared" si="164"/>
        <v>14455.0416</v>
      </c>
      <c r="U603" s="1">
        <f t="shared" si="165"/>
        <v>196.84980000000002</v>
      </c>
      <c r="V603" s="1">
        <f t="shared" si="166"/>
        <v>34.921999999999997</v>
      </c>
      <c r="W603" s="1">
        <f t="shared" si="167"/>
        <v>30511.476599999995</v>
      </c>
      <c r="X603" s="1">
        <f t="shared" si="168"/>
        <v>33.200736235038079</v>
      </c>
      <c r="Y603" s="10">
        <f t="shared" si="169"/>
        <v>15.182055586644283</v>
      </c>
      <c r="Z603" s="1">
        <f t="shared" si="170"/>
        <v>112.94266207815275</v>
      </c>
      <c r="AA603" s="1">
        <f t="shared" si="171"/>
        <v>4.0551549925667461</v>
      </c>
      <c r="AB603" s="1">
        <f t="shared" si="172"/>
        <v>19789.476599999995</v>
      </c>
      <c r="AC603" s="8">
        <f t="shared" si="173"/>
        <v>4.0551549925667461</v>
      </c>
      <c r="AD603" s="1" t="str">
        <f t="shared" si="174"/>
        <v>CUST603</v>
      </c>
      <c r="AE603" s="1"/>
      <c r="AF603" s="1">
        <f t="shared" si="180"/>
        <v>214182622.59469998</v>
      </c>
      <c r="AG603" s="1">
        <f t="shared" si="175"/>
        <v>1.0464283178704097</v>
      </c>
      <c r="AH603" s="1" t="str">
        <f t="shared" si="176"/>
        <v>No</v>
      </c>
      <c r="AI603" s="1" t="str">
        <f t="shared" si="177"/>
        <v>No</v>
      </c>
      <c r="AJ603" s="1" t="str">
        <f t="shared" si="178"/>
        <v>No</v>
      </c>
      <c r="AK603" s="1" t="str">
        <f t="shared" si="179"/>
        <v>High</v>
      </c>
    </row>
    <row r="604" spans="1:37" x14ac:dyDescent="0.3">
      <c r="A604" s="1" t="s">
        <v>20</v>
      </c>
      <c r="B604" s="1" t="s">
        <v>24</v>
      </c>
      <c r="C604" s="1" t="s">
        <v>29</v>
      </c>
      <c r="D604" s="1">
        <v>4108</v>
      </c>
      <c r="E604" s="1">
        <v>230231</v>
      </c>
      <c r="F604" s="1">
        <v>67261</v>
      </c>
      <c r="G604" s="1">
        <v>9.3699999999999992</v>
      </c>
      <c r="H604" s="1">
        <v>11.98</v>
      </c>
      <c r="I604" s="1">
        <v>300</v>
      </c>
      <c r="J604" s="1">
        <v>55.34</v>
      </c>
      <c r="K604" s="1">
        <v>15.51</v>
      </c>
      <c r="L604" s="1">
        <v>12881</v>
      </c>
      <c r="M604" s="1">
        <v>14</v>
      </c>
      <c r="N604" s="1">
        <v>1700.01</v>
      </c>
      <c r="O604" s="1">
        <v>12.42</v>
      </c>
      <c r="P604" s="1">
        <v>1</v>
      </c>
      <c r="Q604" s="1">
        <v>44809</v>
      </c>
      <c r="R604" s="1">
        <v>51</v>
      </c>
      <c r="S604" s="1">
        <f t="shared" si="163"/>
        <v>49213.840000000004</v>
      </c>
      <c r="T604" s="1">
        <f t="shared" si="164"/>
        <v>35708.828099999999</v>
      </c>
      <c r="U604" s="1">
        <f t="shared" si="165"/>
        <v>510.21360000000004</v>
      </c>
      <c r="V604" s="1">
        <f t="shared" si="166"/>
        <v>384.91959999999995</v>
      </c>
      <c r="W604" s="1">
        <f t="shared" si="167"/>
        <v>86723.198700000008</v>
      </c>
      <c r="X604" s="1">
        <f t="shared" si="168"/>
        <v>21.110807862706917</v>
      </c>
      <c r="Y604" s="10">
        <f t="shared" si="169"/>
        <v>3.4229494060451078</v>
      </c>
      <c r="Z604" s="1">
        <f t="shared" si="170"/>
        <v>135.4292033576273</v>
      </c>
      <c r="AA604" s="1">
        <f t="shared" si="171"/>
        <v>2.2151795370736349</v>
      </c>
      <c r="AB604" s="1">
        <f t="shared" si="172"/>
        <v>19462.198700000008</v>
      </c>
      <c r="AC604" s="8">
        <f t="shared" si="173"/>
        <v>2.2151795370736349</v>
      </c>
      <c r="AD604" s="1" t="str">
        <f t="shared" si="174"/>
        <v>CUST604</v>
      </c>
      <c r="AE604" s="1"/>
      <c r="AF604" s="1">
        <f t="shared" si="180"/>
        <v>214202084.79339999</v>
      </c>
      <c r="AG604" s="1">
        <f t="shared" si="175"/>
        <v>1.0465234039964502</v>
      </c>
      <c r="AH604" s="1" t="str">
        <f t="shared" si="176"/>
        <v>No</v>
      </c>
      <c r="AI604" s="1" t="str">
        <f t="shared" si="177"/>
        <v>No</v>
      </c>
      <c r="AJ604" s="1" t="str">
        <f t="shared" si="178"/>
        <v>No</v>
      </c>
      <c r="AK604" s="1" t="str">
        <f t="shared" si="179"/>
        <v>Low</v>
      </c>
    </row>
    <row r="605" spans="1:37" x14ac:dyDescent="0.3">
      <c r="A605" s="1" t="s">
        <v>22</v>
      </c>
      <c r="B605" s="1" t="s">
        <v>24</v>
      </c>
      <c r="C605" s="1" t="s">
        <v>30</v>
      </c>
      <c r="D605" s="1">
        <v>4287</v>
      </c>
      <c r="E605" s="1">
        <v>187488</v>
      </c>
      <c r="F605" s="1">
        <v>43870</v>
      </c>
      <c r="G605" s="1">
        <v>6.49</v>
      </c>
      <c r="H605" s="1">
        <v>14.57</v>
      </c>
      <c r="I605" s="1">
        <v>207</v>
      </c>
      <c r="J605" s="1">
        <v>31.72</v>
      </c>
      <c r="K605" s="1">
        <v>17.55</v>
      </c>
      <c r="L605" s="1">
        <v>18976</v>
      </c>
      <c r="M605" s="1">
        <v>10</v>
      </c>
      <c r="N605" s="1">
        <v>1826</v>
      </c>
      <c r="O605" s="1">
        <v>13.44</v>
      </c>
      <c r="P605" s="1">
        <v>9</v>
      </c>
      <c r="Q605" s="1">
        <v>9253</v>
      </c>
      <c r="R605" s="1">
        <v>41</v>
      </c>
      <c r="S605" s="1">
        <f t="shared" si="163"/>
        <v>62461.590000000004</v>
      </c>
      <c r="T605" s="1">
        <f t="shared" si="164"/>
        <v>32904.144</v>
      </c>
      <c r="U605" s="1">
        <f t="shared" si="165"/>
        <v>576.17279999999994</v>
      </c>
      <c r="V605" s="1">
        <f t="shared" si="166"/>
        <v>278.22629999999998</v>
      </c>
      <c r="W605" s="1">
        <f t="shared" si="167"/>
        <v>63038.866900000008</v>
      </c>
      <c r="X605" s="1">
        <f t="shared" si="168"/>
        <v>14.704657546069514</v>
      </c>
      <c r="Y605" s="10">
        <f t="shared" si="169"/>
        <v>4.2737178025985871</v>
      </c>
      <c r="Z605" s="1">
        <f t="shared" si="170"/>
        <v>102.67688937568455</v>
      </c>
      <c r="AA605" s="1">
        <f t="shared" si="171"/>
        <v>2.0160330261136714</v>
      </c>
      <c r="AB605" s="1">
        <f t="shared" si="172"/>
        <v>19168.866900000008</v>
      </c>
      <c r="AC605" s="8">
        <f t="shared" si="173"/>
        <v>2.0160330261136714</v>
      </c>
      <c r="AD605" s="1" t="str">
        <f t="shared" si="174"/>
        <v>CUST605</v>
      </c>
      <c r="AE605" s="1"/>
      <c r="AF605" s="1">
        <f t="shared" si="180"/>
        <v>214221253.66029999</v>
      </c>
      <c r="AG605" s="1">
        <f t="shared" si="175"/>
        <v>1.0466170569964117</v>
      </c>
      <c r="AH605" s="1" t="str">
        <f t="shared" si="176"/>
        <v>No</v>
      </c>
      <c r="AI605" s="1" t="str">
        <f t="shared" si="177"/>
        <v>No</v>
      </c>
      <c r="AJ605" s="1" t="str">
        <f t="shared" si="178"/>
        <v>No</v>
      </c>
      <c r="AK605" s="1" t="str">
        <f t="shared" si="179"/>
        <v>Low</v>
      </c>
    </row>
    <row r="606" spans="1:37" x14ac:dyDescent="0.3">
      <c r="A606" s="1" t="s">
        <v>18</v>
      </c>
      <c r="B606" s="1" t="s">
        <v>26</v>
      </c>
      <c r="C606" s="1" t="s">
        <v>30</v>
      </c>
      <c r="D606" s="1">
        <v>4461</v>
      </c>
      <c r="E606" s="1">
        <v>271373</v>
      </c>
      <c r="F606" s="1">
        <v>98344</v>
      </c>
      <c r="G606" s="1">
        <v>3.41</v>
      </c>
      <c r="H606" s="1">
        <v>10.23</v>
      </c>
      <c r="I606" s="1">
        <v>77</v>
      </c>
      <c r="J606" s="1">
        <v>67.83</v>
      </c>
      <c r="K606" s="1">
        <v>16.149999999999999</v>
      </c>
      <c r="L606" s="1">
        <v>28225</v>
      </c>
      <c r="M606" s="1">
        <v>5</v>
      </c>
      <c r="N606" s="1">
        <v>377.65</v>
      </c>
      <c r="O606" s="1">
        <v>2.73</v>
      </c>
      <c r="P606" s="1">
        <v>23</v>
      </c>
      <c r="Q606" s="1">
        <v>38710</v>
      </c>
      <c r="R606" s="1">
        <v>6</v>
      </c>
      <c r="S606" s="1">
        <f t="shared" si="163"/>
        <v>45636.03</v>
      </c>
      <c r="T606" s="1">
        <f t="shared" si="164"/>
        <v>43826.739499999996</v>
      </c>
      <c r="U606" s="1">
        <f t="shared" si="165"/>
        <v>121.78530000000001</v>
      </c>
      <c r="V606" s="1">
        <f t="shared" si="166"/>
        <v>152.12009999999998</v>
      </c>
      <c r="W606" s="1">
        <f t="shared" si="167"/>
        <v>114701.32510000002</v>
      </c>
      <c r="X606" s="1">
        <f t="shared" si="168"/>
        <v>25.712020869760146</v>
      </c>
      <c r="Y606" s="10">
        <f t="shared" si="169"/>
        <v>2.7594260961522816</v>
      </c>
      <c r="Z606" s="1">
        <f t="shared" si="170"/>
        <v>718.58334436647692</v>
      </c>
      <c r="AA606" s="1">
        <f t="shared" si="171"/>
        <v>0.10715528073905657</v>
      </c>
      <c r="AB606" s="1">
        <f t="shared" si="172"/>
        <v>16357.325100000016</v>
      </c>
      <c r="AC606" s="8">
        <f t="shared" si="173"/>
        <v>0.10715528073905657</v>
      </c>
      <c r="AD606" s="1" t="str">
        <f t="shared" si="174"/>
        <v>CUST606</v>
      </c>
      <c r="AE606" s="1"/>
      <c r="AF606" s="1">
        <f t="shared" si="180"/>
        <v>214237610.98539999</v>
      </c>
      <c r="AG606" s="1">
        <f t="shared" si="175"/>
        <v>1.0466969736954506</v>
      </c>
      <c r="AH606" s="1" t="str">
        <f t="shared" si="176"/>
        <v>No</v>
      </c>
      <c r="AI606" s="1" t="str">
        <f t="shared" si="177"/>
        <v>No</v>
      </c>
      <c r="AJ606" s="1" t="str">
        <f t="shared" si="178"/>
        <v>No</v>
      </c>
      <c r="AK606" s="1" t="str">
        <f t="shared" si="179"/>
        <v>Low</v>
      </c>
    </row>
    <row r="607" spans="1:37" x14ac:dyDescent="0.3">
      <c r="A607" s="1" t="s">
        <v>19</v>
      </c>
      <c r="B607" s="1" t="s">
        <v>24</v>
      </c>
      <c r="C607" s="1" t="s">
        <v>28</v>
      </c>
      <c r="D607" s="1">
        <v>642</v>
      </c>
      <c r="E607" s="1">
        <v>236987</v>
      </c>
      <c r="F607" s="1">
        <v>128749</v>
      </c>
      <c r="G607" s="1">
        <v>0.69</v>
      </c>
      <c r="H607" s="1">
        <v>2.76</v>
      </c>
      <c r="I607" s="1">
        <v>29</v>
      </c>
      <c r="J607" s="1">
        <v>42.48</v>
      </c>
      <c r="K607" s="1">
        <v>12.91</v>
      </c>
      <c r="L607" s="1">
        <v>56866</v>
      </c>
      <c r="M607" s="1">
        <v>13</v>
      </c>
      <c r="N607" s="1">
        <v>805.68</v>
      </c>
      <c r="O607" s="1">
        <v>11.8</v>
      </c>
      <c r="P607" s="1">
        <v>25</v>
      </c>
      <c r="Q607" s="1">
        <v>5887</v>
      </c>
      <c r="R607" s="1">
        <v>-1</v>
      </c>
      <c r="S607" s="1">
        <f t="shared" si="163"/>
        <v>1771.9199999999998</v>
      </c>
      <c r="T607" s="1">
        <f t="shared" si="164"/>
        <v>30595.021699999998</v>
      </c>
      <c r="U607" s="1">
        <f t="shared" si="165"/>
        <v>75.756</v>
      </c>
      <c r="V607" s="1">
        <f t="shared" si="166"/>
        <v>4.4298000000000002</v>
      </c>
      <c r="W607" s="1">
        <f t="shared" si="167"/>
        <v>141786.8725</v>
      </c>
      <c r="X607" s="1">
        <f t="shared" si="168"/>
        <v>220.85182632398752</v>
      </c>
      <c r="Y607" s="10">
        <f t="shared" si="169"/>
        <v>1.8406900247768914</v>
      </c>
      <c r="Z607" s="1">
        <f t="shared" si="170"/>
        <v>294.14531824049254</v>
      </c>
      <c r="AA607" s="1">
        <f t="shared" si="171"/>
        <v>9.8590724385725789E-2</v>
      </c>
      <c r="AB607" s="1">
        <f t="shared" si="172"/>
        <v>13037.872499999998</v>
      </c>
      <c r="AC607" s="8">
        <f t="shared" si="173"/>
        <v>9.8590724385725789E-2</v>
      </c>
      <c r="AD607" s="1" t="str">
        <f t="shared" si="174"/>
        <v>CUST607</v>
      </c>
      <c r="AE607" s="1"/>
      <c r="AF607" s="1">
        <f t="shared" si="180"/>
        <v>214250648.85789999</v>
      </c>
      <c r="AG607" s="1">
        <f t="shared" si="175"/>
        <v>1.0467606726025958</v>
      </c>
      <c r="AH607" s="1" t="str">
        <f t="shared" si="176"/>
        <v>No</v>
      </c>
      <c r="AI607" s="1" t="str">
        <f t="shared" si="177"/>
        <v>No</v>
      </c>
      <c r="AJ607" s="1" t="str">
        <f t="shared" si="178"/>
        <v>No</v>
      </c>
      <c r="AK607" s="1" t="str">
        <f t="shared" si="179"/>
        <v>Low</v>
      </c>
    </row>
    <row r="608" spans="1:37" x14ac:dyDescent="0.3">
      <c r="A608" s="1" t="s">
        <v>23</v>
      </c>
      <c r="B608" s="1" t="s">
        <v>24</v>
      </c>
      <c r="C608" s="1" t="s">
        <v>31</v>
      </c>
      <c r="D608" s="1">
        <v>4011</v>
      </c>
      <c r="E608" s="1">
        <v>244509</v>
      </c>
      <c r="F608" s="1">
        <v>104239</v>
      </c>
      <c r="G608" s="1">
        <v>6.49</v>
      </c>
      <c r="H608" s="1">
        <v>9.6199999999999992</v>
      </c>
      <c r="I608" s="1">
        <v>235</v>
      </c>
      <c r="J608" s="1">
        <v>28.61</v>
      </c>
      <c r="K608" s="1">
        <v>13.91</v>
      </c>
      <c r="L608" s="1">
        <v>49377</v>
      </c>
      <c r="M608" s="1">
        <v>13</v>
      </c>
      <c r="N608" s="1">
        <v>1360.34</v>
      </c>
      <c r="O608" s="1">
        <v>1.56</v>
      </c>
      <c r="P608" s="1">
        <v>32</v>
      </c>
      <c r="Q608" s="1">
        <v>6024</v>
      </c>
      <c r="R608" s="1">
        <v>17</v>
      </c>
      <c r="S608" s="1">
        <f t="shared" si="163"/>
        <v>38585.82</v>
      </c>
      <c r="T608" s="1">
        <f t="shared" si="164"/>
        <v>34011.2019</v>
      </c>
      <c r="U608" s="1">
        <f t="shared" si="165"/>
        <v>62.571600000000004</v>
      </c>
      <c r="V608" s="1">
        <f t="shared" si="166"/>
        <v>260.31389999999999</v>
      </c>
      <c r="W608" s="1">
        <f t="shared" si="167"/>
        <v>116188.09260000002</v>
      </c>
      <c r="X608" s="1">
        <f t="shared" si="168"/>
        <v>28.967362902019453</v>
      </c>
      <c r="Y608" s="10">
        <f t="shared" si="169"/>
        <v>2.3456575753796565</v>
      </c>
      <c r="Z608" s="1">
        <f t="shared" si="170"/>
        <v>179.74109413823015</v>
      </c>
      <c r="AA608" s="1">
        <f t="shared" si="171"/>
        <v>1.3074361270955261</v>
      </c>
      <c r="AB608" s="1">
        <f t="shared" si="172"/>
        <v>11949.092600000018</v>
      </c>
      <c r="AC608" s="8">
        <f t="shared" si="173"/>
        <v>1.3074361270955261</v>
      </c>
      <c r="AD608" s="1" t="str">
        <f t="shared" si="174"/>
        <v>CUST608</v>
      </c>
      <c r="AE608" s="1"/>
      <c r="AF608" s="1">
        <f t="shared" si="180"/>
        <v>214262597.95049998</v>
      </c>
      <c r="AG608" s="1">
        <f t="shared" si="175"/>
        <v>1.0468190520767007</v>
      </c>
      <c r="AH608" s="1" t="str">
        <f t="shared" si="176"/>
        <v>No</v>
      </c>
      <c r="AI608" s="1" t="str">
        <f t="shared" si="177"/>
        <v>No</v>
      </c>
      <c r="AJ608" s="1" t="str">
        <f t="shared" si="178"/>
        <v>No</v>
      </c>
      <c r="AK608" s="1" t="str">
        <f t="shared" si="179"/>
        <v>Low</v>
      </c>
    </row>
    <row r="609" spans="1:37" x14ac:dyDescent="0.3">
      <c r="A609" s="1" t="s">
        <v>21</v>
      </c>
      <c r="B609" s="1" t="s">
        <v>26</v>
      </c>
      <c r="C609" s="1" t="s">
        <v>31</v>
      </c>
      <c r="D609" s="1">
        <v>1487</v>
      </c>
      <c r="E609" s="1">
        <v>296353</v>
      </c>
      <c r="F609" s="1">
        <v>99333</v>
      </c>
      <c r="G609" s="1">
        <v>2.68</v>
      </c>
      <c r="H609" s="1">
        <v>18.920000000000002</v>
      </c>
      <c r="I609" s="1">
        <v>386</v>
      </c>
      <c r="J609" s="1">
        <v>43.83</v>
      </c>
      <c r="K609" s="1">
        <v>15.3</v>
      </c>
      <c r="L609" s="1">
        <v>89299</v>
      </c>
      <c r="M609" s="1">
        <v>9</v>
      </c>
      <c r="N609" s="1">
        <v>664.7</v>
      </c>
      <c r="O609" s="1">
        <v>28.53</v>
      </c>
      <c r="P609" s="1">
        <v>12</v>
      </c>
      <c r="Q609" s="1">
        <v>22380</v>
      </c>
      <c r="R609" s="1">
        <v>7</v>
      </c>
      <c r="S609" s="1">
        <f t="shared" si="163"/>
        <v>28134.04</v>
      </c>
      <c r="T609" s="1">
        <f t="shared" si="164"/>
        <v>45342.008999999998</v>
      </c>
      <c r="U609" s="1">
        <f t="shared" si="165"/>
        <v>424.24110000000002</v>
      </c>
      <c r="V609" s="1">
        <f t="shared" si="166"/>
        <v>39.851600000000005</v>
      </c>
      <c r="W609" s="1">
        <f t="shared" si="167"/>
        <v>110733.85830000002</v>
      </c>
      <c r="X609" s="1">
        <f t="shared" si="168"/>
        <v>74.467961197041035</v>
      </c>
      <c r="Y609" s="10">
        <f t="shared" si="169"/>
        <v>2.9834294745955523</v>
      </c>
      <c r="Z609" s="1">
        <f t="shared" si="170"/>
        <v>445.8447419888671</v>
      </c>
      <c r="AA609" s="1">
        <f t="shared" si="171"/>
        <v>0.86577223783798385</v>
      </c>
      <c r="AB609" s="1">
        <f t="shared" si="172"/>
        <v>11400.858300000022</v>
      </c>
      <c r="AC609" s="8">
        <f t="shared" si="173"/>
        <v>0.86577223783798385</v>
      </c>
      <c r="AD609" s="1" t="str">
        <f t="shared" si="174"/>
        <v>CUST609</v>
      </c>
      <c r="AE609" s="1"/>
      <c r="AF609" s="1">
        <f t="shared" si="180"/>
        <v>214273998.80879998</v>
      </c>
      <c r="AG609" s="1">
        <f t="shared" si="175"/>
        <v>1.0468747530520115</v>
      </c>
      <c r="AH609" s="1" t="str">
        <f t="shared" si="176"/>
        <v>No</v>
      </c>
      <c r="AI609" s="1" t="str">
        <f t="shared" si="177"/>
        <v>No</v>
      </c>
      <c r="AJ609" s="1" t="str">
        <f t="shared" si="178"/>
        <v>No</v>
      </c>
      <c r="AK609" s="1" t="str">
        <f t="shared" si="179"/>
        <v>Low</v>
      </c>
    </row>
    <row r="610" spans="1:37" x14ac:dyDescent="0.3">
      <c r="A610" s="1" t="s">
        <v>21</v>
      </c>
      <c r="B610" s="1" t="s">
        <v>26</v>
      </c>
      <c r="C610" s="1" t="s">
        <v>29</v>
      </c>
      <c r="D610" s="1">
        <v>2027</v>
      </c>
      <c r="E610" s="1">
        <v>153892</v>
      </c>
      <c r="F610" s="1">
        <v>105123</v>
      </c>
      <c r="G610" s="1">
        <v>9.42</v>
      </c>
      <c r="H610" s="1">
        <v>4.51</v>
      </c>
      <c r="I610" s="1">
        <v>370</v>
      </c>
      <c r="J610" s="1">
        <v>63.37</v>
      </c>
      <c r="K610" s="1">
        <v>11.34</v>
      </c>
      <c r="L610" s="1">
        <v>4134</v>
      </c>
      <c r="M610" s="1">
        <v>3</v>
      </c>
      <c r="N610" s="1">
        <v>1062.51</v>
      </c>
      <c r="O610" s="1">
        <v>21.93</v>
      </c>
      <c r="P610" s="1">
        <v>26</v>
      </c>
      <c r="Q610" s="1">
        <v>6950</v>
      </c>
      <c r="R610" s="1">
        <v>75</v>
      </c>
      <c r="S610" s="1">
        <f t="shared" si="163"/>
        <v>9141.77</v>
      </c>
      <c r="T610" s="1">
        <f t="shared" si="164"/>
        <v>17451.352800000001</v>
      </c>
      <c r="U610" s="1">
        <f t="shared" si="165"/>
        <v>444.52109999999999</v>
      </c>
      <c r="V610" s="1">
        <f t="shared" si="166"/>
        <v>190.94340000000003</v>
      </c>
      <c r="W610" s="1">
        <f t="shared" si="167"/>
        <v>115579.4127</v>
      </c>
      <c r="X610" s="1">
        <f t="shared" si="168"/>
        <v>57.019937197829307</v>
      </c>
      <c r="Y610" s="10">
        <f t="shared" si="169"/>
        <v>1.4639232137591203</v>
      </c>
      <c r="Z610" s="1">
        <f t="shared" si="170"/>
        <v>144.83816622902373</v>
      </c>
      <c r="AA610" s="1">
        <f t="shared" si="171"/>
        <v>2.5545752865646039</v>
      </c>
      <c r="AB610" s="1">
        <f t="shared" si="172"/>
        <v>10456.412700000001</v>
      </c>
      <c r="AC610" s="8">
        <f t="shared" si="173"/>
        <v>2.5545752865646039</v>
      </c>
      <c r="AD610" s="1" t="str">
        <f t="shared" si="174"/>
        <v>CUST610</v>
      </c>
      <c r="AE610" s="1"/>
      <c r="AF610" s="1">
        <f t="shared" si="180"/>
        <v>214284455.22149998</v>
      </c>
      <c r="AG610" s="1">
        <f t="shared" si="175"/>
        <v>1.0469258397658638</v>
      </c>
      <c r="AH610" s="1" t="str">
        <f t="shared" si="176"/>
        <v>No</v>
      </c>
      <c r="AI610" s="1" t="str">
        <f t="shared" si="177"/>
        <v>No</v>
      </c>
      <c r="AJ610" s="1" t="str">
        <f t="shared" si="178"/>
        <v>No</v>
      </c>
      <c r="AK610" s="1" t="str">
        <f t="shared" si="179"/>
        <v>Low</v>
      </c>
    </row>
    <row r="611" spans="1:37" x14ac:dyDescent="0.3">
      <c r="A611" s="1" t="s">
        <v>18</v>
      </c>
      <c r="B611" s="1" t="s">
        <v>26</v>
      </c>
      <c r="C611" s="1" t="s">
        <v>29</v>
      </c>
      <c r="D611" s="1">
        <v>4430</v>
      </c>
      <c r="E611" s="1">
        <v>280147</v>
      </c>
      <c r="F611" s="1">
        <v>114369</v>
      </c>
      <c r="G611" s="1">
        <v>3.09</v>
      </c>
      <c r="H611" s="1">
        <v>6.39</v>
      </c>
      <c r="I611" s="1">
        <v>316</v>
      </c>
      <c r="J611" s="1">
        <v>11.62</v>
      </c>
      <c r="K611" s="1">
        <v>14.96</v>
      </c>
      <c r="L611" s="1">
        <v>34959</v>
      </c>
      <c r="M611" s="1">
        <v>13</v>
      </c>
      <c r="N611" s="1">
        <v>1578.64</v>
      </c>
      <c r="O611" s="1">
        <v>24.12</v>
      </c>
      <c r="P611" s="1">
        <v>30</v>
      </c>
      <c r="Q611" s="1">
        <v>49844</v>
      </c>
      <c r="R611" s="1">
        <v>16</v>
      </c>
      <c r="S611" s="1">
        <f t="shared" si="163"/>
        <v>28307.699999999997</v>
      </c>
      <c r="T611" s="1">
        <f t="shared" si="164"/>
        <v>41909.991200000004</v>
      </c>
      <c r="U611" s="1">
        <f t="shared" si="165"/>
        <v>1068.5160000000001</v>
      </c>
      <c r="V611" s="1">
        <f t="shared" si="166"/>
        <v>136.887</v>
      </c>
      <c r="W611" s="1">
        <f t="shared" si="167"/>
        <v>123920.90580000001</v>
      </c>
      <c r="X611" s="1">
        <f t="shared" si="168"/>
        <v>27.973116433408581</v>
      </c>
      <c r="Y611" s="10">
        <f t="shared" si="169"/>
        <v>2.4495011760179768</v>
      </c>
      <c r="Z611" s="1">
        <f t="shared" si="170"/>
        <v>177.4609790705924</v>
      </c>
      <c r="AA611" s="1">
        <f t="shared" si="171"/>
        <v>1.7806731465980361</v>
      </c>
      <c r="AB611" s="1">
        <f t="shared" si="172"/>
        <v>9551.9058000000077</v>
      </c>
      <c r="AC611" s="8">
        <f t="shared" si="173"/>
        <v>1.7806731465980361</v>
      </c>
      <c r="AD611" s="1" t="str">
        <f t="shared" si="174"/>
        <v>CUST611</v>
      </c>
      <c r="AE611" s="1"/>
      <c r="AF611" s="1">
        <f t="shared" si="180"/>
        <v>214294007.12729999</v>
      </c>
      <c r="AG611" s="1">
        <f t="shared" si="175"/>
        <v>1.0469725073460703</v>
      </c>
      <c r="AH611" s="1" t="str">
        <f t="shared" si="176"/>
        <v>No</v>
      </c>
      <c r="AI611" s="1" t="str">
        <f t="shared" si="177"/>
        <v>No</v>
      </c>
      <c r="AJ611" s="1" t="str">
        <f t="shared" si="178"/>
        <v>No</v>
      </c>
      <c r="AK611" s="1" t="str">
        <f t="shared" si="179"/>
        <v>Low</v>
      </c>
    </row>
    <row r="612" spans="1:37" x14ac:dyDescent="0.3">
      <c r="A612" s="1" t="s">
        <v>23</v>
      </c>
      <c r="B612" s="1" t="s">
        <v>24</v>
      </c>
      <c r="C612" s="1" t="s">
        <v>28</v>
      </c>
      <c r="D612" s="1">
        <v>1562</v>
      </c>
      <c r="E612" s="1">
        <v>150417</v>
      </c>
      <c r="F612" s="1">
        <v>59120</v>
      </c>
      <c r="G612" s="1">
        <v>7.85</v>
      </c>
      <c r="H612" s="1">
        <v>6.57</v>
      </c>
      <c r="I612" s="1">
        <v>91</v>
      </c>
      <c r="J612" s="1">
        <v>24.82</v>
      </c>
      <c r="K612" s="1">
        <v>6.34</v>
      </c>
      <c r="L612" s="1">
        <v>26751</v>
      </c>
      <c r="M612" s="1">
        <v>2</v>
      </c>
      <c r="N612" s="1">
        <v>811.4</v>
      </c>
      <c r="O612" s="1">
        <v>4.01</v>
      </c>
      <c r="P612" s="1">
        <v>6</v>
      </c>
      <c r="Q612" s="1">
        <v>35512</v>
      </c>
      <c r="R612" s="1">
        <v>23</v>
      </c>
      <c r="S612" s="1">
        <f t="shared" si="163"/>
        <v>10262.34</v>
      </c>
      <c r="T612" s="1">
        <f t="shared" si="164"/>
        <v>9536.4377999999997</v>
      </c>
      <c r="U612" s="1">
        <f t="shared" si="165"/>
        <v>62.636199999999995</v>
      </c>
      <c r="V612" s="1">
        <f t="shared" si="166"/>
        <v>122.617</v>
      </c>
      <c r="W612" s="1">
        <f t="shared" si="167"/>
        <v>68169.968999999997</v>
      </c>
      <c r="X612" s="1">
        <f t="shared" si="168"/>
        <v>43.642745838668375</v>
      </c>
      <c r="Y612" s="10">
        <f t="shared" si="169"/>
        <v>2.5442658998646821</v>
      </c>
      <c r="Z612" s="1">
        <f t="shared" si="170"/>
        <v>185.37959083066306</v>
      </c>
      <c r="AA612" s="1">
        <f t="shared" si="171"/>
        <v>0.49088467393978069</v>
      </c>
      <c r="AB612" s="1">
        <f t="shared" si="172"/>
        <v>9049.9689999999973</v>
      </c>
      <c r="AC612" s="8">
        <f t="shared" si="173"/>
        <v>0.49088467393978069</v>
      </c>
      <c r="AD612" s="1" t="str">
        <f t="shared" si="174"/>
        <v>CUST612</v>
      </c>
      <c r="AE612" s="1"/>
      <c r="AF612" s="1">
        <f t="shared" si="180"/>
        <v>214303057.09630001</v>
      </c>
      <c r="AG612" s="1">
        <f t="shared" si="175"/>
        <v>1.0470167226223739</v>
      </c>
      <c r="AH612" s="1" t="str">
        <f t="shared" si="176"/>
        <v>No</v>
      </c>
      <c r="AI612" s="1" t="str">
        <f t="shared" si="177"/>
        <v>No</v>
      </c>
      <c r="AJ612" s="1" t="str">
        <f t="shared" si="178"/>
        <v>No</v>
      </c>
      <c r="AK612" s="1" t="str">
        <f t="shared" si="179"/>
        <v>Low</v>
      </c>
    </row>
    <row r="613" spans="1:37" x14ac:dyDescent="0.3">
      <c r="A613" s="1" t="s">
        <v>19</v>
      </c>
      <c r="B613" s="1" t="s">
        <v>26</v>
      </c>
      <c r="C613" s="1" t="s">
        <v>28</v>
      </c>
      <c r="D613" s="1">
        <v>1416</v>
      </c>
      <c r="E613" s="1">
        <v>210381</v>
      </c>
      <c r="F613" s="1">
        <v>108651</v>
      </c>
      <c r="G613" s="1">
        <v>8.3699999999999992</v>
      </c>
      <c r="H613" s="1">
        <v>16.940000000000001</v>
      </c>
      <c r="I613" s="1">
        <v>393</v>
      </c>
      <c r="J613" s="1">
        <v>8.43</v>
      </c>
      <c r="K613" s="1">
        <v>7.16</v>
      </c>
      <c r="L613" s="1">
        <v>25958</v>
      </c>
      <c r="M613" s="1">
        <v>5</v>
      </c>
      <c r="N613" s="1">
        <v>928.66</v>
      </c>
      <c r="O613" s="1">
        <v>21.08</v>
      </c>
      <c r="P613" s="1">
        <v>13</v>
      </c>
      <c r="Q613" s="1">
        <v>27365</v>
      </c>
      <c r="R613" s="1">
        <v>61</v>
      </c>
      <c r="S613" s="1">
        <f t="shared" si="163"/>
        <v>23987.040000000001</v>
      </c>
      <c r="T613" s="1">
        <f t="shared" si="164"/>
        <v>15063.2796</v>
      </c>
      <c r="U613" s="1">
        <f t="shared" si="165"/>
        <v>298.49279999999999</v>
      </c>
      <c r="V613" s="1">
        <f t="shared" si="166"/>
        <v>118.5192</v>
      </c>
      <c r="W613" s="1">
        <f t="shared" si="167"/>
        <v>117590.6684</v>
      </c>
      <c r="X613" s="1">
        <f t="shared" si="168"/>
        <v>83.044257344632769</v>
      </c>
      <c r="Y613" s="10">
        <f t="shared" si="169"/>
        <v>1.9363006322997487</v>
      </c>
      <c r="Z613" s="1">
        <f t="shared" si="170"/>
        <v>226.54254517261433</v>
      </c>
      <c r="AA613" s="1">
        <f t="shared" si="171"/>
        <v>1.7347734823962238</v>
      </c>
      <c r="AB613" s="1">
        <f t="shared" si="172"/>
        <v>8939.668399999995</v>
      </c>
      <c r="AC613" s="8">
        <f t="shared" si="173"/>
        <v>1.7347734823962238</v>
      </c>
      <c r="AD613" s="1" t="str">
        <f t="shared" si="174"/>
        <v>CUST613</v>
      </c>
      <c r="AE613" s="1"/>
      <c r="AF613" s="1">
        <f t="shared" si="180"/>
        <v>214311996.7647</v>
      </c>
      <c r="AG613" s="1">
        <f t="shared" si="175"/>
        <v>1.0470603990049523</v>
      </c>
      <c r="AH613" s="1" t="str">
        <f t="shared" si="176"/>
        <v>No</v>
      </c>
      <c r="AI613" s="1" t="str">
        <f t="shared" si="177"/>
        <v>No</v>
      </c>
      <c r="AJ613" s="1" t="str">
        <f t="shared" si="178"/>
        <v>No</v>
      </c>
      <c r="AK613" s="1" t="str">
        <f t="shared" si="179"/>
        <v>Low</v>
      </c>
    </row>
    <row r="614" spans="1:37" x14ac:dyDescent="0.3">
      <c r="A614" s="1" t="s">
        <v>21</v>
      </c>
      <c r="B614" s="1" t="s">
        <v>26</v>
      </c>
      <c r="C614" s="1" t="s">
        <v>31</v>
      </c>
      <c r="D614" s="1">
        <v>3373</v>
      </c>
      <c r="E614" s="1">
        <v>221033</v>
      </c>
      <c r="F614" s="1">
        <v>111239</v>
      </c>
      <c r="G614" s="1">
        <v>4.88</v>
      </c>
      <c r="H614" s="1">
        <v>17.079999999999998</v>
      </c>
      <c r="I614" s="1">
        <v>386</v>
      </c>
      <c r="J614" s="1">
        <v>23.91</v>
      </c>
      <c r="K614" s="1">
        <v>6.99</v>
      </c>
      <c r="L614" s="1">
        <v>4409</v>
      </c>
      <c r="M614" s="1">
        <v>11</v>
      </c>
      <c r="N614" s="1">
        <v>1299.71</v>
      </c>
      <c r="O614" s="1">
        <v>29.42</v>
      </c>
      <c r="P614" s="1">
        <v>33</v>
      </c>
      <c r="Q614" s="1">
        <v>22246</v>
      </c>
      <c r="R614" s="1">
        <v>52</v>
      </c>
      <c r="S614" s="1">
        <f t="shared" si="163"/>
        <v>57610.84</v>
      </c>
      <c r="T614" s="1">
        <f t="shared" si="164"/>
        <v>15450.206700000001</v>
      </c>
      <c r="U614" s="1">
        <f t="shared" si="165"/>
        <v>992.33660000000009</v>
      </c>
      <c r="V614" s="1">
        <f t="shared" si="166"/>
        <v>164.60239999999999</v>
      </c>
      <c r="W614" s="1">
        <f t="shared" si="167"/>
        <v>120160.01430000001</v>
      </c>
      <c r="X614" s="1">
        <f t="shared" si="168"/>
        <v>35.624077764601246</v>
      </c>
      <c r="Y614" s="10">
        <f t="shared" si="169"/>
        <v>1.9870099515457709</v>
      </c>
      <c r="Z614" s="1">
        <f t="shared" si="170"/>
        <v>170.063321817944</v>
      </c>
      <c r="AA614" s="1">
        <f t="shared" si="171"/>
        <v>2.2697427985866363</v>
      </c>
      <c r="AB614" s="1">
        <f t="shared" si="172"/>
        <v>8921.0143000000098</v>
      </c>
      <c r="AC614" s="8">
        <f t="shared" si="173"/>
        <v>2.2697427985866363</v>
      </c>
      <c r="AD614" s="1" t="str">
        <f t="shared" si="174"/>
        <v>CUST614</v>
      </c>
      <c r="AE614" s="1"/>
      <c r="AF614" s="1">
        <f t="shared" si="180"/>
        <v>214320917.77899998</v>
      </c>
      <c r="AG614" s="1">
        <f t="shared" si="175"/>
        <v>1.0471039842495187</v>
      </c>
      <c r="AH614" s="1" t="str">
        <f t="shared" si="176"/>
        <v>No</v>
      </c>
      <c r="AI614" s="1" t="str">
        <f t="shared" si="177"/>
        <v>No</v>
      </c>
      <c r="AJ614" s="1" t="str">
        <f t="shared" si="178"/>
        <v>No</v>
      </c>
      <c r="AK614" s="1" t="str">
        <f t="shared" si="179"/>
        <v>Low</v>
      </c>
    </row>
    <row r="615" spans="1:37" x14ac:dyDescent="0.3">
      <c r="A615" s="1" t="s">
        <v>22</v>
      </c>
      <c r="B615" s="1" t="s">
        <v>25</v>
      </c>
      <c r="C615" s="1" t="s">
        <v>28</v>
      </c>
      <c r="D615" s="1">
        <v>2656</v>
      </c>
      <c r="E615" s="1">
        <v>311501</v>
      </c>
      <c r="F615" s="1">
        <v>131311</v>
      </c>
      <c r="G615" s="1">
        <v>6.05</v>
      </c>
      <c r="H615" s="1">
        <v>15.87</v>
      </c>
      <c r="I615" s="1">
        <v>371</v>
      </c>
      <c r="J615" s="1">
        <v>27.55</v>
      </c>
      <c r="K615" s="1">
        <v>6.7</v>
      </c>
      <c r="L615" s="1">
        <v>88648</v>
      </c>
      <c r="M615" s="1">
        <v>14</v>
      </c>
      <c r="N615" s="1">
        <v>672.7</v>
      </c>
      <c r="O615" s="1">
        <v>28.68</v>
      </c>
      <c r="P615" s="1">
        <v>39</v>
      </c>
      <c r="Q615" s="1">
        <v>20589</v>
      </c>
      <c r="R615" s="1">
        <v>-7</v>
      </c>
      <c r="S615" s="1">
        <f t="shared" si="163"/>
        <v>42150.720000000001</v>
      </c>
      <c r="T615" s="1">
        <f t="shared" si="164"/>
        <v>20870.567000000003</v>
      </c>
      <c r="U615" s="1">
        <f t="shared" si="165"/>
        <v>761.74080000000004</v>
      </c>
      <c r="V615" s="1">
        <f t="shared" si="166"/>
        <v>160.68799999999999</v>
      </c>
      <c r="W615" s="1">
        <f t="shared" si="167"/>
        <v>138320.28419999999</v>
      </c>
      <c r="X615" s="1">
        <f t="shared" si="168"/>
        <v>52.078420256024096</v>
      </c>
      <c r="Y615" s="10">
        <f t="shared" si="169"/>
        <v>2.3722384263313812</v>
      </c>
      <c r="Z615" s="1">
        <f t="shared" si="170"/>
        <v>463.0607997621525</v>
      </c>
      <c r="AA615" s="1">
        <f t="shared" si="171"/>
        <v>0.80119068638623958</v>
      </c>
      <c r="AB615" s="1">
        <f t="shared" si="172"/>
        <v>7009.2841999999946</v>
      </c>
      <c r="AC615" s="8">
        <f t="shared" si="173"/>
        <v>0.80119068638623958</v>
      </c>
      <c r="AD615" s="1" t="str">
        <f t="shared" si="174"/>
        <v>CUST615</v>
      </c>
      <c r="AE615" s="1"/>
      <c r="AF615" s="1">
        <f t="shared" si="180"/>
        <v>214327927.0632</v>
      </c>
      <c r="AG615" s="1">
        <f t="shared" si="175"/>
        <v>1.0471382293875511</v>
      </c>
      <c r="AH615" s="1" t="str">
        <f t="shared" si="176"/>
        <v>No</v>
      </c>
      <c r="AI615" s="1" t="str">
        <f t="shared" si="177"/>
        <v>No</v>
      </c>
      <c r="AJ615" s="1" t="str">
        <f t="shared" si="178"/>
        <v>No</v>
      </c>
      <c r="AK615" s="1" t="str">
        <f t="shared" si="179"/>
        <v>Low</v>
      </c>
    </row>
    <row r="616" spans="1:37" x14ac:dyDescent="0.3">
      <c r="A616" s="1" t="s">
        <v>20</v>
      </c>
      <c r="B616" s="1" t="s">
        <v>24</v>
      </c>
      <c r="C616" s="1" t="s">
        <v>30</v>
      </c>
      <c r="D616" s="1">
        <v>1676</v>
      </c>
      <c r="E616" s="1">
        <v>283103</v>
      </c>
      <c r="F616" s="1">
        <v>141554</v>
      </c>
      <c r="G616" s="1">
        <v>2.85</v>
      </c>
      <c r="H616" s="1">
        <v>12.5</v>
      </c>
      <c r="I616" s="1">
        <v>143</v>
      </c>
      <c r="J616" s="1">
        <v>40.53</v>
      </c>
      <c r="K616" s="1">
        <v>14.43</v>
      </c>
      <c r="L616" s="1">
        <v>71017</v>
      </c>
      <c r="M616" s="1">
        <v>12</v>
      </c>
      <c r="N616" s="1">
        <v>225.08</v>
      </c>
      <c r="O616" s="1">
        <v>24.04</v>
      </c>
      <c r="P616" s="1">
        <v>47</v>
      </c>
      <c r="Q616" s="1">
        <v>1567</v>
      </c>
      <c r="R616" s="1">
        <v>13</v>
      </c>
      <c r="S616" s="1">
        <f t="shared" si="163"/>
        <v>20950</v>
      </c>
      <c r="T616" s="1">
        <f t="shared" si="164"/>
        <v>40851.762899999994</v>
      </c>
      <c r="U616" s="1">
        <f t="shared" si="165"/>
        <v>402.91039999999998</v>
      </c>
      <c r="V616" s="1">
        <f t="shared" si="166"/>
        <v>47.765999999999998</v>
      </c>
      <c r="W616" s="1">
        <f t="shared" si="167"/>
        <v>148266.5607</v>
      </c>
      <c r="X616" s="1">
        <f t="shared" si="168"/>
        <v>88.464535023866347</v>
      </c>
      <c r="Y616" s="10">
        <f t="shared" si="169"/>
        <v>1.9999646777908078</v>
      </c>
      <c r="Z616" s="1">
        <f t="shared" si="170"/>
        <v>1257.7883419228717</v>
      </c>
      <c r="AA616" s="1">
        <f t="shared" si="171"/>
        <v>0.11369162460305968</v>
      </c>
      <c r="AB616" s="1">
        <f t="shared" si="172"/>
        <v>6712.5607000000018</v>
      </c>
      <c r="AC616" s="8">
        <f t="shared" si="173"/>
        <v>0.11369162460305968</v>
      </c>
      <c r="AD616" s="1" t="str">
        <f t="shared" si="174"/>
        <v>CUST616</v>
      </c>
      <c r="AE616" s="1"/>
      <c r="AF616" s="1">
        <f t="shared" si="180"/>
        <v>214334639.6239</v>
      </c>
      <c r="AG616" s="1">
        <f t="shared" si="175"/>
        <v>1.0471710248287349</v>
      </c>
      <c r="AH616" s="1" t="str">
        <f t="shared" si="176"/>
        <v>No</v>
      </c>
      <c r="AI616" s="1" t="str">
        <f t="shared" si="177"/>
        <v>No</v>
      </c>
      <c r="AJ616" s="1" t="str">
        <f t="shared" si="178"/>
        <v>No</v>
      </c>
      <c r="AK616" s="1" t="str">
        <f t="shared" si="179"/>
        <v>Low</v>
      </c>
    </row>
    <row r="617" spans="1:37" x14ac:dyDescent="0.3">
      <c r="A617" s="1" t="s">
        <v>19</v>
      </c>
      <c r="B617" s="1" t="s">
        <v>26</v>
      </c>
      <c r="C617" s="1" t="s">
        <v>30</v>
      </c>
      <c r="D617" s="1">
        <v>4344</v>
      </c>
      <c r="E617" s="1">
        <v>236368</v>
      </c>
      <c r="F617" s="1">
        <v>92893</v>
      </c>
      <c r="G617" s="1">
        <v>3.46</v>
      </c>
      <c r="H617" s="1">
        <v>5.61</v>
      </c>
      <c r="I617" s="1">
        <v>71</v>
      </c>
      <c r="J617" s="1">
        <v>17.940000000000001</v>
      </c>
      <c r="K617" s="1">
        <v>7.34</v>
      </c>
      <c r="L617" s="1">
        <v>44648</v>
      </c>
      <c r="M617" s="1">
        <v>1</v>
      </c>
      <c r="N617" s="1">
        <v>1201.3900000000001</v>
      </c>
      <c r="O617" s="1">
        <v>25.42</v>
      </c>
      <c r="P617" s="1">
        <v>9</v>
      </c>
      <c r="Q617" s="1">
        <v>49228</v>
      </c>
      <c r="R617" s="1">
        <v>38</v>
      </c>
      <c r="S617" s="1">
        <f t="shared" si="163"/>
        <v>24369.84</v>
      </c>
      <c r="T617" s="1">
        <f t="shared" si="164"/>
        <v>17349.411199999999</v>
      </c>
      <c r="U617" s="1">
        <f t="shared" si="165"/>
        <v>1104.2448000000002</v>
      </c>
      <c r="V617" s="1">
        <f t="shared" si="166"/>
        <v>150.30240000000001</v>
      </c>
      <c r="W617" s="1">
        <f t="shared" si="167"/>
        <v>99518.2016</v>
      </c>
      <c r="X617" s="1">
        <f t="shared" si="168"/>
        <v>22.909346593001843</v>
      </c>
      <c r="Y617" s="10">
        <f t="shared" si="169"/>
        <v>2.5445189626774893</v>
      </c>
      <c r="Z617" s="1">
        <f t="shared" si="170"/>
        <v>196.74543653601245</v>
      </c>
      <c r="AA617" s="1">
        <f t="shared" si="171"/>
        <v>0.36087241081703109</v>
      </c>
      <c r="AB617" s="1">
        <f t="shared" si="172"/>
        <v>6625.2016000000003</v>
      </c>
      <c r="AC617" s="8">
        <f t="shared" si="173"/>
        <v>0.36087241081703109</v>
      </c>
      <c r="AD617" s="1" t="str">
        <f t="shared" si="174"/>
        <v>CUST617</v>
      </c>
      <c r="AE617" s="1"/>
      <c r="AF617" s="1">
        <f t="shared" si="180"/>
        <v>214341264.82549998</v>
      </c>
      <c r="AG617" s="1">
        <f t="shared" si="175"/>
        <v>1.0472033934610816</v>
      </c>
      <c r="AH617" s="1" t="str">
        <f t="shared" si="176"/>
        <v>No</v>
      </c>
      <c r="AI617" s="1" t="str">
        <f t="shared" si="177"/>
        <v>No</v>
      </c>
      <c r="AJ617" s="1" t="str">
        <f t="shared" si="178"/>
        <v>No</v>
      </c>
      <c r="AK617" s="1" t="str">
        <f t="shared" si="179"/>
        <v>Low</v>
      </c>
    </row>
    <row r="618" spans="1:37" x14ac:dyDescent="0.3">
      <c r="A618" s="1" t="s">
        <v>23</v>
      </c>
      <c r="B618" s="1" t="s">
        <v>27</v>
      </c>
      <c r="C618" s="1" t="s">
        <v>30</v>
      </c>
      <c r="D618" s="1">
        <v>4984</v>
      </c>
      <c r="E618" s="1">
        <v>161672</v>
      </c>
      <c r="F618" s="1">
        <v>55961</v>
      </c>
      <c r="G618" s="1">
        <v>0.64</v>
      </c>
      <c r="H618" s="1">
        <v>2.33</v>
      </c>
      <c r="I618" s="1">
        <v>279</v>
      </c>
      <c r="J618" s="1">
        <v>8.8000000000000007</v>
      </c>
      <c r="K618" s="1">
        <v>17.38</v>
      </c>
      <c r="L618" s="1">
        <v>37066</v>
      </c>
      <c r="M618" s="1">
        <v>1</v>
      </c>
      <c r="N618" s="1">
        <v>603.77</v>
      </c>
      <c r="O618" s="1">
        <v>15.51</v>
      </c>
      <c r="P618" s="1">
        <v>20</v>
      </c>
      <c r="Q618" s="1">
        <v>24490</v>
      </c>
      <c r="R618" s="1">
        <v>-1</v>
      </c>
      <c r="S618" s="1">
        <f t="shared" si="163"/>
        <v>11612.720000000001</v>
      </c>
      <c r="T618" s="1">
        <f t="shared" si="164"/>
        <v>28098.593599999997</v>
      </c>
      <c r="U618" s="1">
        <f t="shared" si="165"/>
        <v>773.01839999999993</v>
      </c>
      <c r="V618" s="1">
        <f t="shared" si="166"/>
        <v>31.897600000000001</v>
      </c>
      <c r="W618" s="1">
        <f t="shared" si="167"/>
        <v>59599.770400000009</v>
      </c>
      <c r="X618" s="1">
        <f t="shared" si="168"/>
        <v>11.958220385232746</v>
      </c>
      <c r="Y618" s="10">
        <f t="shared" si="169"/>
        <v>2.8890119904933793</v>
      </c>
      <c r="Z618" s="1">
        <f t="shared" si="170"/>
        <v>267.77083988936187</v>
      </c>
      <c r="AA618" s="1">
        <f t="shared" si="171"/>
        <v>1.0419357093374237</v>
      </c>
      <c r="AB618" s="1">
        <f t="shared" si="172"/>
        <v>3638.7704000000085</v>
      </c>
      <c r="AC618" s="8">
        <f t="shared" si="173"/>
        <v>1.0419357093374237</v>
      </c>
      <c r="AD618" s="1" t="str">
        <f t="shared" si="174"/>
        <v>CUST618</v>
      </c>
      <c r="AE618" s="1"/>
      <c r="AF618" s="1">
        <f t="shared" si="180"/>
        <v>214344903.59589997</v>
      </c>
      <c r="AG618" s="1">
        <f t="shared" si="175"/>
        <v>1.0472211713384025</v>
      </c>
      <c r="AH618" s="1" t="str">
        <f t="shared" si="176"/>
        <v>No</v>
      </c>
      <c r="AI618" s="1" t="str">
        <f t="shared" si="177"/>
        <v>No</v>
      </c>
      <c r="AJ618" s="1" t="str">
        <f t="shared" si="178"/>
        <v>No</v>
      </c>
      <c r="AK618" s="1" t="str">
        <f t="shared" si="179"/>
        <v>Low</v>
      </c>
    </row>
    <row r="619" spans="1:37" x14ac:dyDescent="0.3">
      <c r="A619" s="1" t="s">
        <v>23</v>
      </c>
      <c r="B619" s="1" t="s">
        <v>26</v>
      </c>
      <c r="C619" s="1" t="s">
        <v>29</v>
      </c>
      <c r="D619" s="1">
        <v>265</v>
      </c>
      <c r="E619" s="1">
        <v>154555</v>
      </c>
      <c r="F619" s="1">
        <v>48056</v>
      </c>
      <c r="G619" s="1">
        <v>2.2799999999999998</v>
      </c>
      <c r="H619" s="1">
        <v>16.8</v>
      </c>
      <c r="I619" s="1">
        <v>126</v>
      </c>
      <c r="J619" s="1">
        <v>5.39</v>
      </c>
      <c r="K619" s="1">
        <v>16.13</v>
      </c>
      <c r="L619" s="1">
        <v>49961</v>
      </c>
      <c r="M619" s="1">
        <v>10</v>
      </c>
      <c r="N619" s="1">
        <v>1959.79</v>
      </c>
      <c r="O619" s="1">
        <v>3.02</v>
      </c>
      <c r="P619" s="1">
        <v>34</v>
      </c>
      <c r="Q619" s="1">
        <v>24871</v>
      </c>
      <c r="R619" s="1">
        <v>-13</v>
      </c>
      <c r="S619" s="1">
        <f t="shared" si="163"/>
        <v>4452</v>
      </c>
      <c r="T619" s="1">
        <f t="shared" si="164"/>
        <v>24929.7215</v>
      </c>
      <c r="U619" s="1">
        <f t="shared" si="165"/>
        <v>8.0030000000000001</v>
      </c>
      <c r="V619" s="1">
        <f t="shared" si="166"/>
        <v>6.0419999999999989</v>
      </c>
      <c r="W619" s="1">
        <f t="shared" si="167"/>
        <v>50327.233500000002</v>
      </c>
      <c r="X619" s="1">
        <f t="shared" si="168"/>
        <v>189.91408867924528</v>
      </c>
      <c r="Y619" s="10">
        <f t="shared" si="169"/>
        <v>3.2161436657233229</v>
      </c>
      <c r="Z619" s="1">
        <f t="shared" si="170"/>
        <v>78.863041448318441</v>
      </c>
      <c r="AA619" s="1">
        <f t="shared" si="171"/>
        <v>1.597706576946718</v>
      </c>
      <c r="AB619" s="1">
        <f t="shared" si="172"/>
        <v>2271.2335000000021</v>
      </c>
      <c r="AC619" s="8">
        <f t="shared" si="173"/>
        <v>1.597706576946718</v>
      </c>
      <c r="AD619" s="1" t="str">
        <f t="shared" si="174"/>
        <v>CUST619</v>
      </c>
      <c r="AE619" s="1"/>
      <c r="AF619" s="1">
        <f t="shared" si="180"/>
        <v>214347174.82939997</v>
      </c>
      <c r="AG619" s="1">
        <f t="shared" si="175"/>
        <v>1.0472322678644517</v>
      </c>
      <c r="AH619" s="1" t="str">
        <f t="shared" si="176"/>
        <v>No</v>
      </c>
      <c r="AI619" s="1" t="str">
        <f t="shared" si="177"/>
        <v>No</v>
      </c>
      <c r="AJ619" s="1" t="str">
        <f t="shared" si="178"/>
        <v>No</v>
      </c>
      <c r="AK619" s="1" t="str">
        <f t="shared" si="179"/>
        <v>Low</v>
      </c>
    </row>
    <row r="620" spans="1:37" x14ac:dyDescent="0.3">
      <c r="A620" s="1" t="s">
        <v>21</v>
      </c>
      <c r="B620" s="1" t="s">
        <v>27</v>
      </c>
      <c r="C620" s="1" t="s">
        <v>28</v>
      </c>
      <c r="D620" s="1">
        <v>2137</v>
      </c>
      <c r="E620" s="1">
        <v>231211</v>
      </c>
      <c r="F620" s="1">
        <v>135429</v>
      </c>
      <c r="G620" s="1">
        <v>1.67</v>
      </c>
      <c r="H620" s="1">
        <v>5.0599999999999996</v>
      </c>
      <c r="I620" s="1">
        <v>400</v>
      </c>
      <c r="J620" s="1">
        <v>66.290000000000006</v>
      </c>
      <c r="K620" s="1">
        <v>12.28</v>
      </c>
      <c r="L620" s="1">
        <v>25705</v>
      </c>
      <c r="M620" s="1">
        <v>9</v>
      </c>
      <c r="N620" s="1">
        <v>1498.41</v>
      </c>
      <c r="O620" s="1">
        <v>17.68</v>
      </c>
      <c r="P620" s="1">
        <v>2</v>
      </c>
      <c r="Q620" s="1">
        <v>28632</v>
      </c>
      <c r="R620" s="1">
        <v>-4</v>
      </c>
      <c r="S620" s="1">
        <f t="shared" si="163"/>
        <v>10813.22</v>
      </c>
      <c r="T620" s="1">
        <f t="shared" si="164"/>
        <v>28392.710799999997</v>
      </c>
      <c r="U620" s="1">
        <f t="shared" si="165"/>
        <v>377.82159999999999</v>
      </c>
      <c r="V620" s="1">
        <f t="shared" si="166"/>
        <v>35.687899999999999</v>
      </c>
      <c r="W620" s="1">
        <f t="shared" si="167"/>
        <v>137254.55970000001</v>
      </c>
      <c r="X620" s="1">
        <f t="shared" si="168"/>
        <v>64.22768352831072</v>
      </c>
      <c r="Y620" s="10">
        <f t="shared" si="169"/>
        <v>1.7072488167231539</v>
      </c>
      <c r="Z620" s="1">
        <f t="shared" si="170"/>
        <v>154.3042291495652</v>
      </c>
      <c r="AA620" s="1">
        <f t="shared" si="171"/>
        <v>2.5922815090977505</v>
      </c>
      <c r="AB620" s="1">
        <f t="shared" si="172"/>
        <v>1825.5597000000125</v>
      </c>
      <c r="AC620" s="8">
        <f t="shared" si="173"/>
        <v>2.5922815090977505</v>
      </c>
      <c r="AD620" s="1" t="str">
        <f t="shared" si="174"/>
        <v>CUST620</v>
      </c>
      <c r="AE620" s="1"/>
      <c r="AF620" s="1">
        <f t="shared" si="180"/>
        <v>214349000.38909999</v>
      </c>
      <c r="AG620" s="1">
        <f t="shared" si="175"/>
        <v>1.0472411869697598</v>
      </c>
      <c r="AH620" s="1" t="str">
        <f t="shared" si="176"/>
        <v>No</v>
      </c>
      <c r="AI620" s="1" t="str">
        <f t="shared" si="177"/>
        <v>No</v>
      </c>
      <c r="AJ620" s="1" t="str">
        <f t="shared" si="178"/>
        <v>No</v>
      </c>
      <c r="AK620" s="1" t="str">
        <f t="shared" si="179"/>
        <v>Low</v>
      </c>
    </row>
    <row r="621" spans="1:37" x14ac:dyDescent="0.3">
      <c r="A621" s="1" t="s">
        <v>20</v>
      </c>
      <c r="B621" s="1" t="s">
        <v>25</v>
      </c>
      <c r="C621" s="1" t="s">
        <v>29</v>
      </c>
      <c r="D621" s="1">
        <v>693</v>
      </c>
      <c r="E621" s="1">
        <v>296183</v>
      </c>
      <c r="F621" s="1">
        <v>132626</v>
      </c>
      <c r="G621" s="1">
        <v>6.24</v>
      </c>
      <c r="H621" s="1">
        <v>10.61</v>
      </c>
      <c r="I621" s="1">
        <v>177</v>
      </c>
      <c r="J621" s="1">
        <v>42</v>
      </c>
      <c r="K621" s="1">
        <v>15.8</v>
      </c>
      <c r="L621" s="1">
        <v>75603</v>
      </c>
      <c r="M621" s="1">
        <v>2</v>
      </c>
      <c r="N621" s="1">
        <v>966.84</v>
      </c>
      <c r="O621" s="1">
        <v>7.95</v>
      </c>
      <c r="P621" s="1">
        <v>4</v>
      </c>
      <c r="Q621" s="1">
        <v>33210</v>
      </c>
      <c r="R621" s="1">
        <v>31</v>
      </c>
      <c r="S621" s="1">
        <f t="shared" si="163"/>
        <v>7352.73</v>
      </c>
      <c r="T621" s="1">
        <f t="shared" si="164"/>
        <v>46796.913999999997</v>
      </c>
      <c r="U621" s="1">
        <f t="shared" si="165"/>
        <v>55.093499999999999</v>
      </c>
      <c r="V621" s="1">
        <f t="shared" si="166"/>
        <v>43.243200000000002</v>
      </c>
      <c r="W621" s="1">
        <f t="shared" si="167"/>
        <v>133122.01929999999</v>
      </c>
      <c r="X621" s="1">
        <f t="shared" si="168"/>
        <v>192.09526594516592</v>
      </c>
      <c r="Y621" s="10">
        <f t="shared" si="169"/>
        <v>2.2332197306712107</v>
      </c>
      <c r="Z621" s="1">
        <f t="shared" si="170"/>
        <v>306.34127673658514</v>
      </c>
      <c r="AA621" s="1">
        <f t="shared" si="171"/>
        <v>0.57778697629506082</v>
      </c>
      <c r="AB621" s="1">
        <f t="shared" si="172"/>
        <v>496.01929999998538</v>
      </c>
      <c r="AC621" s="8">
        <f t="shared" si="173"/>
        <v>0.57778697629506082</v>
      </c>
      <c r="AD621" s="1" t="str">
        <f t="shared" si="174"/>
        <v>CUST621</v>
      </c>
      <c r="AE621" s="1"/>
      <c r="AF621" s="1">
        <f t="shared" si="180"/>
        <v>214349496.4084</v>
      </c>
      <c r="AG621" s="1">
        <f t="shared" si="175"/>
        <v>1.0472436103626357</v>
      </c>
      <c r="AH621" s="1" t="str">
        <f t="shared" si="176"/>
        <v>No</v>
      </c>
      <c r="AI621" s="1" t="str">
        <f t="shared" si="177"/>
        <v>No</v>
      </c>
      <c r="AJ621" s="1" t="str">
        <f t="shared" si="178"/>
        <v>No</v>
      </c>
      <c r="AK621" s="1" t="str">
        <f t="shared" si="179"/>
        <v>Low</v>
      </c>
    </row>
    <row r="622" spans="1:37" x14ac:dyDescent="0.3">
      <c r="A622" s="1" t="s">
        <v>19</v>
      </c>
      <c r="B622" s="1" t="s">
        <v>25</v>
      </c>
      <c r="C622" s="1" t="s">
        <v>28</v>
      </c>
      <c r="D622" s="1">
        <v>3152</v>
      </c>
      <c r="E622" s="1">
        <v>83787</v>
      </c>
      <c r="F622" s="1">
        <v>13556</v>
      </c>
      <c r="G622" s="1">
        <v>3.67</v>
      </c>
      <c r="H622" s="1">
        <v>9.17</v>
      </c>
      <c r="I622" s="1">
        <v>277</v>
      </c>
      <c r="J622" s="1">
        <v>15.81</v>
      </c>
      <c r="K622" s="1">
        <v>5.25</v>
      </c>
      <c r="L622" s="1">
        <v>28754</v>
      </c>
      <c r="M622" s="1">
        <v>10</v>
      </c>
      <c r="N622" s="1">
        <v>1381.7</v>
      </c>
      <c r="O622" s="1">
        <v>2.84</v>
      </c>
      <c r="P622" s="1">
        <v>10</v>
      </c>
      <c r="Q622" s="1">
        <v>7984</v>
      </c>
      <c r="R622" s="1">
        <v>0</v>
      </c>
      <c r="S622" s="1">
        <f t="shared" si="163"/>
        <v>28903.84</v>
      </c>
      <c r="T622" s="1">
        <f t="shared" si="164"/>
        <v>4398.8175000000001</v>
      </c>
      <c r="U622" s="1">
        <f t="shared" si="165"/>
        <v>89.516799999999989</v>
      </c>
      <c r="V622" s="1">
        <f t="shared" si="166"/>
        <v>115.67839999999998</v>
      </c>
      <c r="W622" s="1">
        <f t="shared" si="167"/>
        <v>13541.147300000011</v>
      </c>
      <c r="X622" s="1">
        <f t="shared" si="168"/>
        <v>4.2960492703045725</v>
      </c>
      <c r="Y622" s="10">
        <f t="shared" si="169"/>
        <v>6.1808055473591033</v>
      </c>
      <c r="Z622" s="1">
        <f t="shared" si="170"/>
        <v>60.640515307230224</v>
      </c>
      <c r="AA622" s="1">
        <f t="shared" si="171"/>
        <v>4.5679031353312567</v>
      </c>
      <c r="AB622" s="1">
        <f t="shared" si="172"/>
        <v>-14.852699999988545</v>
      </c>
      <c r="AC622" s="8">
        <f t="shared" si="173"/>
        <v>4.5679031353312567</v>
      </c>
      <c r="AD622" s="1" t="str">
        <f t="shared" si="174"/>
        <v>CUST622</v>
      </c>
      <c r="AE622" s="1"/>
      <c r="AF622" s="1">
        <f t="shared" si="180"/>
        <v>214349481.5557</v>
      </c>
      <c r="AG622" s="1">
        <f t="shared" si="175"/>
        <v>1.0472435377970573</v>
      </c>
      <c r="AH622" s="1" t="str">
        <f t="shared" si="176"/>
        <v>No</v>
      </c>
      <c r="AI622" s="1" t="str">
        <f t="shared" si="177"/>
        <v>No</v>
      </c>
      <c r="AJ622" s="1" t="str">
        <f t="shared" si="178"/>
        <v>No</v>
      </c>
      <c r="AK622" s="1" t="str">
        <f t="shared" si="179"/>
        <v>Low</v>
      </c>
    </row>
    <row r="623" spans="1:37" x14ac:dyDescent="0.3">
      <c r="A623" s="1" t="s">
        <v>21</v>
      </c>
      <c r="B623" s="1" t="s">
        <v>26</v>
      </c>
      <c r="C623" s="1" t="s">
        <v>28</v>
      </c>
      <c r="D623" s="1">
        <v>4207</v>
      </c>
      <c r="E623" s="1">
        <v>207547</v>
      </c>
      <c r="F623" s="1">
        <v>89703</v>
      </c>
      <c r="G623" s="1">
        <v>8.1</v>
      </c>
      <c r="H623" s="1">
        <v>8.2200000000000006</v>
      </c>
      <c r="I623" s="1">
        <v>191</v>
      </c>
      <c r="J623" s="1">
        <v>14.06</v>
      </c>
      <c r="K623" s="1">
        <v>12</v>
      </c>
      <c r="L623" s="1">
        <v>29309</v>
      </c>
      <c r="M623" s="1">
        <v>4</v>
      </c>
      <c r="N623" s="1">
        <v>1055.05</v>
      </c>
      <c r="O623" s="1">
        <v>9.7200000000000006</v>
      </c>
      <c r="P623" s="1">
        <v>16</v>
      </c>
      <c r="Q623" s="1">
        <v>28350</v>
      </c>
      <c r="R623" s="1">
        <v>-7</v>
      </c>
      <c r="S623" s="1">
        <f t="shared" si="163"/>
        <v>34581.54</v>
      </c>
      <c r="T623" s="1">
        <f t="shared" si="164"/>
        <v>24905.64</v>
      </c>
      <c r="U623" s="1">
        <f t="shared" si="165"/>
        <v>408.92040000000003</v>
      </c>
      <c r="V623" s="1">
        <f t="shared" si="166"/>
        <v>340.767</v>
      </c>
      <c r="W623" s="1">
        <f t="shared" si="167"/>
        <v>89651.132599999997</v>
      </c>
      <c r="X623" s="1">
        <f t="shared" si="168"/>
        <v>21.309991110054671</v>
      </c>
      <c r="Y623" s="10">
        <f t="shared" si="169"/>
        <v>2.3137130307793496</v>
      </c>
      <c r="Z623" s="1">
        <f t="shared" si="170"/>
        <v>196.71769110468699</v>
      </c>
      <c r="AA623" s="1">
        <f t="shared" si="171"/>
        <v>0.97093453531007434</v>
      </c>
      <c r="AB623" s="1">
        <f t="shared" si="172"/>
        <v>-51.867400000002817</v>
      </c>
      <c r="AC623" s="8">
        <f t="shared" si="173"/>
        <v>0.97093453531007434</v>
      </c>
      <c r="AD623" s="1" t="str">
        <f t="shared" si="174"/>
        <v>CUST623</v>
      </c>
      <c r="AE623" s="1"/>
      <c r="AF623" s="1">
        <f t="shared" si="180"/>
        <v>214349429.68830001</v>
      </c>
      <c r="AG623" s="1">
        <f t="shared" si="175"/>
        <v>1.0472432843894024</v>
      </c>
      <c r="AH623" s="1" t="str">
        <f t="shared" si="176"/>
        <v>No</v>
      </c>
      <c r="AI623" s="1" t="str">
        <f t="shared" si="177"/>
        <v>No</v>
      </c>
      <c r="AJ623" s="1" t="str">
        <f t="shared" si="178"/>
        <v>No</v>
      </c>
      <c r="AK623" s="1" t="str">
        <f t="shared" si="179"/>
        <v>Low</v>
      </c>
    </row>
    <row r="624" spans="1:37" x14ac:dyDescent="0.3">
      <c r="A624" s="1" t="s">
        <v>21</v>
      </c>
      <c r="B624" s="1" t="s">
        <v>25</v>
      </c>
      <c r="C624" s="1" t="s">
        <v>28</v>
      </c>
      <c r="D624" s="1">
        <v>629</v>
      </c>
      <c r="E624" s="1">
        <v>107775</v>
      </c>
      <c r="F624" s="1">
        <v>36778</v>
      </c>
      <c r="G624" s="1">
        <v>3.66</v>
      </c>
      <c r="H624" s="1">
        <v>3.72</v>
      </c>
      <c r="I624" s="1">
        <v>76</v>
      </c>
      <c r="J624" s="1">
        <v>60.77</v>
      </c>
      <c r="K624" s="1">
        <v>18.68</v>
      </c>
      <c r="L624" s="1">
        <v>48506</v>
      </c>
      <c r="M624" s="1">
        <v>1</v>
      </c>
      <c r="N624" s="1">
        <v>1047.72</v>
      </c>
      <c r="O624" s="1">
        <v>11.29</v>
      </c>
      <c r="P624" s="1">
        <v>13</v>
      </c>
      <c r="Q624" s="1">
        <v>1056</v>
      </c>
      <c r="R624" s="1">
        <v>44</v>
      </c>
      <c r="S624" s="1">
        <f t="shared" si="163"/>
        <v>2339.88</v>
      </c>
      <c r="T624" s="1">
        <f t="shared" si="164"/>
        <v>20132.37</v>
      </c>
      <c r="U624" s="1">
        <f t="shared" si="165"/>
        <v>71.014099999999985</v>
      </c>
      <c r="V624" s="1">
        <f t="shared" si="166"/>
        <v>23.0214</v>
      </c>
      <c r="W624" s="1">
        <f t="shared" si="167"/>
        <v>35646.714500000002</v>
      </c>
      <c r="X624" s="1">
        <f t="shared" si="168"/>
        <v>56.672042130365661</v>
      </c>
      <c r="Y624" s="10">
        <f t="shared" si="169"/>
        <v>2.9304203599978247</v>
      </c>
      <c r="Z624" s="1">
        <f t="shared" si="170"/>
        <v>102.86622380025197</v>
      </c>
      <c r="AA624" s="1">
        <f t="shared" si="171"/>
        <v>0.73882366040361869</v>
      </c>
      <c r="AB624" s="1">
        <f t="shared" si="172"/>
        <v>-1131.2854999999981</v>
      </c>
      <c r="AC624" s="8">
        <f t="shared" si="173"/>
        <v>0.73882366040361869</v>
      </c>
      <c r="AD624" s="1" t="str">
        <f t="shared" si="174"/>
        <v>CUST624</v>
      </c>
      <c r="AE624" s="1"/>
      <c r="AF624" s="1">
        <f t="shared" si="180"/>
        <v>214348298.40280002</v>
      </c>
      <c r="AG624" s="1">
        <f t="shared" si="175"/>
        <v>1.0472377572874907</v>
      </c>
      <c r="AH624" s="1" t="str">
        <f t="shared" si="176"/>
        <v>No</v>
      </c>
      <c r="AI624" s="1" t="str">
        <f t="shared" si="177"/>
        <v>No</v>
      </c>
      <c r="AJ624" s="1" t="str">
        <f t="shared" si="178"/>
        <v>No</v>
      </c>
      <c r="AK624" s="1" t="str">
        <f t="shared" si="179"/>
        <v>Low</v>
      </c>
    </row>
    <row r="625" spans="1:37" x14ac:dyDescent="0.3">
      <c r="A625" s="1" t="s">
        <v>21</v>
      </c>
      <c r="B625" s="1" t="s">
        <v>25</v>
      </c>
      <c r="C625" s="1" t="s">
        <v>30</v>
      </c>
      <c r="D625" s="1">
        <v>4325</v>
      </c>
      <c r="E625" s="1">
        <v>266823</v>
      </c>
      <c r="F625" s="1">
        <v>136564</v>
      </c>
      <c r="G625" s="1">
        <v>6.86</v>
      </c>
      <c r="H625" s="1">
        <v>13.05</v>
      </c>
      <c r="I625" s="1">
        <v>479</v>
      </c>
      <c r="J625" s="1">
        <v>27.62</v>
      </c>
      <c r="K625" s="1">
        <v>7.81</v>
      </c>
      <c r="L625" s="1">
        <v>41916</v>
      </c>
      <c r="M625" s="1">
        <v>13</v>
      </c>
      <c r="N625" s="1">
        <v>637.42999999999995</v>
      </c>
      <c r="O625" s="1">
        <v>2.87</v>
      </c>
      <c r="P625" s="1">
        <v>26</v>
      </c>
      <c r="Q625" s="1">
        <v>13262</v>
      </c>
      <c r="R625" s="1">
        <v>11</v>
      </c>
      <c r="S625" s="1">
        <f t="shared" si="163"/>
        <v>56441.25</v>
      </c>
      <c r="T625" s="1">
        <f t="shared" si="164"/>
        <v>20838.8763</v>
      </c>
      <c r="U625" s="1">
        <f t="shared" si="165"/>
        <v>124.1275</v>
      </c>
      <c r="V625" s="1">
        <f t="shared" si="166"/>
        <v>296.69500000000005</v>
      </c>
      <c r="W625" s="1">
        <f t="shared" si="167"/>
        <v>133944.05119999999</v>
      </c>
      <c r="X625" s="1">
        <f t="shared" si="168"/>
        <v>30.969722820809245</v>
      </c>
      <c r="Y625" s="10">
        <f t="shared" si="169"/>
        <v>1.9538311707331362</v>
      </c>
      <c r="Z625" s="1">
        <f t="shared" si="170"/>
        <v>418.5918453791005</v>
      </c>
      <c r="AA625" s="1">
        <f t="shared" si="171"/>
        <v>1.1443127841303034</v>
      </c>
      <c r="AB625" s="1">
        <f t="shared" si="172"/>
        <v>-2619.9488000000129</v>
      </c>
      <c r="AC625" s="8">
        <f t="shared" si="173"/>
        <v>1.1443127841303034</v>
      </c>
      <c r="AD625" s="1" t="str">
        <f t="shared" si="174"/>
        <v>CUST625</v>
      </c>
      <c r="AE625" s="1"/>
      <c r="AF625" s="1">
        <f t="shared" si="180"/>
        <v>214345678.45400003</v>
      </c>
      <c r="AG625" s="1">
        <f t="shared" si="175"/>
        <v>1.0472249570491592</v>
      </c>
      <c r="AH625" s="1" t="str">
        <f t="shared" si="176"/>
        <v>No</v>
      </c>
      <c r="AI625" s="1" t="str">
        <f t="shared" si="177"/>
        <v>No</v>
      </c>
      <c r="AJ625" s="1" t="str">
        <f t="shared" si="178"/>
        <v>No</v>
      </c>
      <c r="AK625" s="1" t="str">
        <f t="shared" si="179"/>
        <v>Low</v>
      </c>
    </row>
    <row r="626" spans="1:37" x14ac:dyDescent="0.3">
      <c r="A626" s="1" t="s">
        <v>19</v>
      </c>
      <c r="B626" s="1" t="s">
        <v>26</v>
      </c>
      <c r="C626" s="1" t="s">
        <v>28</v>
      </c>
      <c r="D626" s="1">
        <v>2435</v>
      </c>
      <c r="E626" s="1">
        <v>130073</v>
      </c>
      <c r="F626" s="1">
        <v>98547</v>
      </c>
      <c r="G626" s="1">
        <v>0.98</v>
      </c>
      <c r="H626" s="1">
        <v>5.68</v>
      </c>
      <c r="I626" s="1">
        <v>19</v>
      </c>
      <c r="J626" s="1">
        <v>13.02</v>
      </c>
      <c r="K626" s="1">
        <v>7.96</v>
      </c>
      <c r="L626" s="1">
        <v>1909</v>
      </c>
      <c r="M626" s="1">
        <v>12</v>
      </c>
      <c r="N626" s="1">
        <v>1321.55</v>
      </c>
      <c r="O626" s="1">
        <v>18.87</v>
      </c>
      <c r="P626" s="1">
        <v>12</v>
      </c>
      <c r="Q626" s="1">
        <v>9730</v>
      </c>
      <c r="R626" s="1">
        <v>55</v>
      </c>
      <c r="S626" s="1">
        <f t="shared" si="163"/>
        <v>13830.8</v>
      </c>
      <c r="T626" s="1">
        <f t="shared" si="164"/>
        <v>10353.810800000001</v>
      </c>
      <c r="U626" s="1">
        <f t="shared" si="165"/>
        <v>459.48450000000003</v>
      </c>
      <c r="V626" s="1">
        <f t="shared" si="166"/>
        <v>23.863</v>
      </c>
      <c r="W626" s="1">
        <f t="shared" si="167"/>
        <v>93766.041700000002</v>
      </c>
      <c r="X626" s="1">
        <f t="shared" si="168"/>
        <v>38.507614661190964</v>
      </c>
      <c r="Y626" s="10">
        <f t="shared" si="169"/>
        <v>1.3199082671212721</v>
      </c>
      <c r="Z626" s="1">
        <f t="shared" si="170"/>
        <v>98.42457720101396</v>
      </c>
      <c r="AA626" s="1">
        <f t="shared" si="171"/>
        <v>0.19304121531755244</v>
      </c>
      <c r="AB626" s="1">
        <f t="shared" si="172"/>
        <v>-4780.9582999999984</v>
      </c>
      <c r="AC626" s="8">
        <f t="shared" si="173"/>
        <v>0.19304121531755244</v>
      </c>
      <c r="AD626" s="1" t="str">
        <f t="shared" si="174"/>
        <v>CUST626</v>
      </c>
      <c r="AE626" s="1"/>
      <c r="AF626" s="1">
        <f t="shared" si="180"/>
        <v>214340897.49570003</v>
      </c>
      <c r="AG626" s="1">
        <f t="shared" si="175"/>
        <v>1.0472015988042602</v>
      </c>
      <c r="AH626" s="1" t="str">
        <f t="shared" si="176"/>
        <v>No</v>
      </c>
      <c r="AI626" s="1" t="str">
        <f t="shared" si="177"/>
        <v>No</v>
      </c>
      <c r="AJ626" s="1" t="str">
        <f t="shared" si="178"/>
        <v>No</v>
      </c>
      <c r="AK626" s="1" t="str">
        <f t="shared" si="179"/>
        <v>Low</v>
      </c>
    </row>
    <row r="627" spans="1:37" x14ac:dyDescent="0.3">
      <c r="A627" s="1" t="s">
        <v>23</v>
      </c>
      <c r="B627" s="1" t="s">
        <v>25</v>
      </c>
      <c r="C627" s="1" t="s">
        <v>31</v>
      </c>
      <c r="D627" s="1">
        <v>3188</v>
      </c>
      <c r="E627" s="1">
        <v>187888</v>
      </c>
      <c r="F627" s="1">
        <v>43402</v>
      </c>
      <c r="G627" s="1">
        <v>7.72</v>
      </c>
      <c r="H627" s="1">
        <v>10.130000000000001</v>
      </c>
      <c r="I627" s="1">
        <v>349</v>
      </c>
      <c r="J627" s="1">
        <v>62.01</v>
      </c>
      <c r="K627" s="1">
        <v>11.48</v>
      </c>
      <c r="L627" s="1">
        <v>82809</v>
      </c>
      <c r="M627" s="1">
        <v>11</v>
      </c>
      <c r="N627" s="1">
        <v>1253.94</v>
      </c>
      <c r="O627" s="1">
        <v>5.29</v>
      </c>
      <c r="P627" s="1">
        <v>2</v>
      </c>
      <c r="Q627" s="1">
        <v>12939</v>
      </c>
      <c r="R627" s="1">
        <v>56</v>
      </c>
      <c r="S627" s="1">
        <f t="shared" si="163"/>
        <v>32294.440000000002</v>
      </c>
      <c r="T627" s="1">
        <f t="shared" si="164"/>
        <v>21569.542399999998</v>
      </c>
      <c r="U627" s="1">
        <f t="shared" si="165"/>
        <v>168.64520000000002</v>
      </c>
      <c r="V627" s="1">
        <f t="shared" si="166"/>
        <v>246.11359999999996</v>
      </c>
      <c r="W627" s="1">
        <f t="shared" si="167"/>
        <v>37861.258800000011</v>
      </c>
      <c r="X627" s="1">
        <f t="shared" si="168"/>
        <v>11.876179046424093</v>
      </c>
      <c r="Y627" s="10">
        <f t="shared" si="169"/>
        <v>4.3290170959863596</v>
      </c>
      <c r="Z627" s="1">
        <f t="shared" si="170"/>
        <v>149.83811027640874</v>
      </c>
      <c r="AA627" s="1">
        <f t="shared" si="171"/>
        <v>2.3291804692157032</v>
      </c>
      <c r="AB627" s="1">
        <f t="shared" si="172"/>
        <v>-5540.7411999999895</v>
      </c>
      <c r="AC627" s="8">
        <f t="shared" si="173"/>
        <v>2.3291804692157032</v>
      </c>
      <c r="AD627" s="1" t="str">
        <f t="shared" si="174"/>
        <v>CUST627</v>
      </c>
      <c r="AE627" s="1"/>
      <c r="AF627" s="1">
        <f t="shared" si="180"/>
        <v>214335356.75450003</v>
      </c>
      <c r="AG627" s="1">
        <f t="shared" si="175"/>
        <v>1.0471745285012477</v>
      </c>
      <c r="AH627" s="1" t="str">
        <f t="shared" si="176"/>
        <v>No</v>
      </c>
      <c r="AI627" s="1" t="str">
        <f t="shared" si="177"/>
        <v>No</v>
      </c>
      <c r="AJ627" s="1" t="str">
        <f t="shared" si="178"/>
        <v>No</v>
      </c>
      <c r="AK627" s="1" t="str">
        <f t="shared" si="179"/>
        <v>Low</v>
      </c>
    </row>
    <row r="628" spans="1:37" x14ac:dyDescent="0.3">
      <c r="A628" s="1" t="s">
        <v>18</v>
      </c>
      <c r="B628" s="1" t="s">
        <v>24</v>
      </c>
      <c r="C628" s="1" t="s">
        <v>31</v>
      </c>
      <c r="D628" s="1">
        <v>3330</v>
      </c>
      <c r="E628" s="1">
        <v>116707</v>
      </c>
      <c r="F628" s="1">
        <v>16390</v>
      </c>
      <c r="G628" s="1">
        <v>7.88</v>
      </c>
      <c r="H628" s="1">
        <v>16.45</v>
      </c>
      <c r="I628" s="1">
        <v>87</v>
      </c>
      <c r="J628" s="1">
        <v>54.43</v>
      </c>
      <c r="K628" s="1">
        <v>10.64</v>
      </c>
      <c r="L628" s="1">
        <v>7065</v>
      </c>
      <c r="M628" s="1">
        <v>0</v>
      </c>
      <c r="N628" s="1">
        <v>1684.84</v>
      </c>
      <c r="O628" s="1">
        <v>0.85</v>
      </c>
      <c r="P628" s="1">
        <v>33</v>
      </c>
      <c r="Q628" s="1">
        <v>32440</v>
      </c>
      <c r="R628" s="1">
        <v>39</v>
      </c>
      <c r="S628" s="1">
        <f t="shared" si="163"/>
        <v>54778.5</v>
      </c>
      <c r="T628" s="1">
        <f t="shared" si="164"/>
        <v>12417.624800000001</v>
      </c>
      <c r="U628" s="1">
        <f t="shared" si="165"/>
        <v>28.305000000000003</v>
      </c>
      <c r="V628" s="1">
        <f t="shared" si="166"/>
        <v>262.404</v>
      </c>
      <c r="W628" s="1">
        <f t="shared" si="167"/>
        <v>9715.1662000000069</v>
      </c>
      <c r="X628" s="1">
        <f t="shared" si="168"/>
        <v>2.9174673273273295</v>
      </c>
      <c r="Y628" s="10">
        <f t="shared" si="169"/>
        <v>7.1206223306894447</v>
      </c>
      <c r="Z628" s="1">
        <f t="shared" si="170"/>
        <v>69.268892001614404</v>
      </c>
      <c r="AA628" s="1">
        <f t="shared" si="171"/>
        <v>1.2559750486260464</v>
      </c>
      <c r="AB628" s="1">
        <f t="shared" si="172"/>
        <v>-6674.8337999999931</v>
      </c>
      <c r="AC628" s="8">
        <f t="shared" si="173"/>
        <v>1.2559750486260464</v>
      </c>
      <c r="AD628" s="1" t="str">
        <f t="shared" si="174"/>
        <v>CUST628</v>
      </c>
      <c r="AE628" s="1"/>
      <c r="AF628" s="1">
        <f t="shared" si="180"/>
        <v>214328681.92070004</v>
      </c>
      <c r="AG628" s="1">
        <f t="shared" si="175"/>
        <v>1.0471419173817236</v>
      </c>
      <c r="AH628" s="1" t="str">
        <f t="shared" si="176"/>
        <v>No</v>
      </c>
      <c r="AI628" s="1" t="str">
        <f t="shared" si="177"/>
        <v>No</v>
      </c>
      <c r="AJ628" s="1" t="str">
        <f t="shared" si="178"/>
        <v>No</v>
      </c>
      <c r="AK628" s="1" t="str">
        <f t="shared" si="179"/>
        <v>Low</v>
      </c>
    </row>
    <row r="629" spans="1:37" x14ac:dyDescent="0.3">
      <c r="A629" s="1" t="s">
        <v>22</v>
      </c>
      <c r="B629" s="1" t="s">
        <v>24</v>
      </c>
      <c r="C629" s="1" t="s">
        <v>31</v>
      </c>
      <c r="D629" s="1">
        <v>3183</v>
      </c>
      <c r="E629" s="1">
        <v>206222</v>
      </c>
      <c r="F629" s="1">
        <v>111984</v>
      </c>
      <c r="G629" s="1">
        <v>1.02</v>
      </c>
      <c r="H629" s="1">
        <v>7</v>
      </c>
      <c r="I629" s="1">
        <v>106</v>
      </c>
      <c r="J629" s="1">
        <v>21.75</v>
      </c>
      <c r="K629" s="1">
        <v>17.79</v>
      </c>
      <c r="L629" s="1">
        <v>22958</v>
      </c>
      <c r="M629" s="1">
        <v>9</v>
      </c>
      <c r="N629" s="1">
        <v>1511.51</v>
      </c>
      <c r="O629" s="1">
        <v>14.06</v>
      </c>
      <c r="P629" s="1">
        <v>11</v>
      </c>
      <c r="Q629" s="1">
        <v>18881</v>
      </c>
      <c r="R629" s="1">
        <v>-16</v>
      </c>
      <c r="S629" s="1">
        <f t="shared" si="163"/>
        <v>22281</v>
      </c>
      <c r="T629" s="1">
        <f t="shared" si="164"/>
        <v>36686.893799999998</v>
      </c>
      <c r="U629" s="1">
        <f t="shared" si="165"/>
        <v>447.52980000000002</v>
      </c>
      <c r="V629" s="1">
        <f t="shared" si="166"/>
        <v>32.4666</v>
      </c>
      <c r="W629" s="1">
        <f t="shared" si="167"/>
        <v>104935.10980000001</v>
      </c>
      <c r="X629" s="1">
        <f t="shared" si="168"/>
        <v>32.967360917373547</v>
      </c>
      <c r="Y629" s="10">
        <f t="shared" si="169"/>
        <v>1.8415309329904272</v>
      </c>
      <c r="Z629" s="1">
        <f t="shared" si="170"/>
        <v>136.43442650065165</v>
      </c>
      <c r="AA629" s="1">
        <f t="shared" si="171"/>
        <v>0.77693000746768048</v>
      </c>
      <c r="AB629" s="1">
        <f t="shared" si="172"/>
        <v>-7048.8901999999944</v>
      </c>
      <c r="AC629" s="8">
        <f t="shared" si="173"/>
        <v>0.77693000746768048</v>
      </c>
      <c r="AD629" s="1" t="str">
        <f t="shared" si="174"/>
        <v>CUST629</v>
      </c>
      <c r="AE629" s="1"/>
      <c r="AF629" s="1">
        <f t="shared" si="180"/>
        <v>214321633.03050005</v>
      </c>
      <c r="AG629" s="1">
        <f t="shared" si="175"/>
        <v>1.0471074787413452</v>
      </c>
      <c r="AH629" s="1" t="str">
        <f t="shared" si="176"/>
        <v>No</v>
      </c>
      <c r="AI629" s="1" t="str">
        <f t="shared" si="177"/>
        <v>No</v>
      </c>
      <c r="AJ629" s="1" t="str">
        <f t="shared" si="178"/>
        <v>No</v>
      </c>
      <c r="AK629" s="1" t="str">
        <f t="shared" si="179"/>
        <v>Low</v>
      </c>
    </row>
    <row r="630" spans="1:37" x14ac:dyDescent="0.3">
      <c r="A630" s="1" t="s">
        <v>18</v>
      </c>
      <c r="B630" s="1" t="s">
        <v>26</v>
      </c>
      <c r="C630" s="1" t="s">
        <v>29</v>
      </c>
      <c r="D630" s="1">
        <v>3935</v>
      </c>
      <c r="E630" s="1">
        <v>189544</v>
      </c>
      <c r="F630" s="1">
        <v>83532</v>
      </c>
      <c r="G630" s="1">
        <v>9.08</v>
      </c>
      <c r="H630" s="1">
        <v>2.2599999999999998</v>
      </c>
      <c r="I630" s="1">
        <v>63</v>
      </c>
      <c r="J630" s="1">
        <v>62.79</v>
      </c>
      <c r="K630" s="1">
        <v>16.96</v>
      </c>
      <c r="L630" s="1">
        <v>28341</v>
      </c>
      <c r="M630" s="1">
        <v>8</v>
      </c>
      <c r="N630" s="1">
        <v>1633.04</v>
      </c>
      <c r="O630" s="1">
        <v>8.26</v>
      </c>
      <c r="P630" s="1">
        <v>45</v>
      </c>
      <c r="Q630" s="1">
        <v>43811</v>
      </c>
      <c r="R630" s="1">
        <v>4</v>
      </c>
      <c r="S630" s="1">
        <f t="shared" si="163"/>
        <v>8893.0999999999985</v>
      </c>
      <c r="T630" s="1">
        <f t="shared" si="164"/>
        <v>32146.662400000001</v>
      </c>
      <c r="U630" s="1">
        <f t="shared" si="165"/>
        <v>325.03099999999995</v>
      </c>
      <c r="V630" s="1">
        <f t="shared" si="166"/>
        <v>357.298</v>
      </c>
      <c r="W630" s="1">
        <f t="shared" si="167"/>
        <v>75669.908599999995</v>
      </c>
      <c r="X630" s="1">
        <f t="shared" si="168"/>
        <v>19.229964066073695</v>
      </c>
      <c r="Y630" s="10">
        <f t="shared" si="169"/>
        <v>2.2691184216827085</v>
      </c>
      <c r="Z630" s="1">
        <f t="shared" si="170"/>
        <v>116.06819183853428</v>
      </c>
      <c r="AA630" s="1">
        <f t="shared" si="171"/>
        <v>0.54278436669058372</v>
      </c>
      <c r="AB630" s="1">
        <f t="shared" si="172"/>
        <v>-7862.0914000000048</v>
      </c>
      <c r="AC630" s="8">
        <f t="shared" si="173"/>
        <v>0.54278436669058372</v>
      </c>
      <c r="AD630" s="1" t="str">
        <f t="shared" si="174"/>
        <v>CUST630</v>
      </c>
      <c r="AE630" s="1"/>
      <c r="AF630" s="1">
        <f t="shared" si="180"/>
        <v>214313770.93910006</v>
      </c>
      <c r="AG630" s="1">
        <f t="shared" si="175"/>
        <v>1.0470690670579932</v>
      </c>
      <c r="AH630" s="1" t="str">
        <f t="shared" si="176"/>
        <v>No</v>
      </c>
      <c r="AI630" s="1" t="str">
        <f t="shared" si="177"/>
        <v>No</v>
      </c>
      <c r="AJ630" s="1" t="str">
        <f t="shared" si="178"/>
        <v>No</v>
      </c>
      <c r="AK630" s="1" t="str">
        <f t="shared" si="179"/>
        <v>Low</v>
      </c>
    </row>
    <row r="631" spans="1:37" x14ac:dyDescent="0.3">
      <c r="A631" s="1" t="s">
        <v>19</v>
      </c>
      <c r="B631" s="1" t="s">
        <v>26</v>
      </c>
      <c r="C631" s="1" t="s">
        <v>29</v>
      </c>
      <c r="D631" s="1">
        <v>3516</v>
      </c>
      <c r="E631" s="1">
        <v>120202</v>
      </c>
      <c r="F631" s="1">
        <v>37441</v>
      </c>
      <c r="G631" s="1">
        <v>4.4400000000000004</v>
      </c>
      <c r="H631" s="1">
        <v>4.2699999999999996</v>
      </c>
      <c r="I631" s="1">
        <v>88</v>
      </c>
      <c r="J631" s="1">
        <v>5.48</v>
      </c>
      <c r="K631" s="1">
        <v>5.21</v>
      </c>
      <c r="L631" s="1">
        <v>20800</v>
      </c>
      <c r="M631" s="1">
        <v>14</v>
      </c>
      <c r="N631" s="1">
        <v>1053.92</v>
      </c>
      <c r="O631" s="1">
        <v>15.45</v>
      </c>
      <c r="P631" s="1">
        <v>48</v>
      </c>
      <c r="Q631" s="1">
        <v>48109</v>
      </c>
      <c r="R631" s="1">
        <v>-2</v>
      </c>
      <c r="S631" s="1">
        <f t="shared" si="163"/>
        <v>15013.319999999998</v>
      </c>
      <c r="T631" s="1">
        <f t="shared" si="164"/>
        <v>6262.5241999999998</v>
      </c>
      <c r="U631" s="1">
        <f t="shared" si="165"/>
        <v>543.22199999999998</v>
      </c>
      <c r="V631" s="1">
        <f t="shared" si="166"/>
        <v>156.1104</v>
      </c>
      <c r="W631" s="1">
        <f t="shared" si="167"/>
        <v>29317.823399999994</v>
      </c>
      <c r="X631" s="1">
        <f t="shared" si="168"/>
        <v>8.3384025597269602</v>
      </c>
      <c r="Y631" s="10">
        <f t="shared" si="169"/>
        <v>3.2104377554018324</v>
      </c>
      <c r="Z631" s="1">
        <f t="shared" si="170"/>
        <v>114.05229998481857</v>
      </c>
      <c r="AA631" s="1">
        <f t="shared" si="171"/>
        <v>0.7715758473236719</v>
      </c>
      <c r="AB631" s="1">
        <f t="shared" si="172"/>
        <v>-8123.1766000000061</v>
      </c>
      <c r="AC631" s="8">
        <f t="shared" si="173"/>
        <v>0.7715758473236719</v>
      </c>
      <c r="AD631" s="1" t="str">
        <f t="shared" si="174"/>
        <v>CUST631</v>
      </c>
      <c r="AE631" s="1"/>
      <c r="AF631" s="1">
        <f t="shared" si="180"/>
        <v>214305647.76250005</v>
      </c>
      <c r="AG631" s="1">
        <f t="shared" si="175"/>
        <v>1.0470293797952155</v>
      </c>
      <c r="AH631" s="1" t="str">
        <f t="shared" si="176"/>
        <v>No</v>
      </c>
      <c r="AI631" s="1" t="str">
        <f t="shared" si="177"/>
        <v>No</v>
      </c>
      <c r="AJ631" s="1" t="str">
        <f t="shared" si="178"/>
        <v>No</v>
      </c>
      <c r="AK631" s="1" t="str">
        <f t="shared" si="179"/>
        <v>Low</v>
      </c>
    </row>
    <row r="632" spans="1:37" x14ac:dyDescent="0.3">
      <c r="A632" s="1" t="s">
        <v>19</v>
      </c>
      <c r="B632" s="1" t="s">
        <v>24</v>
      </c>
      <c r="C632" s="1" t="s">
        <v>28</v>
      </c>
      <c r="D632" s="1">
        <v>2440</v>
      </c>
      <c r="E632" s="1">
        <v>292634</v>
      </c>
      <c r="F632" s="1">
        <v>138004</v>
      </c>
      <c r="G632" s="1">
        <v>2.46</v>
      </c>
      <c r="H632" s="1">
        <v>2.77</v>
      </c>
      <c r="I632" s="1">
        <v>385</v>
      </c>
      <c r="J632" s="1">
        <v>41.69</v>
      </c>
      <c r="K632" s="1">
        <v>13.94</v>
      </c>
      <c r="L632" s="1">
        <v>72178</v>
      </c>
      <c r="M632" s="1">
        <v>14</v>
      </c>
      <c r="N632" s="1">
        <v>722.82</v>
      </c>
      <c r="O632" s="1">
        <v>21.92</v>
      </c>
      <c r="P632" s="1">
        <v>4</v>
      </c>
      <c r="Q632" s="1">
        <v>43548</v>
      </c>
      <c r="R632" s="1">
        <v>58</v>
      </c>
      <c r="S632" s="1">
        <f t="shared" si="163"/>
        <v>6758.8</v>
      </c>
      <c r="T632" s="1">
        <f t="shared" si="164"/>
        <v>40793.179599999996</v>
      </c>
      <c r="U632" s="1">
        <f t="shared" si="165"/>
        <v>534.84800000000007</v>
      </c>
      <c r="V632" s="1">
        <f t="shared" si="166"/>
        <v>60.024000000000001</v>
      </c>
      <c r="W632" s="1">
        <f t="shared" si="167"/>
        <v>128761.14840000001</v>
      </c>
      <c r="X632" s="1">
        <f t="shared" si="168"/>
        <v>52.770962459016395</v>
      </c>
      <c r="Y632" s="10">
        <f t="shared" si="169"/>
        <v>2.1204747688472798</v>
      </c>
      <c r="Z632" s="1">
        <f t="shared" si="170"/>
        <v>404.85044686090589</v>
      </c>
      <c r="AA632" s="1">
        <f t="shared" si="171"/>
        <v>0.95096844522509349</v>
      </c>
      <c r="AB632" s="1">
        <f t="shared" si="172"/>
        <v>-9242.8515999999945</v>
      </c>
      <c r="AC632" s="8">
        <f t="shared" si="173"/>
        <v>0.95096844522509349</v>
      </c>
      <c r="AD632" s="1" t="str">
        <f t="shared" si="174"/>
        <v>CUST632</v>
      </c>
      <c r="AE632" s="1"/>
      <c r="AF632" s="1">
        <f t="shared" si="180"/>
        <v>214296404.91090006</v>
      </c>
      <c r="AG632" s="1">
        <f t="shared" si="175"/>
        <v>1.0469842221557444</v>
      </c>
      <c r="AH632" s="1" t="str">
        <f t="shared" si="176"/>
        <v>No</v>
      </c>
      <c r="AI632" s="1" t="str">
        <f t="shared" si="177"/>
        <v>No</v>
      </c>
      <c r="AJ632" s="1" t="str">
        <f t="shared" si="178"/>
        <v>No</v>
      </c>
      <c r="AK632" s="1" t="str">
        <f t="shared" si="179"/>
        <v>Low</v>
      </c>
    </row>
    <row r="633" spans="1:37" x14ac:dyDescent="0.3">
      <c r="A633" s="1" t="s">
        <v>22</v>
      </c>
      <c r="B633" s="1" t="s">
        <v>26</v>
      </c>
      <c r="C633" s="1" t="s">
        <v>28</v>
      </c>
      <c r="D633" s="1">
        <v>1039</v>
      </c>
      <c r="E633" s="1">
        <v>231360</v>
      </c>
      <c r="F633" s="1">
        <v>115659</v>
      </c>
      <c r="G633" s="1">
        <v>9.8800000000000008</v>
      </c>
      <c r="H633" s="1">
        <v>7.7</v>
      </c>
      <c r="I633" s="1">
        <v>494</v>
      </c>
      <c r="J633" s="1">
        <v>52.2</v>
      </c>
      <c r="K633" s="1">
        <v>17.350000000000001</v>
      </c>
      <c r="L633" s="1">
        <v>48340</v>
      </c>
      <c r="M633" s="1">
        <v>13</v>
      </c>
      <c r="N633" s="1">
        <v>919.18</v>
      </c>
      <c r="O633" s="1">
        <v>8.9499999999999993</v>
      </c>
      <c r="P633" s="1">
        <v>12</v>
      </c>
      <c r="Q633" s="1">
        <v>29214</v>
      </c>
      <c r="R633" s="1">
        <v>-9</v>
      </c>
      <c r="S633" s="1">
        <f t="shared" si="163"/>
        <v>8000.3</v>
      </c>
      <c r="T633" s="1">
        <f t="shared" si="164"/>
        <v>40140.960000000006</v>
      </c>
      <c r="U633" s="1">
        <f t="shared" si="165"/>
        <v>92.990499999999997</v>
      </c>
      <c r="V633" s="1">
        <f t="shared" si="166"/>
        <v>102.65320000000001</v>
      </c>
      <c r="W633" s="1">
        <f t="shared" si="167"/>
        <v>105469.09629999999</v>
      </c>
      <c r="X633" s="1">
        <f t="shared" si="168"/>
        <v>101.51019855630413</v>
      </c>
      <c r="Y633" s="10">
        <f t="shared" si="169"/>
        <v>2.0003631364614947</v>
      </c>
      <c r="Z633" s="1">
        <f t="shared" si="170"/>
        <v>251.70260449531105</v>
      </c>
      <c r="AA633" s="1">
        <f t="shared" si="171"/>
        <v>1.9626336445366528</v>
      </c>
      <c r="AB633" s="1">
        <f t="shared" si="172"/>
        <v>-10189.90370000001</v>
      </c>
      <c r="AC633" s="8">
        <f t="shared" si="173"/>
        <v>1.9626336445366528</v>
      </c>
      <c r="AD633" s="1" t="str">
        <f t="shared" si="174"/>
        <v>CUST633</v>
      </c>
      <c r="AE633" s="1"/>
      <c r="AF633" s="1">
        <f t="shared" si="180"/>
        <v>214286215.00720006</v>
      </c>
      <c r="AG633" s="1">
        <f t="shared" si="175"/>
        <v>1.0469344375202831</v>
      </c>
      <c r="AH633" s="1" t="str">
        <f t="shared" si="176"/>
        <v>No</v>
      </c>
      <c r="AI633" s="1" t="str">
        <f t="shared" si="177"/>
        <v>No</v>
      </c>
      <c r="AJ633" s="1" t="str">
        <f t="shared" si="178"/>
        <v>No</v>
      </c>
      <c r="AK633" s="1" t="str">
        <f t="shared" si="179"/>
        <v>Low</v>
      </c>
    </row>
    <row r="634" spans="1:37" x14ac:dyDescent="0.3">
      <c r="A634" s="1" t="s">
        <v>19</v>
      </c>
      <c r="B634" s="1" t="s">
        <v>26</v>
      </c>
      <c r="C634" s="1" t="s">
        <v>29</v>
      </c>
      <c r="D634" s="1">
        <v>2347</v>
      </c>
      <c r="E634" s="1">
        <v>166219</v>
      </c>
      <c r="F634" s="1">
        <v>67433</v>
      </c>
      <c r="G634" s="1">
        <v>2.4</v>
      </c>
      <c r="H634" s="1">
        <v>19.899999999999999</v>
      </c>
      <c r="I634" s="1">
        <v>105</v>
      </c>
      <c r="J634" s="1">
        <v>39.369999999999997</v>
      </c>
      <c r="K634" s="1">
        <v>13.86</v>
      </c>
      <c r="L634" s="1">
        <v>6853</v>
      </c>
      <c r="M634" s="1">
        <v>3</v>
      </c>
      <c r="N634" s="1">
        <v>910.28</v>
      </c>
      <c r="O634" s="1">
        <v>24.32</v>
      </c>
      <c r="P634" s="1">
        <v>40</v>
      </c>
      <c r="Q634" s="1">
        <v>34741</v>
      </c>
      <c r="R634" s="1">
        <v>1</v>
      </c>
      <c r="S634" s="1">
        <f t="shared" si="163"/>
        <v>46705.299999999996</v>
      </c>
      <c r="T634" s="1">
        <f t="shared" si="164"/>
        <v>23037.953399999999</v>
      </c>
      <c r="U634" s="1">
        <f t="shared" si="165"/>
        <v>570.79039999999998</v>
      </c>
      <c r="V634" s="1">
        <f t="shared" si="166"/>
        <v>56.328000000000003</v>
      </c>
      <c r="W634" s="1">
        <f t="shared" si="167"/>
        <v>54254.628200000021</v>
      </c>
      <c r="X634" s="1">
        <f t="shared" si="168"/>
        <v>23.116586365573081</v>
      </c>
      <c r="Y634" s="10">
        <f t="shared" si="169"/>
        <v>2.4649503952070946</v>
      </c>
      <c r="Z634" s="1">
        <f t="shared" si="170"/>
        <v>182.60205651008482</v>
      </c>
      <c r="AA634" s="1">
        <f t="shared" si="171"/>
        <v>0.57502090615392942</v>
      </c>
      <c r="AB634" s="1">
        <f t="shared" si="172"/>
        <v>-13178.371799999979</v>
      </c>
      <c r="AC634" s="8">
        <f t="shared" si="173"/>
        <v>0.57502090615392942</v>
      </c>
      <c r="AD634" s="1" t="str">
        <f t="shared" si="174"/>
        <v>CUST634</v>
      </c>
      <c r="AE634" s="1"/>
      <c r="AF634" s="1">
        <f t="shared" si="180"/>
        <v>214273036.63540006</v>
      </c>
      <c r="AG634" s="1">
        <f t="shared" si="175"/>
        <v>1.0468700521781489</v>
      </c>
      <c r="AH634" s="1" t="str">
        <f t="shared" si="176"/>
        <v>No</v>
      </c>
      <c r="AI634" s="1" t="str">
        <f t="shared" si="177"/>
        <v>No</v>
      </c>
      <c r="AJ634" s="1" t="str">
        <f t="shared" si="178"/>
        <v>No</v>
      </c>
      <c r="AK634" s="1" t="str">
        <f t="shared" si="179"/>
        <v>Low</v>
      </c>
    </row>
    <row r="635" spans="1:37" x14ac:dyDescent="0.3">
      <c r="A635" s="1" t="s">
        <v>18</v>
      </c>
      <c r="B635" s="1" t="s">
        <v>27</v>
      </c>
      <c r="C635" s="1" t="s">
        <v>30</v>
      </c>
      <c r="D635" s="1">
        <v>3950</v>
      </c>
      <c r="E635" s="1">
        <v>173950</v>
      </c>
      <c r="F635" s="1">
        <v>41191</v>
      </c>
      <c r="G635" s="1">
        <v>7.21</v>
      </c>
      <c r="H635" s="1">
        <v>8.69</v>
      </c>
      <c r="I635" s="1">
        <v>479</v>
      </c>
      <c r="J635" s="1">
        <v>59.85</v>
      </c>
      <c r="K635" s="1">
        <v>7.18</v>
      </c>
      <c r="L635" s="1">
        <v>72232</v>
      </c>
      <c r="M635" s="1">
        <v>7</v>
      </c>
      <c r="N635" s="1">
        <v>442.83</v>
      </c>
      <c r="O635" s="1">
        <v>13.91</v>
      </c>
      <c r="P635" s="1">
        <v>49</v>
      </c>
      <c r="Q635" s="1">
        <v>26936</v>
      </c>
      <c r="R635" s="1">
        <v>-6</v>
      </c>
      <c r="S635" s="1">
        <f t="shared" si="163"/>
        <v>34325.5</v>
      </c>
      <c r="T635" s="1">
        <f t="shared" si="164"/>
        <v>12489.61</v>
      </c>
      <c r="U635" s="1">
        <f t="shared" si="165"/>
        <v>549.44500000000005</v>
      </c>
      <c r="V635" s="1">
        <f t="shared" si="166"/>
        <v>284.79500000000002</v>
      </c>
      <c r="W635" s="1">
        <f t="shared" si="167"/>
        <v>27132.649999999994</v>
      </c>
      <c r="X635" s="1">
        <f t="shared" si="168"/>
        <v>6.8690253164556951</v>
      </c>
      <c r="Y635" s="10">
        <f t="shared" si="169"/>
        <v>4.2230098807992036</v>
      </c>
      <c r="Z635" s="1">
        <f t="shared" si="170"/>
        <v>392.81439830183143</v>
      </c>
      <c r="AA635" s="1">
        <f t="shared" si="171"/>
        <v>1.2194054038516815</v>
      </c>
      <c r="AB635" s="1">
        <f t="shared" si="172"/>
        <v>-14058.350000000006</v>
      </c>
      <c r="AC635" s="8">
        <f t="shared" si="173"/>
        <v>1.2194054038516815</v>
      </c>
      <c r="AD635" s="1" t="str">
        <f t="shared" si="174"/>
        <v>CUST635</v>
      </c>
      <c r="AE635" s="1"/>
      <c r="AF635" s="1">
        <f t="shared" si="180"/>
        <v>214258978.28540006</v>
      </c>
      <c r="AG635" s="1">
        <f t="shared" si="175"/>
        <v>1.0468013675418124</v>
      </c>
      <c r="AH635" s="1" t="str">
        <f t="shared" si="176"/>
        <v>No</v>
      </c>
      <c r="AI635" s="1" t="str">
        <f t="shared" si="177"/>
        <v>No</v>
      </c>
      <c r="AJ635" s="1" t="str">
        <f t="shared" si="178"/>
        <v>No</v>
      </c>
      <c r="AK635" s="1" t="str">
        <f t="shared" si="179"/>
        <v>Low</v>
      </c>
    </row>
    <row r="636" spans="1:37" x14ac:dyDescent="0.3">
      <c r="A636" s="1" t="s">
        <v>20</v>
      </c>
      <c r="B636" s="1" t="s">
        <v>25</v>
      </c>
      <c r="C636" s="1" t="s">
        <v>31</v>
      </c>
      <c r="D636" s="1">
        <v>4500</v>
      </c>
      <c r="E636" s="1">
        <v>355035</v>
      </c>
      <c r="F636" s="1">
        <v>128853</v>
      </c>
      <c r="G636" s="1">
        <v>0.9</v>
      </c>
      <c r="H636" s="1">
        <v>13.48</v>
      </c>
      <c r="I636" s="1">
        <v>396</v>
      </c>
      <c r="J636" s="1">
        <v>58.92</v>
      </c>
      <c r="K636" s="1">
        <v>9.9600000000000009</v>
      </c>
      <c r="L636" s="1">
        <v>99667</v>
      </c>
      <c r="M636" s="1">
        <v>13</v>
      </c>
      <c r="N636" s="1">
        <v>1224.47</v>
      </c>
      <c r="O636" s="1">
        <v>3.78</v>
      </c>
      <c r="P636" s="1">
        <v>28</v>
      </c>
      <c r="Q636" s="1">
        <v>45052</v>
      </c>
      <c r="R636" s="1">
        <v>73</v>
      </c>
      <c r="S636" s="1">
        <f t="shared" si="163"/>
        <v>60660</v>
      </c>
      <c r="T636" s="1">
        <f t="shared" si="164"/>
        <v>35361.486000000004</v>
      </c>
      <c r="U636" s="1">
        <f t="shared" si="165"/>
        <v>170.1</v>
      </c>
      <c r="V636" s="1">
        <f t="shared" si="166"/>
        <v>40.500000000000007</v>
      </c>
      <c r="W636" s="1">
        <f t="shared" si="167"/>
        <v>114083.91399999999</v>
      </c>
      <c r="X636" s="1">
        <f t="shared" si="168"/>
        <v>25.351980888888885</v>
      </c>
      <c r="Y636" s="10">
        <f t="shared" si="169"/>
        <v>2.7553491187632417</v>
      </c>
      <c r="Z636" s="1">
        <f t="shared" si="170"/>
        <v>289.94993752398995</v>
      </c>
      <c r="AA636" s="1">
        <f t="shared" si="171"/>
        <v>1.3657530102665936</v>
      </c>
      <c r="AB636" s="1">
        <f t="shared" si="172"/>
        <v>-14769.08600000001</v>
      </c>
      <c r="AC636" s="8">
        <f t="shared" si="173"/>
        <v>1.3657530102665936</v>
      </c>
      <c r="AD636" s="1" t="str">
        <f t="shared" si="174"/>
        <v>CUST636</v>
      </c>
      <c r="AE636" s="1"/>
      <c r="AF636" s="1">
        <f t="shared" si="180"/>
        <v>214244209.19940007</v>
      </c>
      <c r="AG636" s="1">
        <f t="shared" si="175"/>
        <v>1.0467292104749493</v>
      </c>
      <c r="AH636" s="1" t="str">
        <f t="shared" si="176"/>
        <v>No</v>
      </c>
      <c r="AI636" s="1" t="str">
        <f t="shared" si="177"/>
        <v>No</v>
      </c>
      <c r="AJ636" s="1" t="str">
        <f t="shared" si="178"/>
        <v>No</v>
      </c>
      <c r="AK636" s="1" t="str">
        <f t="shared" si="179"/>
        <v>Low</v>
      </c>
    </row>
    <row r="637" spans="1:37" x14ac:dyDescent="0.3">
      <c r="A637" s="1" t="s">
        <v>20</v>
      </c>
      <c r="B637" s="1" t="s">
        <v>26</v>
      </c>
      <c r="C637" s="1" t="s">
        <v>30</v>
      </c>
      <c r="D637" s="1">
        <v>142</v>
      </c>
      <c r="E637" s="1">
        <v>227832</v>
      </c>
      <c r="F637" s="1">
        <v>144316</v>
      </c>
      <c r="G637" s="1">
        <v>9.33</v>
      </c>
      <c r="H637" s="1">
        <v>16.25</v>
      </c>
      <c r="I637" s="1">
        <v>174</v>
      </c>
      <c r="J637" s="1">
        <v>51.65</v>
      </c>
      <c r="K637" s="1">
        <v>14.24</v>
      </c>
      <c r="L637" s="1">
        <v>26205</v>
      </c>
      <c r="M637" s="1">
        <v>0</v>
      </c>
      <c r="N637" s="1">
        <v>1995.23</v>
      </c>
      <c r="O637" s="1">
        <v>14.04</v>
      </c>
      <c r="P637" s="1">
        <v>30</v>
      </c>
      <c r="Q637" s="1">
        <v>37373</v>
      </c>
      <c r="R637" s="1">
        <v>3</v>
      </c>
      <c r="S637" s="1">
        <f t="shared" si="163"/>
        <v>2307.5</v>
      </c>
      <c r="T637" s="1">
        <f t="shared" si="164"/>
        <v>32443.2768</v>
      </c>
      <c r="U637" s="1">
        <f t="shared" si="165"/>
        <v>19.936799999999998</v>
      </c>
      <c r="V637" s="1">
        <f t="shared" si="166"/>
        <v>13.2486</v>
      </c>
      <c r="W637" s="1">
        <f t="shared" si="167"/>
        <v>129470.03779999999</v>
      </c>
      <c r="X637" s="1">
        <f t="shared" si="168"/>
        <v>911.76082957746473</v>
      </c>
      <c r="Y637" s="10">
        <f t="shared" si="169"/>
        <v>1.5787022921921339</v>
      </c>
      <c r="Z637" s="1">
        <f t="shared" si="170"/>
        <v>114.18833918896568</v>
      </c>
      <c r="AA637" s="1">
        <f t="shared" si="171"/>
        <v>1.5237983250816391</v>
      </c>
      <c r="AB637" s="1">
        <f t="shared" si="172"/>
        <v>-14845.962200000009</v>
      </c>
      <c r="AC637" s="8">
        <f t="shared" si="173"/>
        <v>1.5237983250816391</v>
      </c>
      <c r="AD637" s="1" t="str">
        <f t="shared" si="174"/>
        <v>CUST637</v>
      </c>
      <c r="AE637" s="1"/>
      <c r="AF637" s="1">
        <f t="shared" si="180"/>
        <v>214229363.23720008</v>
      </c>
      <c r="AG637" s="1">
        <f t="shared" si="175"/>
        <v>1.0466566778153719</v>
      </c>
      <c r="AH637" s="1" t="str">
        <f t="shared" si="176"/>
        <v>No</v>
      </c>
      <c r="AI637" s="1" t="str">
        <f t="shared" si="177"/>
        <v>No</v>
      </c>
      <c r="AJ637" s="1" t="str">
        <f t="shared" si="178"/>
        <v>No</v>
      </c>
      <c r="AK637" s="1" t="str">
        <f t="shared" si="179"/>
        <v>Low</v>
      </c>
    </row>
    <row r="638" spans="1:37" x14ac:dyDescent="0.3">
      <c r="A638" s="1" t="s">
        <v>20</v>
      </c>
      <c r="B638" s="1" t="s">
        <v>26</v>
      </c>
      <c r="C638" s="1" t="s">
        <v>28</v>
      </c>
      <c r="D638" s="1">
        <v>4683</v>
      </c>
      <c r="E638" s="1">
        <v>109871</v>
      </c>
      <c r="F638" s="1">
        <v>18050</v>
      </c>
      <c r="G638" s="1">
        <v>3.31</v>
      </c>
      <c r="H638" s="1">
        <v>11.39</v>
      </c>
      <c r="I638" s="1">
        <v>296</v>
      </c>
      <c r="J638" s="1">
        <v>68.22</v>
      </c>
      <c r="K638" s="1">
        <v>17.37</v>
      </c>
      <c r="L638" s="1">
        <v>10095</v>
      </c>
      <c r="M638" s="1">
        <v>9</v>
      </c>
      <c r="N638" s="1">
        <v>1615.55</v>
      </c>
      <c r="O638" s="1">
        <v>2.69</v>
      </c>
      <c r="P638" s="1">
        <v>19</v>
      </c>
      <c r="Q638" s="1">
        <v>25509</v>
      </c>
      <c r="R638" s="1">
        <v>26</v>
      </c>
      <c r="S638" s="1">
        <f t="shared" si="163"/>
        <v>53339.37</v>
      </c>
      <c r="T638" s="1">
        <f t="shared" si="164"/>
        <v>19084.592700000001</v>
      </c>
      <c r="U638" s="1">
        <f t="shared" si="165"/>
        <v>125.9727</v>
      </c>
      <c r="V638" s="1">
        <f t="shared" si="166"/>
        <v>155.00729999999999</v>
      </c>
      <c r="W638" s="1">
        <f t="shared" si="167"/>
        <v>1562.0573000000004</v>
      </c>
      <c r="X638" s="1">
        <f t="shared" si="168"/>
        <v>0.33355910740978012</v>
      </c>
      <c r="Y638" s="10">
        <f t="shared" si="169"/>
        <v>6.0870360110803325</v>
      </c>
      <c r="Z638" s="1">
        <f t="shared" si="170"/>
        <v>68.008418185757179</v>
      </c>
      <c r="AA638" s="1">
        <f t="shared" si="171"/>
        <v>4.352402362770885</v>
      </c>
      <c r="AB638" s="1">
        <f t="shared" si="172"/>
        <v>-16487.9427</v>
      </c>
      <c r="AC638" s="8">
        <f t="shared" si="173"/>
        <v>4.352402362770885</v>
      </c>
      <c r="AD638" s="1" t="str">
        <f t="shared" si="174"/>
        <v>CUST638</v>
      </c>
      <c r="AE638" s="1"/>
      <c r="AF638" s="1">
        <f t="shared" si="180"/>
        <v>214212875.29450008</v>
      </c>
      <c r="AG638" s="1">
        <f t="shared" si="175"/>
        <v>1.046576122960194</v>
      </c>
      <c r="AH638" s="1" t="str">
        <f t="shared" si="176"/>
        <v>No</v>
      </c>
      <c r="AI638" s="1" t="str">
        <f t="shared" si="177"/>
        <v>No</v>
      </c>
      <c r="AJ638" s="1" t="str">
        <f t="shared" si="178"/>
        <v>No</v>
      </c>
      <c r="AK638" s="1" t="str">
        <f t="shared" si="179"/>
        <v>Low</v>
      </c>
    </row>
    <row r="639" spans="1:37" x14ac:dyDescent="0.3">
      <c r="A639" s="1" t="s">
        <v>19</v>
      </c>
      <c r="B639" s="1" t="s">
        <v>27</v>
      </c>
      <c r="C639" s="1" t="s">
        <v>29</v>
      </c>
      <c r="D639" s="1">
        <v>4676</v>
      </c>
      <c r="E639" s="1">
        <v>269780</v>
      </c>
      <c r="F639" s="1">
        <v>79218</v>
      </c>
      <c r="G639" s="1">
        <v>6.6</v>
      </c>
      <c r="H639" s="1">
        <v>18.95</v>
      </c>
      <c r="I639" s="1">
        <v>65</v>
      </c>
      <c r="J639" s="1">
        <v>55.82</v>
      </c>
      <c r="K639" s="1">
        <v>19.989999999999998</v>
      </c>
      <c r="L639" s="1">
        <v>38452</v>
      </c>
      <c r="M639" s="1">
        <v>8</v>
      </c>
      <c r="N639" s="1">
        <v>340.45</v>
      </c>
      <c r="O639" s="1">
        <v>13.72</v>
      </c>
      <c r="P639" s="1">
        <v>20</v>
      </c>
      <c r="Q639" s="1">
        <v>25524</v>
      </c>
      <c r="R639" s="1">
        <v>65</v>
      </c>
      <c r="S639" s="1">
        <f t="shared" si="163"/>
        <v>88610.2</v>
      </c>
      <c r="T639" s="1">
        <f t="shared" si="164"/>
        <v>53929.021999999997</v>
      </c>
      <c r="U639" s="1">
        <f t="shared" si="165"/>
        <v>641.54720000000009</v>
      </c>
      <c r="V639" s="1">
        <f t="shared" si="166"/>
        <v>308.61600000000004</v>
      </c>
      <c r="W639" s="1">
        <f t="shared" si="167"/>
        <v>62314.614799999981</v>
      </c>
      <c r="X639" s="1">
        <f t="shared" si="168"/>
        <v>13.326478785286566</v>
      </c>
      <c r="Y639" s="10">
        <f t="shared" si="169"/>
        <v>3.4055391451437806</v>
      </c>
      <c r="Z639" s="1">
        <f t="shared" si="170"/>
        <v>792.42179468350719</v>
      </c>
      <c r="AA639" s="1">
        <f t="shared" si="171"/>
        <v>8.2027022017940543E-2</v>
      </c>
      <c r="AB639" s="1">
        <f t="shared" si="172"/>
        <v>-16903.385200000019</v>
      </c>
      <c r="AC639" s="8">
        <f t="shared" si="173"/>
        <v>8.2027022017940543E-2</v>
      </c>
      <c r="AD639" s="1" t="str">
        <f t="shared" si="174"/>
        <v>CUST639</v>
      </c>
      <c r="AE639" s="1"/>
      <c r="AF639" s="1">
        <f t="shared" si="180"/>
        <v>214195971.90930009</v>
      </c>
      <c r="AG639" s="1">
        <f t="shared" si="175"/>
        <v>1.0464935383848122</v>
      </c>
      <c r="AH639" s="1" t="str">
        <f t="shared" si="176"/>
        <v>No</v>
      </c>
      <c r="AI639" s="1" t="str">
        <f t="shared" si="177"/>
        <v>No</v>
      </c>
      <c r="AJ639" s="1" t="str">
        <f t="shared" si="178"/>
        <v>No</v>
      </c>
      <c r="AK639" s="1" t="str">
        <f t="shared" si="179"/>
        <v>Low</v>
      </c>
    </row>
    <row r="640" spans="1:37" x14ac:dyDescent="0.3">
      <c r="A640" s="1" t="s">
        <v>22</v>
      </c>
      <c r="B640" s="1" t="s">
        <v>27</v>
      </c>
      <c r="C640" s="1" t="s">
        <v>29</v>
      </c>
      <c r="D640" s="1">
        <v>350</v>
      </c>
      <c r="E640" s="1">
        <v>139464</v>
      </c>
      <c r="F640" s="1">
        <v>76425</v>
      </c>
      <c r="G640" s="1">
        <v>2.14</v>
      </c>
      <c r="H640" s="1">
        <v>4.5999999999999996</v>
      </c>
      <c r="I640" s="1">
        <v>34</v>
      </c>
      <c r="J640" s="1">
        <v>57.33</v>
      </c>
      <c r="K640" s="1">
        <v>19.760000000000002</v>
      </c>
      <c r="L640" s="1">
        <v>36495</v>
      </c>
      <c r="M640" s="1">
        <v>4</v>
      </c>
      <c r="N640" s="1">
        <v>1055.25</v>
      </c>
      <c r="O640" s="1">
        <v>29.28</v>
      </c>
      <c r="P640" s="1">
        <v>6</v>
      </c>
      <c r="Q640" s="1">
        <v>14412</v>
      </c>
      <c r="R640" s="1">
        <v>78</v>
      </c>
      <c r="S640" s="1">
        <f t="shared" si="163"/>
        <v>1609.9999999999998</v>
      </c>
      <c r="T640" s="1">
        <f t="shared" si="164"/>
        <v>27558.086400000004</v>
      </c>
      <c r="U640" s="1">
        <f t="shared" si="165"/>
        <v>102.48</v>
      </c>
      <c r="V640" s="1">
        <f t="shared" si="166"/>
        <v>7.4900000000000011</v>
      </c>
      <c r="W640" s="1">
        <f t="shared" si="167"/>
        <v>59278.943599999999</v>
      </c>
      <c r="X640" s="1">
        <f t="shared" si="168"/>
        <v>169.36841028571428</v>
      </c>
      <c r="Y640" s="10">
        <f t="shared" si="169"/>
        <v>1.8248478900883218</v>
      </c>
      <c r="Z640" s="1">
        <f t="shared" si="170"/>
        <v>132.16204690831557</v>
      </c>
      <c r="AA640" s="1">
        <f t="shared" si="171"/>
        <v>0.25725993804852865</v>
      </c>
      <c r="AB640" s="1">
        <f t="shared" si="172"/>
        <v>-17146.056400000001</v>
      </c>
      <c r="AC640" s="8">
        <f t="shared" si="173"/>
        <v>0.25725993804852865</v>
      </c>
      <c r="AD640" s="1" t="str">
        <f t="shared" si="174"/>
        <v>CUST640</v>
      </c>
      <c r="AE640" s="1"/>
      <c r="AF640" s="1">
        <f t="shared" si="180"/>
        <v>214178825.85290009</v>
      </c>
      <c r="AG640" s="1">
        <f t="shared" si="175"/>
        <v>1.0464097681949649</v>
      </c>
      <c r="AH640" s="1" t="str">
        <f t="shared" si="176"/>
        <v>No</v>
      </c>
      <c r="AI640" s="1" t="str">
        <f t="shared" si="177"/>
        <v>No</v>
      </c>
      <c r="AJ640" s="1" t="str">
        <f t="shared" si="178"/>
        <v>No</v>
      </c>
      <c r="AK640" s="1" t="str">
        <f t="shared" si="179"/>
        <v>Low</v>
      </c>
    </row>
    <row r="641" spans="1:37" x14ac:dyDescent="0.3">
      <c r="A641" s="1" t="s">
        <v>23</v>
      </c>
      <c r="B641" s="1" t="s">
        <v>25</v>
      </c>
      <c r="C641" s="1" t="s">
        <v>28</v>
      </c>
      <c r="D641" s="1">
        <v>3279</v>
      </c>
      <c r="E641" s="1">
        <v>240706</v>
      </c>
      <c r="F641" s="1">
        <v>28478</v>
      </c>
      <c r="G641" s="1">
        <v>2.2599999999999998</v>
      </c>
      <c r="H641" s="1">
        <v>17.16</v>
      </c>
      <c r="I641" s="1">
        <v>59</v>
      </c>
      <c r="J641" s="1">
        <v>28.94</v>
      </c>
      <c r="K641" s="1">
        <v>17.34</v>
      </c>
      <c r="L641" s="1">
        <v>93848</v>
      </c>
      <c r="M641" s="1">
        <v>1</v>
      </c>
      <c r="N641" s="1">
        <v>1384.6</v>
      </c>
      <c r="O641" s="1">
        <v>7.74</v>
      </c>
      <c r="P641" s="1">
        <v>22</v>
      </c>
      <c r="Q641" s="1">
        <v>37292</v>
      </c>
      <c r="R641" s="1">
        <v>26</v>
      </c>
      <c r="S641" s="1">
        <f t="shared" si="163"/>
        <v>56267.64</v>
      </c>
      <c r="T641" s="1">
        <f t="shared" si="164"/>
        <v>41738.420400000003</v>
      </c>
      <c r="U641" s="1">
        <f t="shared" si="165"/>
        <v>253.7946</v>
      </c>
      <c r="V641" s="1">
        <f t="shared" si="166"/>
        <v>74.105399999999989</v>
      </c>
      <c r="W641" s="1">
        <f t="shared" si="167"/>
        <v>11232.039600000018</v>
      </c>
      <c r="X641" s="1">
        <f t="shared" si="168"/>
        <v>3.4254466605672516</v>
      </c>
      <c r="Y641" s="10">
        <f t="shared" si="169"/>
        <v>8.452349181824566</v>
      </c>
      <c r="Z641" s="1">
        <f t="shared" si="170"/>
        <v>173.84515383504262</v>
      </c>
      <c r="AA641" s="1">
        <f t="shared" si="171"/>
        <v>0.33938248319526726</v>
      </c>
      <c r="AB641" s="1">
        <f t="shared" si="172"/>
        <v>-17245.960399999982</v>
      </c>
      <c r="AC641" s="8">
        <f t="shared" si="173"/>
        <v>0.33938248319526726</v>
      </c>
      <c r="AD641" s="1" t="str">
        <f t="shared" si="174"/>
        <v>CUST641</v>
      </c>
      <c r="AE641" s="1"/>
      <c r="AF641" s="1">
        <f t="shared" si="180"/>
        <v>214161579.8925001</v>
      </c>
      <c r="AG641" s="1">
        <f t="shared" si="175"/>
        <v>1.0463255099058806</v>
      </c>
      <c r="AH641" s="1" t="str">
        <f t="shared" si="176"/>
        <v>No</v>
      </c>
      <c r="AI641" s="1" t="str">
        <f t="shared" si="177"/>
        <v>No</v>
      </c>
      <c r="AJ641" s="1" t="str">
        <f t="shared" si="178"/>
        <v>No</v>
      </c>
      <c r="AK641" s="1" t="str">
        <f t="shared" si="179"/>
        <v>Low</v>
      </c>
    </row>
    <row r="642" spans="1:37" x14ac:dyDescent="0.3">
      <c r="A642" s="1" t="s">
        <v>22</v>
      </c>
      <c r="B642" s="1" t="s">
        <v>27</v>
      </c>
      <c r="C642" s="1" t="s">
        <v>30</v>
      </c>
      <c r="D642" s="1">
        <v>1768</v>
      </c>
      <c r="E642" s="1">
        <v>127175</v>
      </c>
      <c r="F642" s="1">
        <v>43578</v>
      </c>
      <c r="G642" s="1">
        <v>5.37</v>
      </c>
      <c r="H642" s="1">
        <v>18.86</v>
      </c>
      <c r="I642" s="1">
        <v>138</v>
      </c>
      <c r="J642" s="1">
        <v>39.33</v>
      </c>
      <c r="K642" s="1">
        <v>19.5</v>
      </c>
      <c r="L642" s="1">
        <v>25368</v>
      </c>
      <c r="M642" s="1">
        <v>7</v>
      </c>
      <c r="N642" s="1">
        <v>773.82</v>
      </c>
      <c r="O642" s="1">
        <v>18.190000000000001</v>
      </c>
      <c r="P642" s="1">
        <v>45</v>
      </c>
      <c r="Q642" s="1">
        <v>19226</v>
      </c>
      <c r="R642" s="1">
        <v>49</v>
      </c>
      <c r="S642" s="1">
        <f t="shared" ref="S642:S705" si="181">H642*D642</f>
        <v>33344.479999999996</v>
      </c>
      <c r="T642" s="1">
        <f t="shared" ref="T642:T705" si="182">K642/100*E642</f>
        <v>24799.125</v>
      </c>
      <c r="U642" s="1">
        <f t="shared" ref="U642:U705" si="183">O642/100*D642</f>
        <v>321.5992</v>
      </c>
      <c r="V642" s="1">
        <f t="shared" ref="V642:V705" si="184">G642/100*D642</f>
        <v>94.941599999999994</v>
      </c>
      <c r="W642" s="1">
        <f t="shared" ref="W642:W705" si="185">E642 - (S642+T642+U642+V642+L642+Q642)</f>
        <v>24020.854200000002</v>
      </c>
      <c r="X642" s="1">
        <f t="shared" ref="X642:X705" si="186">IF(D642=0,NA(),W642/D642)</f>
        <v>13.586455995475115</v>
      </c>
      <c r="Y642" s="10">
        <f t="shared" ref="Y642:Y705" si="187">IF(F642=0,NA(),E642/F642)</f>
        <v>2.9183303501766948</v>
      </c>
      <c r="Z642" s="1">
        <f t="shared" ref="Z642:Z705" si="188">IF(N642=0,NA(),E642/N642)</f>
        <v>164.34700576361428</v>
      </c>
      <c r="AA642" s="1">
        <f t="shared" ref="AA642:AA705" si="189">IF(Z642=0,NA(),I642/Z642)</f>
        <v>0.83968673088264201</v>
      </c>
      <c r="AB642" s="1">
        <f t="shared" ref="AB642:AB705" si="190">W642-F642</f>
        <v>-19557.145799999998</v>
      </c>
      <c r="AC642" s="8">
        <f t="shared" ref="AC642:AC705" si="191">IF(Z642=0,NA(),I642/Z642)</f>
        <v>0.83968673088264201</v>
      </c>
      <c r="AD642" s="1" t="str">
        <f t="shared" ref="AD642:AD705" si="192" xml:space="preserve"> "CUST" &amp; ROW()</f>
        <v>CUST642</v>
      </c>
      <c r="AE642" s="1"/>
      <c r="AF642" s="1">
        <f t="shared" si="180"/>
        <v>214142022.74670011</v>
      </c>
      <c r="AG642" s="1">
        <f t="shared" ref="AG642:AG705" si="193">AF642/$AE$2</f>
        <v>1.0462299598984435</v>
      </c>
      <c r="AH642" s="1" t="str">
        <f t="shared" ref="AH642:AH705" si="194">IF(AG642&lt;=0.75,"Yes","No")</f>
        <v>No</v>
      </c>
      <c r="AI642" s="1" t="str">
        <f t="shared" ref="AI642:AI705" si="195">IF(AND(AB642&gt;=$AM$1, M642&lt;$AM$2),"Yes","No")</f>
        <v>No</v>
      </c>
      <c r="AJ642" s="1" t="str">
        <f t="shared" ref="AJ642:AJ705" si="196">IF(AND(AB642&gt;=$AM$1, M642&lt;$AM$2, Y642&gt;=$AM$5),"Yes","No")</f>
        <v>No</v>
      </c>
      <c r="AK642" s="1" t="str">
        <f t="shared" ref="AK642:AK705" si="197">IF(Y642&gt;$AM$5,"High",IF(Y642&lt;$AM$5,"Low","Medium"))</f>
        <v>Low</v>
      </c>
    </row>
    <row r="643" spans="1:37" x14ac:dyDescent="0.3">
      <c r="A643" s="1" t="s">
        <v>20</v>
      </c>
      <c r="B643" s="1" t="s">
        <v>27</v>
      </c>
      <c r="C643" s="1" t="s">
        <v>28</v>
      </c>
      <c r="D643" s="1">
        <v>3710</v>
      </c>
      <c r="E643" s="1">
        <v>119286</v>
      </c>
      <c r="F643" s="1">
        <v>37402</v>
      </c>
      <c r="G643" s="1">
        <v>2.95</v>
      </c>
      <c r="H643" s="1">
        <v>5.82</v>
      </c>
      <c r="I643" s="1">
        <v>389</v>
      </c>
      <c r="J643" s="1">
        <v>62.48</v>
      </c>
      <c r="K643" s="1">
        <v>7.25</v>
      </c>
      <c r="L643" s="1">
        <v>69847</v>
      </c>
      <c r="M643" s="1">
        <v>9</v>
      </c>
      <c r="N643" s="1">
        <v>440.89</v>
      </c>
      <c r="O643" s="1">
        <v>11.91</v>
      </c>
      <c r="P643" s="1">
        <v>14</v>
      </c>
      <c r="Q643" s="1">
        <v>4536</v>
      </c>
      <c r="R643" s="1">
        <v>47</v>
      </c>
      <c r="S643" s="1">
        <f t="shared" si="181"/>
        <v>21592.2</v>
      </c>
      <c r="T643" s="1">
        <f t="shared" si="182"/>
        <v>8648.2349999999988</v>
      </c>
      <c r="U643" s="1">
        <f t="shared" si="183"/>
        <v>441.86099999999999</v>
      </c>
      <c r="V643" s="1">
        <f t="shared" si="184"/>
        <v>109.44500000000001</v>
      </c>
      <c r="W643" s="1">
        <f t="shared" si="185"/>
        <v>14111.259000000005</v>
      </c>
      <c r="X643" s="1">
        <f t="shared" si="186"/>
        <v>3.8035738544474409</v>
      </c>
      <c r="Y643" s="10">
        <f t="shared" si="187"/>
        <v>3.1892946901235226</v>
      </c>
      <c r="Z643" s="1">
        <f t="shared" si="188"/>
        <v>270.55728186168886</v>
      </c>
      <c r="AA643" s="1">
        <f t="shared" si="189"/>
        <v>1.4377731670103784</v>
      </c>
      <c r="AB643" s="1">
        <f t="shared" si="190"/>
        <v>-23290.740999999995</v>
      </c>
      <c r="AC643" s="8">
        <f t="shared" si="191"/>
        <v>1.4377731670103784</v>
      </c>
      <c r="AD643" s="1" t="str">
        <f t="shared" si="192"/>
        <v>CUST643</v>
      </c>
      <c r="AE643" s="1"/>
      <c r="AF643" s="1">
        <f t="shared" si="180"/>
        <v>214118732.00570011</v>
      </c>
      <c r="AG643" s="1">
        <f t="shared" si="193"/>
        <v>1.0461161687298073</v>
      </c>
      <c r="AH643" s="1" t="str">
        <f t="shared" si="194"/>
        <v>No</v>
      </c>
      <c r="AI643" s="1" t="str">
        <f t="shared" si="195"/>
        <v>No</v>
      </c>
      <c r="AJ643" s="1" t="str">
        <f t="shared" si="196"/>
        <v>No</v>
      </c>
      <c r="AK643" s="1" t="str">
        <f t="shared" si="197"/>
        <v>Low</v>
      </c>
    </row>
    <row r="644" spans="1:37" x14ac:dyDescent="0.3">
      <c r="A644" s="1" t="s">
        <v>20</v>
      </c>
      <c r="B644" s="1" t="s">
        <v>26</v>
      </c>
      <c r="C644" s="1" t="s">
        <v>31</v>
      </c>
      <c r="D644" s="1">
        <v>4043</v>
      </c>
      <c r="E644" s="1">
        <v>248137</v>
      </c>
      <c r="F644" s="1">
        <v>103934</v>
      </c>
      <c r="G644" s="1">
        <v>6.01</v>
      </c>
      <c r="H644" s="1">
        <v>11.42</v>
      </c>
      <c r="I644" s="1">
        <v>41</v>
      </c>
      <c r="J644" s="1">
        <v>68.53</v>
      </c>
      <c r="K644" s="1">
        <v>6.23</v>
      </c>
      <c r="L644" s="1">
        <v>88697</v>
      </c>
      <c r="M644" s="1">
        <v>6</v>
      </c>
      <c r="N644" s="1">
        <v>387.15</v>
      </c>
      <c r="O644" s="1">
        <v>8.42</v>
      </c>
      <c r="P644" s="1">
        <v>34</v>
      </c>
      <c r="Q644" s="1">
        <v>17350</v>
      </c>
      <c r="R644" s="1">
        <v>-8</v>
      </c>
      <c r="S644" s="1">
        <f t="shared" si="181"/>
        <v>46171.06</v>
      </c>
      <c r="T644" s="1">
        <f t="shared" si="182"/>
        <v>15458.935100000001</v>
      </c>
      <c r="U644" s="1">
        <f t="shared" si="183"/>
        <v>340.42059999999998</v>
      </c>
      <c r="V644" s="1">
        <f t="shared" si="184"/>
        <v>242.98429999999999</v>
      </c>
      <c r="W644" s="1">
        <f t="shared" si="185"/>
        <v>79876.600000000006</v>
      </c>
      <c r="X644" s="1">
        <f t="shared" si="186"/>
        <v>19.756764778629734</v>
      </c>
      <c r="Y644" s="10">
        <f t="shared" si="187"/>
        <v>2.3874478034137048</v>
      </c>
      <c r="Z644" s="1">
        <f t="shared" si="188"/>
        <v>640.9324551207543</v>
      </c>
      <c r="AA644" s="1">
        <f t="shared" si="189"/>
        <v>6.3969299217770823E-2</v>
      </c>
      <c r="AB644" s="1">
        <f t="shared" si="190"/>
        <v>-24057.399999999994</v>
      </c>
      <c r="AC644" s="8">
        <f t="shared" si="191"/>
        <v>6.3969299217770823E-2</v>
      </c>
      <c r="AD644" s="1" t="str">
        <f t="shared" si="192"/>
        <v>CUST644</v>
      </c>
      <c r="AE644" s="1"/>
      <c r="AF644" s="1">
        <f t="shared" ref="AF644:AF707" si="198">AF643+AB644</f>
        <v>214094674.60570011</v>
      </c>
      <c r="AG644" s="1">
        <f t="shared" si="193"/>
        <v>1.0459986319086154</v>
      </c>
      <c r="AH644" s="1" t="str">
        <f t="shared" si="194"/>
        <v>No</v>
      </c>
      <c r="AI644" s="1" t="str">
        <f t="shared" si="195"/>
        <v>No</v>
      </c>
      <c r="AJ644" s="1" t="str">
        <f t="shared" si="196"/>
        <v>No</v>
      </c>
      <c r="AK644" s="1" t="str">
        <f t="shared" si="197"/>
        <v>Low</v>
      </c>
    </row>
    <row r="645" spans="1:37" x14ac:dyDescent="0.3">
      <c r="A645" s="1" t="s">
        <v>22</v>
      </c>
      <c r="B645" s="1" t="s">
        <v>27</v>
      </c>
      <c r="C645" s="1" t="s">
        <v>30</v>
      </c>
      <c r="D645" s="1">
        <v>4116</v>
      </c>
      <c r="E645" s="1">
        <v>271095</v>
      </c>
      <c r="F645" s="1">
        <v>138296</v>
      </c>
      <c r="G645" s="1">
        <v>5.65</v>
      </c>
      <c r="H645" s="1">
        <v>5.3</v>
      </c>
      <c r="I645" s="1">
        <v>59</v>
      </c>
      <c r="J645" s="1">
        <v>50.57</v>
      </c>
      <c r="K645" s="1">
        <v>19.41</v>
      </c>
      <c r="L645" s="1">
        <v>75930</v>
      </c>
      <c r="M645" s="1">
        <v>7</v>
      </c>
      <c r="N645" s="1">
        <v>964.8</v>
      </c>
      <c r="O645" s="1">
        <v>6.81</v>
      </c>
      <c r="P645" s="1">
        <v>5</v>
      </c>
      <c r="Q645" s="1">
        <v>6079</v>
      </c>
      <c r="R645" s="1">
        <v>33</v>
      </c>
      <c r="S645" s="1">
        <f t="shared" si="181"/>
        <v>21814.799999999999</v>
      </c>
      <c r="T645" s="1">
        <f t="shared" si="182"/>
        <v>52619.539499999999</v>
      </c>
      <c r="U645" s="1">
        <f t="shared" si="183"/>
        <v>280.2996</v>
      </c>
      <c r="V645" s="1">
        <f t="shared" si="184"/>
        <v>232.554</v>
      </c>
      <c r="W645" s="1">
        <f t="shared" si="185"/>
        <v>114138.8069</v>
      </c>
      <c r="X645" s="1">
        <f t="shared" si="186"/>
        <v>27.730516739552964</v>
      </c>
      <c r="Y645" s="10">
        <f t="shared" si="187"/>
        <v>1.9602519234106555</v>
      </c>
      <c r="Z645" s="1">
        <f t="shared" si="188"/>
        <v>280.98569651741298</v>
      </c>
      <c r="AA645" s="1">
        <f t="shared" si="189"/>
        <v>0.20997510097936145</v>
      </c>
      <c r="AB645" s="1">
        <f t="shared" si="190"/>
        <v>-24157.193100000004</v>
      </c>
      <c r="AC645" s="8">
        <f t="shared" si="191"/>
        <v>0.20997510097936145</v>
      </c>
      <c r="AD645" s="1" t="str">
        <f t="shared" si="192"/>
        <v>CUST645</v>
      </c>
      <c r="AE645" s="1"/>
      <c r="AF645" s="1">
        <f t="shared" si="198"/>
        <v>214070517.4126001</v>
      </c>
      <c r="AG645" s="1">
        <f t="shared" si="193"/>
        <v>1.0458806075300087</v>
      </c>
      <c r="AH645" s="1" t="str">
        <f t="shared" si="194"/>
        <v>No</v>
      </c>
      <c r="AI645" s="1" t="str">
        <f t="shared" si="195"/>
        <v>No</v>
      </c>
      <c r="AJ645" s="1" t="str">
        <f t="shared" si="196"/>
        <v>No</v>
      </c>
      <c r="AK645" s="1" t="str">
        <f t="shared" si="197"/>
        <v>Low</v>
      </c>
    </row>
    <row r="646" spans="1:37" x14ac:dyDescent="0.3">
      <c r="A646" s="1" t="s">
        <v>18</v>
      </c>
      <c r="B646" s="1" t="s">
        <v>27</v>
      </c>
      <c r="C646" s="1" t="s">
        <v>28</v>
      </c>
      <c r="D646" s="1">
        <v>1182</v>
      </c>
      <c r="E646" s="1">
        <v>118099</v>
      </c>
      <c r="F646" s="1">
        <v>80769</v>
      </c>
      <c r="G646" s="1">
        <v>6.36</v>
      </c>
      <c r="H646" s="1">
        <v>6.5</v>
      </c>
      <c r="I646" s="1">
        <v>338</v>
      </c>
      <c r="J646" s="1">
        <v>40.79</v>
      </c>
      <c r="K646" s="1">
        <v>15.16</v>
      </c>
      <c r="L646" s="1">
        <v>10481</v>
      </c>
      <c r="M646" s="1">
        <v>9</v>
      </c>
      <c r="N646" s="1">
        <v>315.06</v>
      </c>
      <c r="O646" s="1">
        <v>7.01</v>
      </c>
      <c r="P646" s="1">
        <v>29</v>
      </c>
      <c r="Q646" s="1">
        <v>26717</v>
      </c>
      <c r="R646" s="1">
        <v>72</v>
      </c>
      <c r="S646" s="1">
        <f t="shared" si="181"/>
        <v>7683</v>
      </c>
      <c r="T646" s="1">
        <f t="shared" si="182"/>
        <v>17903.808400000002</v>
      </c>
      <c r="U646" s="1">
        <f t="shared" si="183"/>
        <v>82.858199999999997</v>
      </c>
      <c r="V646" s="1">
        <f t="shared" si="184"/>
        <v>75.175200000000004</v>
      </c>
      <c r="W646" s="1">
        <f t="shared" si="185"/>
        <v>55156.158199999998</v>
      </c>
      <c r="X646" s="1">
        <f t="shared" si="186"/>
        <v>46.663416412859561</v>
      </c>
      <c r="Y646" s="10">
        <f t="shared" si="187"/>
        <v>1.4621822729017322</v>
      </c>
      <c r="Z646" s="1">
        <f t="shared" si="188"/>
        <v>374.8460610677331</v>
      </c>
      <c r="AA646" s="1">
        <f t="shared" si="189"/>
        <v>0.90170348605830708</v>
      </c>
      <c r="AB646" s="1">
        <f t="shared" si="190"/>
        <v>-25612.841800000002</v>
      </c>
      <c r="AC646" s="8">
        <f t="shared" si="191"/>
        <v>0.90170348605830708</v>
      </c>
      <c r="AD646" s="1" t="str">
        <f t="shared" si="192"/>
        <v>CUST646</v>
      </c>
      <c r="AE646" s="1"/>
      <c r="AF646" s="1">
        <f t="shared" si="198"/>
        <v>214044904.5708001</v>
      </c>
      <c r="AG646" s="1">
        <f t="shared" si="193"/>
        <v>1.0457554713138395</v>
      </c>
      <c r="AH646" s="1" t="str">
        <f t="shared" si="194"/>
        <v>No</v>
      </c>
      <c r="AI646" s="1" t="str">
        <f t="shared" si="195"/>
        <v>No</v>
      </c>
      <c r="AJ646" s="1" t="str">
        <f t="shared" si="196"/>
        <v>No</v>
      </c>
      <c r="AK646" s="1" t="str">
        <f t="shared" si="197"/>
        <v>Low</v>
      </c>
    </row>
    <row r="647" spans="1:37" x14ac:dyDescent="0.3">
      <c r="A647" s="1" t="s">
        <v>20</v>
      </c>
      <c r="B647" s="1" t="s">
        <v>25</v>
      </c>
      <c r="C647" s="1" t="s">
        <v>30</v>
      </c>
      <c r="D647" s="1">
        <v>3878</v>
      </c>
      <c r="E647" s="1">
        <v>143808</v>
      </c>
      <c r="F647" s="1">
        <v>82988</v>
      </c>
      <c r="G647" s="1">
        <v>4.38</v>
      </c>
      <c r="H647" s="1">
        <v>4.38</v>
      </c>
      <c r="I647" s="1">
        <v>245</v>
      </c>
      <c r="J647" s="1">
        <v>64.97</v>
      </c>
      <c r="K647" s="1">
        <v>19.79</v>
      </c>
      <c r="L647" s="1">
        <v>35454</v>
      </c>
      <c r="M647" s="1">
        <v>7</v>
      </c>
      <c r="N647" s="1">
        <v>1274.3599999999999</v>
      </c>
      <c r="O647" s="1">
        <v>3.81</v>
      </c>
      <c r="P647" s="1">
        <v>26</v>
      </c>
      <c r="Q647" s="1">
        <v>5263</v>
      </c>
      <c r="R647" s="1">
        <v>71</v>
      </c>
      <c r="S647" s="1">
        <f t="shared" si="181"/>
        <v>16985.64</v>
      </c>
      <c r="T647" s="1">
        <f t="shared" si="182"/>
        <v>28459.603199999998</v>
      </c>
      <c r="U647" s="1">
        <f t="shared" si="183"/>
        <v>147.7518</v>
      </c>
      <c r="V647" s="1">
        <f t="shared" si="184"/>
        <v>169.85640000000001</v>
      </c>
      <c r="W647" s="1">
        <f t="shared" si="185"/>
        <v>57328.148600000015</v>
      </c>
      <c r="X647" s="1">
        <f t="shared" si="186"/>
        <v>14.782916090768442</v>
      </c>
      <c r="Y647" s="10">
        <f t="shared" si="187"/>
        <v>1.7328770424639708</v>
      </c>
      <c r="Z647" s="1">
        <f t="shared" si="188"/>
        <v>112.84723312093915</v>
      </c>
      <c r="AA647" s="1">
        <f t="shared" si="189"/>
        <v>2.1710767133956383</v>
      </c>
      <c r="AB647" s="1">
        <f t="shared" si="190"/>
        <v>-25659.851399999985</v>
      </c>
      <c r="AC647" s="8">
        <f t="shared" si="191"/>
        <v>2.1710767133956383</v>
      </c>
      <c r="AD647" s="1" t="str">
        <f t="shared" si="192"/>
        <v>CUST647</v>
      </c>
      <c r="AE647" s="1"/>
      <c r="AF647" s="1">
        <f t="shared" si="198"/>
        <v>214019244.71940011</v>
      </c>
      <c r="AG647" s="1">
        <f t="shared" si="193"/>
        <v>1.0456301054236847</v>
      </c>
      <c r="AH647" s="1" t="str">
        <f t="shared" si="194"/>
        <v>No</v>
      </c>
      <c r="AI647" s="1" t="str">
        <f t="shared" si="195"/>
        <v>No</v>
      </c>
      <c r="AJ647" s="1" t="str">
        <f t="shared" si="196"/>
        <v>No</v>
      </c>
      <c r="AK647" s="1" t="str">
        <f t="shared" si="197"/>
        <v>Low</v>
      </c>
    </row>
    <row r="648" spans="1:37" x14ac:dyDescent="0.3">
      <c r="A648" s="1" t="s">
        <v>23</v>
      </c>
      <c r="B648" s="1" t="s">
        <v>24</v>
      </c>
      <c r="C648" s="1" t="s">
        <v>30</v>
      </c>
      <c r="D648" s="1">
        <v>3247</v>
      </c>
      <c r="E648" s="1">
        <v>172788</v>
      </c>
      <c r="F648" s="1">
        <v>64766</v>
      </c>
      <c r="G648" s="1">
        <v>4.34</v>
      </c>
      <c r="H648" s="1">
        <v>2.54</v>
      </c>
      <c r="I648" s="1">
        <v>394</v>
      </c>
      <c r="J648" s="1">
        <v>7.24</v>
      </c>
      <c r="K648" s="1">
        <v>14.72</v>
      </c>
      <c r="L648" s="1">
        <v>80141</v>
      </c>
      <c r="M648" s="1">
        <v>3</v>
      </c>
      <c r="N648" s="1">
        <v>1668.19</v>
      </c>
      <c r="O648" s="1">
        <v>25.73</v>
      </c>
      <c r="P648" s="1">
        <v>8</v>
      </c>
      <c r="Q648" s="1">
        <v>20207</v>
      </c>
      <c r="R648" s="1">
        <v>35</v>
      </c>
      <c r="S648" s="1">
        <f t="shared" si="181"/>
        <v>8247.380000000001</v>
      </c>
      <c r="T648" s="1">
        <f t="shared" si="182"/>
        <v>25434.393599999999</v>
      </c>
      <c r="U648" s="1">
        <f t="shared" si="183"/>
        <v>835.45310000000006</v>
      </c>
      <c r="V648" s="1">
        <f t="shared" si="184"/>
        <v>140.91980000000001</v>
      </c>
      <c r="W648" s="1">
        <f t="shared" si="185"/>
        <v>37781.853499999997</v>
      </c>
      <c r="X648" s="1">
        <f t="shared" si="186"/>
        <v>11.635926547582383</v>
      </c>
      <c r="Y648" s="10">
        <f t="shared" si="187"/>
        <v>2.6678812957415929</v>
      </c>
      <c r="Z648" s="1">
        <f t="shared" si="188"/>
        <v>103.57812958955515</v>
      </c>
      <c r="AA648" s="1">
        <f t="shared" si="189"/>
        <v>3.8038918211912862</v>
      </c>
      <c r="AB648" s="1">
        <f t="shared" si="190"/>
        <v>-26984.146500000003</v>
      </c>
      <c r="AC648" s="8">
        <f t="shared" si="191"/>
        <v>3.8038918211912862</v>
      </c>
      <c r="AD648" s="1" t="str">
        <f t="shared" si="192"/>
        <v>CUST648</v>
      </c>
      <c r="AE648" s="1"/>
      <c r="AF648" s="1">
        <f t="shared" si="198"/>
        <v>213992260.57290012</v>
      </c>
      <c r="AG648" s="1">
        <f t="shared" si="193"/>
        <v>1.0454982694479689</v>
      </c>
      <c r="AH648" s="1" t="str">
        <f t="shared" si="194"/>
        <v>No</v>
      </c>
      <c r="AI648" s="1" t="str">
        <f t="shared" si="195"/>
        <v>No</v>
      </c>
      <c r="AJ648" s="1" t="str">
        <f t="shared" si="196"/>
        <v>No</v>
      </c>
      <c r="AK648" s="1" t="str">
        <f t="shared" si="197"/>
        <v>Low</v>
      </c>
    </row>
    <row r="649" spans="1:37" x14ac:dyDescent="0.3">
      <c r="A649" s="1" t="s">
        <v>21</v>
      </c>
      <c r="B649" s="1" t="s">
        <v>24</v>
      </c>
      <c r="C649" s="1" t="s">
        <v>29</v>
      </c>
      <c r="D649" s="1">
        <v>4548</v>
      </c>
      <c r="E649" s="1">
        <v>221918</v>
      </c>
      <c r="F649" s="1">
        <v>25132</v>
      </c>
      <c r="G649" s="1">
        <v>4.3600000000000003</v>
      </c>
      <c r="H649" s="1">
        <v>19.8</v>
      </c>
      <c r="I649" s="1">
        <v>139</v>
      </c>
      <c r="J649" s="1">
        <v>39.81</v>
      </c>
      <c r="K649" s="1">
        <v>12.39</v>
      </c>
      <c r="L649" s="1">
        <v>96631</v>
      </c>
      <c r="M649" s="1">
        <v>9</v>
      </c>
      <c r="N649" s="1">
        <v>1993.86</v>
      </c>
      <c r="O649" s="1">
        <v>20.21</v>
      </c>
      <c r="P649" s="1">
        <v>33</v>
      </c>
      <c r="Q649" s="1">
        <v>9968</v>
      </c>
      <c r="R649" s="1">
        <v>-19</v>
      </c>
      <c r="S649" s="1">
        <f t="shared" si="181"/>
        <v>90050.400000000009</v>
      </c>
      <c r="T649" s="1">
        <f t="shared" si="182"/>
        <v>27495.640200000002</v>
      </c>
      <c r="U649" s="1">
        <f t="shared" si="183"/>
        <v>919.1508</v>
      </c>
      <c r="V649" s="1">
        <f t="shared" si="184"/>
        <v>198.2928</v>
      </c>
      <c r="W649" s="1">
        <f t="shared" si="185"/>
        <v>-3344.4838000000163</v>
      </c>
      <c r="X649" s="1">
        <f t="shared" si="186"/>
        <v>-0.73537462620932637</v>
      </c>
      <c r="Y649" s="10">
        <f t="shared" si="187"/>
        <v>8.8300970873786415</v>
      </c>
      <c r="Z649" s="1">
        <f t="shared" si="188"/>
        <v>111.30069312790266</v>
      </c>
      <c r="AA649" s="1">
        <f t="shared" si="189"/>
        <v>1.2488691318414911</v>
      </c>
      <c r="AB649" s="1">
        <f t="shared" si="190"/>
        <v>-28476.483800000016</v>
      </c>
      <c r="AC649" s="8">
        <f t="shared" si="191"/>
        <v>1.2488691318414911</v>
      </c>
      <c r="AD649" s="1" t="str">
        <f t="shared" si="192"/>
        <v>CUST649</v>
      </c>
      <c r="AE649" s="1"/>
      <c r="AF649" s="1">
        <f t="shared" si="198"/>
        <v>213963784.08910012</v>
      </c>
      <c r="AG649" s="1">
        <f t="shared" si="193"/>
        <v>1.045359142385835</v>
      </c>
      <c r="AH649" s="1" t="str">
        <f t="shared" si="194"/>
        <v>No</v>
      </c>
      <c r="AI649" s="1" t="str">
        <f t="shared" si="195"/>
        <v>No</v>
      </c>
      <c r="AJ649" s="1" t="str">
        <f t="shared" si="196"/>
        <v>No</v>
      </c>
      <c r="AK649" s="1" t="str">
        <f t="shared" si="197"/>
        <v>Low</v>
      </c>
    </row>
    <row r="650" spans="1:37" x14ac:dyDescent="0.3">
      <c r="A650" s="1" t="s">
        <v>18</v>
      </c>
      <c r="B650" s="1" t="s">
        <v>24</v>
      </c>
      <c r="C650" s="1" t="s">
        <v>29</v>
      </c>
      <c r="D650" s="1">
        <v>2247</v>
      </c>
      <c r="E650" s="1">
        <v>126256</v>
      </c>
      <c r="F650" s="1">
        <v>68918</v>
      </c>
      <c r="G650" s="1">
        <v>4.28</v>
      </c>
      <c r="H650" s="1">
        <v>2.9</v>
      </c>
      <c r="I650" s="1">
        <v>126</v>
      </c>
      <c r="J650" s="1">
        <v>39.29</v>
      </c>
      <c r="K650" s="1">
        <v>10.63</v>
      </c>
      <c r="L650" s="1">
        <v>41831</v>
      </c>
      <c r="M650" s="1">
        <v>12</v>
      </c>
      <c r="N650" s="1">
        <v>513.03</v>
      </c>
      <c r="O650" s="1">
        <v>24.48</v>
      </c>
      <c r="P650" s="1">
        <v>22</v>
      </c>
      <c r="Q650" s="1">
        <v>23745</v>
      </c>
      <c r="R650" s="1">
        <v>52</v>
      </c>
      <c r="S650" s="1">
        <f t="shared" si="181"/>
        <v>6516.3</v>
      </c>
      <c r="T650" s="1">
        <f t="shared" si="182"/>
        <v>13421.0128</v>
      </c>
      <c r="U650" s="1">
        <f t="shared" si="183"/>
        <v>550.06560000000002</v>
      </c>
      <c r="V650" s="1">
        <f t="shared" si="184"/>
        <v>96.171600000000012</v>
      </c>
      <c r="W650" s="1">
        <f t="shared" si="185"/>
        <v>40096.449999999997</v>
      </c>
      <c r="X650" s="1">
        <f t="shared" si="186"/>
        <v>17.844437027147308</v>
      </c>
      <c r="Y650" s="10">
        <f t="shared" si="187"/>
        <v>1.8319742302446385</v>
      </c>
      <c r="Z650" s="1">
        <f t="shared" si="188"/>
        <v>246.09866869383859</v>
      </c>
      <c r="AA650" s="1">
        <f t="shared" si="189"/>
        <v>0.51198976682296282</v>
      </c>
      <c r="AB650" s="1">
        <f t="shared" si="190"/>
        <v>-28821.550000000003</v>
      </c>
      <c r="AC650" s="8">
        <f t="shared" si="191"/>
        <v>0.51198976682296282</v>
      </c>
      <c r="AD650" s="1" t="str">
        <f t="shared" si="192"/>
        <v>CUST650</v>
      </c>
      <c r="AE650" s="1"/>
      <c r="AF650" s="1">
        <f t="shared" si="198"/>
        <v>213934962.53910011</v>
      </c>
      <c r="AG650" s="1">
        <f t="shared" si="193"/>
        <v>1.0452183294397634</v>
      </c>
      <c r="AH650" s="1" t="str">
        <f t="shared" si="194"/>
        <v>No</v>
      </c>
      <c r="AI650" s="1" t="str">
        <f t="shared" si="195"/>
        <v>No</v>
      </c>
      <c r="AJ650" s="1" t="str">
        <f t="shared" si="196"/>
        <v>No</v>
      </c>
      <c r="AK650" s="1" t="str">
        <f t="shared" si="197"/>
        <v>Low</v>
      </c>
    </row>
    <row r="651" spans="1:37" x14ac:dyDescent="0.3">
      <c r="A651" s="1" t="s">
        <v>22</v>
      </c>
      <c r="B651" s="1" t="s">
        <v>27</v>
      </c>
      <c r="C651" s="1" t="s">
        <v>29</v>
      </c>
      <c r="D651" s="1">
        <v>1789</v>
      </c>
      <c r="E651" s="1">
        <v>145665</v>
      </c>
      <c r="F651" s="1">
        <v>85360</v>
      </c>
      <c r="G651" s="1">
        <v>2.69</v>
      </c>
      <c r="H651" s="1">
        <v>19.399999999999999</v>
      </c>
      <c r="I651" s="1">
        <v>122</v>
      </c>
      <c r="J651" s="1">
        <v>19.579999999999998</v>
      </c>
      <c r="K651" s="1">
        <v>10.64</v>
      </c>
      <c r="L651" s="1">
        <v>30869</v>
      </c>
      <c r="M651" s="1">
        <v>14</v>
      </c>
      <c r="N651" s="1">
        <v>197.62</v>
      </c>
      <c r="O651" s="1">
        <v>0.68</v>
      </c>
      <c r="P651" s="1">
        <v>27</v>
      </c>
      <c r="Q651" s="1">
        <v>9599</v>
      </c>
      <c r="R651" s="1">
        <v>26</v>
      </c>
      <c r="S651" s="1">
        <f t="shared" si="181"/>
        <v>34706.6</v>
      </c>
      <c r="T651" s="1">
        <f t="shared" si="182"/>
        <v>15498.756000000001</v>
      </c>
      <c r="U651" s="1">
        <f t="shared" si="183"/>
        <v>12.1652</v>
      </c>
      <c r="V651" s="1">
        <f t="shared" si="184"/>
        <v>48.124099999999999</v>
      </c>
      <c r="W651" s="1">
        <f t="shared" si="185"/>
        <v>54931.354699999996</v>
      </c>
      <c r="X651" s="1">
        <f t="shared" si="186"/>
        <v>30.705061319172721</v>
      </c>
      <c r="Y651" s="10">
        <f t="shared" si="187"/>
        <v>1.7064784442361762</v>
      </c>
      <c r="Z651" s="1">
        <f t="shared" si="188"/>
        <v>737.09644772796275</v>
      </c>
      <c r="AA651" s="1">
        <f t="shared" si="189"/>
        <v>0.1655142965022483</v>
      </c>
      <c r="AB651" s="1">
        <f t="shared" si="190"/>
        <v>-30428.645300000004</v>
      </c>
      <c r="AC651" s="8">
        <f t="shared" si="191"/>
        <v>0.1655142965022483</v>
      </c>
      <c r="AD651" s="1" t="str">
        <f t="shared" si="192"/>
        <v>CUST651</v>
      </c>
      <c r="AE651" s="1"/>
      <c r="AF651" s="1">
        <f t="shared" si="198"/>
        <v>213904533.89380011</v>
      </c>
      <c r="AG651" s="1">
        <f t="shared" si="193"/>
        <v>1.0450696647361071</v>
      </c>
      <c r="AH651" s="1" t="str">
        <f t="shared" si="194"/>
        <v>No</v>
      </c>
      <c r="AI651" s="1" t="str">
        <f t="shared" si="195"/>
        <v>No</v>
      </c>
      <c r="AJ651" s="1" t="str">
        <f t="shared" si="196"/>
        <v>No</v>
      </c>
      <c r="AK651" s="1" t="str">
        <f t="shared" si="197"/>
        <v>Low</v>
      </c>
    </row>
    <row r="652" spans="1:37" x14ac:dyDescent="0.3">
      <c r="A652" s="1" t="s">
        <v>23</v>
      </c>
      <c r="B652" s="1" t="s">
        <v>24</v>
      </c>
      <c r="C652" s="1" t="s">
        <v>28</v>
      </c>
      <c r="D652" s="1">
        <v>1068</v>
      </c>
      <c r="E652" s="1">
        <v>200787</v>
      </c>
      <c r="F652" s="1">
        <v>111233</v>
      </c>
      <c r="G652" s="1">
        <v>1.24</v>
      </c>
      <c r="H652" s="1">
        <v>6.23</v>
      </c>
      <c r="I652" s="1">
        <v>153</v>
      </c>
      <c r="J652" s="1">
        <v>7.37</v>
      </c>
      <c r="K652" s="1">
        <v>11.26</v>
      </c>
      <c r="L652" s="1">
        <v>87937</v>
      </c>
      <c r="M652" s="1">
        <v>7</v>
      </c>
      <c r="N652" s="1">
        <v>1405.52</v>
      </c>
      <c r="O652" s="1">
        <v>16.440000000000001</v>
      </c>
      <c r="P652" s="1">
        <v>39</v>
      </c>
      <c r="Q652" s="1">
        <v>3228</v>
      </c>
      <c r="R652" s="1">
        <v>7</v>
      </c>
      <c r="S652" s="1">
        <f t="shared" si="181"/>
        <v>6653.64</v>
      </c>
      <c r="T652" s="1">
        <f t="shared" si="182"/>
        <v>22608.616199999997</v>
      </c>
      <c r="U652" s="1">
        <f t="shared" si="183"/>
        <v>175.57920000000001</v>
      </c>
      <c r="V652" s="1">
        <f t="shared" si="184"/>
        <v>13.2432</v>
      </c>
      <c r="W652" s="1">
        <f t="shared" si="185"/>
        <v>80170.921400000007</v>
      </c>
      <c r="X652" s="1">
        <f t="shared" si="186"/>
        <v>75.066405805243448</v>
      </c>
      <c r="Y652" s="10">
        <f t="shared" si="187"/>
        <v>1.8051028022259581</v>
      </c>
      <c r="Z652" s="1">
        <f t="shared" si="188"/>
        <v>142.85602481643804</v>
      </c>
      <c r="AA652" s="1">
        <f t="shared" si="189"/>
        <v>1.0710083820167642</v>
      </c>
      <c r="AB652" s="1">
        <f t="shared" si="190"/>
        <v>-31062.078599999993</v>
      </c>
      <c r="AC652" s="8">
        <f t="shared" si="191"/>
        <v>1.0710083820167642</v>
      </c>
      <c r="AD652" s="1" t="str">
        <f t="shared" si="192"/>
        <v>CUST652</v>
      </c>
      <c r="AE652" s="1"/>
      <c r="AF652" s="1">
        <f t="shared" si="198"/>
        <v>213873471.81520012</v>
      </c>
      <c r="AG652" s="1">
        <f t="shared" si="193"/>
        <v>1.0449179052783828</v>
      </c>
      <c r="AH652" s="1" t="str">
        <f t="shared" si="194"/>
        <v>No</v>
      </c>
      <c r="AI652" s="1" t="str">
        <f t="shared" si="195"/>
        <v>No</v>
      </c>
      <c r="AJ652" s="1" t="str">
        <f t="shared" si="196"/>
        <v>No</v>
      </c>
      <c r="AK652" s="1" t="str">
        <f t="shared" si="197"/>
        <v>Low</v>
      </c>
    </row>
    <row r="653" spans="1:37" x14ac:dyDescent="0.3">
      <c r="A653" s="1" t="s">
        <v>22</v>
      </c>
      <c r="B653" s="1" t="s">
        <v>27</v>
      </c>
      <c r="C653" s="1" t="s">
        <v>28</v>
      </c>
      <c r="D653" s="1">
        <v>505</v>
      </c>
      <c r="E653" s="1">
        <v>172232</v>
      </c>
      <c r="F653" s="1">
        <v>129932</v>
      </c>
      <c r="G653" s="1">
        <v>6.17</v>
      </c>
      <c r="H653" s="1">
        <v>8.66</v>
      </c>
      <c r="I653" s="1">
        <v>435</v>
      </c>
      <c r="J653" s="1">
        <v>38.22</v>
      </c>
      <c r="K653" s="1">
        <v>6.53</v>
      </c>
      <c r="L653" s="1">
        <v>19622</v>
      </c>
      <c r="M653" s="1">
        <v>14</v>
      </c>
      <c r="N653" s="1">
        <v>992.68</v>
      </c>
      <c r="O653" s="1">
        <v>27.29</v>
      </c>
      <c r="P653" s="1">
        <v>22</v>
      </c>
      <c r="Q653" s="1">
        <v>39255</v>
      </c>
      <c r="R653" s="1">
        <v>39</v>
      </c>
      <c r="S653" s="1">
        <f t="shared" si="181"/>
        <v>4373.3</v>
      </c>
      <c r="T653" s="1">
        <f t="shared" si="182"/>
        <v>11246.749599999999</v>
      </c>
      <c r="U653" s="1">
        <f t="shared" si="183"/>
        <v>137.81449999999998</v>
      </c>
      <c r="V653" s="1">
        <f t="shared" si="184"/>
        <v>31.1585</v>
      </c>
      <c r="W653" s="1">
        <f t="shared" si="185"/>
        <v>97565.977400000003</v>
      </c>
      <c r="X653" s="1">
        <f t="shared" si="186"/>
        <v>193.19995524752477</v>
      </c>
      <c r="Y653" s="10">
        <f t="shared" si="187"/>
        <v>1.3255549056429516</v>
      </c>
      <c r="Z653" s="1">
        <f t="shared" si="188"/>
        <v>173.50203489543458</v>
      </c>
      <c r="AA653" s="1">
        <f t="shared" si="189"/>
        <v>2.507175205536718</v>
      </c>
      <c r="AB653" s="1">
        <f t="shared" si="190"/>
        <v>-32366.022599999997</v>
      </c>
      <c r="AC653" s="8">
        <f t="shared" si="191"/>
        <v>2.507175205536718</v>
      </c>
      <c r="AD653" s="1" t="str">
        <f t="shared" si="192"/>
        <v>CUST653</v>
      </c>
      <c r="AE653" s="1"/>
      <c r="AF653" s="1">
        <f t="shared" si="198"/>
        <v>213841105.79260013</v>
      </c>
      <c r="AG653" s="1">
        <f t="shared" si="193"/>
        <v>1.0447597751641131</v>
      </c>
      <c r="AH653" s="1" t="str">
        <f t="shared" si="194"/>
        <v>No</v>
      </c>
      <c r="AI653" s="1" t="str">
        <f t="shared" si="195"/>
        <v>No</v>
      </c>
      <c r="AJ653" s="1" t="str">
        <f t="shared" si="196"/>
        <v>No</v>
      </c>
      <c r="AK653" s="1" t="str">
        <f t="shared" si="197"/>
        <v>Low</v>
      </c>
    </row>
    <row r="654" spans="1:37" x14ac:dyDescent="0.3">
      <c r="A654" s="1" t="s">
        <v>19</v>
      </c>
      <c r="B654" s="1" t="s">
        <v>27</v>
      </c>
      <c r="C654" s="1" t="s">
        <v>31</v>
      </c>
      <c r="D654" s="1">
        <v>1114</v>
      </c>
      <c r="E654" s="1">
        <v>259093</v>
      </c>
      <c r="F654" s="1">
        <v>148309</v>
      </c>
      <c r="G654" s="1">
        <v>0.96</v>
      </c>
      <c r="H654" s="1">
        <v>4.7300000000000004</v>
      </c>
      <c r="I654" s="1">
        <v>57</v>
      </c>
      <c r="J654" s="1">
        <v>19.22</v>
      </c>
      <c r="K654" s="1">
        <v>19.21</v>
      </c>
      <c r="L654" s="1">
        <v>45532</v>
      </c>
      <c r="M654" s="1">
        <v>2</v>
      </c>
      <c r="N654" s="1">
        <v>497.62</v>
      </c>
      <c r="O654" s="1">
        <v>8.4600000000000009</v>
      </c>
      <c r="P654" s="1">
        <v>34</v>
      </c>
      <c r="Q654" s="1">
        <v>43703</v>
      </c>
      <c r="R654" s="1">
        <v>54</v>
      </c>
      <c r="S654" s="1">
        <f t="shared" si="181"/>
        <v>5269.22</v>
      </c>
      <c r="T654" s="1">
        <f t="shared" si="182"/>
        <v>49771.765300000006</v>
      </c>
      <c r="U654" s="1">
        <f t="shared" si="183"/>
        <v>94.244400000000013</v>
      </c>
      <c r="V654" s="1">
        <f t="shared" si="184"/>
        <v>10.6944</v>
      </c>
      <c r="W654" s="1">
        <f t="shared" si="185"/>
        <v>114712.0759</v>
      </c>
      <c r="X654" s="1">
        <f t="shared" si="186"/>
        <v>102.9731381508079</v>
      </c>
      <c r="Y654" s="10">
        <f t="shared" si="187"/>
        <v>1.7469809654167987</v>
      </c>
      <c r="Z654" s="1">
        <f t="shared" si="188"/>
        <v>520.66436236485674</v>
      </c>
      <c r="AA654" s="1">
        <f t="shared" si="189"/>
        <v>0.1094755165133755</v>
      </c>
      <c r="AB654" s="1">
        <f t="shared" si="190"/>
        <v>-33596.924100000004</v>
      </c>
      <c r="AC654" s="8">
        <f t="shared" si="191"/>
        <v>0.1094755165133755</v>
      </c>
      <c r="AD654" s="1" t="str">
        <f t="shared" si="192"/>
        <v>CUST654</v>
      </c>
      <c r="AE654" s="1"/>
      <c r="AF654" s="1">
        <f t="shared" si="198"/>
        <v>213807508.86850011</v>
      </c>
      <c r="AG654" s="1">
        <f t="shared" si="193"/>
        <v>1.0445956312557714</v>
      </c>
      <c r="AH654" s="1" t="str">
        <f t="shared" si="194"/>
        <v>No</v>
      </c>
      <c r="AI654" s="1" t="str">
        <f t="shared" si="195"/>
        <v>No</v>
      </c>
      <c r="AJ654" s="1" t="str">
        <f t="shared" si="196"/>
        <v>No</v>
      </c>
      <c r="AK654" s="1" t="str">
        <f t="shared" si="197"/>
        <v>Low</v>
      </c>
    </row>
    <row r="655" spans="1:37" x14ac:dyDescent="0.3">
      <c r="A655" s="1" t="s">
        <v>22</v>
      </c>
      <c r="B655" s="1" t="s">
        <v>25</v>
      </c>
      <c r="C655" s="1" t="s">
        <v>28</v>
      </c>
      <c r="D655" s="1">
        <v>1864</v>
      </c>
      <c r="E655" s="1">
        <v>100939</v>
      </c>
      <c r="F655" s="1">
        <v>33482</v>
      </c>
      <c r="G655" s="1">
        <v>6.73</v>
      </c>
      <c r="H655" s="1">
        <v>2.23</v>
      </c>
      <c r="I655" s="1">
        <v>119</v>
      </c>
      <c r="J655" s="1">
        <v>28.38</v>
      </c>
      <c r="K655" s="1">
        <v>7.27</v>
      </c>
      <c r="L655" s="1">
        <v>63171</v>
      </c>
      <c r="M655" s="1">
        <v>7</v>
      </c>
      <c r="N655" s="1">
        <v>735.29</v>
      </c>
      <c r="O655" s="1">
        <v>6.99</v>
      </c>
      <c r="P655" s="1">
        <v>44</v>
      </c>
      <c r="Q655" s="1">
        <v>26350</v>
      </c>
      <c r="R655" s="1">
        <v>79</v>
      </c>
      <c r="S655" s="1">
        <f t="shared" si="181"/>
        <v>4156.72</v>
      </c>
      <c r="T655" s="1">
        <f t="shared" si="182"/>
        <v>7338.2653</v>
      </c>
      <c r="U655" s="1">
        <f t="shared" si="183"/>
        <v>130.2936</v>
      </c>
      <c r="V655" s="1">
        <f t="shared" si="184"/>
        <v>125.4472</v>
      </c>
      <c r="W655" s="1">
        <f t="shared" si="185"/>
        <v>-332.72609999999986</v>
      </c>
      <c r="X655" s="1">
        <f t="shared" si="186"/>
        <v>-0.17850112660944198</v>
      </c>
      <c r="Y655" s="10">
        <f t="shared" si="187"/>
        <v>3.0147243294904724</v>
      </c>
      <c r="Z655" s="1">
        <f t="shared" si="188"/>
        <v>137.27780875572904</v>
      </c>
      <c r="AA655" s="1">
        <f t="shared" si="189"/>
        <v>0.86685532846570701</v>
      </c>
      <c r="AB655" s="1">
        <f t="shared" si="190"/>
        <v>-33814.7261</v>
      </c>
      <c r="AC655" s="8">
        <f t="shared" si="191"/>
        <v>0.86685532846570701</v>
      </c>
      <c r="AD655" s="1" t="str">
        <f t="shared" si="192"/>
        <v>CUST655</v>
      </c>
      <c r="AE655" s="1"/>
      <c r="AF655" s="1">
        <f t="shared" si="198"/>
        <v>213773694.14240012</v>
      </c>
      <c r="AG655" s="1">
        <f t="shared" si="193"/>
        <v>1.0444304232359825</v>
      </c>
      <c r="AH655" s="1" t="str">
        <f t="shared" si="194"/>
        <v>No</v>
      </c>
      <c r="AI655" s="1" t="str">
        <f t="shared" si="195"/>
        <v>No</v>
      </c>
      <c r="AJ655" s="1" t="str">
        <f t="shared" si="196"/>
        <v>No</v>
      </c>
      <c r="AK655" s="1" t="str">
        <f t="shared" si="197"/>
        <v>Low</v>
      </c>
    </row>
    <row r="656" spans="1:37" x14ac:dyDescent="0.3">
      <c r="A656" s="1" t="s">
        <v>19</v>
      </c>
      <c r="B656" s="1" t="s">
        <v>27</v>
      </c>
      <c r="C656" s="1" t="s">
        <v>31</v>
      </c>
      <c r="D656" s="1">
        <v>749</v>
      </c>
      <c r="E656" s="1">
        <v>207462</v>
      </c>
      <c r="F656" s="1">
        <v>112692</v>
      </c>
      <c r="G656" s="1">
        <v>5.38</v>
      </c>
      <c r="H656" s="1">
        <v>18.64</v>
      </c>
      <c r="I656" s="1">
        <v>366</v>
      </c>
      <c r="J656" s="1">
        <v>62.92</v>
      </c>
      <c r="K656" s="1">
        <v>8.51</v>
      </c>
      <c r="L656" s="1">
        <v>65294</v>
      </c>
      <c r="M656" s="1">
        <v>11</v>
      </c>
      <c r="N656" s="1">
        <v>286.08999999999997</v>
      </c>
      <c r="O656" s="1">
        <v>9.26</v>
      </c>
      <c r="P656" s="1">
        <v>21</v>
      </c>
      <c r="Q656" s="1">
        <v>31810</v>
      </c>
      <c r="R656" s="1">
        <v>-10</v>
      </c>
      <c r="S656" s="1">
        <f t="shared" si="181"/>
        <v>13961.36</v>
      </c>
      <c r="T656" s="1">
        <f t="shared" si="182"/>
        <v>17655.016199999998</v>
      </c>
      <c r="U656" s="1">
        <f t="shared" si="183"/>
        <v>69.357399999999998</v>
      </c>
      <c r="V656" s="1">
        <f t="shared" si="184"/>
        <v>40.296199999999999</v>
      </c>
      <c r="W656" s="1">
        <f t="shared" si="185"/>
        <v>78631.970199999996</v>
      </c>
      <c r="X656" s="1">
        <f t="shared" si="186"/>
        <v>104.98260373831775</v>
      </c>
      <c r="Y656" s="10">
        <f t="shared" si="187"/>
        <v>1.8409647534873816</v>
      </c>
      <c r="Z656" s="1">
        <f t="shared" si="188"/>
        <v>725.16341011569796</v>
      </c>
      <c r="AA656" s="1">
        <f t="shared" si="189"/>
        <v>0.50471382711050694</v>
      </c>
      <c r="AB656" s="1">
        <f t="shared" si="190"/>
        <v>-34060.029800000004</v>
      </c>
      <c r="AC656" s="8">
        <f t="shared" si="191"/>
        <v>0.50471382711050694</v>
      </c>
      <c r="AD656" s="1" t="str">
        <f t="shared" si="192"/>
        <v>CUST656</v>
      </c>
      <c r="AE656" s="1"/>
      <c r="AF656" s="1">
        <f t="shared" si="198"/>
        <v>213739634.11260012</v>
      </c>
      <c r="AG656" s="1">
        <f t="shared" si="193"/>
        <v>1.0442640167401684</v>
      </c>
      <c r="AH656" s="1" t="str">
        <f t="shared" si="194"/>
        <v>No</v>
      </c>
      <c r="AI656" s="1" t="str">
        <f t="shared" si="195"/>
        <v>No</v>
      </c>
      <c r="AJ656" s="1" t="str">
        <f t="shared" si="196"/>
        <v>No</v>
      </c>
      <c r="AK656" s="1" t="str">
        <f t="shared" si="197"/>
        <v>Low</v>
      </c>
    </row>
    <row r="657" spans="1:37" x14ac:dyDescent="0.3">
      <c r="A657" s="1" t="s">
        <v>19</v>
      </c>
      <c r="B657" s="1" t="s">
        <v>25</v>
      </c>
      <c r="C657" s="1" t="s">
        <v>30</v>
      </c>
      <c r="D657" s="1">
        <v>4802</v>
      </c>
      <c r="E657" s="1">
        <v>186998</v>
      </c>
      <c r="F657" s="1">
        <v>59245</v>
      </c>
      <c r="G657" s="1">
        <v>2.0499999999999998</v>
      </c>
      <c r="H657" s="1">
        <v>17.54</v>
      </c>
      <c r="I657" s="1">
        <v>255</v>
      </c>
      <c r="J657" s="1">
        <v>64.2</v>
      </c>
      <c r="K657" s="1">
        <v>13.71</v>
      </c>
      <c r="L657" s="1">
        <v>18768</v>
      </c>
      <c r="M657" s="1">
        <v>14</v>
      </c>
      <c r="N657" s="1">
        <v>447.32</v>
      </c>
      <c r="O657" s="1">
        <v>13.53</v>
      </c>
      <c r="P657" s="1">
        <v>30</v>
      </c>
      <c r="Q657" s="1">
        <v>34092</v>
      </c>
      <c r="R657" s="1">
        <v>-10</v>
      </c>
      <c r="S657" s="1">
        <f t="shared" si="181"/>
        <v>84227.08</v>
      </c>
      <c r="T657" s="1">
        <f t="shared" si="182"/>
        <v>25637.425800000001</v>
      </c>
      <c r="U657" s="1">
        <f t="shared" si="183"/>
        <v>649.7106</v>
      </c>
      <c r="V657" s="1">
        <f t="shared" si="184"/>
        <v>98.440999999999988</v>
      </c>
      <c r="W657" s="1">
        <f t="shared" si="185"/>
        <v>23525.342599999974</v>
      </c>
      <c r="X657" s="1">
        <f t="shared" si="186"/>
        <v>4.8990717617659252</v>
      </c>
      <c r="Y657" s="10">
        <f t="shared" si="187"/>
        <v>3.1563507468984726</v>
      </c>
      <c r="Z657" s="1">
        <f t="shared" si="188"/>
        <v>418.04077617812754</v>
      </c>
      <c r="AA657" s="1">
        <f t="shared" si="189"/>
        <v>0.60998834212130604</v>
      </c>
      <c r="AB657" s="1">
        <f t="shared" si="190"/>
        <v>-35719.657400000026</v>
      </c>
      <c r="AC657" s="8">
        <f t="shared" si="191"/>
        <v>0.60998834212130604</v>
      </c>
      <c r="AD657" s="1" t="str">
        <f t="shared" si="192"/>
        <v>CUST657</v>
      </c>
      <c r="AE657" s="1"/>
      <c r="AF657" s="1">
        <f t="shared" si="198"/>
        <v>213703914.45520011</v>
      </c>
      <c r="AG657" s="1">
        <f t="shared" si="193"/>
        <v>1.0440895018306244</v>
      </c>
      <c r="AH657" s="1" t="str">
        <f t="shared" si="194"/>
        <v>No</v>
      </c>
      <c r="AI657" s="1" t="str">
        <f t="shared" si="195"/>
        <v>No</v>
      </c>
      <c r="AJ657" s="1" t="str">
        <f t="shared" si="196"/>
        <v>No</v>
      </c>
      <c r="AK657" s="1" t="str">
        <f t="shared" si="197"/>
        <v>Low</v>
      </c>
    </row>
    <row r="658" spans="1:37" x14ac:dyDescent="0.3">
      <c r="A658" s="1" t="s">
        <v>19</v>
      </c>
      <c r="B658" s="1" t="s">
        <v>26</v>
      </c>
      <c r="C658" s="1" t="s">
        <v>28</v>
      </c>
      <c r="D658" s="1">
        <v>336</v>
      </c>
      <c r="E658" s="1">
        <v>106481</v>
      </c>
      <c r="F658" s="1">
        <v>38870</v>
      </c>
      <c r="G658" s="1">
        <v>8.1999999999999993</v>
      </c>
      <c r="H658" s="1">
        <v>3.2</v>
      </c>
      <c r="I658" s="1">
        <v>91</v>
      </c>
      <c r="J658" s="1">
        <v>39.979999999999997</v>
      </c>
      <c r="K658" s="1">
        <v>18.59</v>
      </c>
      <c r="L658" s="1">
        <v>34207</v>
      </c>
      <c r="M658" s="1">
        <v>13</v>
      </c>
      <c r="N658" s="1">
        <v>709.88</v>
      </c>
      <c r="O658" s="1">
        <v>5.0999999999999996</v>
      </c>
      <c r="P658" s="1">
        <v>37</v>
      </c>
      <c r="Q658" s="1">
        <v>48217</v>
      </c>
      <c r="R658" s="1">
        <v>51</v>
      </c>
      <c r="S658" s="1">
        <f t="shared" si="181"/>
        <v>1075.2</v>
      </c>
      <c r="T658" s="1">
        <f t="shared" si="182"/>
        <v>19794.817900000002</v>
      </c>
      <c r="U658" s="1">
        <f t="shared" si="183"/>
        <v>17.135999999999999</v>
      </c>
      <c r="V658" s="1">
        <f t="shared" si="184"/>
        <v>27.551999999999996</v>
      </c>
      <c r="W658" s="1">
        <f t="shared" si="185"/>
        <v>3142.2940999999992</v>
      </c>
      <c r="X658" s="1">
        <f t="shared" si="186"/>
        <v>9.352065773809521</v>
      </c>
      <c r="Y658" s="10">
        <f t="shared" si="187"/>
        <v>2.7394134293799848</v>
      </c>
      <c r="Z658" s="1">
        <f t="shared" si="188"/>
        <v>149.99859131120752</v>
      </c>
      <c r="AA658" s="1">
        <f t="shared" si="189"/>
        <v>0.60667236408373326</v>
      </c>
      <c r="AB658" s="1">
        <f t="shared" si="190"/>
        <v>-35727.705900000001</v>
      </c>
      <c r="AC658" s="8">
        <f t="shared" si="191"/>
        <v>0.60667236408373326</v>
      </c>
      <c r="AD658" s="1" t="str">
        <f t="shared" si="192"/>
        <v>CUST658</v>
      </c>
      <c r="AE658" s="1"/>
      <c r="AF658" s="1">
        <f t="shared" si="198"/>
        <v>213668186.74930009</v>
      </c>
      <c r="AG658" s="1">
        <f t="shared" si="193"/>
        <v>1.043914947598664</v>
      </c>
      <c r="AH658" s="1" t="str">
        <f t="shared" si="194"/>
        <v>No</v>
      </c>
      <c r="AI658" s="1" t="str">
        <f t="shared" si="195"/>
        <v>No</v>
      </c>
      <c r="AJ658" s="1" t="str">
        <f t="shared" si="196"/>
        <v>No</v>
      </c>
      <c r="AK658" s="1" t="str">
        <f t="shared" si="197"/>
        <v>Low</v>
      </c>
    </row>
    <row r="659" spans="1:37" x14ac:dyDescent="0.3">
      <c r="A659" s="1" t="s">
        <v>23</v>
      </c>
      <c r="B659" s="1" t="s">
        <v>26</v>
      </c>
      <c r="C659" s="1" t="s">
        <v>30</v>
      </c>
      <c r="D659" s="1">
        <v>785</v>
      </c>
      <c r="E659" s="1">
        <v>160155</v>
      </c>
      <c r="F659" s="1">
        <v>46520</v>
      </c>
      <c r="G659" s="1">
        <v>4.83</v>
      </c>
      <c r="H659" s="1">
        <v>14.16</v>
      </c>
      <c r="I659" s="1">
        <v>279</v>
      </c>
      <c r="J659" s="1">
        <v>22.43</v>
      </c>
      <c r="K659" s="1">
        <v>5.1100000000000003</v>
      </c>
      <c r="L659" s="1">
        <v>88540</v>
      </c>
      <c r="M659" s="1">
        <v>9</v>
      </c>
      <c r="N659" s="1">
        <v>655.35</v>
      </c>
      <c r="O659" s="1">
        <v>15.14</v>
      </c>
      <c r="P659" s="1">
        <v>42</v>
      </c>
      <c r="Q659" s="1">
        <v>44262</v>
      </c>
      <c r="R659" s="1">
        <v>66</v>
      </c>
      <c r="S659" s="1">
        <f t="shared" si="181"/>
        <v>11115.6</v>
      </c>
      <c r="T659" s="1">
        <f t="shared" si="182"/>
        <v>8183.9205000000011</v>
      </c>
      <c r="U659" s="1">
        <f t="shared" si="183"/>
        <v>118.849</v>
      </c>
      <c r="V659" s="1">
        <f t="shared" si="184"/>
        <v>37.915500000000002</v>
      </c>
      <c r="W659" s="1">
        <f t="shared" si="185"/>
        <v>7896.7149999999965</v>
      </c>
      <c r="X659" s="1">
        <f t="shared" si="186"/>
        <v>10.059509554140122</v>
      </c>
      <c r="Y659" s="10">
        <f t="shared" si="187"/>
        <v>3.442712811693895</v>
      </c>
      <c r="Z659" s="1">
        <f t="shared" si="188"/>
        <v>244.38086518654154</v>
      </c>
      <c r="AA659" s="1">
        <f t="shared" si="189"/>
        <v>1.1416605788142737</v>
      </c>
      <c r="AB659" s="1">
        <f t="shared" si="190"/>
        <v>-38623.285000000003</v>
      </c>
      <c r="AC659" s="8">
        <f t="shared" si="191"/>
        <v>1.1416605788142737</v>
      </c>
      <c r="AD659" s="1" t="str">
        <f t="shared" si="192"/>
        <v>CUST659</v>
      </c>
      <c r="AE659" s="1"/>
      <c r="AF659" s="1">
        <f t="shared" si="198"/>
        <v>213629563.4643001</v>
      </c>
      <c r="AG659" s="1">
        <f t="shared" si="193"/>
        <v>1.0437262464862043</v>
      </c>
      <c r="AH659" s="1" t="str">
        <f t="shared" si="194"/>
        <v>No</v>
      </c>
      <c r="AI659" s="1" t="str">
        <f t="shared" si="195"/>
        <v>No</v>
      </c>
      <c r="AJ659" s="1" t="str">
        <f t="shared" si="196"/>
        <v>No</v>
      </c>
      <c r="AK659" s="1" t="str">
        <f t="shared" si="197"/>
        <v>Low</v>
      </c>
    </row>
    <row r="660" spans="1:37" x14ac:dyDescent="0.3">
      <c r="A660" s="1" t="s">
        <v>20</v>
      </c>
      <c r="B660" s="1" t="s">
        <v>26</v>
      </c>
      <c r="C660" s="1" t="s">
        <v>30</v>
      </c>
      <c r="D660" s="1">
        <v>2533</v>
      </c>
      <c r="E660" s="1">
        <v>53754</v>
      </c>
      <c r="F660" s="1">
        <v>45583</v>
      </c>
      <c r="G660" s="1">
        <v>6.93</v>
      </c>
      <c r="H660" s="1">
        <v>6.49</v>
      </c>
      <c r="I660" s="1">
        <v>322</v>
      </c>
      <c r="J660" s="1">
        <v>49.45</v>
      </c>
      <c r="K660" s="1">
        <v>17.61</v>
      </c>
      <c r="L660" s="1">
        <v>3650</v>
      </c>
      <c r="M660" s="1">
        <v>9</v>
      </c>
      <c r="N660" s="1">
        <v>409.92</v>
      </c>
      <c r="O660" s="1">
        <v>7.37</v>
      </c>
      <c r="P660" s="1">
        <v>43</v>
      </c>
      <c r="Q660" s="1">
        <v>16909</v>
      </c>
      <c r="R660" s="1">
        <v>-4</v>
      </c>
      <c r="S660" s="1">
        <f t="shared" si="181"/>
        <v>16439.170000000002</v>
      </c>
      <c r="T660" s="1">
        <f t="shared" si="182"/>
        <v>9466.0794000000005</v>
      </c>
      <c r="U660" s="1">
        <f t="shared" si="183"/>
        <v>186.68209999999999</v>
      </c>
      <c r="V660" s="1">
        <f t="shared" si="184"/>
        <v>175.5369</v>
      </c>
      <c r="W660" s="1">
        <f t="shared" si="185"/>
        <v>6927.5316000000021</v>
      </c>
      <c r="X660" s="1">
        <f t="shared" si="186"/>
        <v>2.7349118041847618</v>
      </c>
      <c r="Y660" s="10">
        <f t="shared" si="187"/>
        <v>1.179255424171292</v>
      </c>
      <c r="Z660" s="1">
        <f t="shared" si="188"/>
        <v>131.13290398126463</v>
      </c>
      <c r="AA660" s="1">
        <f t="shared" si="189"/>
        <v>2.4555240540238867</v>
      </c>
      <c r="AB660" s="1">
        <f t="shared" si="190"/>
        <v>-38655.468399999998</v>
      </c>
      <c r="AC660" s="8">
        <f t="shared" si="191"/>
        <v>2.4555240540238867</v>
      </c>
      <c r="AD660" s="1" t="str">
        <f t="shared" si="192"/>
        <v>CUST660</v>
      </c>
      <c r="AE660" s="1"/>
      <c r="AF660" s="1">
        <f t="shared" si="198"/>
        <v>213590907.99590009</v>
      </c>
      <c r="AG660" s="1">
        <f t="shared" si="193"/>
        <v>1.0435373881358661</v>
      </c>
      <c r="AH660" s="1" t="str">
        <f t="shared" si="194"/>
        <v>No</v>
      </c>
      <c r="AI660" s="1" t="str">
        <f t="shared" si="195"/>
        <v>No</v>
      </c>
      <c r="AJ660" s="1" t="str">
        <f t="shared" si="196"/>
        <v>No</v>
      </c>
      <c r="AK660" s="1" t="str">
        <f t="shared" si="197"/>
        <v>Low</v>
      </c>
    </row>
    <row r="661" spans="1:37" x14ac:dyDescent="0.3">
      <c r="A661" s="1" t="s">
        <v>20</v>
      </c>
      <c r="B661" s="1" t="s">
        <v>24</v>
      </c>
      <c r="C661" s="1" t="s">
        <v>29</v>
      </c>
      <c r="D661" s="1">
        <v>3064</v>
      </c>
      <c r="E661" s="1">
        <v>155400</v>
      </c>
      <c r="F661" s="1">
        <v>81221</v>
      </c>
      <c r="G661" s="1">
        <v>2.08</v>
      </c>
      <c r="H661" s="1">
        <v>7.35</v>
      </c>
      <c r="I661" s="1">
        <v>341</v>
      </c>
      <c r="J661" s="1">
        <v>36.92</v>
      </c>
      <c r="K661" s="1">
        <v>5.84</v>
      </c>
      <c r="L661" s="1">
        <v>77400</v>
      </c>
      <c r="M661" s="1">
        <v>2</v>
      </c>
      <c r="N661" s="1">
        <v>948.29</v>
      </c>
      <c r="O661" s="1">
        <v>26.46</v>
      </c>
      <c r="P661" s="1">
        <v>31</v>
      </c>
      <c r="Q661" s="1">
        <v>4098</v>
      </c>
      <c r="R661" s="1">
        <v>77</v>
      </c>
      <c r="S661" s="1">
        <f t="shared" si="181"/>
        <v>22520.399999999998</v>
      </c>
      <c r="T661" s="1">
        <f t="shared" si="182"/>
        <v>9075.36</v>
      </c>
      <c r="U661" s="1">
        <f t="shared" si="183"/>
        <v>810.73440000000005</v>
      </c>
      <c r="V661" s="1">
        <f t="shared" si="184"/>
        <v>63.731199999999994</v>
      </c>
      <c r="W661" s="1">
        <f t="shared" si="185"/>
        <v>41431.774399999995</v>
      </c>
      <c r="X661" s="1">
        <f t="shared" si="186"/>
        <v>13.522119582245429</v>
      </c>
      <c r="Y661" s="10">
        <f t="shared" si="187"/>
        <v>1.9132982849263123</v>
      </c>
      <c r="Z661" s="1">
        <f t="shared" si="188"/>
        <v>163.87392042518638</v>
      </c>
      <c r="AA661" s="1">
        <f t="shared" si="189"/>
        <v>2.0808680180180179</v>
      </c>
      <c r="AB661" s="1">
        <f t="shared" si="190"/>
        <v>-39789.225600000005</v>
      </c>
      <c r="AC661" s="8">
        <f t="shared" si="191"/>
        <v>2.0808680180180179</v>
      </c>
      <c r="AD661" s="1" t="str">
        <f t="shared" si="192"/>
        <v>CUST661</v>
      </c>
      <c r="AE661" s="1"/>
      <c r="AF661" s="1">
        <f t="shared" si="198"/>
        <v>213551118.77030009</v>
      </c>
      <c r="AG661" s="1">
        <f t="shared" si="193"/>
        <v>1.0433429906076748</v>
      </c>
      <c r="AH661" s="1" t="str">
        <f t="shared" si="194"/>
        <v>No</v>
      </c>
      <c r="AI661" s="1" t="str">
        <f t="shared" si="195"/>
        <v>No</v>
      </c>
      <c r="AJ661" s="1" t="str">
        <f t="shared" si="196"/>
        <v>No</v>
      </c>
      <c r="AK661" s="1" t="str">
        <f t="shared" si="197"/>
        <v>Low</v>
      </c>
    </row>
    <row r="662" spans="1:37" x14ac:dyDescent="0.3">
      <c r="A662" s="1" t="s">
        <v>21</v>
      </c>
      <c r="B662" s="1" t="s">
        <v>24</v>
      </c>
      <c r="C662" s="1" t="s">
        <v>31</v>
      </c>
      <c r="D662" s="1">
        <v>734</v>
      </c>
      <c r="E662" s="1">
        <v>167235</v>
      </c>
      <c r="F662" s="1">
        <v>139832</v>
      </c>
      <c r="G662" s="1">
        <v>2.2999999999999998</v>
      </c>
      <c r="H662" s="1">
        <v>13.1</v>
      </c>
      <c r="I662" s="1">
        <v>493</v>
      </c>
      <c r="J662" s="1">
        <v>27.86</v>
      </c>
      <c r="K662" s="1">
        <v>16.38</v>
      </c>
      <c r="L662" s="1">
        <v>8593</v>
      </c>
      <c r="M662" s="1">
        <v>2</v>
      </c>
      <c r="N662" s="1">
        <v>548.20000000000005</v>
      </c>
      <c r="O662" s="1">
        <v>9.41</v>
      </c>
      <c r="P662" s="1">
        <v>6</v>
      </c>
      <c r="Q662" s="1">
        <v>22326</v>
      </c>
      <c r="R662" s="1">
        <v>24</v>
      </c>
      <c r="S662" s="1">
        <f t="shared" si="181"/>
        <v>9615.4</v>
      </c>
      <c r="T662" s="1">
        <f t="shared" si="182"/>
        <v>27393.093000000001</v>
      </c>
      <c r="U662" s="1">
        <f t="shared" si="183"/>
        <v>69.069400000000002</v>
      </c>
      <c r="V662" s="1">
        <f t="shared" si="184"/>
        <v>16.882000000000001</v>
      </c>
      <c r="W662" s="1">
        <f t="shared" si="185"/>
        <v>99221.555599999992</v>
      </c>
      <c r="X662" s="1">
        <f t="shared" si="186"/>
        <v>135.17923106267028</v>
      </c>
      <c r="Y662" s="10">
        <f t="shared" si="187"/>
        <v>1.1959708793409234</v>
      </c>
      <c r="Z662" s="1">
        <f t="shared" si="188"/>
        <v>305.0620211601605</v>
      </c>
      <c r="AA662" s="1">
        <f t="shared" si="189"/>
        <v>1.6160648189673217</v>
      </c>
      <c r="AB662" s="1">
        <f t="shared" si="190"/>
        <v>-40610.444400000008</v>
      </c>
      <c r="AC662" s="8">
        <f t="shared" si="191"/>
        <v>1.6160648189673217</v>
      </c>
      <c r="AD662" s="1" t="str">
        <f t="shared" si="192"/>
        <v>CUST662</v>
      </c>
      <c r="AE662" s="1"/>
      <c r="AF662" s="1">
        <f t="shared" si="198"/>
        <v>213510508.32590008</v>
      </c>
      <c r="AG662" s="1">
        <f t="shared" si="193"/>
        <v>1.0431445808650603</v>
      </c>
      <c r="AH662" s="1" t="str">
        <f t="shared" si="194"/>
        <v>No</v>
      </c>
      <c r="AI662" s="1" t="str">
        <f t="shared" si="195"/>
        <v>No</v>
      </c>
      <c r="AJ662" s="1" t="str">
        <f t="shared" si="196"/>
        <v>No</v>
      </c>
      <c r="AK662" s="1" t="str">
        <f t="shared" si="197"/>
        <v>Low</v>
      </c>
    </row>
    <row r="663" spans="1:37" x14ac:dyDescent="0.3">
      <c r="A663" s="1" t="s">
        <v>20</v>
      </c>
      <c r="B663" s="1" t="s">
        <v>25</v>
      </c>
      <c r="C663" s="1" t="s">
        <v>28</v>
      </c>
      <c r="D663" s="1">
        <v>1899</v>
      </c>
      <c r="E663" s="1">
        <v>198087</v>
      </c>
      <c r="F663" s="1">
        <v>141917</v>
      </c>
      <c r="G663" s="1">
        <v>2.82</v>
      </c>
      <c r="H663" s="1">
        <v>6.67</v>
      </c>
      <c r="I663" s="1">
        <v>16</v>
      </c>
      <c r="J663" s="1">
        <v>64.33</v>
      </c>
      <c r="K663" s="1">
        <v>11.23</v>
      </c>
      <c r="L663" s="1">
        <v>17733</v>
      </c>
      <c r="M663" s="1">
        <v>14</v>
      </c>
      <c r="N663" s="1">
        <v>254.31</v>
      </c>
      <c r="O663" s="1">
        <v>20.88</v>
      </c>
      <c r="P663" s="1">
        <v>5</v>
      </c>
      <c r="Q663" s="1">
        <v>47639</v>
      </c>
      <c r="R663" s="1">
        <v>9</v>
      </c>
      <c r="S663" s="1">
        <f t="shared" si="181"/>
        <v>12666.33</v>
      </c>
      <c r="T663" s="1">
        <f t="shared" si="182"/>
        <v>22245.170100000003</v>
      </c>
      <c r="U663" s="1">
        <f t="shared" si="183"/>
        <v>396.51119999999997</v>
      </c>
      <c r="V663" s="1">
        <f t="shared" si="184"/>
        <v>53.5518</v>
      </c>
      <c r="W663" s="1">
        <f t="shared" si="185"/>
        <v>97353.436900000001</v>
      </c>
      <c r="X663" s="1">
        <f t="shared" si="186"/>
        <v>51.265632912058976</v>
      </c>
      <c r="Y663" s="10">
        <f t="shared" si="187"/>
        <v>1.3957947250857896</v>
      </c>
      <c r="Z663" s="1">
        <f t="shared" si="188"/>
        <v>778.91942904329358</v>
      </c>
      <c r="AA663" s="1">
        <f t="shared" si="189"/>
        <v>2.0541277317542295E-2</v>
      </c>
      <c r="AB663" s="1">
        <f t="shared" si="190"/>
        <v>-44563.563099999999</v>
      </c>
      <c r="AC663" s="8">
        <f t="shared" si="191"/>
        <v>2.0541277317542295E-2</v>
      </c>
      <c r="AD663" s="1" t="str">
        <f t="shared" si="192"/>
        <v>CUST663</v>
      </c>
      <c r="AE663" s="1"/>
      <c r="AF663" s="1">
        <f t="shared" si="198"/>
        <v>213465944.76280007</v>
      </c>
      <c r="AG663" s="1">
        <f t="shared" si="193"/>
        <v>1.0429268574390973</v>
      </c>
      <c r="AH663" s="1" t="str">
        <f t="shared" si="194"/>
        <v>No</v>
      </c>
      <c r="AI663" s="1" t="str">
        <f t="shared" si="195"/>
        <v>No</v>
      </c>
      <c r="AJ663" s="1" t="str">
        <f t="shared" si="196"/>
        <v>No</v>
      </c>
      <c r="AK663" s="1" t="str">
        <f t="shared" si="197"/>
        <v>Low</v>
      </c>
    </row>
    <row r="664" spans="1:37" x14ac:dyDescent="0.3">
      <c r="A664" s="1" t="s">
        <v>19</v>
      </c>
      <c r="B664" s="1" t="s">
        <v>26</v>
      </c>
      <c r="C664" s="1" t="s">
        <v>31</v>
      </c>
      <c r="D664" s="1">
        <v>1411</v>
      </c>
      <c r="E664" s="1">
        <v>122692</v>
      </c>
      <c r="F664" s="1">
        <v>25583</v>
      </c>
      <c r="G664" s="1">
        <v>4.4800000000000004</v>
      </c>
      <c r="H664" s="1">
        <v>13.35</v>
      </c>
      <c r="I664" s="1">
        <v>43</v>
      </c>
      <c r="J664" s="1">
        <v>34.86</v>
      </c>
      <c r="K664" s="1">
        <v>8.65</v>
      </c>
      <c r="L664" s="1">
        <v>77470</v>
      </c>
      <c r="M664" s="1">
        <v>3</v>
      </c>
      <c r="N664" s="1">
        <v>1461.98</v>
      </c>
      <c r="O664" s="1">
        <v>8.52</v>
      </c>
      <c r="P664" s="1">
        <v>10</v>
      </c>
      <c r="Q664" s="1">
        <v>35329</v>
      </c>
      <c r="R664" s="1">
        <v>51</v>
      </c>
      <c r="S664" s="1">
        <f t="shared" si="181"/>
        <v>18836.849999999999</v>
      </c>
      <c r="T664" s="1">
        <f t="shared" si="182"/>
        <v>10612.858</v>
      </c>
      <c r="U664" s="1">
        <f t="shared" si="183"/>
        <v>120.21719999999999</v>
      </c>
      <c r="V664" s="1">
        <f t="shared" si="184"/>
        <v>63.212800000000009</v>
      </c>
      <c r="W664" s="1">
        <f t="shared" si="185"/>
        <v>-19740.138000000006</v>
      </c>
      <c r="X664" s="1">
        <f t="shared" si="186"/>
        <v>-13.990175761871019</v>
      </c>
      <c r="Y664" s="10">
        <f t="shared" si="187"/>
        <v>4.7958409881561979</v>
      </c>
      <c r="Z664" s="1">
        <f t="shared" si="188"/>
        <v>83.921804675850552</v>
      </c>
      <c r="AA664" s="1">
        <f t="shared" si="189"/>
        <v>0.51238173638053019</v>
      </c>
      <c r="AB664" s="1">
        <f t="shared" si="190"/>
        <v>-45323.138000000006</v>
      </c>
      <c r="AC664" s="8">
        <f t="shared" si="191"/>
        <v>0.51238173638053019</v>
      </c>
      <c r="AD664" s="1" t="str">
        <f t="shared" si="192"/>
        <v>CUST664</v>
      </c>
      <c r="AE664" s="1"/>
      <c r="AF664" s="1">
        <f t="shared" si="198"/>
        <v>213420621.62480006</v>
      </c>
      <c r="AG664" s="1">
        <f t="shared" si="193"/>
        <v>1.0427054229712427</v>
      </c>
      <c r="AH664" s="1" t="str">
        <f t="shared" si="194"/>
        <v>No</v>
      </c>
      <c r="AI664" s="1" t="str">
        <f t="shared" si="195"/>
        <v>No</v>
      </c>
      <c r="AJ664" s="1" t="str">
        <f t="shared" si="196"/>
        <v>No</v>
      </c>
      <c r="AK664" s="1" t="str">
        <f t="shared" si="197"/>
        <v>Low</v>
      </c>
    </row>
    <row r="665" spans="1:37" x14ac:dyDescent="0.3">
      <c r="A665" s="1" t="s">
        <v>18</v>
      </c>
      <c r="B665" s="1" t="s">
        <v>27</v>
      </c>
      <c r="C665" s="1" t="s">
        <v>29</v>
      </c>
      <c r="D665" s="1">
        <v>4338</v>
      </c>
      <c r="E665" s="1">
        <v>130102</v>
      </c>
      <c r="F665" s="1">
        <v>49363</v>
      </c>
      <c r="G665" s="1">
        <v>0.61</v>
      </c>
      <c r="H665" s="1">
        <v>8.51</v>
      </c>
      <c r="I665" s="1">
        <v>381</v>
      </c>
      <c r="J665" s="1">
        <v>53.35</v>
      </c>
      <c r="K665" s="1">
        <v>15.68</v>
      </c>
      <c r="L665" s="1">
        <v>19787</v>
      </c>
      <c r="M665" s="1">
        <v>14</v>
      </c>
      <c r="N665" s="1">
        <v>1450.3</v>
      </c>
      <c r="O665" s="1">
        <v>20.58</v>
      </c>
      <c r="P665" s="1">
        <v>13</v>
      </c>
      <c r="Q665" s="1">
        <v>48671</v>
      </c>
      <c r="R665" s="1">
        <v>6</v>
      </c>
      <c r="S665" s="1">
        <f t="shared" si="181"/>
        <v>36916.379999999997</v>
      </c>
      <c r="T665" s="1">
        <f t="shared" si="182"/>
        <v>20399.993599999998</v>
      </c>
      <c r="U665" s="1">
        <f t="shared" si="183"/>
        <v>892.76039999999989</v>
      </c>
      <c r="V665" s="1">
        <f t="shared" si="184"/>
        <v>26.461799999999997</v>
      </c>
      <c r="W665" s="1">
        <f t="shared" si="185"/>
        <v>3408.404200000019</v>
      </c>
      <c r="X665" s="1">
        <f t="shared" si="186"/>
        <v>0.78570866758875502</v>
      </c>
      <c r="Y665" s="10">
        <f t="shared" si="187"/>
        <v>2.63561777039483</v>
      </c>
      <c r="Z665" s="1">
        <f t="shared" si="188"/>
        <v>89.706957181272841</v>
      </c>
      <c r="AA665" s="1">
        <f t="shared" si="189"/>
        <v>4.2471622265606985</v>
      </c>
      <c r="AB665" s="1">
        <f t="shared" si="190"/>
        <v>-45954.595799999981</v>
      </c>
      <c r="AC665" s="8">
        <f t="shared" si="191"/>
        <v>4.2471622265606985</v>
      </c>
      <c r="AD665" s="1" t="str">
        <f t="shared" si="192"/>
        <v>CUST665</v>
      </c>
      <c r="AE665" s="1"/>
      <c r="AF665" s="1">
        <f t="shared" si="198"/>
        <v>213374667.02900004</v>
      </c>
      <c r="AG665" s="1">
        <f t="shared" si="193"/>
        <v>1.0424809034009861</v>
      </c>
      <c r="AH665" s="1" t="str">
        <f t="shared" si="194"/>
        <v>No</v>
      </c>
      <c r="AI665" s="1" t="str">
        <f t="shared" si="195"/>
        <v>No</v>
      </c>
      <c r="AJ665" s="1" t="str">
        <f t="shared" si="196"/>
        <v>No</v>
      </c>
      <c r="AK665" s="1" t="str">
        <f t="shared" si="197"/>
        <v>Low</v>
      </c>
    </row>
    <row r="666" spans="1:37" x14ac:dyDescent="0.3">
      <c r="A666" s="1" t="s">
        <v>22</v>
      </c>
      <c r="B666" s="1" t="s">
        <v>24</v>
      </c>
      <c r="C666" s="1" t="s">
        <v>29</v>
      </c>
      <c r="D666" s="1">
        <v>4895</v>
      </c>
      <c r="E666" s="1">
        <v>124567</v>
      </c>
      <c r="F666" s="1">
        <v>35099</v>
      </c>
      <c r="G666" s="1">
        <v>9.36</v>
      </c>
      <c r="H666" s="1">
        <v>5.93</v>
      </c>
      <c r="I666" s="1">
        <v>330</v>
      </c>
      <c r="J666" s="1">
        <v>44.63</v>
      </c>
      <c r="K666" s="1">
        <v>18</v>
      </c>
      <c r="L666" s="1">
        <v>81238</v>
      </c>
      <c r="M666" s="1">
        <v>2</v>
      </c>
      <c r="N666" s="1">
        <v>1792.46</v>
      </c>
      <c r="O666" s="1">
        <v>12.28</v>
      </c>
      <c r="P666" s="1">
        <v>28</v>
      </c>
      <c r="Q666" s="1">
        <v>2922</v>
      </c>
      <c r="R666" s="1">
        <v>23</v>
      </c>
      <c r="S666" s="1">
        <f t="shared" si="181"/>
        <v>29027.35</v>
      </c>
      <c r="T666" s="1">
        <f t="shared" si="182"/>
        <v>22422.059999999998</v>
      </c>
      <c r="U666" s="1">
        <f t="shared" si="183"/>
        <v>601.10599999999999</v>
      </c>
      <c r="V666" s="1">
        <f t="shared" si="184"/>
        <v>458.17199999999997</v>
      </c>
      <c r="W666" s="1">
        <f t="shared" si="185"/>
        <v>-12101.687999999995</v>
      </c>
      <c r="X666" s="1">
        <f t="shared" si="186"/>
        <v>-2.4722549540347281</v>
      </c>
      <c r="Y666" s="10">
        <f t="shared" si="187"/>
        <v>3.5490184905552864</v>
      </c>
      <c r="Z666" s="1">
        <f t="shared" si="188"/>
        <v>69.494995704227705</v>
      </c>
      <c r="AA666" s="1">
        <f t="shared" si="189"/>
        <v>4.7485433541788762</v>
      </c>
      <c r="AB666" s="1">
        <f t="shared" si="190"/>
        <v>-47200.687999999995</v>
      </c>
      <c r="AC666" s="8">
        <f t="shared" si="191"/>
        <v>4.7485433541788762</v>
      </c>
      <c r="AD666" s="1" t="str">
        <f t="shared" si="192"/>
        <v>CUST666</v>
      </c>
      <c r="AE666" s="1"/>
      <c r="AF666" s="1">
        <f t="shared" si="198"/>
        <v>213327466.34100005</v>
      </c>
      <c r="AG666" s="1">
        <f t="shared" si="193"/>
        <v>1.0422502958197182</v>
      </c>
      <c r="AH666" s="1" t="str">
        <f t="shared" si="194"/>
        <v>No</v>
      </c>
      <c r="AI666" s="1" t="str">
        <f t="shared" si="195"/>
        <v>No</v>
      </c>
      <c r="AJ666" s="1" t="str">
        <f t="shared" si="196"/>
        <v>No</v>
      </c>
      <c r="AK666" s="1" t="str">
        <f t="shared" si="197"/>
        <v>Low</v>
      </c>
    </row>
    <row r="667" spans="1:37" x14ac:dyDescent="0.3">
      <c r="A667" s="1" t="s">
        <v>21</v>
      </c>
      <c r="B667" s="1" t="s">
        <v>24</v>
      </c>
      <c r="C667" s="1" t="s">
        <v>30</v>
      </c>
      <c r="D667" s="1">
        <v>3489</v>
      </c>
      <c r="E667" s="1">
        <v>195016</v>
      </c>
      <c r="F667" s="1">
        <v>107112</v>
      </c>
      <c r="G667" s="1">
        <v>7.05</v>
      </c>
      <c r="H667" s="1">
        <v>2.57</v>
      </c>
      <c r="I667" s="1">
        <v>412</v>
      </c>
      <c r="J667" s="1">
        <v>66.16</v>
      </c>
      <c r="K667" s="1">
        <v>9.64</v>
      </c>
      <c r="L667" s="1">
        <v>73719</v>
      </c>
      <c r="M667" s="1">
        <v>8</v>
      </c>
      <c r="N667" s="1">
        <v>1896.48</v>
      </c>
      <c r="O667" s="1">
        <v>25.88</v>
      </c>
      <c r="P667" s="1">
        <v>19</v>
      </c>
      <c r="Q667" s="1">
        <v>32770</v>
      </c>
      <c r="R667" s="1">
        <v>-20</v>
      </c>
      <c r="S667" s="1">
        <f t="shared" si="181"/>
        <v>8966.73</v>
      </c>
      <c r="T667" s="1">
        <f t="shared" si="182"/>
        <v>18799.542399999998</v>
      </c>
      <c r="U667" s="1">
        <f t="shared" si="183"/>
        <v>902.95319999999992</v>
      </c>
      <c r="V667" s="1">
        <f t="shared" si="184"/>
        <v>245.97449999999998</v>
      </c>
      <c r="W667" s="1">
        <f t="shared" si="185"/>
        <v>59611.799899999984</v>
      </c>
      <c r="X667" s="1">
        <f t="shared" si="186"/>
        <v>17.085640556033244</v>
      </c>
      <c r="Y667" s="10">
        <f t="shared" si="187"/>
        <v>1.8206736873552916</v>
      </c>
      <c r="Z667" s="1">
        <f t="shared" si="188"/>
        <v>102.83050704463005</v>
      </c>
      <c r="AA667" s="1">
        <f t="shared" si="189"/>
        <v>4.0065931000533288</v>
      </c>
      <c r="AB667" s="1">
        <f t="shared" si="190"/>
        <v>-47500.200100000016</v>
      </c>
      <c r="AC667" s="8">
        <f t="shared" si="191"/>
        <v>4.0065931000533288</v>
      </c>
      <c r="AD667" s="1" t="str">
        <f t="shared" si="192"/>
        <v>CUST667</v>
      </c>
      <c r="AE667" s="1"/>
      <c r="AF667" s="1">
        <f t="shared" si="198"/>
        <v>213279966.14090005</v>
      </c>
      <c r="AG667" s="1">
        <f t="shared" si="193"/>
        <v>1.0420182249173873</v>
      </c>
      <c r="AH667" s="1" t="str">
        <f t="shared" si="194"/>
        <v>No</v>
      </c>
      <c r="AI667" s="1" t="str">
        <f t="shared" si="195"/>
        <v>No</v>
      </c>
      <c r="AJ667" s="1" t="str">
        <f t="shared" si="196"/>
        <v>No</v>
      </c>
      <c r="AK667" s="1" t="str">
        <f t="shared" si="197"/>
        <v>Low</v>
      </c>
    </row>
    <row r="668" spans="1:37" x14ac:dyDescent="0.3">
      <c r="A668" s="1" t="s">
        <v>20</v>
      </c>
      <c r="B668" s="1" t="s">
        <v>24</v>
      </c>
      <c r="C668" s="1" t="s">
        <v>31</v>
      </c>
      <c r="D668" s="1">
        <v>3630</v>
      </c>
      <c r="E668" s="1">
        <v>198066</v>
      </c>
      <c r="F668" s="1">
        <v>97122</v>
      </c>
      <c r="G668" s="1">
        <v>4.17</v>
      </c>
      <c r="H668" s="1">
        <v>13.21</v>
      </c>
      <c r="I668" s="1">
        <v>36</v>
      </c>
      <c r="J668" s="1">
        <v>47.99</v>
      </c>
      <c r="K668" s="1">
        <v>18.98</v>
      </c>
      <c r="L668" s="1">
        <v>37909</v>
      </c>
      <c r="M668" s="1">
        <v>7</v>
      </c>
      <c r="N668" s="1">
        <v>752.33</v>
      </c>
      <c r="O668" s="1">
        <v>19.89</v>
      </c>
      <c r="P668" s="1">
        <v>8</v>
      </c>
      <c r="Q668" s="1">
        <v>26594</v>
      </c>
      <c r="R668" s="1">
        <v>14</v>
      </c>
      <c r="S668" s="1">
        <f t="shared" si="181"/>
        <v>47952.3</v>
      </c>
      <c r="T668" s="1">
        <f t="shared" si="182"/>
        <v>37592.926800000001</v>
      </c>
      <c r="U668" s="1">
        <f t="shared" si="183"/>
        <v>722.00699999999995</v>
      </c>
      <c r="V668" s="1">
        <f t="shared" si="184"/>
        <v>151.37100000000001</v>
      </c>
      <c r="W668" s="1">
        <f t="shared" si="185"/>
        <v>47144.395199999999</v>
      </c>
      <c r="X668" s="1">
        <f t="shared" si="186"/>
        <v>12.987436694214876</v>
      </c>
      <c r="Y668" s="10">
        <f t="shared" si="187"/>
        <v>2.0393525668746526</v>
      </c>
      <c r="Z668" s="1">
        <f t="shared" si="188"/>
        <v>263.27010753259873</v>
      </c>
      <c r="AA668" s="1">
        <f t="shared" si="189"/>
        <v>0.13674169216321833</v>
      </c>
      <c r="AB668" s="1">
        <f t="shared" si="190"/>
        <v>-49977.604800000001</v>
      </c>
      <c r="AC668" s="8">
        <f t="shared" si="191"/>
        <v>0.13674169216321833</v>
      </c>
      <c r="AD668" s="1" t="str">
        <f t="shared" si="192"/>
        <v>CUST668</v>
      </c>
      <c r="AE668" s="1"/>
      <c r="AF668" s="1">
        <f t="shared" si="198"/>
        <v>213229988.53610006</v>
      </c>
      <c r="AG668" s="1">
        <f t="shared" si="193"/>
        <v>1.0417740502019577</v>
      </c>
      <c r="AH668" s="1" t="str">
        <f t="shared" si="194"/>
        <v>No</v>
      </c>
      <c r="AI668" s="1" t="str">
        <f t="shared" si="195"/>
        <v>No</v>
      </c>
      <c r="AJ668" s="1" t="str">
        <f t="shared" si="196"/>
        <v>No</v>
      </c>
      <c r="AK668" s="1" t="str">
        <f t="shared" si="197"/>
        <v>Low</v>
      </c>
    </row>
    <row r="669" spans="1:37" x14ac:dyDescent="0.3">
      <c r="A669" s="1" t="s">
        <v>22</v>
      </c>
      <c r="B669" s="1" t="s">
        <v>26</v>
      </c>
      <c r="C669" s="1" t="s">
        <v>28</v>
      </c>
      <c r="D669" s="1">
        <v>4852</v>
      </c>
      <c r="E669" s="1">
        <v>81852</v>
      </c>
      <c r="F669" s="1">
        <v>7204</v>
      </c>
      <c r="G669" s="1">
        <v>6.62</v>
      </c>
      <c r="H669" s="1">
        <v>15.89</v>
      </c>
      <c r="I669" s="1">
        <v>10</v>
      </c>
      <c r="J669" s="1">
        <v>34.25</v>
      </c>
      <c r="K669" s="1">
        <v>7.97</v>
      </c>
      <c r="L669" s="1">
        <v>39465</v>
      </c>
      <c r="M669" s="1">
        <v>13</v>
      </c>
      <c r="N669" s="1">
        <v>707.28</v>
      </c>
      <c r="O669" s="1">
        <v>28.16</v>
      </c>
      <c r="P669" s="1">
        <v>22</v>
      </c>
      <c r="Q669" s="1">
        <v>2379</v>
      </c>
      <c r="R669" s="1">
        <v>68</v>
      </c>
      <c r="S669" s="1">
        <f t="shared" si="181"/>
        <v>77098.28</v>
      </c>
      <c r="T669" s="1">
        <f t="shared" si="182"/>
        <v>6523.6043999999993</v>
      </c>
      <c r="U669" s="1">
        <f t="shared" si="183"/>
        <v>1366.3232</v>
      </c>
      <c r="V669" s="1">
        <f t="shared" si="184"/>
        <v>321.20239999999995</v>
      </c>
      <c r="W669" s="1">
        <f t="shared" si="185"/>
        <v>-45301.409999999989</v>
      </c>
      <c r="X669" s="1">
        <f t="shared" si="186"/>
        <v>-9.3366467436108795</v>
      </c>
      <c r="Y669" s="10">
        <f t="shared" si="187"/>
        <v>11.362021099389228</v>
      </c>
      <c r="Z669" s="1">
        <f t="shared" si="188"/>
        <v>115.7278588394978</v>
      </c>
      <c r="AA669" s="1">
        <f t="shared" si="189"/>
        <v>8.6409617358158622E-2</v>
      </c>
      <c r="AB669" s="1">
        <f t="shared" si="190"/>
        <v>-52505.409999999989</v>
      </c>
      <c r="AC669" s="8">
        <f t="shared" si="191"/>
        <v>8.6409617358158622E-2</v>
      </c>
      <c r="AD669" s="1" t="str">
        <f t="shared" si="192"/>
        <v>CUST669</v>
      </c>
      <c r="AE669" s="1"/>
      <c r="AF669" s="1">
        <f t="shared" si="198"/>
        <v>213177483.12610006</v>
      </c>
      <c r="AG669" s="1">
        <f t="shared" si="193"/>
        <v>1.0415175254325819</v>
      </c>
      <c r="AH669" s="1" t="str">
        <f t="shared" si="194"/>
        <v>No</v>
      </c>
      <c r="AI669" s="1" t="str">
        <f t="shared" si="195"/>
        <v>No</v>
      </c>
      <c r="AJ669" s="1" t="str">
        <f t="shared" si="196"/>
        <v>No</v>
      </c>
      <c r="AK669" s="1" t="str">
        <f t="shared" si="197"/>
        <v>Low</v>
      </c>
    </row>
    <row r="670" spans="1:37" x14ac:dyDescent="0.3">
      <c r="A670" s="1" t="s">
        <v>20</v>
      </c>
      <c r="B670" s="1" t="s">
        <v>27</v>
      </c>
      <c r="C670" s="1" t="s">
        <v>28</v>
      </c>
      <c r="D670" s="1">
        <v>2644</v>
      </c>
      <c r="E670" s="1">
        <v>177795</v>
      </c>
      <c r="F670" s="1">
        <v>110410</v>
      </c>
      <c r="G670" s="1">
        <v>3.14</v>
      </c>
      <c r="H670" s="1">
        <v>19.89</v>
      </c>
      <c r="I670" s="1">
        <v>80</v>
      </c>
      <c r="J670" s="1">
        <v>61.53</v>
      </c>
      <c r="K670" s="1">
        <v>13.11</v>
      </c>
      <c r="L670" s="1">
        <v>31385</v>
      </c>
      <c r="M670" s="1">
        <v>5</v>
      </c>
      <c r="N670" s="1">
        <v>1421.47</v>
      </c>
      <c r="O670" s="1">
        <v>5.89</v>
      </c>
      <c r="P670" s="1">
        <v>26</v>
      </c>
      <c r="Q670" s="1">
        <v>12587</v>
      </c>
      <c r="R670" s="1">
        <v>58</v>
      </c>
      <c r="S670" s="1">
        <f t="shared" si="181"/>
        <v>52589.16</v>
      </c>
      <c r="T670" s="1">
        <f t="shared" si="182"/>
        <v>23308.924499999997</v>
      </c>
      <c r="U670" s="1">
        <f t="shared" si="183"/>
        <v>155.73159999999999</v>
      </c>
      <c r="V670" s="1">
        <f t="shared" si="184"/>
        <v>83.021600000000007</v>
      </c>
      <c r="W670" s="1">
        <f t="shared" si="185"/>
        <v>57686.162300000011</v>
      </c>
      <c r="X670" s="1">
        <f t="shared" si="186"/>
        <v>21.81776183812406</v>
      </c>
      <c r="Y670" s="10">
        <f t="shared" si="187"/>
        <v>1.6103160945566524</v>
      </c>
      <c r="Z670" s="1">
        <f t="shared" si="188"/>
        <v>125.07826405059551</v>
      </c>
      <c r="AA670" s="1">
        <f t="shared" si="189"/>
        <v>0.63959953879467923</v>
      </c>
      <c r="AB670" s="1">
        <f t="shared" si="190"/>
        <v>-52723.837699999989</v>
      </c>
      <c r="AC670" s="8">
        <f t="shared" si="191"/>
        <v>0.63959953879467923</v>
      </c>
      <c r="AD670" s="1" t="str">
        <f t="shared" si="192"/>
        <v>CUST670</v>
      </c>
      <c r="AE670" s="1"/>
      <c r="AF670" s="1">
        <f t="shared" si="198"/>
        <v>213124759.28840005</v>
      </c>
      <c r="AG670" s="1">
        <f t="shared" si="193"/>
        <v>1.0412599334947874</v>
      </c>
      <c r="AH670" s="1" t="str">
        <f t="shared" si="194"/>
        <v>No</v>
      </c>
      <c r="AI670" s="1" t="str">
        <f t="shared" si="195"/>
        <v>No</v>
      </c>
      <c r="AJ670" s="1" t="str">
        <f t="shared" si="196"/>
        <v>No</v>
      </c>
      <c r="AK670" s="1" t="str">
        <f t="shared" si="197"/>
        <v>Low</v>
      </c>
    </row>
    <row r="671" spans="1:37" x14ac:dyDescent="0.3">
      <c r="A671" s="1" t="s">
        <v>22</v>
      </c>
      <c r="B671" s="1" t="s">
        <v>25</v>
      </c>
      <c r="C671" s="1" t="s">
        <v>31</v>
      </c>
      <c r="D671" s="1">
        <v>459</v>
      </c>
      <c r="E671" s="1">
        <v>167886</v>
      </c>
      <c r="F671" s="1">
        <v>62615</v>
      </c>
      <c r="G671" s="1">
        <v>3.69</v>
      </c>
      <c r="H671" s="1">
        <v>2.75</v>
      </c>
      <c r="I671" s="1">
        <v>64</v>
      </c>
      <c r="J671" s="1">
        <v>69.849999999999994</v>
      </c>
      <c r="K671" s="1">
        <v>12.86</v>
      </c>
      <c r="L671" s="1">
        <v>88116</v>
      </c>
      <c r="M671" s="1">
        <v>6</v>
      </c>
      <c r="N671" s="1">
        <v>1388.29</v>
      </c>
      <c r="O671" s="1">
        <v>22.32</v>
      </c>
      <c r="P671" s="1">
        <v>12</v>
      </c>
      <c r="Q671" s="1">
        <v>46968</v>
      </c>
      <c r="R671" s="1">
        <v>74</v>
      </c>
      <c r="S671" s="1">
        <f t="shared" si="181"/>
        <v>1262.25</v>
      </c>
      <c r="T671" s="1">
        <f t="shared" si="182"/>
        <v>21590.139599999999</v>
      </c>
      <c r="U671" s="1">
        <f t="shared" si="183"/>
        <v>102.44880000000001</v>
      </c>
      <c r="V671" s="1">
        <f t="shared" si="184"/>
        <v>16.937100000000001</v>
      </c>
      <c r="W671" s="1">
        <f t="shared" si="185"/>
        <v>9830.2245000000112</v>
      </c>
      <c r="X671" s="1">
        <f t="shared" si="186"/>
        <v>21.416611111111134</v>
      </c>
      <c r="Y671" s="10">
        <f t="shared" si="187"/>
        <v>2.6812425137746545</v>
      </c>
      <c r="Z671" s="1">
        <f t="shared" si="188"/>
        <v>120.930065044047</v>
      </c>
      <c r="AA671" s="1">
        <f t="shared" si="189"/>
        <v>0.52923150232896132</v>
      </c>
      <c r="AB671" s="1">
        <f t="shared" si="190"/>
        <v>-52784.775499999989</v>
      </c>
      <c r="AC671" s="8">
        <f t="shared" si="191"/>
        <v>0.52923150232896132</v>
      </c>
      <c r="AD671" s="1" t="str">
        <f t="shared" si="192"/>
        <v>CUST671</v>
      </c>
      <c r="AE671" s="1"/>
      <c r="AF671" s="1">
        <f t="shared" si="198"/>
        <v>213071974.51290005</v>
      </c>
      <c r="AG671" s="1">
        <f t="shared" si="193"/>
        <v>1.0410020438342422</v>
      </c>
      <c r="AH671" s="1" t="str">
        <f t="shared" si="194"/>
        <v>No</v>
      </c>
      <c r="AI671" s="1" t="str">
        <f t="shared" si="195"/>
        <v>No</v>
      </c>
      <c r="AJ671" s="1" t="str">
        <f t="shared" si="196"/>
        <v>No</v>
      </c>
      <c r="AK671" s="1" t="str">
        <f t="shared" si="197"/>
        <v>Low</v>
      </c>
    </row>
    <row r="672" spans="1:37" x14ac:dyDescent="0.3">
      <c r="A672" s="1" t="s">
        <v>18</v>
      </c>
      <c r="B672" s="1" t="s">
        <v>27</v>
      </c>
      <c r="C672" s="1" t="s">
        <v>28</v>
      </c>
      <c r="D672" s="1">
        <v>4975</v>
      </c>
      <c r="E672" s="1">
        <v>138668</v>
      </c>
      <c r="F672" s="1">
        <v>80225</v>
      </c>
      <c r="G672" s="1">
        <v>1.85</v>
      </c>
      <c r="H672" s="1">
        <v>2.2000000000000002</v>
      </c>
      <c r="I672" s="1">
        <v>99</v>
      </c>
      <c r="J672" s="1">
        <v>62.9</v>
      </c>
      <c r="K672" s="1">
        <v>11.87</v>
      </c>
      <c r="L672" s="1">
        <v>70199</v>
      </c>
      <c r="M672" s="1">
        <v>0</v>
      </c>
      <c r="N672" s="1">
        <v>327.14999999999998</v>
      </c>
      <c r="O672" s="1">
        <v>7.54</v>
      </c>
      <c r="P672" s="1">
        <v>20</v>
      </c>
      <c r="Q672" s="1">
        <v>14515</v>
      </c>
      <c r="R672" s="1">
        <v>2</v>
      </c>
      <c r="S672" s="1">
        <f t="shared" si="181"/>
        <v>10945</v>
      </c>
      <c r="T672" s="1">
        <f t="shared" si="182"/>
        <v>16459.891599999999</v>
      </c>
      <c r="U672" s="1">
        <f t="shared" si="183"/>
        <v>375.11499999999995</v>
      </c>
      <c r="V672" s="1">
        <f t="shared" si="184"/>
        <v>92.037500000000009</v>
      </c>
      <c r="W672" s="1">
        <f t="shared" si="185"/>
        <v>26081.955900000001</v>
      </c>
      <c r="X672" s="1">
        <f t="shared" si="186"/>
        <v>5.2426042010050251</v>
      </c>
      <c r="Y672" s="10">
        <f t="shared" si="187"/>
        <v>1.728488625740106</v>
      </c>
      <c r="Z672" s="1">
        <f t="shared" si="188"/>
        <v>423.86672780070307</v>
      </c>
      <c r="AA672" s="1">
        <f t="shared" si="189"/>
        <v>0.23356398015403695</v>
      </c>
      <c r="AB672" s="1">
        <f t="shared" si="190"/>
        <v>-54143.044099999999</v>
      </c>
      <c r="AC672" s="8">
        <f t="shared" si="191"/>
        <v>0.23356398015403695</v>
      </c>
      <c r="AD672" s="1" t="str">
        <f t="shared" si="192"/>
        <v>CUST672</v>
      </c>
      <c r="AE672" s="1"/>
      <c r="AF672" s="1">
        <f t="shared" si="198"/>
        <v>213017831.46880007</v>
      </c>
      <c r="AG672" s="1">
        <f t="shared" si="193"/>
        <v>1.0407375181043974</v>
      </c>
      <c r="AH672" s="1" t="str">
        <f t="shared" si="194"/>
        <v>No</v>
      </c>
      <c r="AI672" s="1" t="str">
        <f t="shared" si="195"/>
        <v>No</v>
      </c>
      <c r="AJ672" s="1" t="str">
        <f t="shared" si="196"/>
        <v>No</v>
      </c>
      <c r="AK672" s="1" t="str">
        <f t="shared" si="197"/>
        <v>Low</v>
      </c>
    </row>
    <row r="673" spans="1:37" x14ac:dyDescent="0.3">
      <c r="A673" s="1" t="s">
        <v>18</v>
      </c>
      <c r="B673" s="1" t="s">
        <v>26</v>
      </c>
      <c r="C673" s="1" t="s">
        <v>30</v>
      </c>
      <c r="D673" s="1">
        <v>1114</v>
      </c>
      <c r="E673" s="1">
        <v>123997</v>
      </c>
      <c r="F673" s="1">
        <v>104441</v>
      </c>
      <c r="G673" s="1">
        <v>2.09</v>
      </c>
      <c r="H673" s="1">
        <v>7.72</v>
      </c>
      <c r="I673" s="1">
        <v>470</v>
      </c>
      <c r="J673" s="1">
        <v>36.57</v>
      </c>
      <c r="K673" s="1">
        <v>17.45</v>
      </c>
      <c r="L673" s="1">
        <v>38674</v>
      </c>
      <c r="M673" s="1">
        <v>12</v>
      </c>
      <c r="N673" s="1">
        <v>1605.91</v>
      </c>
      <c r="O673" s="1">
        <v>18.34</v>
      </c>
      <c r="P673" s="1">
        <v>33</v>
      </c>
      <c r="Q673" s="1">
        <v>4952</v>
      </c>
      <c r="R673" s="1">
        <v>62</v>
      </c>
      <c r="S673" s="1">
        <f t="shared" si="181"/>
        <v>8600.08</v>
      </c>
      <c r="T673" s="1">
        <f t="shared" si="182"/>
        <v>21637.476499999997</v>
      </c>
      <c r="U673" s="1">
        <f t="shared" si="183"/>
        <v>204.30760000000001</v>
      </c>
      <c r="V673" s="1">
        <f t="shared" si="184"/>
        <v>23.282599999999999</v>
      </c>
      <c r="W673" s="1">
        <f t="shared" si="185"/>
        <v>49905.853300000002</v>
      </c>
      <c r="X673" s="1">
        <f t="shared" si="186"/>
        <v>44.798791113105928</v>
      </c>
      <c r="Y673" s="10">
        <f t="shared" si="187"/>
        <v>1.187244472956023</v>
      </c>
      <c r="Z673" s="1">
        <f t="shared" si="188"/>
        <v>77.212919777571585</v>
      </c>
      <c r="AA673" s="1">
        <f t="shared" si="189"/>
        <v>6.0870642031662063</v>
      </c>
      <c r="AB673" s="1">
        <f t="shared" si="190"/>
        <v>-54535.146699999998</v>
      </c>
      <c r="AC673" s="8">
        <f t="shared" si="191"/>
        <v>6.0870642031662063</v>
      </c>
      <c r="AD673" s="1" t="str">
        <f t="shared" si="192"/>
        <v>CUST673</v>
      </c>
      <c r="AE673" s="1"/>
      <c r="AF673" s="1">
        <f t="shared" si="198"/>
        <v>212963296.32210007</v>
      </c>
      <c r="AG673" s="1">
        <f t="shared" si="193"/>
        <v>1.0404710766856924</v>
      </c>
      <c r="AH673" s="1" t="str">
        <f t="shared" si="194"/>
        <v>No</v>
      </c>
      <c r="AI673" s="1" t="str">
        <f t="shared" si="195"/>
        <v>No</v>
      </c>
      <c r="AJ673" s="1" t="str">
        <f t="shared" si="196"/>
        <v>No</v>
      </c>
      <c r="AK673" s="1" t="str">
        <f t="shared" si="197"/>
        <v>Low</v>
      </c>
    </row>
    <row r="674" spans="1:37" x14ac:dyDescent="0.3">
      <c r="A674" s="1" t="s">
        <v>19</v>
      </c>
      <c r="B674" s="1" t="s">
        <v>26</v>
      </c>
      <c r="C674" s="1" t="s">
        <v>30</v>
      </c>
      <c r="D674" s="1">
        <v>2917</v>
      </c>
      <c r="E674" s="1">
        <v>147756</v>
      </c>
      <c r="F674" s="1">
        <v>80451</v>
      </c>
      <c r="G674" s="1">
        <v>6.14</v>
      </c>
      <c r="H674" s="1">
        <v>19.55</v>
      </c>
      <c r="I674" s="1">
        <v>27</v>
      </c>
      <c r="J674" s="1">
        <v>27.23</v>
      </c>
      <c r="K674" s="1">
        <v>9.5</v>
      </c>
      <c r="L674" s="1">
        <v>24003</v>
      </c>
      <c r="M674" s="1">
        <v>2</v>
      </c>
      <c r="N674" s="1">
        <v>610.54999999999995</v>
      </c>
      <c r="O674" s="1">
        <v>4.7</v>
      </c>
      <c r="P674" s="1">
        <v>3</v>
      </c>
      <c r="Q674" s="1">
        <v>27171</v>
      </c>
      <c r="R674" s="1">
        <v>6</v>
      </c>
      <c r="S674" s="1">
        <f t="shared" si="181"/>
        <v>57027.35</v>
      </c>
      <c r="T674" s="1">
        <f t="shared" si="182"/>
        <v>14036.82</v>
      </c>
      <c r="U674" s="1">
        <f t="shared" si="183"/>
        <v>137.09899999999999</v>
      </c>
      <c r="V674" s="1">
        <f t="shared" si="184"/>
        <v>179.10379999999998</v>
      </c>
      <c r="W674" s="1">
        <f t="shared" si="185"/>
        <v>25201.627200000003</v>
      </c>
      <c r="X674" s="1">
        <f t="shared" si="186"/>
        <v>8.6395705176551267</v>
      </c>
      <c r="Y674" s="10">
        <f t="shared" si="187"/>
        <v>1.8365961889845994</v>
      </c>
      <c r="Z674" s="1">
        <f t="shared" si="188"/>
        <v>242.00474981573993</v>
      </c>
      <c r="AA674" s="1">
        <f t="shared" si="189"/>
        <v>0.11156805814992284</v>
      </c>
      <c r="AB674" s="1">
        <f t="shared" si="190"/>
        <v>-55249.372799999997</v>
      </c>
      <c r="AC674" s="8">
        <f t="shared" si="191"/>
        <v>0.11156805814992284</v>
      </c>
      <c r="AD674" s="1" t="str">
        <f t="shared" si="192"/>
        <v>CUST674</v>
      </c>
      <c r="AE674" s="1"/>
      <c r="AF674" s="1">
        <f t="shared" si="198"/>
        <v>212908046.94930008</v>
      </c>
      <c r="AG674" s="1">
        <f t="shared" si="193"/>
        <v>1.0402011457849401</v>
      </c>
      <c r="AH674" s="1" t="str">
        <f t="shared" si="194"/>
        <v>No</v>
      </c>
      <c r="AI674" s="1" t="str">
        <f t="shared" si="195"/>
        <v>No</v>
      </c>
      <c r="AJ674" s="1" t="str">
        <f t="shared" si="196"/>
        <v>No</v>
      </c>
      <c r="AK674" s="1" t="str">
        <f t="shared" si="197"/>
        <v>Low</v>
      </c>
    </row>
    <row r="675" spans="1:37" x14ac:dyDescent="0.3">
      <c r="A675" s="1" t="s">
        <v>19</v>
      </c>
      <c r="B675" s="1" t="s">
        <v>24</v>
      </c>
      <c r="C675" s="1" t="s">
        <v>29</v>
      </c>
      <c r="D675" s="1">
        <v>111</v>
      </c>
      <c r="E675" s="1">
        <v>147852</v>
      </c>
      <c r="F675" s="1">
        <v>137661</v>
      </c>
      <c r="G675" s="1">
        <v>6.28</v>
      </c>
      <c r="H675" s="1">
        <v>6.56</v>
      </c>
      <c r="I675" s="1">
        <v>307</v>
      </c>
      <c r="J675" s="1">
        <v>9.15</v>
      </c>
      <c r="K675" s="1">
        <v>5.1100000000000003</v>
      </c>
      <c r="L675" s="1">
        <v>41548</v>
      </c>
      <c r="M675" s="1">
        <v>14</v>
      </c>
      <c r="N675" s="1">
        <v>1491.09</v>
      </c>
      <c r="O675" s="1">
        <v>5.39</v>
      </c>
      <c r="P675" s="1">
        <v>42</v>
      </c>
      <c r="Q675" s="1">
        <v>16660</v>
      </c>
      <c r="R675" s="1">
        <v>61</v>
      </c>
      <c r="S675" s="1">
        <f t="shared" si="181"/>
        <v>728.16</v>
      </c>
      <c r="T675" s="1">
        <f t="shared" si="182"/>
        <v>7555.2372000000014</v>
      </c>
      <c r="U675" s="1">
        <f t="shared" si="183"/>
        <v>5.9828999999999999</v>
      </c>
      <c r="V675" s="1">
        <f t="shared" si="184"/>
        <v>6.9708000000000006</v>
      </c>
      <c r="W675" s="1">
        <f t="shared" si="185"/>
        <v>81347.649099999995</v>
      </c>
      <c r="X675" s="1">
        <f t="shared" si="186"/>
        <v>732.86170360360359</v>
      </c>
      <c r="Y675" s="10">
        <f t="shared" si="187"/>
        <v>1.0740296816091703</v>
      </c>
      <c r="Z675" s="1">
        <f t="shared" si="188"/>
        <v>99.156992535661843</v>
      </c>
      <c r="AA675" s="1">
        <f t="shared" si="189"/>
        <v>3.0961003571138703</v>
      </c>
      <c r="AB675" s="1">
        <f t="shared" si="190"/>
        <v>-56313.350900000005</v>
      </c>
      <c r="AC675" s="8">
        <f t="shared" si="191"/>
        <v>3.0961003571138703</v>
      </c>
      <c r="AD675" s="1" t="str">
        <f t="shared" si="192"/>
        <v>CUST675</v>
      </c>
      <c r="AE675" s="1"/>
      <c r="AF675" s="1">
        <f t="shared" si="198"/>
        <v>212851733.59840009</v>
      </c>
      <c r="AG675" s="1">
        <f t="shared" si="193"/>
        <v>1.0399260166248707</v>
      </c>
      <c r="AH675" s="1" t="str">
        <f t="shared" si="194"/>
        <v>No</v>
      </c>
      <c r="AI675" s="1" t="str">
        <f t="shared" si="195"/>
        <v>No</v>
      </c>
      <c r="AJ675" s="1" t="str">
        <f t="shared" si="196"/>
        <v>No</v>
      </c>
      <c r="AK675" s="1" t="str">
        <f t="shared" si="197"/>
        <v>Low</v>
      </c>
    </row>
    <row r="676" spans="1:37" x14ac:dyDescent="0.3">
      <c r="A676" s="1" t="s">
        <v>18</v>
      </c>
      <c r="B676" s="1" t="s">
        <v>27</v>
      </c>
      <c r="C676" s="1" t="s">
        <v>28</v>
      </c>
      <c r="D676" s="1">
        <v>1767</v>
      </c>
      <c r="E676" s="1">
        <v>100601</v>
      </c>
      <c r="F676" s="1">
        <v>59189</v>
      </c>
      <c r="G676" s="1">
        <v>2.61</v>
      </c>
      <c r="H676" s="1">
        <v>4.2</v>
      </c>
      <c r="I676" s="1">
        <v>193</v>
      </c>
      <c r="J676" s="1">
        <v>19.68</v>
      </c>
      <c r="K676" s="1">
        <v>7.47</v>
      </c>
      <c r="L676" s="1">
        <v>57857</v>
      </c>
      <c r="M676" s="1">
        <v>7</v>
      </c>
      <c r="N676" s="1">
        <v>1316.59</v>
      </c>
      <c r="O676" s="1">
        <v>1.21</v>
      </c>
      <c r="P676" s="1">
        <v>41</v>
      </c>
      <c r="Q676" s="1">
        <v>24925</v>
      </c>
      <c r="R676" s="1">
        <v>24</v>
      </c>
      <c r="S676" s="1">
        <f t="shared" si="181"/>
        <v>7421.4000000000005</v>
      </c>
      <c r="T676" s="1">
        <f t="shared" si="182"/>
        <v>7514.8946999999998</v>
      </c>
      <c r="U676" s="1">
        <f t="shared" si="183"/>
        <v>21.380700000000001</v>
      </c>
      <c r="V676" s="1">
        <f t="shared" si="184"/>
        <v>46.118699999999997</v>
      </c>
      <c r="W676" s="1">
        <f t="shared" si="185"/>
        <v>2815.2059000000008</v>
      </c>
      <c r="X676" s="1">
        <f t="shared" si="186"/>
        <v>1.5932121675155635</v>
      </c>
      <c r="Y676" s="10">
        <f t="shared" si="187"/>
        <v>1.6996570308672219</v>
      </c>
      <c r="Z676" s="1">
        <f t="shared" si="188"/>
        <v>76.410271990520968</v>
      </c>
      <c r="AA676" s="1">
        <f t="shared" si="189"/>
        <v>2.5258384111489947</v>
      </c>
      <c r="AB676" s="1">
        <f t="shared" si="190"/>
        <v>-56373.794099999999</v>
      </c>
      <c r="AC676" s="8">
        <f t="shared" si="191"/>
        <v>2.5258384111489947</v>
      </c>
      <c r="AD676" s="1" t="str">
        <f t="shared" si="192"/>
        <v>CUST676</v>
      </c>
      <c r="AE676" s="1"/>
      <c r="AF676" s="1">
        <f t="shared" si="198"/>
        <v>212795359.8043001</v>
      </c>
      <c r="AG676" s="1">
        <f t="shared" si="193"/>
        <v>1.0396505921585093</v>
      </c>
      <c r="AH676" s="1" t="str">
        <f t="shared" si="194"/>
        <v>No</v>
      </c>
      <c r="AI676" s="1" t="str">
        <f t="shared" si="195"/>
        <v>No</v>
      </c>
      <c r="AJ676" s="1" t="str">
        <f t="shared" si="196"/>
        <v>No</v>
      </c>
      <c r="AK676" s="1" t="str">
        <f t="shared" si="197"/>
        <v>Low</v>
      </c>
    </row>
    <row r="677" spans="1:37" x14ac:dyDescent="0.3">
      <c r="A677" s="1" t="s">
        <v>20</v>
      </c>
      <c r="B677" s="1" t="s">
        <v>26</v>
      </c>
      <c r="C677" s="1" t="s">
        <v>30</v>
      </c>
      <c r="D677" s="1">
        <v>3948</v>
      </c>
      <c r="E677" s="1">
        <v>141006</v>
      </c>
      <c r="F677" s="1">
        <v>116668</v>
      </c>
      <c r="G677" s="1">
        <v>5.38</v>
      </c>
      <c r="H677" s="1">
        <v>13.61</v>
      </c>
      <c r="I677" s="1">
        <v>473</v>
      </c>
      <c r="J677" s="1">
        <v>22.91</v>
      </c>
      <c r="K677" s="1">
        <v>9.2200000000000006</v>
      </c>
      <c r="L677" s="1">
        <v>7233</v>
      </c>
      <c r="M677" s="1">
        <v>11</v>
      </c>
      <c r="N677" s="1">
        <v>1138.93</v>
      </c>
      <c r="O677" s="1">
        <v>23.57</v>
      </c>
      <c r="P677" s="1">
        <v>43</v>
      </c>
      <c r="Q677" s="1">
        <v>6056</v>
      </c>
      <c r="R677" s="1">
        <v>54</v>
      </c>
      <c r="S677" s="1">
        <f t="shared" si="181"/>
        <v>53732.28</v>
      </c>
      <c r="T677" s="1">
        <f t="shared" si="182"/>
        <v>13000.753200000001</v>
      </c>
      <c r="U677" s="1">
        <f t="shared" si="183"/>
        <v>930.54359999999997</v>
      </c>
      <c r="V677" s="1">
        <f t="shared" si="184"/>
        <v>212.4024</v>
      </c>
      <c r="W677" s="1">
        <f t="shared" si="185"/>
        <v>59841.020799999984</v>
      </c>
      <c r="X677" s="1">
        <f t="shared" si="186"/>
        <v>15.157300101317119</v>
      </c>
      <c r="Y677" s="10">
        <f t="shared" si="187"/>
        <v>1.2086090444680633</v>
      </c>
      <c r="Z677" s="1">
        <f t="shared" si="188"/>
        <v>123.80567725847945</v>
      </c>
      <c r="AA677" s="1">
        <f t="shared" si="189"/>
        <v>3.8205033119158052</v>
      </c>
      <c r="AB677" s="1">
        <f t="shared" si="190"/>
        <v>-56826.979200000016</v>
      </c>
      <c r="AC677" s="8">
        <f t="shared" si="191"/>
        <v>3.8205033119158052</v>
      </c>
      <c r="AD677" s="1" t="str">
        <f t="shared" si="192"/>
        <v>CUST677</v>
      </c>
      <c r="AE677" s="1"/>
      <c r="AF677" s="1">
        <f t="shared" si="198"/>
        <v>212738532.82510009</v>
      </c>
      <c r="AG677" s="1">
        <f t="shared" si="193"/>
        <v>1.0393729535735787</v>
      </c>
      <c r="AH677" s="1" t="str">
        <f t="shared" si="194"/>
        <v>No</v>
      </c>
      <c r="AI677" s="1" t="str">
        <f t="shared" si="195"/>
        <v>No</v>
      </c>
      <c r="AJ677" s="1" t="str">
        <f t="shared" si="196"/>
        <v>No</v>
      </c>
      <c r="AK677" s="1" t="str">
        <f t="shared" si="197"/>
        <v>Low</v>
      </c>
    </row>
    <row r="678" spans="1:37" x14ac:dyDescent="0.3">
      <c r="A678" s="1" t="s">
        <v>22</v>
      </c>
      <c r="B678" s="1" t="s">
        <v>26</v>
      </c>
      <c r="C678" s="1" t="s">
        <v>28</v>
      </c>
      <c r="D678" s="1">
        <v>4545</v>
      </c>
      <c r="E678" s="1">
        <v>98777</v>
      </c>
      <c r="F678" s="1">
        <v>67368</v>
      </c>
      <c r="G678" s="1">
        <v>7.27</v>
      </c>
      <c r="H678" s="1">
        <v>2.5</v>
      </c>
      <c r="I678" s="1">
        <v>79</v>
      </c>
      <c r="J678" s="1">
        <v>49.96</v>
      </c>
      <c r="K678" s="1">
        <v>13.5</v>
      </c>
      <c r="L678" s="1">
        <v>43397</v>
      </c>
      <c r="M678" s="1">
        <v>2</v>
      </c>
      <c r="N678" s="1">
        <v>1265.96</v>
      </c>
      <c r="O678" s="1">
        <v>5.12</v>
      </c>
      <c r="P678" s="1">
        <v>19</v>
      </c>
      <c r="Q678" s="1">
        <v>20675</v>
      </c>
      <c r="R678" s="1">
        <v>27</v>
      </c>
      <c r="S678" s="1">
        <f t="shared" si="181"/>
        <v>11362.5</v>
      </c>
      <c r="T678" s="1">
        <f t="shared" si="182"/>
        <v>13334.895</v>
      </c>
      <c r="U678" s="1">
        <f t="shared" si="183"/>
        <v>232.70400000000001</v>
      </c>
      <c r="V678" s="1">
        <f t="shared" si="184"/>
        <v>330.42149999999998</v>
      </c>
      <c r="W678" s="1">
        <f t="shared" si="185"/>
        <v>9444.4795000000013</v>
      </c>
      <c r="X678" s="1">
        <f t="shared" si="186"/>
        <v>2.077993289328933</v>
      </c>
      <c r="Y678" s="10">
        <f t="shared" si="187"/>
        <v>1.4662302576891106</v>
      </c>
      <c r="Z678" s="1">
        <f t="shared" si="188"/>
        <v>78.025372049669812</v>
      </c>
      <c r="AA678" s="1">
        <f t="shared" si="189"/>
        <v>1.0124911669720684</v>
      </c>
      <c r="AB678" s="1">
        <f t="shared" si="190"/>
        <v>-57923.520499999999</v>
      </c>
      <c r="AC678" s="8">
        <f t="shared" si="191"/>
        <v>1.0124911669720684</v>
      </c>
      <c r="AD678" s="1" t="str">
        <f t="shared" si="192"/>
        <v>CUST678</v>
      </c>
      <c r="AE678" s="1"/>
      <c r="AF678" s="1">
        <f t="shared" si="198"/>
        <v>212680609.30460009</v>
      </c>
      <c r="AG678" s="1">
        <f t="shared" si="193"/>
        <v>1.0390899576358705</v>
      </c>
      <c r="AH678" s="1" t="str">
        <f t="shared" si="194"/>
        <v>No</v>
      </c>
      <c r="AI678" s="1" t="str">
        <f t="shared" si="195"/>
        <v>No</v>
      </c>
      <c r="AJ678" s="1" t="str">
        <f t="shared" si="196"/>
        <v>No</v>
      </c>
      <c r="AK678" s="1" t="str">
        <f t="shared" si="197"/>
        <v>Low</v>
      </c>
    </row>
    <row r="679" spans="1:37" x14ac:dyDescent="0.3">
      <c r="A679" s="1" t="s">
        <v>23</v>
      </c>
      <c r="B679" s="1" t="s">
        <v>26</v>
      </c>
      <c r="C679" s="1" t="s">
        <v>31</v>
      </c>
      <c r="D679" s="1">
        <v>3732</v>
      </c>
      <c r="E679" s="1">
        <v>124813</v>
      </c>
      <c r="F679" s="1">
        <v>83077</v>
      </c>
      <c r="G679" s="1">
        <v>9.26</v>
      </c>
      <c r="H679" s="1">
        <v>10.83</v>
      </c>
      <c r="I679" s="1">
        <v>326</v>
      </c>
      <c r="J679" s="1">
        <v>50.28</v>
      </c>
      <c r="K679" s="1">
        <v>15.85</v>
      </c>
      <c r="L679" s="1">
        <v>19569</v>
      </c>
      <c r="M679" s="1">
        <v>1</v>
      </c>
      <c r="N679" s="1">
        <v>732.63</v>
      </c>
      <c r="O679" s="1">
        <v>8.68</v>
      </c>
      <c r="P679" s="1">
        <v>37</v>
      </c>
      <c r="Q679" s="1">
        <v>23705</v>
      </c>
      <c r="R679" s="1">
        <v>44</v>
      </c>
      <c r="S679" s="1">
        <f t="shared" si="181"/>
        <v>40417.56</v>
      </c>
      <c r="T679" s="1">
        <f t="shared" si="182"/>
        <v>19782.860499999999</v>
      </c>
      <c r="U679" s="1">
        <f t="shared" si="183"/>
        <v>323.93760000000003</v>
      </c>
      <c r="V679" s="1">
        <f t="shared" si="184"/>
        <v>345.58320000000003</v>
      </c>
      <c r="W679" s="1">
        <f t="shared" si="185"/>
        <v>20669.058700000009</v>
      </c>
      <c r="X679" s="1">
        <f t="shared" si="186"/>
        <v>5.5383329849946437</v>
      </c>
      <c r="Y679" s="10">
        <f t="shared" si="187"/>
        <v>1.5023773126135995</v>
      </c>
      <c r="Z679" s="1">
        <f t="shared" si="188"/>
        <v>170.36293900058692</v>
      </c>
      <c r="AA679" s="1">
        <f t="shared" si="189"/>
        <v>1.913561728345605</v>
      </c>
      <c r="AB679" s="1">
        <f t="shared" si="190"/>
        <v>-62407.941299999991</v>
      </c>
      <c r="AC679" s="8">
        <f t="shared" si="191"/>
        <v>1.913561728345605</v>
      </c>
      <c r="AD679" s="1" t="str">
        <f t="shared" si="192"/>
        <v>CUST679</v>
      </c>
      <c r="AE679" s="1"/>
      <c r="AF679" s="1">
        <f t="shared" si="198"/>
        <v>212618201.36330009</v>
      </c>
      <c r="AG679" s="1">
        <f t="shared" si="193"/>
        <v>1.0387850522413751</v>
      </c>
      <c r="AH679" s="1" t="str">
        <f t="shared" si="194"/>
        <v>No</v>
      </c>
      <c r="AI679" s="1" t="str">
        <f t="shared" si="195"/>
        <v>No</v>
      </c>
      <c r="AJ679" s="1" t="str">
        <f t="shared" si="196"/>
        <v>No</v>
      </c>
      <c r="AK679" s="1" t="str">
        <f t="shared" si="197"/>
        <v>Low</v>
      </c>
    </row>
    <row r="680" spans="1:37" x14ac:dyDescent="0.3">
      <c r="A680" s="1" t="s">
        <v>19</v>
      </c>
      <c r="B680" s="1" t="s">
        <v>27</v>
      </c>
      <c r="C680" s="1" t="s">
        <v>31</v>
      </c>
      <c r="D680" s="1">
        <v>3292</v>
      </c>
      <c r="E680" s="1">
        <v>133369</v>
      </c>
      <c r="F680" s="1">
        <v>81021</v>
      </c>
      <c r="G680" s="1">
        <v>0.57999999999999996</v>
      </c>
      <c r="H680" s="1">
        <v>3.18</v>
      </c>
      <c r="I680" s="1">
        <v>79</v>
      </c>
      <c r="J680" s="1">
        <v>36.53</v>
      </c>
      <c r="K680" s="1">
        <v>15.63</v>
      </c>
      <c r="L680" s="1">
        <v>80907</v>
      </c>
      <c r="M680" s="1">
        <v>7</v>
      </c>
      <c r="N680" s="1">
        <v>1353.96</v>
      </c>
      <c r="O680" s="1">
        <v>9.4</v>
      </c>
      <c r="P680" s="1">
        <v>20</v>
      </c>
      <c r="Q680" s="1">
        <v>3010</v>
      </c>
      <c r="R680" s="1">
        <v>27</v>
      </c>
      <c r="S680" s="1">
        <f t="shared" si="181"/>
        <v>10468.560000000001</v>
      </c>
      <c r="T680" s="1">
        <f t="shared" si="182"/>
        <v>20845.574700000001</v>
      </c>
      <c r="U680" s="1">
        <f t="shared" si="183"/>
        <v>309.44799999999998</v>
      </c>
      <c r="V680" s="1">
        <f t="shared" si="184"/>
        <v>19.093599999999999</v>
      </c>
      <c r="W680" s="1">
        <f t="shared" si="185"/>
        <v>17809.323699999994</v>
      </c>
      <c r="X680" s="1">
        <f t="shared" si="186"/>
        <v>5.4098796172539467</v>
      </c>
      <c r="Y680" s="10">
        <f t="shared" si="187"/>
        <v>1.6461040964688167</v>
      </c>
      <c r="Z680" s="1">
        <f t="shared" si="188"/>
        <v>98.502909982569648</v>
      </c>
      <c r="AA680" s="1">
        <f t="shared" si="189"/>
        <v>0.80200676319084641</v>
      </c>
      <c r="AB680" s="1">
        <f t="shared" si="190"/>
        <v>-63211.676300000006</v>
      </c>
      <c r="AC680" s="8">
        <f t="shared" si="191"/>
        <v>0.80200676319084641</v>
      </c>
      <c r="AD680" s="1" t="str">
        <f t="shared" si="192"/>
        <v>CUST680</v>
      </c>
      <c r="AE680" s="1"/>
      <c r="AF680" s="1">
        <f t="shared" si="198"/>
        <v>212554989.6870001</v>
      </c>
      <c r="AG680" s="1">
        <f t="shared" si="193"/>
        <v>1.0384762200527549</v>
      </c>
      <c r="AH680" s="1" t="str">
        <f t="shared" si="194"/>
        <v>No</v>
      </c>
      <c r="AI680" s="1" t="str">
        <f t="shared" si="195"/>
        <v>No</v>
      </c>
      <c r="AJ680" s="1" t="str">
        <f t="shared" si="196"/>
        <v>No</v>
      </c>
      <c r="AK680" s="1" t="str">
        <f t="shared" si="197"/>
        <v>Low</v>
      </c>
    </row>
    <row r="681" spans="1:37" x14ac:dyDescent="0.3">
      <c r="A681" s="1" t="s">
        <v>21</v>
      </c>
      <c r="B681" s="1" t="s">
        <v>27</v>
      </c>
      <c r="C681" s="1" t="s">
        <v>28</v>
      </c>
      <c r="D681" s="1">
        <v>2389</v>
      </c>
      <c r="E681" s="1">
        <v>57531</v>
      </c>
      <c r="F681" s="1">
        <v>11142</v>
      </c>
      <c r="G681" s="1">
        <v>5.15</v>
      </c>
      <c r="H681" s="1">
        <v>16.07</v>
      </c>
      <c r="I681" s="1">
        <v>16</v>
      </c>
      <c r="J681" s="1">
        <v>11.93</v>
      </c>
      <c r="K681" s="1">
        <v>16.440000000000001</v>
      </c>
      <c r="L681" s="1">
        <v>27563</v>
      </c>
      <c r="M681" s="1">
        <v>8</v>
      </c>
      <c r="N681" s="1">
        <v>1154.32</v>
      </c>
      <c r="O681" s="1">
        <v>27.64</v>
      </c>
      <c r="P681" s="1">
        <v>24</v>
      </c>
      <c r="Q681" s="1">
        <v>34879</v>
      </c>
      <c r="R681" s="1">
        <v>57</v>
      </c>
      <c r="S681" s="1">
        <f t="shared" si="181"/>
        <v>38391.230000000003</v>
      </c>
      <c r="T681" s="1">
        <f t="shared" si="182"/>
        <v>9458.0964000000004</v>
      </c>
      <c r="U681" s="1">
        <f t="shared" si="183"/>
        <v>660.31959999999992</v>
      </c>
      <c r="V681" s="1">
        <f t="shared" si="184"/>
        <v>123.0335</v>
      </c>
      <c r="W681" s="1">
        <f t="shared" si="185"/>
        <v>-53543.679499999998</v>
      </c>
      <c r="X681" s="1">
        <f t="shared" si="186"/>
        <v>-22.412590832984513</v>
      </c>
      <c r="Y681" s="10">
        <f t="shared" si="187"/>
        <v>5.1634356488960691</v>
      </c>
      <c r="Z681" s="1">
        <f t="shared" si="188"/>
        <v>49.839732483193572</v>
      </c>
      <c r="AA681" s="1">
        <f t="shared" si="189"/>
        <v>0.32102901044654186</v>
      </c>
      <c r="AB681" s="1">
        <f t="shared" si="190"/>
        <v>-64685.679499999998</v>
      </c>
      <c r="AC681" s="8">
        <f t="shared" si="191"/>
        <v>0.32102901044654186</v>
      </c>
      <c r="AD681" s="1" t="str">
        <f t="shared" si="192"/>
        <v>CUST681</v>
      </c>
      <c r="AE681" s="1"/>
      <c r="AF681" s="1">
        <f t="shared" si="198"/>
        <v>212490304.00750008</v>
      </c>
      <c r="AG681" s="1">
        <f t="shared" si="193"/>
        <v>1.0381601863523102</v>
      </c>
      <c r="AH681" s="1" t="str">
        <f t="shared" si="194"/>
        <v>No</v>
      </c>
      <c r="AI681" s="1" t="str">
        <f t="shared" si="195"/>
        <v>No</v>
      </c>
      <c r="AJ681" s="1" t="str">
        <f t="shared" si="196"/>
        <v>No</v>
      </c>
      <c r="AK681" s="1" t="str">
        <f t="shared" si="197"/>
        <v>Low</v>
      </c>
    </row>
    <row r="682" spans="1:37" x14ac:dyDescent="0.3">
      <c r="A682" s="1" t="s">
        <v>21</v>
      </c>
      <c r="B682" s="1" t="s">
        <v>25</v>
      </c>
      <c r="C682" s="1" t="s">
        <v>28</v>
      </c>
      <c r="D682" s="1">
        <v>556</v>
      </c>
      <c r="E682" s="1">
        <v>154648</v>
      </c>
      <c r="F682" s="1">
        <v>106971</v>
      </c>
      <c r="G682" s="1">
        <v>5.05</v>
      </c>
      <c r="H682" s="1">
        <v>7.74</v>
      </c>
      <c r="I682" s="1">
        <v>448</v>
      </c>
      <c r="J682" s="1">
        <v>13.7</v>
      </c>
      <c r="K682" s="1">
        <v>16.739999999999998</v>
      </c>
      <c r="L682" s="1">
        <v>70199</v>
      </c>
      <c r="M682" s="1">
        <v>11</v>
      </c>
      <c r="N682" s="1">
        <v>1429.95</v>
      </c>
      <c r="O682" s="1">
        <v>22.88</v>
      </c>
      <c r="P682" s="1">
        <v>26</v>
      </c>
      <c r="Q682" s="1">
        <v>13460</v>
      </c>
      <c r="R682" s="1">
        <v>18</v>
      </c>
      <c r="S682" s="1">
        <f t="shared" si="181"/>
        <v>4303.4400000000005</v>
      </c>
      <c r="T682" s="1">
        <f t="shared" si="182"/>
        <v>25888.075199999999</v>
      </c>
      <c r="U682" s="1">
        <f t="shared" si="183"/>
        <v>127.2128</v>
      </c>
      <c r="V682" s="1">
        <f t="shared" si="184"/>
        <v>28.077999999999999</v>
      </c>
      <c r="W682" s="1">
        <f t="shared" si="185"/>
        <v>40642.193999999989</v>
      </c>
      <c r="X682" s="1">
        <f t="shared" si="186"/>
        <v>73.097471223021557</v>
      </c>
      <c r="Y682" s="10">
        <f t="shared" si="187"/>
        <v>1.4457002365126996</v>
      </c>
      <c r="Z682" s="1">
        <f t="shared" si="188"/>
        <v>108.14923598727228</v>
      </c>
      <c r="AA682" s="1">
        <f t="shared" si="189"/>
        <v>4.1424240856655112</v>
      </c>
      <c r="AB682" s="1">
        <f t="shared" si="190"/>
        <v>-66328.806000000011</v>
      </c>
      <c r="AC682" s="8">
        <f t="shared" si="191"/>
        <v>4.1424240856655112</v>
      </c>
      <c r="AD682" s="1" t="str">
        <f t="shared" si="192"/>
        <v>CUST682</v>
      </c>
      <c r="AE682" s="1"/>
      <c r="AF682" s="1">
        <f t="shared" si="198"/>
        <v>212423975.20150009</v>
      </c>
      <c r="AG682" s="1">
        <f t="shared" si="193"/>
        <v>1.0378361248572736</v>
      </c>
      <c r="AH682" s="1" t="str">
        <f t="shared" si="194"/>
        <v>No</v>
      </c>
      <c r="AI682" s="1" t="str">
        <f t="shared" si="195"/>
        <v>No</v>
      </c>
      <c r="AJ682" s="1" t="str">
        <f t="shared" si="196"/>
        <v>No</v>
      </c>
      <c r="AK682" s="1" t="str">
        <f t="shared" si="197"/>
        <v>Low</v>
      </c>
    </row>
    <row r="683" spans="1:37" x14ac:dyDescent="0.3">
      <c r="A683" s="1" t="s">
        <v>21</v>
      </c>
      <c r="B683" s="1" t="s">
        <v>26</v>
      </c>
      <c r="C683" s="1" t="s">
        <v>31</v>
      </c>
      <c r="D683" s="1">
        <v>4381</v>
      </c>
      <c r="E683" s="1">
        <v>225006</v>
      </c>
      <c r="F683" s="1">
        <v>125956</v>
      </c>
      <c r="G683" s="1">
        <v>2.5499999999999998</v>
      </c>
      <c r="H683" s="1">
        <v>4.8099999999999996</v>
      </c>
      <c r="I683" s="1">
        <v>198</v>
      </c>
      <c r="J683" s="1">
        <v>18.760000000000002</v>
      </c>
      <c r="K683" s="1">
        <v>16.059999999999999</v>
      </c>
      <c r="L683" s="1">
        <v>71327</v>
      </c>
      <c r="M683" s="1">
        <v>12</v>
      </c>
      <c r="N683" s="1">
        <v>934.74</v>
      </c>
      <c r="O683" s="1">
        <v>28.88</v>
      </c>
      <c r="P683" s="1">
        <v>39</v>
      </c>
      <c r="Q683" s="1">
        <v>38081</v>
      </c>
      <c r="R683" s="1">
        <v>31</v>
      </c>
      <c r="S683" s="1">
        <f t="shared" si="181"/>
        <v>21072.609999999997</v>
      </c>
      <c r="T683" s="1">
        <f t="shared" si="182"/>
        <v>36135.963599999995</v>
      </c>
      <c r="U683" s="1">
        <f t="shared" si="183"/>
        <v>1265.2328</v>
      </c>
      <c r="V683" s="1">
        <f t="shared" si="184"/>
        <v>111.71549999999999</v>
      </c>
      <c r="W683" s="1">
        <f t="shared" si="185"/>
        <v>57012.478100000008</v>
      </c>
      <c r="X683" s="1">
        <f t="shared" si="186"/>
        <v>13.013576375256793</v>
      </c>
      <c r="Y683" s="10">
        <f t="shared" si="187"/>
        <v>1.786385721998158</v>
      </c>
      <c r="Z683" s="1">
        <f t="shared" si="188"/>
        <v>240.71506515180693</v>
      </c>
      <c r="AA683" s="1">
        <f t="shared" si="189"/>
        <v>0.82254926535292394</v>
      </c>
      <c r="AB683" s="1">
        <f t="shared" si="190"/>
        <v>-68943.521899999992</v>
      </c>
      <c r="AC683" s="8">
        <f t="shared" si="191"/>
        <v>0.82254926535292394</v>
      </c>
      <c r="AD683" s="1" t="str">
        <f t="shared" si="192"/>
        <v>CUST683</v>
      </c>
      <c r="AE683" s="1"/>
      <c r="AF683" s="1">
        <f t="shared" si="198"/>
        <v>212355031.67960009</v>
      </c>
      <c r="AG683" s="1">
        <f t="shared" si="193"/>
        <v>1.0374992886901939</v>
      </c>
      <c r="AH683" s="1" t="str">
        <f t="shared" si="194"/>
        <v>No</v>
      </c>
      <c r="AI683" s="1" t="str">
        <f t="shared" si="195"/>
        <v>No</v>
      </c>
      <c r="AJ683" s="1" t="str">
        <f t="shared" si="196"/>
        <v>No</v>
      </c>
      <c r="AK683" s="1" t="str">
        <f t="shared" si="197"/>
        <v>Low</v>
      </c>
    </row>
    <row r="684" spans="1:37" x14ac:dyDescent="0.3">
      <c r="A684" s="1" t="s">
        <v>19</v>
      </c>
      <c r="B684" s="1" t="s">
        <v>24</v>
      </c>
      <c r="C684" s="1" t="s">
        <v>29</v>
      </c>
      <c r="D684" s="1">
        <v>4503</v>
      </c>
      <c r="E684" s="1">
        <v>182503</v>
      </c>
      <c r="F684" s="1">
        <v>85018</v>
      </c>
      <c r="G684" s="1">
        <v>7.46</v>
      </c>
      <c r="H684" s="1">
        <v>15.53</v>
      </c>
      <c r="I684" s="1">
        <v>219</v>
      </c>
      <c r="J684" s="1">
        <v>46</v>
      </c>
      <c r="K684" s="1">
        <v>11.64</v>
      </c>
      <c r="L684" s="1">
        <v>40473</v>
      </c>
      <c r="M684" s="1">
        <v>10</v>
      </c>
      <c r="N684" s="1">
        <v>1698.32</v>
      </c>
      <c r="O684" s="1">
        <v>2.57</v>
      </c>
      <c r="P684" s="1">
        <v>5</v>
      </c>
      <c r="Q684" s="1">
        <v>36285</v>
      </c>
      <c r="R684" s="1">
        <v>63</v>
      </c>
      <c r="S684" s="1">
        <f t="shared" si="181"/>
        <v>69931.59</v>
      </c>
      <c r="T684" s="1">
        <f t="shared" si="182"/>
        <v>21243.349200000001</v>
      </c>
      <c r="U684" s="1">
        <f t="shared" si="183"/>
        <v>115.72709999999999</v>
      </c>
      <c r="V684" s="1">
        <f t="shared" si="184"/>
        <v>335.92379999999997</v>
      </c>
      <c r="W684" s="1">
        <f t="shared" si="185"/>
        <v>14118.409899999999</v>
      </c>
      <c r="X684" s="1">
        <f t="shared" si="186"/>
        <v>3.1353341994226067</v>
      </c>
      <c r="Y684" s="10">
        <f t="shared" si="187"/>
        <v>2.1466395351572607</v>
      </c>
      <c r="Z684" s="1">
        <f t="shared" si="188"/>
        <v>107.4609025389797</v>
      </c>
      <c r="AA684" s="1">
        <f t="shared" si="189"/>
        <v>2.0379504994438449</v>
      </c>
      <c r="AB684" s="1">
        <f t="shared" si="190"/>
        <v>-70899.590100000001</v>
      </c>
      <c r="AC684" s="8">
        <f t="shared" si="191"/>
        <v>2.0379504994438449</v>
      </c>
      <c r="AD684" s="1" t="str">
        <f t="shared" si="192"/>
        <v>CUST684</v>
      </c>
      <c r="AE684" s="1"/>
      <c r="AF684" s="1">
        <f t="shared" si="198"/>
        <v>212284132.0895001</v>
      </c>
      <c r="AG684" s="1">
        <f t="shared" si="193"/>
        <v>1.0371528957946954</v>
      </c>
      <c r="AH684" s="1" t="str">
        <f t="shared" si="194"/>
        <v>No</v>
      </c>
      <c r="AI684" s="1" t="str">
        <f t="shared" si="195"/>
        <v>No</v>
      </c>
      <c r="AJ684" s="1" t="str">
        <f t="shared" si="196"/>
        <v>No</v>
      </c>
      <c r="AK684" s="1" t="str">
        <f t="shared" si="197"/>
        <v>Low</v>
      </c>
    </row>
    <row r="685" spans="1:37" x14ac:dyDescent="0.3">
      <c r="A685" s="1" t="s">
        <v>21</v>
      </c>
      <c r="B685" s="1" t="s">
        <v>25</v>
      </c>
      <c r="C685" s="1" t="s">
        <v>29</v>
      </c>
      <c r="D685" s="1">
        <v>2810</v>
      </c>
      <c r="E685" s="1">
        <v>255735</v>
      </c>
      <c r="F685" s="1">
        <v>144783</v>
      </c>
      <c r="G685" s="1">
        <v>3.08</v>
      </c>
      <c r="H685" s="1">
        <v>17.82</v>
      </c>
      <c r="I685" s="1">
        <v>440</v>
      </c>
      <c r="J685" s="1">
        <v>18.71</v>
      </c>
      <c r="K685" s="1">
        <v>16.82</v>
      </c>
      <c r="L685" s="1">
        <v>75257</v>
      </c>
      <c r="M685" s="1">
        <v>10</v>
      </c>
      <c r="N685" s="1">
        <v>914.91</v>
      </c>
      <c r="O685" s="1">
        <v>23.05</v>
      </c>
      <c r="P685" s="1">
        <v>32</v>
      </c>
      <c r="Q685" s="1">
        <v>14074</v>
      </c>
      <c r="R685" s="1">
        <v>-2</v>
      </c>
      <c r="S685" s="1">
        <f t="shared" si="181"/>
        <v>50074.200000000004</v>
      </c>
      <c r="T685" s="1">
        <f t="shared" si="182"/>
        <v>43014.627000000008</v>
      </c>
      <c r="U685" s="1">
        <f t="shared" si="183"/>
        <v>647.70500000000004</v>
      </c>
      <c r="V685" s="1">
        <f t="shared" si="184"/>
        <v>86.548000000000002</v>
      </c>
      <c r="W685" s="1">
        <f t="shared" si="185"/>
        <v>72580.919999999984</v>
      </c>
      <c r="X685" s="1">
        <f t="shared" si="186"/>
        <v>25.829508896797147</v>
      </c>
      <c r="Y685" s="10">
        <f t="shared" si="187"/>
        <v>1.7663330639646919</v>
      </c>
      <c r="Z685" s="1">
        <f t="shared" si="188"/>
        <v>279.51929698003084</v>
      </c>
      <c r="AA685" s="1">
        <f t="shared" si="189"/>
        <v>1.5741310340782448</v>
      </c>
      <c r="AB685" s="1">
        <f t="shared" si="190"/>
        <v>-72202.080000000016</v>
      </c>
      <c r="AC685" s="8">
        <f t="shared" si="191"/>
        <v>1.5741310340782448</v>
      </c>
      <c r="AD685" s="1" t="str">
        <f t="shared" si="192"/>
        <v>CUST685</v>
      </c>
      <c r="AE685" s="1"/>
      <c r="AF685" s="1">
        <f t="shared" si="198"/>
        <v>212211930.00950009</v>
      </c>
      <c r="AG685" s="1">
        <f t="shared" si="193"/>
        <v>1.0368001393469226</v>
      </c>
      <c r="AH685" s="1" t="str">
        <f t="shared" si="194"/>
        <v>No</v>
      </c>
      <c r="AI685" s="1" t="str">
        <f t="shared" si="195"/>
        <v>No</v>
      </c>
      <c r="AJ685" s="1" t="str">
        <f t="shared" si="196"/>
        <v>No</v>
      </c>
      <c r="AK685" s="1" t="str">
        <f t="shared" si="197"/>
        <v>Low</v>
      </c>
    </row>
    <row r="686" spans="1:37" x14ac:dyDescent="0.3">
      <c r="A686" s="1" t="s">
        <v>22</v>
      </c>
      <c r="B686" s="1" t="s">
        <v>24</v>
      </c>
      <c r="C686" s="1" t="s">
        <v>28</v>
      </c>
      <c r="D686" s="1">
        <v>2154</v>
      </c>
      <c r="E686" s="1">
        <v>167322</v>
      </c>
      <c r="F686" s="1">
        <v>119889</v>
      </c>
      <c r="G686" s="1">
        <v>1.1499999999999999</v>
      </c>
      <c r="H686" s="1">
        <v>2.4900000000000002</v>
      </c>
      <c r="I686" s="1">
        <v>191</v>
      </c>
      <c r="J686" s="1">
        <v>30.68</v>
      </c>
      <c r="K686" s="1">
        <v>9.42</v>
      </c>
      <c r="L686" s="1">
        <v>53080</v>
      </c>
      <c r="M686" s="1">
        <v>4</v>
      </c>
      <c r="N686" s="1">
        <v>645.38</v>
      </c>
      <c r="O686" s="1">
        <v>27.16</v>
      </c>
      <c r="P686" s="1">
        <v>47</v>
      </c>
      <c r="Q686" s="1">
        <v>45415</v>
      </c>
      <c r="R686" s="1">
        <v>44</v>
      </c>
      <c r="S686" s="1">
        <f t="shared" si="181"/>
        <v>5363.46</v>
      </c>
      <c r="T686" s="1">
        <f t="shared" si="182"/>
        <v>15761.732400000001</v>
      </c>
      <c r="U686" s="1">
        <f t="shared" si="183"/>
        <v>585.02639999999997</v>
      </c>
      <c r="V686" s="1">
        <f t="shared" si="184"/>
        <v>24.771000000000001</v>
      </c>
      <c r="W686" s="1">
        <f t="shared" si="185"/>
        <v>47092.010200000004</v>
      </c>
      <c r="X686" s="1">
        <f t="shared" si="186"/>
        <v>21.862585979572891</v>
      </c>
      <c r="Y686" s="10">
        <f t="shared" si="187"/>
        <v>1.3956409678953032</v>
      </c>
      <c r="Z686" s="1">
        <f t="shared" si="188"/>
        <v>259.26121044965754</v>
      </c>
      <c r="AA686" s="1">
        <f t="shared" si="189"/>
        <v>0.73670874122948571</v>
      </c>
      <c r="AB686" s="1">
        <f t="shared" si="190"/>
        <v>-72796.989799999996</v>
      </c>
      <c r="AC686" s="8">
        <f t="shared" si="191"/>
        <v>0.73670874122948571</v>
      </c>
      <c r="AD686" s="1" t="str">
        <f t="shared" si="192"/>
        <v>CUST686</v>
      </c>
      <c r="AE686" s="1"/>
      <c r="AF686" s="1">
        <f t="shared" si="198"/>
        <v>212139133.01970008</v>
      </c>
      <c r="AG686" s="1">
        <f t="shared" si="193"/>
        <v>1.0364444763586764</v>
      </c>
      <c r="AH686" s="1" t="str">
        <f t="shared" si="194"/>
        <v>No</v>
      </c>
      <c r="AI686" s="1" t="str">
        <f t="shared" si="195"/>
        <v>No</v>
      </c>
      <c r="AJ686" s="1" t="str">
        <f t="shared" si="196"/>
        <v>No</v>
      </c>
      <c r="AK686" s="1" t="str">
        <f t="shared" si="197"/>
        <v>Low</v>
      </c>
    </row>
    <row r="687" spans="1:37" x14ac:dyDescent="0.3">
      <c r="A687" s="1" t="s">
        <v>22</v>
      </c>
      <c r="B687" s="1" t="s">
        <v>24</v>
      </c>
      <c r="C687" s="1" t="s">
        <v>31</v>
      </c>
      <c r="D687" s="1">
        <v>4705</v>
      </c>
      <c r="E687" s="1">
        <v>191521</v>
      </c>
      <c r="F687" s="1">
        <v>113125</v>
      </c>
      <c r="G687" s="1">
        <v>6.75</v>
      </c>
      <c r="H687" s="1">
        <v>8.33</v>
      </c>
      <c r="I687" s="1">
        <v>460</v>
      </c>
      <c r="J687" s="1">
        <v>8.9600000000000009</v>
      </c>
      <c r="K687" s="1">
        <v>7.86</v>
      </c>
      <c r="L687" s="1">
        <v>66354</v>
      </c>
      <c r="M687" s="1">
        <v>8</v>
      </c>
      <c r="N687" s="1">
        <v>789.78</v>
      </c>
      <c r="O687" s="1">
        <v>2.93</v>
      </c>
      <c r="P687" s="1">
        <v>41</v>
      </c>
      <c r="Q687" s="1">
        <v>32510</v>
      </c>
      <c r="R687" s="1">
        <v>-17</v>
      </c>
      <c r="S687" s="1">
        <f t="shared" si="181"/>
        <v>39192.65</v>
      </c>
      <c r="T687" s="1">
        <f t="shared" si="182"/>
        <v>15053.5506</v>
      </c>
      <c r="U687" s="1">
        <f t="shared" si="183"/>
        <v>137.85650000000001</v>
      </c>
      <c r="V687" s="1">
        <f t="shared" si="184"/>
        <v>317.58750000000003</v>
      </c>
      <c r="W687" s="1">
        <f t="shared" si="185"/>
        <v>37955.3554</v>
      </c>
      <c r="X687" s="1">
        <f t="shared" si="186"/>
        <v>8.0670255897980869</v>
      </c>
      <c r="Y687" s="10">
        <f t="shared" si="187"/>
        <v>1.6930033149171271</v>
      </c>
      <c r="Z687" s="1">
        <f t="shared" si="188"/>
        <v>242.49917698599612</v>
      </c>
      <c r="AA687" s="1">
        <f t="shared" si="189"/>
        <v>1.8969136543773266</v>
      </c>
      <c r="AB687" s="1">
        <f t="shared" si="190"/>
        <v>-75169.6446</v>
      </c>
      <c r="AC687" s="8">
        <f t="shared" si="191"/>
        <v>1.8969136543773266</v>
      </c>
      <c r="AD687" s="1" t="str">
        <f t="shared" si="192"/>
        <v>CUST687</v>
      </c>
      <c r="AE687" s="1"/>
      <c r="AF687" s="1">
        <f t="shared" si="198"/>
        <v>212063963.37510008</v>
      </c>
      <c r="AG687" s="1">
        <f t="shared" si="193"/>
        <v>1.0360772213320977</v>
      </c>
      <c r="AH687" s="1" t="str">
        <f t="shared" si="194"/>
        <v>No</v>
      </c>
      <c r="AI687" s="1" t="str">
        <f t="shared" si="195"/>
        <v>No</v>
      </c>
      <c r="AJ687" s="1" t="str">
        <f t="shared" si="196"/>
        <v>No</v>
      </c>
      <c r="AK687" s="1" t="str">
        <f t="shared" si="197"/>
        <v>Low</v>
      </c>
    </row>
    <row r="688" spans="1:37" x14ac:dyDescent="0.3">
      <c r="A688" s="1" t="s">
        <v>20</v>
      </c>
      <c r="B688" s="1" t="s">
        <v>24</v>
      </c>
      <c r="C688" s="1" t="s">
        <v>31</v>
      </c>
      <c r="D688" s="1">
        <v>854</v>
      </c>
      <c r="E688" s="1">
        <v>119122</v>
      </c>
      <c r="F688" s="1">
        <v>88555</v>
      </c>
      <c r="G688" s="1">
        <v>2.54</v>
      </c>
      <c r="H688" s="1">
        <v>13.15</v>
      </c>
      <c r="I688" s="1">
        <v>24</v>
      </c>
      <c r="J688" s="1">
        <v>52.33</v>
      </c>
      <c r="K688" s="1">
        <v>14.43</v>
      </c>
      <c r="L688" s="1">
        <v>66425</v>
      </c>
      <c r="M688" s="1">
        <v>6</v>
      </c>
      <c r="N688" s="1">
        <v>473.36</v>
      </c>
      <c r="O688" s="1">
        <v>18.260000000000002</v>
      </c>
      <c r="P688" s="1">
        <v>1</v>
      </c>
      <c r="Q688" s="1">
        <v>10797</v>
      </c>
      <c r="R688" s="1">
        <v>64</v>
      </c>
      <c r="S688" s="1">
        <f t="shared" si="181"/>
        <v>11230.1</v>
      </c>
      <c r="T688" s="1">
        <f t="shared" si="182"/>
        <v>17189.304599999999</v>
      </c>
      <c r="U688" s="1">
        <f t="shared" si="183"/>
        <v>155.94040000000001</v>
      </c>
      <c r="V688" s="1">
        <f t="shared" si="184"/>
        <v>21.691599999999998</v>
      </c>
      <c r="W688" s="1">
        <f t="shared" si="185"/>
        <v>13302.963400000008</v>
      </c>
      <c r="X688" s="1">
        <f t="shared" si="186"/>
        <v>15.577240515222492</v>
      </c>
      <c r="Y688" s="10">
        <f t="shared" si="187"/>
        <v>1.3451753147761278</v>
      </c>
      <c r="Z688" s="1">
        <f t="shared" si="188"/>
        <v>251.65201960452933</v>
      </c>
      <c r="AA688" s="1">
        <f t="shared" si="189"/>
        <v>9.5369788955860374E-2</v>
      </c>
      <c r="AB688" s="1">
        <f t="shared" si="190"/>
        <v>-75252.036599999992</v>
      </c>
      <c r="AC688" s="8">
        <f t="shared" si="191"/>
        <v>9.5369788955860374E-2</v>
      </c>
      <c r="AD688" s="1" t="str">
        <f t="shared" si="192"/>
        <v>CUST688</v>
      </c>
      <c r="AE688" s="1"/>
      <c r="AF688" s="1">
        <f t="shared" si="198"/>
        <v>211988711.33850008</v>
      </c>
      <c r="AG688" s="1">
        <f t="shared" si="193"/>
        <v>1.0357095637643563</v>
      </c>
      <c r="AH688" s="1" t="str">
        <f t="shared" si="194"/>
        <v>No</v>
      </c>
      <c r="AI688" s="1" t="str">
        <f t="shared" si="195"/>
        <v>No</v>
      </c>
      <c r="AJ688" s="1" t="str">
        <f t="shared" si="196"/>
        <v>No</v>
      </c>
      <c r="AK688" s="1" t="str">
        <f t="shared" si="197"/>
        <v>Low</v>
      </c>
    </row>
    <row r="689" spans="1:37" x14ac:dyDescent="0.3">
      <c r="A689" s="1" t="s">
        <v>20</v>
      </c>
      <c r="B689" s="1" t="s">
        <v>26</v>
      </c>
      <c r="C689" s="1" t="s">
        <v>29</v>
      </c>
      <c r="D689" s="1">
        <v>4776</v>
      </c>
      <c r="E689" s="1">
        <v>131816</v>
      </c>
      <c r="F689" s="1">
        <v>43342</v>
      </c>
      <c r="G689" s="1">
        <v>7.6</v>
      </c>
      <c r="H689" s="1">
        <v>15.61</v>
      </c>
      <c r="I689" s="1">
        <v>464</v>
      </c>
      <c r="J689" s="1">
        <v>17.52</v>
      </c>
      <c r="K689" s="1">
        <v>11.27</v>
      </c>
      <c r="L689" s="1">
        <v>38174</v>
      </c>
      <c r="M689" s="1">
        <v>7</v>
      </c>
      <c r="N689" s="1">
        <v>663.24</v>
      </c>
      <c r="O689" s="1">
        <v>1.44</v>
      </c>
      <c r="P689" s="1">
        <v>47</v>
      </c>
      <c r="Q689" s="1">
        <v>36024</v>
      </c>
      <c r="R689" s="1">
        <v>47</v>
      </c>
      <c r="S689" s="1">
        <f t="shared" si="181"/>
        <v>74553.36</v>
      </c>
      <c r="T689" s="1">
        <f t="shared" si="182"/>
        <v>14855.663199999999</v>
      </c>
      <c r="U689" s="1">
        <f t="shared" si="183"/>
        <v>68.7744</v>
      </c>
      <c r="V689" s="1">
        <f t="shared" si="184"/>
        <v>362.976</v>
      </c>
      <c r="W689" s="1">
        <f t="shared" si="185"/>
        <v>-32222.773599999986</v>
      </c>
      <c r="X689" s="1">
        <f t="shared" si="186"/>
        <v>-6.7468118927973171</v>
      </c>
      <c r="Y689" s="10">
        <f t="shared" si="187"/>
        <v>3.0412994324212081</v>
      </c>
      <c r="Z689" s="1">
        <f t="shared" si="188"/>
        <v>198.74555213798925</v>
      </c>
      <c r="AA689" s="1">
        <f t="shared" si="189"/>
        <v>2.3346434423742188</v>
      </c>
      <c r="AB689" s="1">
        <f t="shared" si="190"/>
        <v>-75564.773599999986</v>
      </c>
      <c r="AC689" s="8">
        <f t="shared" si="191"/>
        <v>2.3346434423742188</v>
      </c>
      <c r="AD689" s="1" t="str">
        <f t="shared" si="192"/>
        <v>CUST689</v>
      </c>
      <c r="AE689" s="1"/>
      <c r="AF689" s="1">
        <f t="shared" si="198"/>
        <v>211913146.56490007</v>
      </c>
      <c r="AG689" s="1">
        <f t="shared" si="193"/>
        <v>1.0353403782628876</v>
      </c>
      <c r="AH689" s="1" t="str">
        <f t="shared" si="194"/>
        <v>No</v>
      </c>
      <c r="AI689" s="1" t="str">
        <f t="shared" si="195"/>
        <v>No</v>
      </c>
      <c r="AJ689" s="1" t="str">
        <f t="shared" si="196"/>
        <v>No</v>
      </c>
      <c r="AK689" s="1" t="str">
        <f t="shared" si="197"/>
        <v>Low</v>
      </c>
    </row>
    <row r="690" spans="1:37" x14ac:dyDescent="0.3">
      <c r="A690" s="1" t="s">
        <v>21</v>
      </c>
      <c r="B690" s="1" t="s">
        <v>25</v>
      </c>
      <c r="C690" s="1" t="s">
        <v>28</v>
      </c>
      <c r="D690" s="1">
        <v>2521</v>
      </c>
      <c r="E690" s="1">
        <v>94900</v>
      </c>
      <c r="F690" s="1">
        <v>38872</v>
      </c>
      <c r="G690" s="1">
        <v>7.62</v>
      </c>
      <c r="H690" s="1">
        <v>14.37</v>
      </c>
      <c r="I690" s="1">
        <v>88</v>
      </c>
      <c r="J690" s="1">
        <v>7.6</v>
      </c>
      <c r="K690" s="1">
        <v>5.56</v>
      </c>
      <c r="L690" s="1">
        <v>87193</v>
      </c>
      <c r="M690" s="1">
        <v>14</v>
      </c>
      <c r="N690" s="1">
        <v>434.44</v>
      </c>
      <c r="O690" s="1">
        <v>21.73</v>
      </c>
      <c r="P690" s="1">
        <v>42</v>
      </c>
      <c r="Q690" s="1">
        <v>2645</v>
      </c>
      <c r="R690" s="1">
        <v>78</v>
      </c>
      <c r="S690" s="1">
        <f t="shared" si="181"/>
        <v>36226.769999999997</v>
      </c>
      <c r="T690" s="1">
        <f t="shared" si="182"/>
        <v>5276.44</v>
      </c>
      <c r="U690" s="1">
        <f t="shared" si="183"/>
        <v>547.81330000000003</v>
      </c>
      <c r="V690" s="1">
        <f t="shared" si="184"/>
        <v>192.1002</v>
      </c>
      <c r="W690" s="1">
        <f t="shared" si="185"/>
        <v>-37181.123499999987</v>
      </c>
      <c r="X690" s="1">
        <f t="shared" si="186"/>
        <v>-14.748561483538273</v>
      </c>
      <c r="Y690" s="10">
        <f t="shared" si="187"/>
        <v>2.441345955958016</v>
      </c>
      <c r="Z690" s="1">
        <f t="shared" si="188"/>
        <v>218.44213240033147</v>
      </c>
      <c r="AA690" s="1">
        <f t="shared" si="189"/>
        <v>0.40285268703898841</v>
      </c>
      <c r="AB690" s="1">
        <f t="shared" si="190"/>
        <v>-76053.123499999987</v>
      </c>
      <c r="AC690" s="8">
        <f t="shared" si="191"/>
        <v>0.40285268703898841</v>
      </c>
      <c r="AD690" s="1" t="str">
        <f t="shared" si="192"/>
        <v>CUST690</v>
      </c>
      <c r="AE690" s="1"/>
      <c r="AF690" s="1">
        <f t="shared" si="198"/>
        <v>211837093.44140008</v>
      </c>
      <c r="AG690" s="1">
        <f t="shared" si="193"/>
        <v>1.0349688068387974</v>
      </c>
      <c r="AH690" s="1" t="str">
        <f t="shared" si="194"/>
        <v>No</v>
      </c>
      <c r="AI690" s="1" t="str">
        <f t="shared" si="195"/>
        <v>No</v>
      </c>
      <c r="AJ690" s="1" t="str">
        <f t="shared" si="196"/>
        <v>No</v>
      </c>
      <c r="AK690" s="1" t="str">
        <f t="shared" si="197"/>
        <v>Low</v>
      </c>
    </row>
    <row r="691" spans="1:37" x14ac:dyDescent="0.3">
      <c r="A691" s="1" t="s">
        <v>23</v>
      </c>
      <c r="B691" s="1" t="s">
        <v>26</v>
      </c>
      <c r="C691" s="1" t="s">
        <v>31</v>
      </c>
      <c r="D691" s="1">
        <v>1792</v>
      </c>
      <c r="E691" s="1">
        <v>143269</v>
      </c>
      <c r="F691" s="1">
        <v>141865</v>
      </c>
      <c r="G691" s="1">
        <v>6.25</v>
      </c>
      <c r="H691" s="1">
        <v>4.2</v>
      </c>
      <c r="I691" s="1">
        <v>33</v>
      </c>
      <c r="J691" s="1">
        <v>14.86</v>
      </c>
      <c r="K691" s="1">
        <v>13.06</v>
      </c>
      <c r="L691" s="1">
        <v>48075</v>
      </c>
      <c r="M691" s="1">
        <v>14</v>
      </c>
      <c r="N691" s="1">
        <v>1427.65</v>
      </c>
      <c r="O691" s="1">
        <v>22.31</v>
      </c>
      <c r="P691" s="1">
        <v>11</v>
      </c>
      <c r="Q691" s="1">
        <v>2773</v>
      </c>
      <c r="R691" s="1">
        <v>3</v>
      </c>
      <c r="S691" s="1">
        <f t="shared" si="181"/>
        <v>7526.4000000000005</v>
      </c>
      <c r="T691" s="1">
        <f t="shared" si="182"/>
        <v>18710.931399999998</v>
      </c>
      <c r="U691" s="1">
        <f t="shared" si="183"/>
        <v>399.79519999999997</v>
      </c>
      <c r="V691" s="1">
        <f t="shared" si="184"/>
        <v>112</v>
      </c>
      <c r="W691" s="1">
        <f t="shared" si="185"/>
        <v>65671.873399999997</v>
      </c>
      <c r="X691" s="1">
        <f t="shared" si="186"/>
        <v>36.647250781250001</v>
      </c>
      <c r="Y691" s="10">
        <f t="shared" si="187"/>
        <v>1.0098967328093611</v>
      </c>
      <c r="Z691" s="1">
        <f t="shared" si="188"/>
        <v>100.35302770286835</v>
      </c>
      <c r="AA691" s="1">
        <f t="shared" si="189"/>
        <v>0.32883910685493722</v>
      </c>
      <c r="AB691" s="1">
        <f t="shared" si="190"/>
        <v>-76193.126600000003</v>
      </c>
      <c r="AC691" s="8">
        <f t="shared" si="191"/>
        <v>0.32883910685493722</v>
      </c>
      <c r="AD691" s="1" t="str">
        <f t="shared" si="192"/>
        <v>CUST691</v>
      </c>
      <c r="AE691" s="1"/>
      <c r="AF691" s="1">
        <f t="shared" si="198"/>
        <v>211760900.31480008</v>
      </c>
      <c r="AG691" s="1">
        <f t="shared" si="193"/>
        <v>1.0345965514039939</v>
      </c>
      <c r="AH691" s="1" t="str">
        <f t="shared" si="194"/>
        <v>No</v>
      </c>
      <c r="AI691" s="1" t="str">
        <f t="shared" si="195"/>
        <v>No</v>
      </c>
      <c r="AJ691" s="1" t="str">
        <f t="shared" si="196"/>
        <v>No</v>
      </c>
      <c r="AK691" s="1" t="str">
        <f t="shared" si="197"/>
        <v>Low</v>
      </c>
    </row>
    <row r="692" spans="1:37" x14ac:dyDescent="0.3">
      <c r="A692" s="1" t="s">
        <v>20</v>
      </c>
      <c r="B692" s="1" t="s">
        <v>27</v>
      </c>
      <c r="C692" s="1" t="s">
        <v>28</v>
      </c>
      <c r="D692" s="1">
        <v>402</v>
      </c>
      <c r="E692" s="1">
        <v>146044</v>
      </c>
      <c r="F692" s="1">
        <v>63653</v>
      </c>
      <c r="G692" s="1">
        <v>4.41</v>
      </c>
      <c r="H692" s="1">
        <v>17.670000000000002</v>
      </c>
      <c r="I692" s="1">
        <v>143</v>
      </c>
      <c r="J692" s="1">
        <v>67.64</v>
      </c>
      <c r="K692" s="1">
        <v>12.2</v>
      </c>
      <c r="L692" s="1">
        <v>85765</v>
      </c>
      <c r="M692" s="1">
        <v>8</v>
      </c>
      <c r="N692" s="1">
        <v>629.98</v>
      </c>
      <c r="O692" s="1">
        <v>0.79</v>
      </c>
      <c r="P692" s="1">
        <v>14</v>
      </c>
      <c r="Q692" s="1">
        <v>48046</v>
      </c>
      <c r="R692" s="1">
        <v>64</v>
      </c>
      <c r="S692" s="1">
        <f t="shared" si="181"/>
        <v>7103.3400000000011</v>
      </c>
      <c r="T692" s="1">
        <f t="shared" si="182"/>
        <v>17817.367999999999</v>
      </c>
      <c r="U692" s="1">
        <f t="shared" si="183"/>
        <v>3.1758000000000002</v>
      </c>
      <c r="V692" s="1">
        <f t="shared" si="184"/>
        <v>17.728200000000001</v>
      </c>
      <c r="W692" s="1">
        <f t="shared" si="185"/>
        <v>-12708.611999999994</v>
      </c>
      <c r="X692" s="1">
        <f t="shared" si="186"/>
        <v>-31.61346268656715</v>
      </c>
      <c r="Y692" s="10">
        <f t="shared" si="187"/>
        <v>2.2943773270702086</v>
      </c>
      <c r="Z692" s="1">
        <f t="shared" si="188"/>
        <v>231.82323248357091</v>
      </c>
      <c r="AA692" s="1">
        <f t="shared" si="189"/>
        <v>0.61684930568869656</v>
      </c>
      <c r="AB692" s="1">
        <f t="shared" si="190"/>
        <v>-76361.611999999994</v>
      </c>
      <c r="AC692" s="8">
        <f t="shared" si="191"/>
        <v>0.61684930568869656</v>
      </c>
      <c r="AD692" s="1" t="str">
        <f t="shared" si="192"/>
        <v>CUST692</v>
      </c>
      <c r="AE692" s="1"/>
      <c r="AF692" s="1">
        <f t="shared" si="198"/>
        <v>211684538.7028001</v>
      </c>
      <c r="AG692" s="1">
        <f t="shared" si="193"/>
        <v>1.0342234728029991</v>
      </c>
      <c r="AH692" s="1" t="str">
        <f t="shared" si="194"/>
        <v>No</v>
      </c>
      <c r="AI692" s="1" t="str">
        <f t="shared" si="195"/>
        <v>No</v>
      </c>
      <c r="AJ692" s="1" t="str">
        <f t="shared" si="196"/>
        <v>No</v>
      </c>
      <c r="AK692" s="1" t="str">
        <f t="shared" si="197"/>
        <v>Low</v>
      </c>
    </row>
    <row r="693" spans="1:37" x14ac:dyDescent="0.3">
      <c r="A693" s="1" t="s">
        <v>22</v>
      </c>
      <c r="B693" s="1" t="s">
        <v>27</v>
      </c>
      <c r="C693" s="1" t="s">
        <v>30</v>
      </c>
      <c r="D693" s="1">
        <v>4860</v>
      </c>
      <c r="E693" s="1">
        <v>256487</v>
      </c>
      <c r="F693" s="1">
        <v>125263</v>
      </c>
      <c r="G693" s="1">
        <v>7.43</v>
      </c>
      <c r="H693" s="1">
        <v>11.42</v>
      </c>
      <c r="I693" s="1">
        <v>340</v>
      </c>
      <c r="J693" s="1">
        <v>53.01</v>
      </c>
      <c r="K693" s="1">
        <v>10.08</v>
      </c>
      <c r="L693" s="1">
        <v>94937</v>
      </c>
      <c r="M693" s="1">
        <v>13</v>
      </c>
      <c r="N693" s="1">
        <v>1704</v>
      </c>
      <c r="O693" s="1">
        <v>16.63</v>
      </c>
      <c r="P693" s="1">
        <v>44</v>
      </c>
      <c r="Q693" s="1">
        <v>32346</v>
      </c>
      <c r="R693" s="1">
        <v>62</v>
      </c>
      <c r="S693" s="1">
        <f t="shared" si="181"/>
        <v>55501.2</v>
      </c>
      <c r="T693" s="1">
        <f t="shared" si="182"/>
        <v>25853.889599999999</v>
      </c>
      <c r="U693" s="1">
        <f t="shared" si="183"/>
        <v>808.21799999999996</v>
      </c>
      <c r="V693" s="1">
        <f t="shared" si="184"/>
        <v>361.09799999999996</v>
      </c>
      <c r="W693" s="1">
        <f t="shared" si="185"/>
        <v>46679.594400000002</v>
      </c>
      <c r="X693" s="1">
        <f t="shared" si="186"/>
        <v>9.6048548148148161</v>
      </c>
      <c r="Y693" s="10">
        <f t="shared" si="187"/>
        <v>2.047587875110767</v>
      </c>
      <c r="Z693" s="1">
        <f t="shared" si="188"/>
        <v>150.52053990610329</v>
      </c>
      <c r="AA693" s="1">
        <f t="shared" si="189"/>
        <v>2.2588279327997127</v>
      </c>
      <c r="AB693" s="1">
        <f t="shared" si="190"/>
        <v>-78583.405599999998</v>
      </c>
      <c r="AC693" s="8">
        <f t="shared" si="191"/>
        <v>2.2588279327997127</v>
      </c>
      <c r="AD693" s="1" t="str">
        <f t="shared" si="192"/>
        <v>CUST693</v>
      </c>
      <c r="AE693" s="1"/>
      <c r="AF693" s="1">
        <f t="shared" si="198"/>
        <v>211605955.29720008</v>
      </c>
      <c r="AG693" s="1">
        <f t="shared" si="193"/>
        <v>1.0338395392236155</v>
      </c>
      <c r="AH693" s="1" t="str">
        <f t="shared" si="194"/>
        <v>No</v>
      </c>
      <c r="AI693" s="1" t="str">
        <f t="shared" si="195"/>
        <v>No</v>
      </c>
      <c r="AJ693" s="1" t="str">
        <f t="shared" si="196"/>
        <v>No</v>
      </c>
      <c r="AK693" s="1" t="str">
        <f t="shared" si="197"/>
        <v>Low</v>
      </c>
    </row>
    <row r="694" spans="1:37" x14ac:dyDescent="0.3">
      <c r="A694" s="1" t="s">
        <v>19</v>
      </c>
      <c r="B694" s="1" t="s">
        <v>27</v>
      </c>
      <c r="C694" s="1" t="s">
        <v>28</v>
      </c>
      <c r="D694" s="1">
        <v>2701</v>
      </c>
      <c r="E694" s="1">
        <v>84518</v>
      </c>
      <c r="F694" s="1">
        <v>71668</v>
      </c>
      <c r="G694" s="1">
        <v>2.9</v>
      </c>
      <c r="H694" s="1">
        <v>7.1</v>
      </c>
      <c r="I694" s="1">
        <v>109</v>
      </c>
      <c r="J694" s="1">
        <v>36.979999999999997</v>
      </c>
      <c r="K694" s="1">
        <v>5.27</v>
      </c>
      <c r="L694" s="1">
        <v>45647</v>
      </c>
      <c r="M694" s="1">
        <v>6</v>
      </c>
      <c r="N694" s="1">
        <v>626.74</v>
      </c>
      <c r="O694" s="1">
        <v>21.56</v>
      </c>
      <c r="P694" s="1">
        <v>36</v>
      </c>
      <c r="Q694" s="1">
        <v>25021</v>
      </c>
      <c r="R694" s="1">
        <v>-6</v>
      </c>
      <c r="S694" s="1">
        <f t="shared" si="181"/>
        <v>19177.099999999999</v>
      </c>
      <c r="T694" s="1">
        <f t="shared" si="182"/>
        <v>4454.0985999999994</v>
      </c>
      <c r="U694" s="1">
        <f t="shared" si="183"/>
        <v>582.3356</v>
      </c>
      <c r="V694" s="1">
        <f t="shared" si="184"/>
        <v>78.328999999999994</v>
      </c>
      <c r="W694" s="1">
        <f t="shared" si="185"/>
        <v>-10441.863199999993</v>
      </c>
      <c r="X694" s="1">
        <f t="shared" si="186"/>
        <v>-3.8659249166975167</v>
      </c>
      <c r="Y694" s="10">
        <f t="shared" si="187"/>
        <v>1.1792989897862365</v>
      </c>
      <c r="Z694" s="1">
        <f t="shared" si="188"/>
        <v>134.85336822286754</v>
      </c>
      <c r="AA694" s="1">
        <f t="shared" si="189"/>
        <v>0.80828533566814165</v>
      </c>
      <c r="AB694" s="1">
        <f t="shared" si="190"/>
        <v>-82109.863199999993</v>
      </c>
      <c r="AC694" s="8">
        <f t="shared" si="191"/>
        <v>0.80828533566814165</v>
      </c>
      <c r="AD694" s="1" t="str">
        <f t="shared" si="192"/>
        <v>CUST694</v>
      </c>
      <c r="AE694" s="1"/>
      <c r="AF694" s="1">
        <f t="shared" si="198"/>
        <v>211523845.43400007</v>
      </c>
      <c r="AG694" s="1">
        <f t="shared" si="193"/>
        <v>1.0334383764916066</v>
      </c>
      <c r="AH694" s="1" t="str">
        <f t="shared" si="194"/>
        <v>No</v>
      </c>
      <c r="AI694" s="1" t="str">
        <f t="shared" si="195"/>
        <v>No</v>
      </c>
      <c r="AJ694" s="1" t="str">
        <f t="shared" si="196"/>
        <v>No</v>
      </c>
      <c r="AK694" s="1" t="str">
        <f t="shared" si="197"/>
        <v>Low</v>
      </c>
    </row>
    <row r="695" spans="1:37" x14ac:dyDescent="0.3">
      <c r="A695" s="1" t="s">
        <v>23</v>
      </c>
      <c r="B695" s="1" t="s">
        <v>26</v>
      </c>
      <c r="C695" s="1" t="s">
        <v>28</v>
      </c>
      <c r="D695" s="1">
        <v>228</v>
      </c>
      <c r="E695" s="1">
        <v>69675</v>
      </c>
      <c r="F695" s="1">
        <v>56919</v>
      </c>
      <c r="G695" s="1">
        <v>3.45</v>
      </c>
      <c r="H695" s="1">
        <v>5.99</v>
      </c>
      <c r="I695" s="1">
        <v>182</v>
      </c>
      <c r="J695" s="1">
        <v>8.65</v>
      </c>
      <c r="K695" s="1">
        <v>14.42</v>
      </c>
      <c r="L695" s="1">
        <v>49510</v>
      </c>
      <c r="M695" s="1">
        <v>7</v>
      </c>
      <c r="N695" s="1">
        <v>592.54</v>
      </c>
      <c r="O695" s="1">
        <v>10.95</v>
      </c>
      <c r="P695" s="1">
        <v>38</v>
      </c>
      <c r="Q695" s="1">
        <v>34077</v>
      </c>
      <c r="R695" s="1">
        <v>51</v>
      </c>
      <c r="S695" s="1">
        <f t="shared" si="181"/>
        <v>1365.72</v>
      </c>
      <c r="T695" s="1">
        <f t="shared" si="182"/>
        <v>10047.135</v>
      </c>
      <c r="U695" s="1">
        <f t="shared" si="183"/>
        <v>24.965999999999998</v>
      </c>
      <c r="V695" s="1">
        <f t="shared" si="184"/>
        <v>7.8660000000000005</v>
      </c>
      <c r="W695" s="1">
        <f t="shared" si="185"/>
        <v>-25357.687000000005</v>
      </c>
      <c r="X695" s="1">
        <f t="shared" si="186"/>
        <v>-111.21792543859651</v>
      </c>
      <c r="Y695" s="10">
        <f t="shared" si="187"/>
        <v>1.2241079428661783</v>
      </c>
      <c r="Z695" s="1">
        <f t="shared" si="188"/>
        <v>117.58699834610323</v>
      </c>
      <c r="AA695" s="1">
        <f t="shared" si="189"/>
        <v>1.5477901686401148</v>
      </c>
      <c r="AB695" s="1">
        <f t="shared" si="190"/>
        <v>-82276.687000000005</v>
      </c>
      <c r="AC695" s="8">
        <f t="shared" si="191"/>
        <v>1.5477901686401148</v>
      </c>
      <c r="AD695" s="1" t="str">
        <f t="shared" si="192"/>
        <v>CUST695</v>
      </c>
      <c r="AE695" s="1"/>
      <c r="AF695" s="1">
        <f t="shared" si="198"/>
        <v>211441568.74700007</v>
      </c>
      <c r="AG695" s="1">
        <f t="shared" si="193"/>
        <v>1.0330363987114564</v>
      </c>
      <c r="AH695" s="1" t="str">
        <f t="shared" si="194"/>
        <v>No</v>
      </c>
      <c r="AI695" s="1" t="str">
        <f t="shared" si="195"/>
        <v>No</v>
      </c>
      <c r="AJ695" s="1" t="str">
        <f t="shared" si="196"/>
        <v>No</v>
      </c>
      <c r="AK695" s="1" t="str">
        <f t="shared" si="197"/>
        <v>Low</v>
      </c>
    </row>
    <row r="696" spans="1:37" x14ac:dyDescent="0.3">
      <c r="A696" s="1" t="s">
        <v>22</v>
      </c>
      <c r="B696" s="1" t="s">
        <v>26</v>
      </c>
      <c r="C696" s="1" t="s">
        <v>31</v>
      </c>
      <c r="D696" s="1">
        <v>3911</v>
      </c>
      <c r="E696" s="1">
        <v>118926</v>
      </c>
      <c r="F696" s="1">
        <v>96575</v>
      </c>
      <c r="G696" s="1">
        <v>8.27</v>
      </c>
      <c r="H696" s="1">
        <v>9.99</v>
      </c>
      <c r="I696" s="1">
        <v>88</v>
      </c>
      <c r="J696" s="1">
        <v>10.73</v>
      </c>
      <c r="K696" s="1">
        <v>10.74</v>
      </c>
      <c r="L696" s="1">
        <v>15187</v>
      </c>
      <c r="M696" s="1">
        <v>0</v>
      </c>
      <c r="N696" s="1">
        <v>271.36</v>
      </c>
      <c r="O696" s="1">
        <v>16.03</v>
      </c>
      <c r="P696" s="1">
        <v>45</v>
      </c>
      <c r="Q696" s="1">
        <v>36713</v>
      </c>
      <c r="R696" s="1">
        <v>44</v>
      </c>
      <c r="S696" s="1">
        <f t="shared" si="181"/>
        <v>39070.89</v>
      </c>
      <c r="T696" s="1">
        <f t="shared" si="182"/>
        <v>12772.652399999999</v>
      </c>
      <c r="U696" s="1">
        <f t="shared" si="183"/>
        <v>626.93330000000003</v>
      </c>
      <c r="V696" s="1">
        <f t="shared" si="184"/>
        <v>323.43969999999996</v>
      </c>
      <c r="W696" s="1">
        <f t="shared" si="185"/>
        <v>14232.084600000002</v>
      </c>
      <c r="X696" s="1">
        <f t="shared" si="186"/>
        <v>3.6389886474047564</v>
      </c>
      <c r="Y696" s="10">
        <f t="shared" si="187"/>
        <v>1.231436707222366</v>
      </c>
      <c r="Z696" s="1">
        <f t="shared" si="188"/>
        <v>438.25913915094338</v>
      </c>
      <c r="AA696" s="1">
        <f t="shared" si="189"/>
        <v>0.20079444360358542</v>
      </c>
      <c r="AB696" s="1">
        <f t="shared" si="190"/>
        <v>-82342.915399999998</v>
      </c>
      <c r="AC696" s="8">
        <f t="shared" si="191"/>
        <v>0.20079444360358542</v>
      </c>
      <c r="AD696" s="1" t="str">
        <f t="shared" si="192"/>
        <v>CUST696</v>
      </c>
      <c r="AE696" s="1"/>
      <c r="AF696" s="1">
        <f t="shared" si="198"/>
        <v>211359225.83160007</v>
      </c>
      <c r="AG696" s="1">
        <f t="shared" si="193"/>
        <v>1.0326340973603629</v>
      </c>
      <c r="AH696" s="1" t="str">
        <f t="shared" si="194"/>
        <v>No</v>
      </c>
      <c r="AI696" s="1" t="str">
        <f t="shared" si="195"/>
        <v>No</v>
      </c>
      <c r="AJ696" s="1" t="str">
        <f t="shared" si="196"/>
        <v>No</v>
      </c>
      <c r="AK696" s="1" t="str">
        <f t="shared" si="197"/>
        <v>Low</v>
      </c>
    </row>
    <row r="697" spans="1:37" x14ac:dyDescent="0.3">
      <c r="A697" s="1" t="s">
        <v>20</v>
      </c>
      <c r="B697" s="1" t="s">
        <v>25</v>
      </c>
      <c r="C697" s="1" t="s">
        <v>28</v>
      </c>
      <c r="D697" s="1">
        <v>3129</v>
      </c>
      <c r="E697" s="1">
        <v>148696</v>
      </c>
      <c r="F697" s="1">
        <v>97764</v>
      </c>
      <c r="G697" s="1">
        <v>5.47</v>
      </c>
      <c r="H697" s="1">
        <v>8.15</v>
      </c>
      <c r="I697" s="1">
        <v>482</v>
      </c>
      <c r="J697" s="1">
        <v>60.79</v>
      </c>
      <c r="K697" s="1">
        <v>10.5</v>
      </c>
      <c r="L697" s="1">
        <v>73263</v>
      </c>
      <c r="M697" s="1">
        <v>5</v>
      </c>
      <c r="N697" s="1">
        <v>167.02</v>
      </c>
      <c r="O697" s="1">
        <v>29.79</v>
      </c>
      <c r="P697" s="1">
        <v>32</v>
      </c>
      <c r="Q697" s="1">
        <v>18776</v>
      </c>
      <c r="R697" s="1">
        <v>35</v>
      </c>
      <c r="S697" s="1">
        <f t="shared" si="181"/>
        <v>25501.350000000002</v>
      </c>
      <c r="T697" s="1">
        <f t="shared" si="182"/>
        <v>15613.08</v>
      </c>
      <c r="U697" s="1">
        <f t="shared" si="183"/>
        <v>932.12909999999999</v>
      </c>
      <c r="V697" s="1">
        <f t="shared" si="184"/>
        <v>171.15629999999999</v>
      </c>
      <c r="W697" s="1">
        <f t="shared" si="185"/>
        <v>14439.284600000014</v>
      </c>
      <c r="X697" s="1">
        <f t="shared" si="186"/>
        <v>4.6146643016938365</v>
      </c>
      <c r="Y697" s="10">
        <f t="shared" si="187"/>
        <v>1.5209688637944438</v>
      </c>
      <c r="Z697" s="1">
        <f t="shared" si="188"/>
        <v>890.28858819303071</v>
      </c>
      <c r="AA697" s="1">
        <f t="shared" si="189"/>
        <v>0.54139748211115302</v>
      </c>
      <c r="AB697" s="1">
        <f t="shared" si="190"/>
        <v>-83324.715399999986</v>
      </c>
      <c r="AC697" s="8">
        <f t="shared" si="191"/>
        <v>0.54139748211115302</v>
      </c>
      <c r="AD697" s="1" t="str">
        <f t="shared" si="192"/>
        <v>CUST697</v>
      </c>
      <c r="AE697" s="1"/>
      <c r="AF697" s="1">
        <f t="shared" si="198"/>
        <v>211275901.11620006</v>
      </c>
      <c r="AG697" s="1">
        <f t="shared" si="193"/>
        <v>1.032226999246068</v>
      </c>
      <c r="AH697" s="1" t="str">
        <f t="shared" si="194"/>
        <v>No</v>
      </c>
      <c r="AI697" s="1" t="str">
        <f t="shared" si="195"/>
        <v>No</v>
      </c>
      <c r="AJ697" s="1" t="str">
        <f t="shared" si="196"/>
        <v>No</v>
      </c>
      <c r="AK697" s="1" t="str">
        <f t="shared" si="197"/>
        <v>Low</v>
      </c>
    </row>
    <row r="698" spans="1:37" x14ac:dyDescent="0.3">
      <c r="A698" s="1" t="s">
        <v>22</v>
      </c>
      <c r="B698" s="1" t="s">
        <v>26</v>
      </c>
      <c r="C698" s="1" t="s">
        <v>29</v>
      </c>
      <c r="D698" s="1">
        <v>3459</v>
      </c>
      <c r="E698" s="1">
        <v>187653</v>
      </c>
      <c r="F698" s="1">
        <v>137610</v>
      </c>
      <c r="G698" s="1">
        <v>3.73</v>
      </c>
      <c r="H698" s="1">
        <v>10.27</v>
      </c>
      <c r="I698" s="1">
        <v>70</v>
      </c>
      <c r="J698" s="1">
        <v>51.5</v>
      </c>
      <c r="K698" s="1">
        <v>15.65</v>
      </c>
      <c r="L698" s="1">
        <v>46910</v>
      </c>
      <c r="M698" s="1">
        <v>14</v>
      </c>
      <c r="N698" s="1">
        <v>366.09</v>
      </c>
      <c r="O698" s="1">
        <v>15.5</v>
      </c>
      <c r="P698" s="1">
        <v>23</v>
      </c>
      <c r="Q698" s="1">
        <v>21138</v>
      </c>
      <c r="R698" s="1">
        <v>41</v>
      </c>
      <c r="S698" s="1">
        <f t="shared" si="181"/>
        <v>35523.93</v>
      </c>
      <c r="T698" s="1">
        <f t="shared" si="182"/>
        <v>29367.694500000001</v>
      </c>
      <c r="U698" s="1">
        <f t="shared" si="183"/>
        <v>536.14499999999998</v>
      </c>
      <c r="V698" s="1">
        <f t="shared" si="184"/>
        <v>129.02070000000001</v>
      </c>
      <c r="W698" s="1">
        <f t="shared" si="185"/>
        <v>54048.209800000011</v>
      </c>
      <c r="X698" s="1">
        <f t="shared" si="186"/>
        <v>15.625385891876268</v>
      </c>
      <c r="Y698" s="10">
        <f t="shared" si="187"/>
        <v>1.3636581643775889</v>
      </c>
      <c r="Z698" s="1">
        <f t="shared" si="188"/>
        <v>512.58706875358519</v>
      </c>
      <c r="AA698" s="1">
        <f t="shared" si="189"/>
        <v>0.13656216527313711</v>
      </c>
      <c r="AB698" s="1">
        <f t="shared" si="190"/>
        <v>-83561.790199999989</v>
      </c>
      <c r="AC698" s="8">
        <f t="shared" si="191"/>
        <v>0.13656216527313711</v>
      </c>
      <c r="AD698" s="1" t="str">
        <f t="shared" si="192"/>
        <v>CUST698</v>
      </c>
      <c r="AE698" s="1"/>
      <c r="AF698" s="1">
        <f t="shared" si="198"/>
        <v>211192339.32600006</v>
      </c>
      <c r="AG698" s="1">
        <f t="shared" si="193"/>
        <v>1.0318187428595418</v>
      </c>
      <c r="AH698" s="1" t="str">
        <f t="shared" si="194"/>
        <v>No</v>
      </c>
      <c r="AI698" s="1" t="str">
        <f t="shared" si="195"/>
        <v>No</v>
      </c>
      <c r="AJ698" s="1" t="str">
        <f t="shared" si="196"/>
        <v>No</v>
      </c>
      <c r="AK698" s="1" t="str">
        <f t="shared" si="197"/>
        <v>Low</v>
      </c>
    </row>
    <row r="699" spans="1:37" x14ac:dyDescent="0.3">
      <c r="A699" s="1" t="s">
        <v>20</v>
      </c>
      <c r="B699" s="1" t="s">
        <v>27</v>
      </c>
      <c r="C699" s="1" t="s">
        <v>30</v>
      </c>
      <c r="D699" s="1">
        <v>4898</v>
      </c>
      <c r="E699" s="1">
        <v>176498</v>
      </c>
      <c r="F699" s="1">
        <v>123474</v>
      </c>
      <c r="G699" s="1">
        <v>3.15</v>
      </c>
      <c r="H699" s="1">
        <v>10.39</v>
      </c>
      <c r="I699" s="1">
        <v>394</v>
      </c>
      <c r="J699" s="1">
        <v>15.16</v>
      </c>
      <c r="K699" s="1">
        <v>18.8</v>
      </c>
      <c r="L699" s="1">
        <v>39291</v>
      </c>
      <c r="M699" s="1">
        <v>14</v>
      </c>
      <c r="N699" s="1">
        <v>1671.9</v>
      </c>
      <c r="O699" s="1">
        <v>24.27</v>
      </c>
      <c r="P699" s="1">
        <v>16</v>
      </c>
      <c r="Q699" s="1">
        <v>12991</v>
      </c>
      <c r="R699" s="1">
        <v>72</v>
      </c>
      <c r="S699" s="1">
        <f t="shared" si="181"/>
        <v>50890.22</v>
      </c>
      <c r="T699" s="1">
        <f t="shared" si="182"/>
        <v>33181.624000000003</v>
      </c>
      <c r="U699" s="1">
        <f t="shared" si="183"/>
        <v>1188.7446</v>
      </c>
      <c r="V699" s="1">
        <f t="shared" si="184"/>
        <v>154.28700000000001</v>
      </c>
      <c r="W699" s="1">
        <f t="shared" si="185"/>
        <v>38801.124399999972</v>
      </c>
      <c r="X699" s="1">
        <f t="shared" si="186"/>
        <v>7.9218302164148575</v>
      </c>
      <c r="Y699" s="10">
        <f t="shared" si="187"/>
        <v>1.4294345368255665</v>
      </c>
      <c r="Z699" s="1">
        <f t="shared" si="188"/>
        <v>105.56731861953466</v>
      </c>
      <c r="AA699" s="1">
        <f t="shared" si="189"/>
        <v>3.7322156625004248</v>
      </c>
      <c r="AB699" s="1">
        <f t="shared" si="190"/>
        <v>-84672.875600000028</v>
      </c>
      <c r="AC699" s="8">
        <f t="shared" si="191"/>
        <v>3.7322156625004248</v>
      </c>
      <c r="AD699" s="1" t="str">
        <f t="shared" si="192"/>
        <v>CUST699</v>
      </c>
      <c r="AE699" s="1"/>
      <c r="AF699" s="1">
        <f t="shared" si="198"/>
        <v>211107666.45040005</v>
      </c>
      <c r="AG699" s="1">
        <f t="shared" si="193"/>
        <v>1.0314050580623813</v>
      </c>
      <c r="AH699" s="1" t="str">
        <f t="shared" si="194"/>
        <v>No</v>
      </c>
      <c r="AI699" s="1" t="str">
        <f t="shared" si="195"/>
        <v>No</v>
      </c>
      <c r="AJ699" s="1" t="str">
        <f t="shared" si="196"/>
        <v>No</v>
      </c>
      <c r="AK699" s="1" t="str">
        <f t="shared" si="197"/>
        <v>Low</v>
      </c>
    </row>
    <row r="700" spans="1:37" x14ac:dyDescent="0.3">
      <c r="A700" s="1" t="s">
        <v>18</v>
      </c>
      <c r="B700" s="1" t="s">
        <v>27</v>
      </c>
      <c r="C700" s="1" t="s">
        <v>28</v>
      </c>
      <c r="D700" s="1">
        <v>503</v>
      </c>
      <c r="E700" s="1">
        <v>159079</v>
      </c>
      <c r="F700" s="1">
        <v>125234</v>
      </c>
      <c r="G700" s="1">
        <v>5.37</v>
      </c>
      <c r="H700" s="1">
        <v>13.67</v>
      </c>
      <c r="I700" s="1">
        <v>281</v>
      </c>
      <c r="J700" s="1">
        <v>12.76</v>
      </c>
      <c r="K700" s="1">
        <v>15.11</v>
      </c>
      <c r="L700" s="1">
        <v>59010</v>
      </c>
      <c r="M700" s="1">
        <v>11</v>
      </c>
      <c r="N700" s="1">
        <v>195.69</v>
      </c>
      <c r="O700" s="1">
        <v>21.11</v>
      </c>
      <c r="P700" s="1">
        <v>36</v>
      </c>
      <c r="Q700" s="1">
        <v>29287</v>
      </c>
      <c r="R700" s="1">
        <v>-19</v>
      </c>
      <c r="S700" s="1">
        <f t="shared" si="181"/>
        <v>6876.01</v>
      </c>
      <c r="T700" s="1">
        <f t="shared" si="182"/>
        <v>24036.836899999998</v>
      </c>
      <c r="U700" s="1">
        <f t="shared" si="183"/>
        <v>106.18329999999999</v>
      </c>
      <c r="V700" s="1">
        <f t="shared" si="184"/>
        <v>27.011099999999999</v>
      </c>
      <c r="W700" s="1">
        <f t="shared" si="185"/>
        <v>39735.958700000003</v>
      </c>
      <c r="X700" s="1">
        <f t="shared" si="186"/>
        <v>78.997929821073569</v>
      </c>
      <c r="Y700" s="10">
        <f t="shared" si="187"/>
        <v>1.270254084354089</v>
      </c>
      <c r="Z700" s="1">
        <f t="shared" si="188"/>
        <v>812.91328121007712</v>
      </c>
      <c r="AA700" s="1">
        <f t="shared" si="189"/>
        <v>0.34567032732164527</v>
      </c>
      <c r="AB700" s="1">
        <f t="shared" si="190"/>
        <v>-85498.041299999997</v>
      </c>
      <c r="AC700" s="8">
        <f t="shared" si="191"/>
        <v>0.34567032732164527</v>
      </c>
      <c r="AD700" s="1" t="str">
        <f t="shared" si="192"/>
        <v>CUST700</v>
      </c>
      <c r="AE700" s="1"/>
      <c r="AF700" s="1">
        <f t="shared" si="198"/>
        <v>211022168.40910006</v>
      </c>
      <c r="AG700" s="1">
        <f t="shared" si="193"/>
        <v>1.0309873417674975</v>
      </c>
      <c r="AH700" s="1" t="str">
        <f t="shared" si="194"/>
        <v>No</v>
      </c>
      <c r="AI700" s="1" t="str">
        <f t="shared" si="195"/>
        <v>No</v>
      </c>
      <c r="AJ700" s="1" t="str">
        <f t="shared" si="196"/>
        <v>No</v>
      </c>
      <c r="AK700" s="1" t="str">
        <f t="shared" si="197"/>
        <v>Low</v>
      </c>
    </row>
    <row r="701" spans="1:37" x14ac:dyDescent="0.3">
      <c r="A701" s="1" t="s">
        <v>19</v>
      </c>
      <c r="B701" s="1" t="s">
        <v>27</v>
      </c>
      <c r="C701" s="1" t="s">
        <v>30</v>
      </c>
      <c r="D701" s="1">
        <v>2230</v>
      </c>
      <c r="E701" s="1">
        <v>88547</v>
      </c>
      <c r="F701" s="1">
        <v>98783</v>
      </c>
      <c r="G701" s="1">
        <v>7.92</v>
      </c>
      <c r="H701" s="1">
        <v>10.46</v>
      </c>
      <c r="I701" s="1">
        <v>325</v>
      </c>
      <c r="J701" s="1">
        <v>66.959999999999994</v>
      </c>
      <c r="K701" s="1">
        <v>19.059999999999999</v>
      </c>
      <c r="L701" s="1">
        <v>4331</v>
      </c>
      <c r="M701" s="1">
        <v>13</v>
      </c>
      <c r="N701" s="1">
        <v>858.68</v>
      </c>
      <c r="O701" s="1">
        <v>15.39</v>
      </c>
      <c r="P701" s="1">
        <v>17</v>
      </c>
      <c r="Q701" s="1">
        <v>31482</v>
      </c>
      <c r="R701" s="1">
        <v>-3</v>
      </c>
      <c r="S701" s="1">
        <f t="shared" si="181"/>
        <v>23325.800000000003</v>
      </c>
      <c r="T701" s="1">
        <f t="shared" si="182"/>
        <v>16877.058199999999</v>
      </c>
      <c r="U701" s="1">
        <f t="shared" si="183"/>
        <v>343.197</v>
      </c>
      <c r="V701" s="1">
        <f t="shared" si="184"/>
        <v>176.61599999999999</v>
      </c>
      <c r="W701" s="1">
        <f t="shared" si="185"/>
        <v>12011.328799999988</v>
      </c>
      <c r="X701" s="1">
        <f t="shared" si="186"/>
        <v>5.3862460986547029</v>
      </c>
      <c r="Y701" s="10">
        <f t="shared" si="187"/>
        <v>0.89637893159754212</v>
      </c>
      <c r="Z701" s="1">
        <f t="shared" si="188"/>
        <v>103.11990497041973</v>
      </c>
      <c r="AA701" s="1">
        <f t="shared" si="189"/>
        <v>3.1516708640608937</v>
      </c>
      <c r="AB701" s="1">
        <f t="shared" si="190"/>
        <v>-86771.671200000012</v>
      </c>
      <c r="AC701" s="8">
        <f t="shared" si="191"/>
        <v>3.1516708640608937</v>
      </c>
      <c r="AD701" s="1" t="str">
        <f t="shared" si="192"/>
        <v>CUST701</v>
      </c>
      <c r="AE701" s="1"/>
      <c r="AF701" s="1">
        <f t="shared" si="198"/>
        <v>210935396.73790005</v>
      </c>
      <c r="AG701" s="1">
        <f t="shared" si="193"/>
        <v>1.0305634029211399</v>
      </c>
      <c r="AH701" s="1" t="str">
        <f t="shared" si="194"/>
        <v>No</v>
      </c>
      <c r="AI701" s="1" t="str">
        <f t="shared" si="195"/>
        <v>No</v>
      </c>
      <c r="AJ701" s="1" t="str">
        <f t="shared" si="196"/>
        <v>No</v>
      </c>
      <c r="AK701" s="1" t="str">
        <f t="shared" si="197"/>
        <v>Low</v>
      </c>
    </row>
    <row r="702" spans="1:37" x14ac:dyDescent="0.3">
      <c r="A702" s="1" t="s">
        <v>21</v>
      </c>
      <c r="B702" s="1" t="s">
        <v>24</v>
      </c>
      <c r="C702" s="1" t="s">
        <v>30</v>
      </c>
      <c r="D702" s="1">
        <v>2732</v>
      </c>
      <c r="E702" s="1">
        <v>165359</v>
      </c>
      <c r="F702" s="1">
        <v>121923</v>
      </c>
      <c r="G702" s="1">
        <v>7.84</v>
      </c>
      <c r="H702" s="1">
        <v>12.53</v>
      </c>
      <c r="I702" s="1">
        <v>175</v>
      </c>
      <c r="J702" s="1">
        <v>18.12</v>
      </c>
      <c r="K702" s="1">
        <v>13.14</v>
      </c>
      <c r="L702" s="1">
        <v>68515</v>
      </c>
      <c r="M702" s="1">
        <v>5</v>
      </c>
      <c r="N702" s="1">
        <v>1592.13</v>
      </c>
      <c r="O702" s="1">
        <v>18.53</v>
      </c>
      <c r="P702" s="1">
        <v>22</v>
      </c>
      <c r="Q702" s="1">
        <v>7840</v>
      </c>
      <c r="R702" s="1">
        <v>61</v>
      </c>
      <c r="S702" s="1">
        <f t="shared" si="181"/>
        <v>34231.96</v>
      </c>
      <c r="T702" s="1">
        <f t="shared" si="182"/>
        <v>21728.172600000002</v>
      </c>
      <c r="U702" s="1">
        <f t="shared" si="183"/>
        <v>506.23960000000005</v>
      </c>
      <c r="V702" s="1">
        <f t="shared" si="184"/>
        <v>214.18879999999999</v>
      </c>
      <c r="W702" s="1">
        <f t="shared" si="185"/>
        <v>32323.439000000013</v>
      </c>
      <c r="X702" s="1">
        <f t="shared" si="186"/>
        <v>11.831419838945832</v>
      </c>
      <c r="Y702" s="10">
        <f t="shared" si="187"/>
        <v>1.3562576380174372</v>
      </c>
      <c r="Z702" s="1">
        <f t="shared" si="188"/>
        <v>103.86023754341667</v>
      </c>
      <c r="AA702" s="1">
        <f t="shared" si="189"/>
        <v>1.6849566700330796</v>
      </c>
      <c r="AB702" s="1">
        <f t="shared" si="190"/>
        <v>-89599.560999999987</v>
      </c>
      <c r="AC702" s="8">
        <f t="shared" si="191"/>
        <v>1.6849566700330796</v>
      </c>
      <c r="AD702" s="1" t="str">
        <f t="shared" si="192"/>
        <v>CUST702</v>
      </c>
      <c r="AE702" s="1"/>
      <c r="AF702" s="1">
        <f t="shared" si="198"/>
        <v>210845797.17690006</v>
      </c>
      <c r="AG702" s="1">
        <f t="shared" si="193"/>
        <v>1.0301256479027201</v>
      </c>
      <c r="AH702" s="1" t="str">
        <f t="shared" si="194"/>
        <v>No</v>
      </c>
      <c r="AI702" s="1" t="str">
        <f t="shared" si="195"/>
        <v>No</v>
      </c>
      <c r="AJ702" s="1" t="str">
        <f t="shared" si="196"/>
        <v>No</v>
      </c>
      <c r="AK702" s="1" t="str">
        <f t="shared" si="197"/>
        <v>Low</v>
      </c>
    </row>
    <row r="703" spans="1:37" x14ac:dyDescent="0.3">
      <c r="A703" s="1" t="s">
        <v>18</v>
      </c>
      <c r="B703" s="1" t="s">
        <v>24</v>
      </c>
      <c r="C703" s="1" t="s">
        <v>29</v>
      </c>
      <c r="D703" s="1">
        <v>3939</v>
      </c>
      <c r="E703" s="1">
        <v>113095</v>
      </c>
      <c r="F703" s="1">
        <v>20088</v>
      </c>
      <c r="G703" s="1">
        <v>2.5499999999999998</v>
      </c>
      <c r="H703" s="1">
        <v>19.79</v>
      </c>
      <c r="I703" s="1">
        <v>118</v>
      </c>
      <c r="J703" s="1">
        <v>27.16</v>
      </c>
      <c r="K703" s="1">
        <v>10.43</v>
      </c>
      <c r="L703" s="1">
        <v>89614</v>
      </c>
      <c r="M703" s="1">
        <v>5</v>
      </c>
      <c r="N703" s="1">
        <v>1130.1500000000001</v>
      </c>
      <c r="O703" s="1">
        <v>15.13</v>
      </c>
      <c r="P703" s="1">
        <v>32</v>
      </c>
      <c r="Q703" s="1">
        <v>3696</v>
      </c>
      <c r="R703" s="1">
        <v>43</v>
      </c>
      <c r="S703" s="1">
        <f t="shared" si="181"/>
        <v>77952.81</v>
      </c>
      <c r="T703" s="1">
        <f t="shared" si="182"/>
        <v>11795.808500000001</v>
      </c>
      <c r="U703" s="1">
        <f t="shared" si="183"/>
        <v>595.97070000000008</v>
      </c>
      <c r="V703" s="1">
        <f t="shared" si="184"/>
        <v>100.44449999999999</v>
      </c>
      <c r="W703" s="1">
        <f t="shared" si="185"/>
        <v>-70660.0337</v>
      </c>
      <c r="X703" s="1">
        <f t="shared" si="186"/>
        <v>-17.938571642548869</v>
      </c>
      <c r="Y703" s="10">
        <f t="shared" si="187"/>
        <v>5.6299780963759458</v>
      </c>
      <c r="Z703" s="1">
        <f t="shared" si="188"/>
        <v>100.07078706366411</v>
      </c>
      <c r="AA703" s="1">
        <f t="shared" si="189"/>
        <v>1.1791653035059022</v>
      </c>
      <c r="AB703" s="1">
        <f t="shared" si="190"/>
        <v>-90748.0337</v>
      </c>
      <c r="AC703" s="8">
        <f t="shared" si="191"/>
        <v>1.1791653035059022</v>
      </c>
      <c r="AD703" s="1" t="str">
        <f t="shared" si="192"/>
        <v>CUST703</v>
      </c>
      <c r="AE703" s="1"/>
      <c r="AF703" s="1">
        <f t="shared" si="198"/>
        <v>210755049.14320007</v>
      </c>
      <c r="AG703" s="1">
        <f t="shared" si="193"/>
        <v>1.0296822818111842</v>
      </c>
      <c r="AH703" s="1" t="str">
        <f t="shared" si="194"/>
        <v>No</v>
      </c>
      <c r="AI703" s="1" t="str">
        <f t="shared" si="195"/>
        <v>No</v>
      </c>
      <c r="AJ703" s="1" t="str">
        <f t="shared" si="196"/>
        <v>No</v>
      </c>
      <c r="AK703" s="1" t="str">
        <f t="shared" si="197"/>
        <v>Low</v>
      </c>
    </row>
    <row r="704" spans="1:37" x14ac:dyDescent="0.3">
      <c r="A704" s="1" t="s">
        <v>19</v>
      </c>
      <c r="B704" s="1" t="s">
        <v>24</v>
      </c>
      <c r="C704" s="1" t="s">
        <v>30</v>
      </c>
      <c r="D704" s="1">
        <v>4368</v>
      </c>
      <c r="E704" s="1">
        <v>196295</v>
      </c>
      <c r="F704" s="1">
        <v>141028</v>
      </c>
      <c r="G704" s="1">
        <v>5.35</v>
      </c>
      <c r="H704" s="1">
        <v>5.54</v>
      </c>
      <c r="I704" s="1">
        <v>394</v>
      </c>
      <c r="J704" s="1">
        <v>34.01</v>
      </c>
      <c r="K704" s="1">
        <v>13.31</v>
      </c>
      <c r="L704" s="1">
        <v>89152</v>
      </c>
      <c r="M704" s="1">
        <v>4</v>
      </c>
      <c r="N704" s="1">
        <v>866.04</v>
      </c>
      <c r="O704" s="1">
        <v>25.87</v>
      </c>
      <c r="P704" s="1">
        <v>13</v>
      </c>
      <c r="Q704" s="1">
        <v>5841</v>
      </c>
      <c r="R704" s="1">
        <v>69</v>
      </c>
      <c r="S704" s="1">
        <f t="shared" si="181"/>
        <v>24198.720000000001</v>
      </c>
      <c r="T704" s="1">
        <f t="shared" si="182"/>
        <v>26126.8645</v>
      </c>
      <c r="U704" s="1">
        <f t="shared" si="183"/>
        <v>1130.0015999999998</v>
      </c>
      <c r="V704" s="1">
        <f t="shared" si="184"/>
        <v>233.68799999999999</v>
      </c>
      <c r="W704" s="1">
        <f t="shared" si="185"/>
        <v>49612.72589999999</v>
      </c>
      <c r="X704" s="1">
        <f t="shared" si="186"/>
        <v>11.358224793956042</v>
      </c>
      <c r="Y704" s="10">
        <f t="shared" si="187"/>
        <v>1.3918867175312704</v>
      </c>
      <c r="Z704" s="1">
        <f t="shared" si="188"/>
        <v>226.65812202669625</v>
      </c>
      <c r="AA704" s="1">
        <f t="shared" si="189"/>
        <v>1.7383008227412822</v>
      </c>
      <c r="AB704" s="1">
        <f t="shared" si="190"/>
        <v>-91415.27410000001</v>
      </c>
      <c r="AC704" s="8">
        <f t="shared" si="191"/>
        <v>1.7383008227412822</v>
      </c>
      <c r="AD704" s="1" t="str">
        <f t="shared" si="192"/>
        <v>CUST704</v>
      </c>
      <c r="AE704" s="1"/>
      <c r="AF704" s="1">
        <f t="shared" si="198"/>
        <v>210663633.86910006</v>
      </c>
      <c r="AG704" s="1">
        <f t="shared" si="193"/>
        <v>1.029235655794819</v>
      </c>
      <c r="AH704" s="1" t="str">
        <f t="shared" si="194"/>
        <v>No</v>
      </c>
      <c r="AI704" s="1" t="str">
        <f t="shared" si="195"/>
        <v>No</v>
      </c>
      <c r="AJ704" s="1" t="str">
        <f t="shared" si="196"/>
        <v>No</v>
      </c>
      <c r="AK704" s="1" t="str">
        <f t="shared" si="197"/>
        <v>Low</v>
      </c>
    </row>
    <row r="705" spans="1:37" x14ac:dyDescent="0.3">
      <c r="A705" s="1" t="s">
        <v>21</v>
      </c>
      <c r="B705" s="1" t="s">
        <v>24</v>
      </c>
      <c r="C705" s="1" t="s">
        <v>30</v>
      </c>
      <c r="D705" s="1">
        <v>1968</v>
      </c>
      <c r="E705" s="1">
        <v>89901</v>
      </c>
      <c r="F705" s="1">
        <v>66240</v>
      </c>
      <c r="G705" s="1">
        <v>8.68</v>
      </c>
      <c r="H705" s="1">
        <v>14.13</v>
      </c>
      <c r="I705" s="1">
        <v>171</v>
      </c>
      <c r="J705" s="1">
        <v>26.77</v>
      </c>
      <c r="K705" s="1">
        <v>16.39</v>
      </c>
      <c r="L705" s="1">
        <v>34332</v>
      </c>
      <c r="M705" s="1">
        <v>11</v>
      </c>
      <c r="N705" s="1">
        <v>411.08</v>
      </c>
      <c r="O705" s="1">
        <v>7.44</v>
      </c>
      <c r="P705" s="1">
        <v>33</v>
      </c>
      <c r="Q705" s="1">
        <v>38177</v>
      </c>
      <c r="R705" s="1">
        <v>30</v>
      </c>
      <c r="S705" s="1">
        <f t="shared" si="181"/>
        <v>27807.84</v>
      </c>
      <c r="T705" s="1">
        <f t="shared" si="182"/>
        <v>14734.773900000002</v>
      </c>
      <c r="U705" s="1">
        <f t="shared" si="183"/>
        <v>146.41920000000002</v>
      </c>
      <c r="V705" s="1">
        <f t="shared" si="184"/>
        <v>170.82240000000002</v>
      </c>
      <c r="W705" s="1">
        <f t="shared" si="185"/>
        <v>-25467.855500000005</v>
      </c>
      <c r="X705" s="1">
        <f t="shared" si="186"/>
        <v>-12.94098348577236</v>
      </c>
      <c r="Y705" s="10">
        <f t="shared" si="187"/>
        <v>1.3572010869565216</v>
      </c>
      <c r="Z705" s="1">
        <f t="shared" si="188"/>
        <v>218.69465797411698</v>
      </c>
      <c r="AA705" s="1">
        <f t="shared" si="189"/>
        <v>0.78191210331364491</v>
      </c>
      <c r="AB705" s="1">
        <f t="shared" si="190"/>
        <v>-91707.855500000005</v>
      </c>
      <c r="AC705" s="8">
        <f t="shared" si="191"/>
        <v>0.78191210331364491</v>
      </c>
      <c r="AD705" s="1" t="str">
        <f t="shared" si="192"/>
        <v>CUST705</v>
      </c>
      <c r="AE705" s="1"/>
      <c r="AF705" s="1">
        <f t="shared" si="198"/>
        <v>210571926.01360005</v>
      </c>
      <c r="AG705" s="1">
        <f t="shared" si="193"/>
        <v>1.0287876003185912</v>
      </c>
      <c r="AH705" s="1" t="str">
        <f t="shared" si="194"/>
        <v>No</v>
      </c>
      <c r="AI705" s="1" t="str">
        <f t="shared" si="195"/>
        <v>No</v>
      </c>
      <c r="AJ705" s="1" t="str">
        <f t="shared" si="196"/>
        <v>No</v>
      </c>
      <c r="AK705" s="1" t="str">
        <f t="shared" si="197"/>
        <v>Low</v>
      </c>
    </row>
    <row r="706" spans="1:37" x14ac:dyDescent="0.3">
      <c r="A706" s="1" t="s">
        <v>18</v>
      </c>
      <c r="B706" s="1" t="s">
        <v>27</v>
      </c>
      <c r="C706" s="1" t="s">
        <v>30</v>
      </c>
      <c r="D706" s="1">
        <v>4028</v>
      </c>
      <c r="E706" s="1">
        <v>238490</v>
      </c>
      <c r="F706" s="1">
        <v>104931</v>
      </c>
      <c r="G706" s="1">
        <v>4.4800000000000004</v>
      </c>
      <c r="H706" s="1">
        <v>18.23</v>
      </c>
      <c r="I706" s="1">
        <v>496</v>
      </c>
      <c r="J706" s="1">
        <v>26.74</v>
      </c>
      <c r="K706" s="1">
        <v>19.47</v>
      </c>
      <c r="L706" s="1">
        <v>95046</v>
      </c>
      <c r="M706" s="1">
        <v>13</v>
      </c>
      <c r="N706" s="1">
        <v>1342.8</v>
      </c>
      <c r="O706" s="1">
        <v>6.22</v>
      </c>
      <c r="P706" s="1">
        <v>32</v>
      </c>
      <c r="Q706" s="1">
        <v>10751</v>
      </c>
      <c r="R706" s="1">
        <v>19</v>
      </c>
      <c r="S706" s="1">
        <f t="shared" ref="S706:S751" si="199">H706*D706</f>
        <v>73430.44</v>
      </c>
      <c r="T706" s="1">
        <f t="shared" ref="T706:T751" si="200">K706/100*E706</f>
        <v>46434.002999999997</v>
      </c>
      <c r="U706" s="1">
        <f t="shared" ref="U706:U751" si="201">O706/100*D706</f>
        <v>250.54159999999999</v>
      </c>
      <c r="V706" s="1">
        <f t="shared" ref="V706:V751" si="202">G706/100*D706</f>
        <v>180.45440000000002</v>
      </c>
      <c r="W706" s="1">
        <f t="shared" ref="W706:W751" si="203">E706 - (S706+T706+U706+V706+L706+Q706)</f>
        <v>12397.560999999987</v>
      </c>
      <c r="X706" s="1">
        <f t="shared" ref="X706:X751" si="204">IF(D706=0,NA(),W706/D706)</f>
        <v>3.0778453326712976</v>
      </c>
      <c r="Y706" s="10">
        <f t="shared" ref="Y706:Y751" si="205">IF(F706=0,NA(),E706/F706)</f>
        <v>2.2728269052996732</v>
      </c>
      <c r="Z706" s="1">
        <f t="shared" ref="Z706:Z751" si="206">IF(N706=0,NA(),E706/N706)</f>
        <v>177.60649389335717</v>
      </c>
      <c r="AA706" s="1">
        <f t="shared" ref="AA706:AA751" si="207">IF(Z706=0,NA(),I706/Z706)</f>
        <v>2.7926906788544592</v>
      </c>
      <c r="AB706" s="1">
        <f t="shared" ref="AB706:AB751" si="208">W706-F706</f>
        <v>-92533.439000000013</v>
      </c>
      <c r="AC706" s="8">
        <f t="shared" ref="AC706:AC751" si="209">IF(Z706=0,NA(),I706/Z706)</f>
        <v>2.7926906788544592</v>
      </c>
      <c r="AD706" s="1" t="str">
        <f t="shared" ref="AD706:AD751" si="210" xml:space="preserve"> "CUST" &amp; ROW()</f>
        <v>CUST706</v>
      </c>
      <c r="AE706" s="1"/>
      <c r="AF706" s="1">
        <f t="shared" si="198"/>
        <v>210479392.57460004</v>
      </c>
      <c r="AG706" s="1">
        <f t="shared" ref="AG706:AG751" si="211">AF706/$AE$2</f>
        <v>1.0283355113034016</v>
      </c>
      <c r="AH706" s="1" t="str">
        <f t="shared" ref="AH706:AH751" si="212">IF(AG706&lt;=0.75,"Yes","No")</f>
        <v>No</v>
      </c>
      <c r="AI706" s="1" t="str">
        <f t="shared" ref="AI706:AI751" si="213">IF(AND(AB706&gt;=$AM$1, M706&lt;$AM$2),"Yes","No")</f>
        <v>No</v>
      </c>
      <c r="AJ706" s="1" t="str">
        <f t="shared" ref="AJ706:AJ751" si="214">IF(AND(AB706&gt;=$AM$1, M706&lt;$AM$2, Y706&gt;=$AM$5),"Yes","No")</f>
        <v>No</v>
      </c>
      <c r="AK706" s="1" t="str">
        <f t="shared" ref="AK706:AK751" si="215">IF(Y706&gt;$AM$5,"High",IF(Y706&lt;$AM$5,"Low","Medium"))</f>
        <v>Low</v>
      </c>
    </row>
    <row r="707" spans="1:37" x14ac:dyDescent="0.3">
      <c r="A707" s="1" t="s">
        <v>18</v>
      </c>
      <c r="B707" s="1" t="s">
        <v>24</v>
      </c>
      <c r="C707" s="1" t="s">
        <v>28</v>
      </c>
      <c r="D707" s="1">
        <v>494</v>
      </c>
      <c r="E707" s="1">
        <v>117260</v>
      </c>
      <c r="F707" s="1">
        <v>90371</v>
      </c>
      <c r="G707" s="1">
        <v>3.51</v>
      </c>
      <c r="H707" s="1">
        <v>17.41</v>
      </c>
      <c r="I707" s="1">
        <v>30</v>
      </c>
      <c r="J707" s="1">
        <v>49.85</v>
      </c>
      <c r="K707" s="1">
        <v>5.74</v>
      </c>
      <c r="L707" s="1">
        <v>91244</v>
      </c>
      <c r="M707" s="1">
        <v>4</v>
      </c>
      <c r="N707" s="1">
        <v>534.47</v>
      </c>
      <c r="O707" s="1">
        <v>23.83</v>
      </c>
      <c r="P707" s="1">
        <v>29</v>
      </c>
      <c r="Q707" s="1">
        <v>12802</v>
      </c>
      <c r="R707" s="1">
        <v>-12</v>
      </c>
      <c r="S707" s="1">
        <f t="shared" si="199"/>
        <v>8600.5400000000009</v>
      </c>
      <c r="T707" s="1">
        <f t="shared" si="200"/>
        <v>6730.7240000000002</v>
      </c>
      <c r="U707" s="1">
        <f t="shared" si="201"/>
        <v>117.72019999999999</v>
      </c>
      <c r="V707" s="1">
        <f t="shared" si="202"/>
        <v>17.339400000000001</v>
      </c>
      <c r="W707" s="1">
        <f t="shared" si="203"/>
        <v>-2252.3236000000034</v>
      </c>
      <c r="X707" s="1">
        <f t="shared" si="204"/>
        <v>-4.5593595141700476</v>
      </c>
      <c r="Y707" s="10">
        <f t="shared" si="205"/>
        <v>1.2975401400891879</v>
      </c>
      <c r="Z707" s="1">
        <f t="shared" si="206"/>
        <v>219.39491458828371</v>
      </c>
      <c r="AA707" s="1">
        <f t="shared" si="207"/>
        <v>0.1367397236909432</v>
      </c>
      <c r="AB707" s="1">
        <f t="shared" si="208"/>
        <v>-92623.323600000003</v>
      </c>
      <c r="AC707" s="8">
        <f t="shared" si="209"/>
        <v>0.1367397236909432</v>
      </c>
      <c r="AD707" s="1" t="str">
        <f t="shared" si="210"/>
        <v>CUST707</v>
      </c>
      <c r="AE707" s="1"/>
      <c r="AF707" s="1">
        <f t="shared" si="198"/>
        <v>210386769.25100005</v>
      </c>
      <c r="AG707" s="1">
        <f t="shared" si="211"/>
        <v>1.0278829831405838</v>
      </c>
      <c r="AH707" s="1" t="str">
        <f t="shared" si="212"/>
        <v>No</v>
      </c>
      <c r="AI707" s="1" t="str">
        <f t="shared" si="213"/>
        <v>No</v>
      </c>
      <c r="AJ707" s="1" t="str">
        <f t="shared" si="214"/>
        <v>No</v>
      </c>
      <c r="AK707" s="1" t="str">
        <f t="shared" si="215"/>
        <v>Low</v>
      </c>
    </row>
    <row r="708" spans="1:37" x14ac:dyDescent="0.3">
      <c r="A708" s="1" t="s">
        <v>18</v>
      </c>
      <c r="B708" s="1" t="s">
        <v>25</v>
      </c>
      <c r="C708" s="1" t="s">
        <v>29</v>
      </c>
      <c r="D708" s="1">
        <v>3036</v>
      </c>
      <c r="E708" s="1">
        <v>105147</v>
      </c>
      <c r="F708" s="1">
        <v>141535</v>
      </c>
      <c r="G708" s="1">
        <v>1.3</v>
      </c>
      <c r="H708" s="1">
        <v>8.39</v>
      </c>
      <c r="I708" s="1">
        <v>258</v>
      </c>
      <c r="J708" s="1">
        <v>41.01</v>
      </c>
      <c r="K708" s="1">
        <v>6.58</v>
      </c>
      <c r="L708" s="1">
        <v>21360</v>
      </c>
      <c r="M708" s="1">
        <v>2</v>
      </c>
      <c r="N708" s="1">
        <v>1691.04</v>
      </c>
      <c r="O708" s="1">
        <v>10.09</v>
      </c>
      <c r="P708" s="1">
        <v>19</v>
      </c>
      <c r="Q708" s="1">
        <v>3019</v>
      </c>
      <c r="R708" s="1">
        <v>-2</v>
      </c>
      <c r="S708" s="1">
        <f t="shared" si="199"/>
        <v>25472.04</v>
      </c>
      <c r="T708" s="1">
        <f t="shared" si="200"/>
        <v>6918.6725999999999</v>
      </c>
      <c r="U708" s="1">
        <f t="shared" si="201"/>
        <v>306.33240000000001</v>
      </c>
      <c r="V708" s="1">
        <f t="shared" si="202"/>
        <v>39.468000000000004</v>
      </c>
      <c r="W708" s="1">
        <f t="shared" si="203"/>
        <v>48031.487000000001</v>
      </c>
      <c r="X708" s="1">
        <f t="shared" si="204"/>
        <v>15.820647891963109</v>
      </c>
      <c r="Y708" s="10">
        <f t="shared" si="205"/>
        <v>0.74290458190553577</v>
      </c>
      <c r="Z708" s="1">
        <f t="shared" si="206"/>
        <v>62.178895827419815</v>
      </c>
      <c r="AA708" s="1">
        <f t="shared" si="207"/>
        <v>4.1493178122057692</v>
      </c>
      <c r="AB708" s="1">
        <f t="shared" si="208"/>
        <v>-93503.513000000006</v>
      </c>
      <c r="AC708" s="8">
        <f t="shared" si="209"/>
        <v>4.1493178122057692</v>
      </c>
      <c r="AD708" s="1" t="str">
        <f t="shared" si="210"/>
        <v>CUST708</v>
      </c>
      <c r="AE708" s="1"/>
      <c r="AF708" s="1">
        <f t="shared" ref="AF708:AF751" si="216">AF707+AB708</f>
        <v>210293265.73800004</v>
      </c>
      <c r="AG708" s="1">
        <f t="shared" si="211"/>
        <v>1.0274261546517072</v>
      </c>
      <c r="AH708" s="1" t="str">
        <f t="shared" si="212"/>
        <v>No</v>
      </c>
      <c r="AI708" s="1" t="str">
        <f t="shared" si="213"/>
        <v>No</v>
      </c>
      <c r="AJ708" s="1" t="str">
        <f t="shared" si="214"/>
        <v>No</v>
      </c>
      <c r="AK708" s="1" t="str">
        <f t="shared" si="215"/>
        <v>Low</v>
      </c>
    </row>
    <row r="709" spans="1:37" x14ac:dyDescent="0.3">
      <c r="A709" s="1" t="s">
        <v>21</v>
      </c>
      <c r="B709" s="1" t="s">
        <v>24</v>
      </c>
      <c r="C709" s="1" t="s">
        <v>31</v>
      </c>
      <c r="D709" s="1">
        <v>4173</v>
      </c>
      <c r="E709" s="1">
        <v>62763</v>
      </c>
      <c r="F709" s="1">
        <v>72468</v>
      </c>
      <c r="G709" s="1">
        <v>9.44</v>
      </c>
      <c r="H709" s="1">
        <v>4.05</v>
      </c>
      <c r="I709" s="1">
        <v>257</v>
      </c>
      <c r="J709" s="1">
        <v>30.64</v>
      </c>
      <c r="K709" s="1">
        <v>14.38</v>
      </c>
      <c r="L709" s="1">
        <v>23762</v>
      </c>
      <c r="M709" s="1">
        <v>5</v>
      </c>
      <c r="N709" s="1">
        <v>1356.69</v>
      </c>
      <c r="O709" s="1">
        <v>19.77</v>
      </c>
      <c r="P709" s="1">
        <v>11</v>
      </c>
      <c r="Q709" s="1">
        <v>34800</v>
      </c>
      <c r="R709" s="1">
        <v>41</v>
      </c>
      <c r="S709" s="1">
        <f t="shared" si="199"/>
        <v>16900.649999999998</v>
      </c>
      <c r="T709" s="1">
        <f t="shared" si="200"/>
        <v>9025.3194000000003</v>
      </c>
      <c r="U709" s="1">
        <f t="shared" si="201"/>
        <v>825.00209999999993</v>
      </c>
      <c r="V709" s="1">
        <f t="shared" si="202"/>
        <v>393.93119999999999</v>
      </c>
      <c r="W709" s="1">
        <f t="shared" si="203"/>
        <v>-22943.902700000006</v>
      </c>
      <c r="X709" s="1">
        <f t="shared" si="204"/>
        <v>-5.4981794152887629</v>
      </c>
      <c r="Y709" s="10">
        <f t="shared" si="205"/>
        <v>0.86607882099685374</v>
      </c>
      <c r="Z709" s="1">
        <f t="shared" si="206"/>
        <v>46.261857904163811</v>
      </c>
      <c r="AA709" s="1">
        <f t="shared" si="207"/>
        <v>5.5553324410879021</v>
      </c>
      <c r="AB709" s="1">
        <f t="shared" si="208"/>
        <v>-95411.902700000006</v>
      </c>
      <c r="AC709" s="8">
        <f t="shared" si="209"/>
        <v>5.5553324410879021</v>
      </c>
      <c r="AD709" s="1" t="str">
        <f t="shared" si="210"/>
        <v>CUST709</v>
      </c>
      <c r="AE709" s="1"/>
      <c r="AF709" s="1">
        <f t="shared" si="216"/>
        <v>210197853.83530003</v>
      </c>
      <c r="AG709" s="1">
        <f t="shared" si="211"/>
        <v>1.0269600023764307</v>
      </c>
      <c r="AH709" s="1" t="str">
        <f t="shared" si="212"/>
        <v>No</v>
      </c>
      <c r="AI709" s="1" t="str">
        <f t="shared" si="213"/>
        <v>No</v>
      </c>
      <c r="AJ709" s="1" t="str">
        <f t="shared" si="214"/>
        <v>No</v>
      </c>
      <c r="AK709" s="1" t="str">
        <f t="shared" si="215"/>
        <v>Low</v>
      </c>
    </row>
    <row r="710" spans="1:37" x14ac:dyDescent="0.3">
      <c r="A710" s="1" t="s">
        <v>19</v>
      </c>
      <c r="B710" s="1" t="s">
        <v>26</v>
      </c>
      <c r="C710" s="1" t="s">
        <v>28</v>
      </c>
      <c r="D710" s="1">
        <v>1062</v>
      </c>
      <c r="E710" s="1">
        <v>85292</v>
      </c>
      <c r="F710" s="1">
        <v>107842</v>
      </c>
      <c r="G710" s="1">
        <v>2.2999999999999998</v>
      </c>
      <c r="H710" s="1">
        <v>4.07</v>
      </c>
      <c r="I710" s="1">
        <v>78</v>
      </c>
      <c r="J710" s="1">
        <v>6.6</v>
      </c>
      <c r="K710" s="1">
        <v>19</v>
      </c>
      <c r="L710" s="1">
        <v>46404</v>
      </c>
      <c r="M710" s="1">
        <v>14</v>
      </c>
      <c r="N710" s="1">
        <v>1775.93</v>
      </c>
      <c r="O710" s="1">
        <v>24.18</v>
      </c>
      <c r="P710" s="1">
        <v>47</v>
      </c>
      <c r="Q710" s="1">
        <v>6004</v>
      </c>
      <c r="R710" s="1">
        <v>0</v>
      </c>
      <c r="S710" s="1">
        <f t="shared" si="199"/>
        <v>4322.34</v>
      </c>
      <c r="T710" s="1">
        <f t="shared" si="200"/>
        <v>16205.48</v>
      </c>
      <c r="U710" s="1">
        <f t="shared" si="201"/>
        <v>256.79159999999996</v>
      </c>
      <c r="V710" s="1">
        <f t="shared" si="202"/>
        <v>24.425999999999998</v>
      </c>
      <c r="W710" s="1">
        <f t="shared" si="203"/>
        <v>12074.962400000004</v>
      </c>
      <c r="X710" s="1">
        <f t="shared" si="204"/>
        <v>11.370021092278723</v>
      </c>
      <c r="Y710" s="10">
        <f t="shared" si="205"/>
        <v>0.79089779492220103</v>
      </c>
      <c r="Z710" s="1">
        <f t="shared" si="206"/>
        <v>48.026667717759146</v>
      </c>
      <c r="AA710" s="1">
        <f t="shared" si="207"/>
        <v>1.6240976879425972</v>
      </c>
      <c r="AB710" s="1">
        <f t="shared" si="208"/>
        <v>-95767.037599999996</v>
      </c>
      <c r="AC710" s="8">
        <f t="shared" si="209"/>
        <v>1.6240976879425972</v>
      </c>
      <c r="AD710" s="1" t="str">
        <f t="shared" si="210"/>
        <v>CUST710</v>
      </c>
      <c r="AE710" s="1"/>
      <c r="AF710" s="1">
        <f t="shared" si="216"/>
        <v>210102086.79770002</v>
      </c>
      <c r="AG710" s="1">
        <f t="shared" si="211"/>
        <v>1.0264921150247437</v>
      </c>
      <c r="AH710" s="1" t="str">
        <f t="shared" si="212"/>
        <v>No</v>
      </c>
      <c r="AI710" s="1" t="str">
        <f t="shared" si="213"/>
        <v>No</v>
      </c>
      <c r="AJ710" s="1" t="str">
        <f t="shared" si="214"/>
        <v>No</v>
      </c>
      <c r="AK710" s="1" t="str">
        <f t="shared" si="215"/>
        <v>Low</v>
      </c>
    </row>
    <row r="711" spans="1:37" x14ac:dyDescent="0.3">
      <c r="A711" s="1" t="s">
        <v>21</v>
      </c>
      <c r="B711" s="1" t="s">
        <v>24</v>
      </c>
      <c r="C711" s="1" t="s">
        <v>29</v>
      </c>
      <c r="D711" s="1">
        <v>2379</v>
      </c>
      <c r="E711" s="1">
        <v>78365</v>
      </c>
      <c r="F711" s="1">
        <v>68353</v>
      </c>
      <c r="G711" s="1">
        <v>6.42</v>
      </c>
      <c r="H711" s="1">
        <v>6.87</v>
      </c>
      <c r="I711" s="1">
        <v>171</v>
      </c>
      <c r="J711" s="1">
        <v>54.9</v>
      </c>
      <c r="K711" s="1">
        <v>6.46</v>
      </c>
      <c r="L711" s="1">
        <v>83536</v>
      </c>
      <c r="M711" s="1">
        <v>8</v>
      </c>
      <c r="N711" s="1">
        <v>1144.3599999999999</v>
      </c>
      <c r="O711" s="1">
        <v>1.07</v>
      </c>
      <c r="P711" s="1">
        <v>40</v>
      </c>
      <c r="Q711" s="1">
        <v>2667</v>
      </c>
      <c r="R711" s="1">
        <v>78</v>
      </c>
      <c r="S711" s="1">
        <f t="shared" si="199"/>
        <v>16343.73</v>
      </c>
      <c r="T711" s="1">
        <f t="shared" si="200"/>
        <v>5062.3790000000008</v>
      </c>
      <c r="U711" s="1">
        <f t="shared" si="201"/>
        <v>25.455300000000001</v>
      </c>
      <c r="V711" s="1">
        <f t="shared" si="202"/>
        <v>152.73179999999999</v>
      </c>
      <c r="W711" s="1">
        <f t="shared" si="203"/>
        <v>-29422.296100000007</v>
      </c>
      <c r="X711" s="1">
        <f t="shared" si="204"/>
        <v>-12.367505716687687</v>
      </c>
      <c r="Y711" s="10">
        <f t="shared" si="205"/>
        <v>1.1464749169751145</v>
      </c>
      <c r="Z711" s="1">
        <f t="shared" si="206"/>
        <v>68.479324688035234</v>
      </c>
      <c r="AA711" s="1">
        <f t="shared" si="207"/>
        <v>2.497104064314426</v>
      </c>
      <c r="AB711" s="1">
        <f t="shared" si="208"/>
        <v>-97775.296100000007</v>
      </c>
      <c r="AC711" s="8">
        <f t="shared" si="209"/>
        <v>2.497104064314426</v>
      </c>
      <c r="AD711" s="1" t="str">
        <f t="shared" si="210"/>
        <v>CUST711</v>
      </c>
      <c r="AE711" s="1"/>
      <c r="AF711" s="1">
        <f t="shared" si="216"/>
        <v>210004311.50160003</v>
      </c>
      <c r="AG711" s="1">
        <f t="shared" si="211"/>
        <v>1.026014415959396</v>
      </c>
      <c r="AH711" s="1" t="str">
        <f t="shared" si="212"/>
        <v>No</v>
      </c>
      <c r="AI711" s="1" t="str">
        <f t="shared" si="213"/>
        <v>No</v>
      </c>
      <c r="AJ711" s="1" t="str">
        <f t="shared" si="214"/>
        <v>No</v>
      </c>
      <c r="AK711" s="1" t="str">
        <f t="shared" si="215"/>
        <v>Low</v>
      </c>
    </row>
    <row r="712" spans="1:37" x14ac:dyDescent="0.3">
      <c r="A712" s="1" t="s">
        <v>19</v>
      </c>
      <c r="B712" s="1" t="s">
        <v>25</v>
      </c>
      <c r="C712" s="1" t="s">
        <v>29</v>
      </c>
      <c r="D712" s="1">
        <v>3738</v>
      </c>
      <c r="E712" s="1">
        <v>164914</v>
      </c>
      <c r="F712" s="1">
        <v>124006</v>
      </c>
      <c r="G712" s="1">
        <v>1.61</v>
      </c>
      <c r="H712" s="1">
        <v>8.4499999999999993</v>
      </c>
      <c r="I712" s="1">
        <v>30</v>
      </c>
      <c r="J712" s="1">
        <v>51.48</v>
      </c>
      <c r="K712" s="1">
        <v>9.56</v>
      </c>
      <c r="L712" s="1">
        <v>44223</v>
      </c>
      <c r="M712" s="1">
        <v>11</v>
      </c>
      <c r="N712" s="1">
        <v>1150.1300000000001</v>
      </c>
      <c r="O712" s="1">
        <v>29.21</v>
      </c>
      <c r="P712" s="1">
        <v>5</v>
      </c>
      <c r="Q712" s="1">
        <v>49023</v>
      </c>
      <c r="R712" s="1">
        <v>15</v>
      </c>
      <c r="S712" s="1">
        <f t="shared" si="199"/>
        <v>31586.1</v>
      </c>
      <c r="T712" s="1">
        <f t="shared" si="200"/>
        <v>15765.778400000001</v>
      </c>
      <c r="U712" s="1">
        <f t="shared" si="201"/>
        <v>1091.8698000000002</v>
      </c>
      <c r="V712" s="1">
        <f t="shared" si="202"/>
        <v>60.181799999999996</v>
      </c>
      <c r="W712" s="1">
        <f t="shared" si="203"/>
        <v>23164.070000000007</v>
      </c>
      <c r="X712" s="1">
        <f t="shared" si="204"/>
        <v>6.1969154628143412</v>
      </c>
      <c r="Y712" s="10">
        <f t="shared" si="205"/>
        <v>1.3298872635195071</v>
      </c>
      <c r="Z712" s="1">
        <f t="shared" si="206"/>
        <v>143.38726926521349</v>
      </c>
      <c r="AA712" s="1">
        <f t="shared" si="207"/>
        <v>0.20922359532847423</v>
      </c>
      <c r="AB712" s="1">
        <f t="shared" si="208"/>
        <v>-100841.93</v>
      </c>
      <c r="AC712" s="8">
        <f t="shared" si="209"/>
        <v>0.20922359532847423</v>
      </c>
      <c r="AD712" s="1" t="str">
        <f t="shared" si="210"/>
        <v>CUST712</v>
      </c>
      <c r="AE712" s="1"/>
      <c r="AF712" s="1">
        <f t="shared" si="216"/>
        <v>209903469.57160002</v>
      </c>
      <c r="AG712" s="1">
        <f t="shared" si="211"/>
        <v>1.0255217342940848</v>
      </c>
      <c r="AH712" s="1" t="str">
        <f t="shared" si="212"/>
        <v>No</v>
      </c>
      <c r="AI712" s="1" t="str">
        <f t="shared" si="213"/>
        <v>No</v>
      </c>
      <c r="AJ712" s="1" t="str">
        <f t="shared" si="214"/>
        <v>No</v>
      </c>
      <c r="AK712" s="1" t="str">
        <f t="shared" si="215"/>
        <v>Low</v>
      </c>
    </row>
    <row r="713" spans="1:37" x14ac:dyDescent="0.3">
      <c r="A713" s="1" t="s">
        <v>21</v>
      </c>
      <c r="B713" s="1" t="s">
        <v>25</v>
      </c>
      <c r="C713" s="1" t="s">
        <v>30</v>
      </c>
      <c r="D713" s="1">
        <v>2629</v>
      </c>
      <c r="E713" s="1">
        <v>83866</v>
      </c>
      <c r="F713" s="1">
        <v>20449</v>
      </c>
      <c r="G713" s="1">
        <v>9.86</v>
      </c>
      <c r="H713" s="1">
        <v>17.63</v>
      </c>
      <c r="I713" s="1">
        <v>440</v>
      </c>
      <c r="J713" s="1">
        <v>25.52</v>
      </c>
      <c r="K713" s="1">
        <v>19.8</v>
      </c>
      <c r="L713" s="1">
        <v>94244</v>
      </c>
      <c r="M713" s="1">
        <v>6</v>
      </c>
      <c r="N713" s="1">
        <v>341.28</v>
      </c>
      <c r="O713" s="1">
        <v>19.68</v>
      </c>
      <c r="P713" s="1">
        <v>44</v>
      </c>
      <c r="Q713" s="1">
        <v>6738</v>
      </c>
      <c r="R713" s="1">
        <v>2</v>
      </c>
      <c r="S713" s="1">
        <f t="shared" si="199"/>
        <v>46349.27</v>
      </c>
      <c r="T713" s="1">
        <f t="shared" si="200"/>
        <v>16605.468000000001</v>
      </c>
      <c r="U713" s="1">
        <f t="shared" si="201"/>
        <v>517.38720000000001</v>
      </c>
      <c r="V713" s="1">
        <f t="shared" si="202"/>
        <v>259.21940000000001</v>
      </c>
      <c r="W713" s="1">
        <f t="shared" si="203"/>
        <v>-80847.344600000011</v>
      </c>
      <c r="X713" s="1">
        <f t="shared" si="204"/>
        <v>-30.752128033472808</v>
      </c>
      <c r="Y713" s="10">
        <f t="shared" si="205"/>
        <v>4.1012274438847864</v>
      </c>
      <c r="Z713" s="1">
        <f t="shared" si="206"/>
        <v>245.73956868260669</v>
      </c>
      <c r="AA713" s="1">
        <f t="shared" si="207"/>
        <v>1.7905134381036414</v>
      </c>
      <c r="AB713" s="1">
        <f t="shared" si="208"/>
        <v>-101296.34460000001</v>
      </c>
      <c r="AC713" s="8">
        <f t="shared" si="209"/>
        <v>1.7905134381036414</v>
      </c>
      <c r="AD713" s="1" t="str">
        <f t="shared" si="210"/>
        <v>CUST713</v>
      </c>
      <c r="AE713" s="1"/>
      <c r="AF713" s="1">
        <f t="shared" si="216"/>
        <v>209802173.22700003</v>
      </c>
      <c r="AG713" s="1">
        <f t="shared" si="211"/>
        <v>1.0250268325032574</v>
      </c>
      <c r="AH713" s="1" t="str">
        <f t="shared" si="212"/>
        <v>No</v>
      </c>
      <c r="AI713" s="1" t="str">
        <f t="shared" si="213"/>
        <v>No</v>
      </c>
      <c r="AJ713" s="1" t="str">
        <f t="shared" si="214"/>
        <v>No</v>
      </c>
      <c r="AK713" s="1" t="str">
        <f t="shared" si="215"/>
        <v>Low</v>
      </c>
    </row>
    <row r="714" spans="1:37" x14ac:dyDescent="0.3">
      <c r="A714" s="1" t="s">
        <v>22</v>
      </c>
      <c r="B714" s="1" t="s">
        <v>27</v>
      </c>
      <c r="C714" s="1" t="s">
        <v>31</v>
      </c>
      <c r="D714" s="1">
        <v>4825</v>
      </c>
      <c r="E714" s="1">
        <v>83691</v>
      </c>
      <c r="F714" s="1">
        <v>54067</v>
      </c>
      <c r="G714" s="1">
        <v>2.44</v>
      </c>
      <c r="H714" s="1">
        <v>7.32</v>
      </c>
      <c r="I714" s="1">
        <v>180</v>
      </c>
      <c r="J714" s="1">
        <v>31.37</v>
      </c>
      <c r="K714" s="1">
        <v>7.68</v>
      </c>
      <c r="L714" s="1">
        <v>53632</v>
      </c>
      <c r="M714" s="1">
        <v>10</v>
      </c>
      <c r="N714" s="1">
        <v>442.82</v>
      </c>
      <c r="O714" s="1">
        <v>12.73</v>
      </c>
      <c r="P714" s="1">
        <v>44</v>
      </c>
      <c r="Q714" s="1">
        <v>35314</v>
      </c>
      <c r="R714" s="1">
        <v>58</v>
      </c>
      <c r="S714" s="1">
        <f t="shared" si="199"/>
        <v>35319</v>
      </c>
      <c r="T714" s="1">
        <f t="shared" si="200"/>
        <v>6427.4687999999996</v>
      </c>
      <c r="U714" s="1">
        <f t="shared" si="201"/>
        <v>614.22249999999997</v>
      </c>
      <c r="V714" s="1">
        <f t="shared" si="202"/>
        <v>117.72999999999999</v>
      </c>
      <c r="W714" s="1">
        <f t="shared" si="203"/>
        <v>-47733.421300000016</v>
      </c>
      <c r="X714" s="1">
        <f t="shared" si="204"/>
        <v>-9.8929370569948212</v>
      </c>
      <c r="Y714" s="10">
        <f t="shared" si="205"/>
        <v>1.5479127748904138</v>
      </c>
      <c r="Z714" s="1">
        <f t="shared" si="206"/>
        <v>188.99552865724223</v>
      </c>
      <c r="AA714" s="1">
        <f t="shared" si="207"/>
        <v>0.95240348424561772</v>
      </c>
      <c r="AB714" s="1">
        <f t="shared" si="208"/>
        <v>-101800.42130000002</v>
      </c>
      <c r="AC714" s="8">
        <f t="shared" si="209"/>
        <v>0.95240348424561772</v>
      </c>
      <c r="AD714" s="1" t="str">
        <f t="shared" si="210"/>
        <v>CUST714</v>
      </c>
      <c r="AE714" s="1"/>
      <c r="AF714" s="1">
        <f t="shared" si="216"/>
        <v>209700372.80570003</v>
      </c>
      <c r="AG714" s="1">
        <f t="shared" si="211"/>
        <v>1.0245294679536552</v>
      </c>
      <c r="AH714" s="1" t="str">
        <f t="shared" si="212"/>
        <v>No</v>
      </c>
      <c r="AI714" s="1" t="str">
        <f t="shared" si="213"/>
        <v>No</v>
      </c>
      <c r="AJ714" s="1" t="str">
        <f t="shared" si="214"/>
        <v>No</v>
      </c>
      <c r="AK714" s="1" t="str">
        <f t="shared" si="215"/>
        <v>Low</v>
      </c>
    </row>
    <row r="715" spans="1:37" x14ac:dyDescent="0.3">
      <c r="A715" s="1" t="s">
        <v>21</v>
      </c>
      <c r="B715" s="1" t="s">
        <v>27</v>
      </c>
      <c r="C715" s="1" t="s">
        <v>31</v>
      </c>
      <c r="D715" s="1">
        <v>4183</v>
      </c>
      <c r="E715" s="1">
        <v>82174</v>
      </c>
      <c r="F715" s="1">
        <v>26644</v>
      </c>
      <c r="G715" s="1">
        <v>5.31</v>
      </c>
      <c r="H715" s="1">
        <v>19.23</v>
      </c>
      <c r="I715" s="1">
        <v>400</v>
      </c>
      <c r="J715" s="1">
        <v>28.09</v>
      </c>
      <c r="K715" s="1">
        <v>9.1</v>
      </c>
      <c r="L715" s="1">
        <v>43516</v>
      </c>
      <c r="M715" s="1">
        <v>0</v>
      </c>
      <c r="N715" s="1">
        <v>572.59</v>
      </c>
      <c r="O715" s="1">
        <v>12.56</v>
      </c>
      <c r="P715" s="1">
        <v>47</v>
      </c>
      <c r="Q715" s="1">
        <v>27898</v>
      </c>
      <c r="R715" s="1">
        <v>45</v>
      </c>
      <c r="S715" s="1">
        <f t="shared" si="199"/>
        <v>80439.09</v>
      </c>
      <c r="T715" s="1">
        <f t="shared" si="200"/>
        <v>7477.8339999999998</v>
      </c>
      <c r="U715" s="1">
        <f t="shared" si="201"/>
        <v>525.38480000000004</v>
      </c>
      <c r="V715" s="1">
        <f t="shared" si="202"/>
        <v>222.11729999999997</v>
      </c>
      <c r="W715" s="1">
        <f t="shared" si="203"/>
        <v>-77904.426099999982</v>
      </c>
      <c r="X715" s="1">
        <f t="shared" si="204"/>
        <v>-18.624055964618691</v>
      </c>
      <c r="Y715" s="10">
        <f t="shared" si="205"/>
        <v>3.0841465245458641</v>
      </c>
      <c r="Z715" s="1">
        <f t="shared" si="206"/>
        <v>143.51281021324158</v>
      </c>
      <c r="AA715" s="1">
        <f t="shared" si="207"/>
        <v>2.7872076325845159</v>
      </c>
      <c r="AB715" s="1">
        <f t="shared" si="208"/>
        <v>-104548.42609999998</v>
      </c>
      <c r="AC715" s="8">
        <f t="shared" si="209"/>
        <v>2.7872076325845159</v>
      </c>
      <c r="AD715" s="1" t="str">
        <f t="shared" si="210"/>
        <v>CUST715</v>
      </c>
      <c r="AE715" s="1"/>
      <c r="AF715" s="1">
        <f t="shared" si="216"/>
        <v>209595824.37960005</v>
      </c>
      <c r="AG715" s="1">
        <f t="shared" si="211"/>
        <v>1.0240186775247471</v>
      </c>
      <c r="AH715" s="1" t="str">
        <f t="shared" si="212"/>
        <v>No</v>
      </c>
      <c r="AI715" s="1" t="str">
        <f t="shared" si="213"/>
        <v>No</v>
      </c>
      <c r="AJ715" s="1" t="str">
        <f t="shared" si="214"/>
        <v>No</v>
      </c>
      <c r="AK715" s="1" t="str">
        <f t="shared" si="215"/>
        <v>Low</v>
      </c>
    </row>
    <row r="716" spans="1:37" x14ac:dyDescent="0.3">
      <c r="A716" s="1" t="s">
        <v>19</v>
      </c>
      <c r="B716" s="1" t="s">
        <v>24</v>
      </c>
      <c r="C716" s="1" t="s">
        <v>29</v>
      </c>
      <c r="D716" s="1">
        <v>1740</v>
      </c>
      <c r="E716" s="1">
        <v>59885</v>
      </c>
      <c r="F716" s="1">
        <v>74087</v>
      </c>
      <c r="G716" s="1">
        <v>2.4</v>
      </c>
      <c r="H716" s="1">
        <v>13.12</v>
      </c>
      <c r="I716" s="1">
        <v>387</v>
      </c>
      <c r="J716" s="1">
        <v>68.34</v>
      </c>
      <c r="K716" s="1">
        <v>5.44</v>
      </c>
      <c r="L716" s="1">
        <v>25738</v>
      </c>
      <c r="M716" s="1">
        <v>6</v>
      </c>
      <c r="N716" s="1">
        <v>1256.8699999999999</v>
      </c>
      <c r="O716" s="1">
        <v>26.67</v>
      </c>
      <c r="P716" s="1">
        <v>18</v>
      </c>
      <c r="Q716" s="1">
        <v>38170</v>
      </c>
      <c r="R716" s="1">
        <v>27</v>
      </c>
      <c r="S716" s="1">
        <f t="shared" si="199"/>
        <v>22828.799999999999</v>
      </c>
      <c r="T716" s="1">
        <f t="shared" si="200"/>
        <v>3257.7440000000001</v>
      </c>
      <c r="U716" s="1">
        <f t="shared" si="201"/>
        <v>464.05799999999999</v>
      </c>
      <c r="V716" s="1">
        <f t="shared" si="202"/>
        <v>41.76</v>
      </c>
      <c r="W716" s="1">
        <f t="shared" si="203"/>
        <v>-30615.361999999994</v>
      </c>
      <c r="X716" s="1">
        <f t="shared" si="204"/>
        <v>-17.595035632183905</v>
      </c>
      <c r="Y716" s="10">
        <f t="shared" si="205"/>
        <v>0.80830645052438355</v>
      </c>
      <c r="Z716" s="1">
        <f t="shared" si="206"/>
        <v>47.646136831971489</v>
      </c>
      <c r="AA716" s="1">
        <f t="shared" si="207"/>
        <v>8.1223793938381892</v>
      </c>
      <c r="AB716" s="1">
        <f t="shared" si="208"/>
        <v>-104702.36199999999</v>
      </c>
      <c r="AC716" s="8">
        <f t="shared" si="209"/>
        <v>8.1223793938381892</v>
      </c>
      <c r="AD716" s="1" t="str">
        <f t="shared" si="210"/>
        <v>CUST716</v>
      </c>
      <c r="AE716" s="1"/>
      <c r="AF716" s="1">
        <f t="shared" si="216"/>
        <v>209491122.01760006</v>
      </c>
      <c r="AG716" s="1">
        <f t="shared" si="211"/>
        <v>1.0235071350138869</v>
      </c>
      <c r="AH716" s="1" t="str">
        <f t="shared" si="212"/>
        <v>No</v>
      </c>
      <c r="AI716" s="1" t="str">
        <f t="shared" si="213"/>
        <v>No</v>
      </c>
      <c r="AJ716" s="1" t="str">
        <f t="shared" si="214"/>
        <v>No</v>
      </c>
      <c r="AK716" s="1" t="str">
        <f t="shared" si="215"/>
        <v>Low</v>
      </c>
    </row>
    <row r="717" spans="1:37" x14ac:dyDescent="0.3">
      <c r="A717" s="1" t="s">
        <v>22</v>
      </c>
      <c r="B717" s="1" t="s">
        <v>24</v>
      </c>
      <c r="C717" s="1" t="s">
        <v>31</v>
      </c>
      <c r="D717" s="1">
        <v>2885</v>
      </c>
      <c r="E717" s="1">
        <v>205289</v>
      </c>
      <c r="F717" s="1">
        <v>123452</v>
      </c>
      <c r="G717" s="1">
        <v>8.8800000000000008</v>
      </c>
      <c r="H717" s="1">
        <v>14.61</v>
      </c>
      <c r="I717" s="1">
        <v>379</v>
      </c>
      <c r="J717" s="1">
        <v>29.99</v>
      </c>
      <c r="K717" s="1">
        <v>5.78</v>
      </c>
      <c r="L717" s="1">
        <v>95872</v>
      </c>
      <c r="M717" s="1">
        <v>8</v>
      </c>
      <c r="N717" s="1">
        <v>1305.7</v>
      </c>
      <c r="O717" s="1">
        <v>7.57</v>
      </c>
      <c r="P717" s="1">
        <v>23</v>
      </c>
      <c r="Q717" s="1">
        <v>37303</v>
      </c>
      <c r="R717" s="1">
        <v>-15</v>
      </c>
      <c r="S717" s="1">
        <f t="shared" si="199"/>
        <v>42149.85</v>
      </c>
      <c r="T717" s="1">
        <f t="shared" si="200"/>
        <v>11865.7042</v>
      </c>
      <c r="U717" s="1">
        <f t="shared" si="201"/>
        <v>218.39450000000002</v>
      </c>
      <c r="V717" s="1">
        <f t="shared" si="202"/>
        <v>256.18799999999999</v>
      </c>
      <c r="W717" s="1">
        <f t="shared" si="203"/>
        <v>17623.863299999997</v>
      </c>
      <c r="X717" s="1">
        <f t="shared" si="204"/>
        <v>6.1087914384748689</v>
      </c>
      <c r="Y717" s="10">
        <f t="shared" si="205"/>
        <v>1.6629054207303244</v>
      </c>
      <c r="Z717" s="1">
        <f t="shared" si="206"/>
        <v>157.22524316458603</v>
      </c>
      <c r="AA717" s="1">
        <f t="shared" si="207"/>
        <v>2.4105543891781833</v>
      </c>
      <c r="AB717" s="1">
        <f t="shared" si="208"/>
        <v>-105828.1367</v>
      </c>
      <c r="AC717" s="8">
        <f t="shared" si="209"/>
        <v>2.4105543891781833</v>
      </c>
      <c r="AD717" s="1" t="str">
        <f t="shared" si="210"/>
        <v>CUST717</v>
      </c>
      <c r="AE717" s="1"/>
      <c r="AF717" s="1">
        <f t="shared" si="216"/>
        <v>209385293.88090006</v>
      </c>
      <c r="AG717" s="1">
        <f t="shared" si="211"/>
        <v>1.0229900923251347</v>
      </c>
      <c r="AH717" s="1" t="str">
        <f t="shared" si="212"/>
        <v>No</v>
      </c>
      <c r="AI717" s="1" t="str">
        <f t="shared" si="213"/>
        <v>No</v>
      </c>
      <c r="AJ717" s="1" t="str">
        <f t="shared" si="214"/>
        <v>No</v>
      </c>
      <c r="AK717" s="1" t="str">
        <f t="shared" si="215"/>
        <v>Low</v>
      </c>
    </row>
    <row r="718" spans="1:37" x14ac:dyDescent="0.3">
      <c r="A718" s="1" t="s">
        <v>18</v>
      </c>
      <c r="B718" s="1" t="s">
        <v>24</v>
      </c>
      <c r="C718" s="1" t="s">
        <v>28</v>
      </c>
      <c r="D718" s="1">
        <v>3244</v>
      </c>
      <c r="E718" s="1">
        <v>69033</v>
      </c>
      <c r="F718" s="1">
        <v>43211</v>
      </c>
      <c r="G718" s="1">
        <v>5.44</v>
      </c>
      <c r="H718" s="1">
        <v>17.72</v>
      </c>
      <c r="I718" s="1">
        <v>442</v>
      </c>
      <c r="J718" s="1">
        <v>54.54</v>
      </c>
      <c r="K718" s="1">
        <v>7.2</v>
      </c>
      <c r="L718" s="1">
        <v>37381</v>
      </c>
      <c r="M718" s="1">
        <v>14</v>
      </c>
      <c r="N718" s="1">
        <v>1109.21</v>
      </c>
      <c r="O718" s="1">
        <v>3.17</v>
      </c>
      <c r="P718" s="1">
        <v>26</v>
      </c>
      <c r="Q718" s="1">
        <v>31788</v>
      </c>
      <c r="R718" s="1">
        <v>11</v>
      </c>
      <c r="S718" s="1">
        <f t="shared" si="199"/>
        <v>57483.679999999993</v>
      </c>
      <c r="T718" s="1">
        <f t="shared" si="200"/>
        <v>4970.3760000000002</v>
      </c>
      <c r="U718" s="1">
        <f t="shared" si="201"/>
        <v>102.8348</v>
      </c>
      <c r="V718" s="1">
        <f t="shared" si="202"/>
        <v>176.4736</v>
      </c>
      <c r="W718" s="1">
        <f t="shared" si="203"/>
        <v>-62869.364399999991</v>
      </c>
      <c r="X718" s="1">
        <f t="shared" si="204"/>
        <v>-19.380198643649813</v>
      </c>
      <c r="Y718" s="10">
        <f t="shared" si="205"/>
        <v>1.597579320080535</v>
      </c>
      <c r="Z718" s="1">
        <f t="shared" si="206"/>
        <v>62.236186114441807</v>
      </c>
      <c r="AA718" s="1">
        <f t="shared" si="207"/>
        <v>7.1019776049135928</v>
      </c>
      <c r="AB718" s="1">
        <f t="shared" si="208"/>
        <v>-106080.36439999999</v>
      </c>
      <c r="AC718" s="8">
        <f t="shared" si="209"/>
        <v>7.1019776049135928</v>
      </c>
      <c r="AD718" s="1" t="str">
        <f t="shared" si="210"/>
        <v>CUST718</v>
      </c>
      <c r="AE718" s="1"/>
      <c r="AF718" s="1">
        <f t="shared" si="216"/>
        <v>209279213.51650006</v>
      </c>
      <c r="AG718" s="1">
        <f t="shared" si="211"/>
        <v>1.0224718173318912</v>
      </c>
      <c r="AH718" s="1" t="str">
        <f t="shared" si="212"/>
        <v>No</v>
      </c>
      <c r="AI718" s="1" t="str">
        <f t="shared" si="213"/>
        <v>No</v>
      </c>
      <c r="AJ718" s="1" t="str">
        <f t="shared" si="214"/>
        <v>No</v>
      </c>
      <c r="AK718" s="1" t="str">
        <f t="shared" si="215"/>
        <v>Low</v>
      </c>
    </row>
    <row r="719" spans="1:37" x14ac:dyDescent="0.3">
      <c r="A719" s="1" t="s">
        <v>20</v>
      </c>
      <c r="B719" s="1" t="s">
        <v>26</v>
      </c>
      <c r="C719" s="1" t="s">
        <v>31</v>
      </c>
      <c r="D719" s="1">
        <v>3078</v>
      </c>
      <c r="E719" s="1">
        <v>141353</v>
      </c>
      <c r="F719" s="1">
        <v>144883</v>
      </c>
      <c r="G719" s="1">
        <v>8.9700000000000006</v>
      </c>
      <c r="H719" s="1">
        <v>13.1</v>
      </c>
      <c r="I719" s="1">
        <v>202</v>
      </c>
      <c r="J719" s="1">
        <v>63.21</v>
      </c>
      <c r="K719" s="1">
        <v>5.49</v>
      </c>
      <c r="L719" s="1">
        <v>8572</v>
      </c>
      <c r="M719" s="1">
        <v>14</v>
      </c>
      <c r="N719" s="1">
        <v>219.97</v>
      </c>
      <c r="O719" s="1">
        <v>27.44</v>
      </c>
      <c r="P719" s="1">
        <v>47</v>
      </c>
      <c r="Q719" s="1">
        <v>45420</v>
      </c>
      <c r="R719" s="1">
        <v>52</v>
      </c>
      <c r="S719" s="1">
        <f t="shared" si="199"/>
        <v>40321.799999999996</v>
      </c>
      <c r="T719" s="1">
        <f t="shared" si="200"/>
        <v>7760.279700000001</v>
      </c>
      <c r="U719" s="1">
        <f t="shared" si="201"/>
        <v>844.60320000000013</v>
      </c>
      <c r="V719" s="1">
        <f t="shared" si="202"/>
        <v>276.09660000000002</v>
      </c>
      <c r="W719" s="1">
        <f t="shared" si="203"/>
        <v>38158.22050000001</v>
      </c>
      <c r="X719" s="1">
        <f t="shared" si="204"/>
        <v>12.397082683560757</v>
      </c>
      <c r="Y719" s="10">
        <f t="shared" si="205"/>
        <v>0.97563551279308136</v>
      </c>
      <c r="Z719" s="1">
        <f t="shared" si="206"/>
        <v>642.60126380870122</v>
      </c>
      <c r="AA719" s="1">
        <f t="shared" si="207"/>
        <v>0.31434734317630331</v>
      </c>
      <c r="AB719" s="1">
        <f t="shared" si="208"/>
        <v>-106724.77949999999</v>
      </c>
      <c r="AC719" s="8">
        <f t="shared" si="209"/>
        <v>0.31434734317630331</v>
      </c>
      <c r="AD719" s="1" t="str">
        <f t="shared" si="210"/>
        <v>CUST719</v>
      </c>
      <c r="AE719" s="1"/>
      <c r="AF719" s="1">
        <f t="shared" si="216"/>
        <v>209172488.73700005</v>
      </c>
      <c r="AG719" s="1">
        <f t="shared" si="211"/>
        <v>1.0219503939309897</v>
      </c>
      <c r="AH719" s="1" t="str">
        <f t="shared" si="212"/>
        <v>No</v>
      </c>
      <c r="AI719" s="1" t="str">
        <f t="shared" si="213"/>
        <v>No</v>
      </c>
      <c r="AJ719" s="1" t="str">
        <f t="shared" si="214"/>
        <v>No</v>
      </c>
      <c r="AK719" s="1" t="str">
        <f t="shared" si="215"/>
        <v>Low</v>
      </c>
    </row>
    <row r="720" spans="1:37" x14ac:dyDescent="0.3">
      <c r="A720" s="1" t="s">
        <v>18</v>
      </c>
      <c r="B720" s="1" t="s">
        <v>25</v>
      </c>
      <c r="C720" s="1" t="s">
        <v>31</v>
      </c>
      <c r="D720" s="1">
        <v>2664</v>
      </c>
      <c r="E720" s="1">
        <v>130257</v>
      </c>
      <c r="F720" s="1">
        <v>101664</v>
      </c>
      <c r="G720" s="1">
        <v>3.44</v>
      </c>
      <c r="H720" s="1">
        <v>9.2899999999999991</v>
      </c>
      <c r="I720" s="1">
        <v>496</v>
      </c>
      <c r="J720" s="1">
        <v>67.53</v>
      </c>
      <c r="K720" s="1">
        <v>13.59</v>
      </c>
      <c r="L720" s="1">
        <v>61527</v>
      </c>
      <c r="M720" s="1">
        <v>9</v>
      </c>
      <c r="N720" s="1">
        <v>1144.1500000000001</v>
      </c>
      <c r="O720" s="1">
        <v>28.7</v>
      </c>
      <c r="P720" s="1">
        <v>14</v>
      </c>
      <c r="Q720" s="1">
        <v>32094</v>
      </c>
      <c r="R720" s="1">
        <v>9</v>
      </c>
      <c r="S720" s="1">
        <f t="shared" si="199"/>
        <v>24748.559999999998</v>
      </c>
      <c r="T720" s="1">
        <f t="shared" si="200"/>
        <v>17701.926299999999</v>
      </c>
      <c r="U720" s="1">
        <f t="shared" si="201"/>
        <v>764.56799999999998</v>
      </c>
      <c r="V720" s="1">
        <f t="shared" si="202"/>
        <v>91.641599999999997</v>
      </c>
      <c r="W720" s="1">
        <f t="shared" si="203"/>
        <v>-6670.6958999999915</v>
      </c>
      <c r="X720" s="1">
        <f t="shared" si="204"/>
        <v>-2.5040149774774743</v>
      </c>
      <c r="Y720" s="10">
        <f t="shared" si="205"/>
        <v>1.28125</v>
      </c>
      <c r="Z720" s="1">
        <f t="shared" si="206"/>
        <v>113.84608661451732</v>
      </c>
      <c r="AA720" s="1">
        <f t="shared" si="207"/>
        <v>4.3567593296329568</v>
      </c>
      <c r="AB720" s="1">
        <f t="shared" si="208"/>
        <v>-108334.69589999999</v>
      </c>
      <c r="AC720" s="8">
        <f t="shared" si="209"/>
        <v>4.3567593296329568</v>
      </c>
      <c r="AD720" s="1" t="str">
        <f t="shared" si="210"/>
        <v>CUST720</v>
      </c>
      <c r="AE720" s="1"/>
      <c r="AF720" s="1">
        <f t="shared" si="216"/>
        <v>209064154.04110005</v>
      </c>
      <c r="AG720" s="1">
        <f t="shared" si="211"/>
        <v>1.0214211049895048</v>
      </c>
      <c r="AH720" s="1" t="str">
        <f t="shared" si="212"/>
        <v>No</v>
      </c>
      <c r="AI720" s="1" t="str">
        <f t="shared" si="213"/>
        <v>No</v>
      </c>
      <c r="AJ720" s="1" t="str">
        <f t="shared" si="214"/>
        <v>No</v>
      </c>
      <c r="AK720" s="1" t="str">
        <f t="shared" si="215"/>
        <v>Low</v>
      </c>
    </row>
    <row r="721" spans="1:37" x14ac:dyDescent="0.3">
      <c r="A721" s="1" t="s">
        <v>18</v>
      </c>
      <c r="B721" s="1" t="s">
        <v>24</v>
      </c>
      <c r="C721" s="1" t="s">
        <v>30</v>
      </c>
      <c r="D721" s="1">
        <v>4594</v>
      </c>
      <c r="E721" s="1">
        <v>142493</v>
      </c>
      <c r="F721" s="1">
        <v>56001</v>
      </c>
      <c r="G721" s="1">
        <v>0.93</v>
      </c>
      <c r="H721" s="1">
        <v>15.12</v>
      </c>
      <c r="I721" s="1">
        <v>54</v>
      </c>
      <c r="J721" s="1">
        <v>12.31</v>
      </c>
      <c r="K721" s="1">
        <v>10.25</v>
      </c>
      <c r="L721" s="1">
        <v>85269</v>
      </c>
      <c r="M721" s="1">
        <v>1</v>
      </c>
      <c r="N721" s="1">
        <v>1335.86</v>
      </c>
      <c r="O721" s="1">
        <v>19.75</v>
      </c>
      <c r="P721" s="1">
        <v>47</v>
      </c>
      <c r="Q721" s="1">
        <v>24946</v>
      </c>
      <c r="R721" s="1">
        <v>54</v>
      </c>
      <c r="S721" s="1">
        <f t="shared" si="199"/>
        <v>69461.279999999999</v>
      </c>
      <c r="T721" s="1">
        <f t="shared" si="200"/>
        <v>14605.532499999999</v>
      </c>
      <c r="U721" s="1">
        <f t="shared" si="201"/>
        <v>907.31500000000005</v>
      </c>
      <c r="V721" s="1">
        <f t="shared" si="202"/>
        <v>42.724200000000003</v>
      </c>
      <c r="W721" s="1">
        <f t="shared" si="203"/>
        <v>-52738.851699999999</v>
      </c>
      <c r="X721" s="1">
        <f t="shared" si="204"/>
        <v>-11.479941597736177</v>
      </c>
      <c r="Y721" s="10">
        <f t="shared" si="205"/>
        <v>2.5444724201353548</v>
      </c>
      <c r="Z721" s="1">
        <f t="shared" si="206"/>
        <v>106.66761486982169</v>
      </c>
      <c r="AA721" s="1">
        <f t="shared" si="207"/>
        <v>0.50624549977893651</v>
      </c>
      <c r="AB721" s="1">
        <f t="shared" si="208"/>
        <v>-108739.8517</v>
      </c>
      <c r="AC721" s="8">
        <f t="shared" si="209"/>
        <v>0.50624549977893651</v>
      </c>
      <c r="AD721" s="1" t="str">
        <f t="shared" si="210"/>
        <v>CUST721</v>
      </c>
      <c r="AE721" s="1"/>
      <c r="AF721" s="1">
        <f t="shared" si="216"/>
        <v>208955414.18940005</v>
      </c>
      <c r="AG721" s="1">
        <f t="shared" si="211"/>
        <v>1.0208898365853671</v>
      </c>
      <c r="AH721" s="1" t="str">
        <f t="shared" si="212"/>
        <v>No</v>
      </c>
      <c r="AI721" s="1" t="str">
        <f t="shared" si="213"/>
        <v>No</v>
      </c>
      <c r="AJ721" s="1" t="str">
        <f t="shared" si="214"/>
        <v>No</v>
      </c>
      <c r="AK721" s="1" t="str">
        <f t="shared" si="215"/>
        <v>Low</v>
      </c>
    </row>
    <row r="722" spans="1:37" x14ac:dyDescent="0.3">
      <c r="A722" s="1" t="s">
        <v>20</v>
      </c>
      <c r="B722" s="1" t="s">
        <v>26</v>
      </c>
      <c r="C722" s="1" t="s">
        <v>29</v>
      </c>
      <c r="D722" s="1">
        <v>3888</v>
      </c>
      <c r="E722" s="1">
        <v>116912</v>
      </c>
      <c r="F722" s="1">
        <v>116032</v>
      </c>
      <c r="G722" s="1">
        <v>8.26</v>
      </c>
      <c r="H722" s="1">
        <v>8.42</v>
      </c>
      <c r="I722" s="1">
        <v>99</v>
      </c>
      <c r="J722" s="1">
        <v>25.55</v>
      </c>
      <c r="K722" s="1">
        <v>13.59</v>
      </c>
      <c r="L722" s="1">
        <v>52772</v>
      </c>
      <c r="M722" s="1">
        <v>8</v>
      </c>
      <c r="N722" s="1">
        <v>1082.53</v>
      </c>
      <c r="O722" s="1">
        <v>2.97</v>
      </c>
      <c r="P722" s="1">
        <v>25</v>
      </c>
      <c r="Q722" s="1">
        <v>8896</v>
      </c>
      <c r="R722" s="1">
        <v>32</v>
      </c>
      <c r="S722" s="1">
        <f t="shared" si="199"/>
        <v>32736.959999999999</v>
      </c>
      <c r="T722" s="1">
        <f t="shared" si="200"/>
        <v>15888.3408</v>
      </c>
      <c r="U722" s="1">
        <f t="shared" si="201"/>
        <v>115.4736</v>
      </c>
      <c r="V722" s="1">
        <f t="shared" si="202"/>
        <v>321.14879999999999</v>
      </c>
      <c r="W722" s="1">
        <f t="shared" si="203"/>
        <v>6182.0768000000098</v>
      </c>
      <c r="X722" s="1">
        <f t="shared" si="204"/>
        <v>1.5900403292181096</v>
      </c>
      <c r="Y722" s="10">
        <f t="shared" si="205"/>
        <v>1.007584114726972</v>
      </c>
      <c r="Z722" s="1">
        <f t="shared" si="206"/>
        <v>107.99885453520919</v>
      </c>
      <c r="AA722" s="1">
        <f t="shared" si="207"/>
        <v>0.91667638907896531</v>
      </c>
      <c r="AB722" s="1">
        <f t="shared" si="208"/>
        <v>-109849.92319999999</v>
      </c>
      <c r="AC722" s="8">
        <f t="shared" si="209"/>
        <v>0.91667638907896531</v>
      </c>
      <c r="AD722" s="1" t="str">
        <f t="shared" si="210"/>
        <v>CUST722</v>
      </c>
      <c r="AE722" s="1"/>
      <c r="AF722" s="1">
        <f t="shared" si="216"/>
        <v>208845564.26620004</v>
      </c>
      <c r="AG722" s="1">
        <f t="shared" si="211"/>
        <v>1.0203531447241889</v>
      </c>
      <c r="AH722" s="1" t="str">
        <f t="shared" si="212"/>
        <v>No</v>
      </c>
      <c r="AI722" s="1" t="str">
        <f t="shared" si="213"/>
        <v>No</v>
      </c>
      <c r="AJ722" s="1" t="str">
        <f t="shared" si="214"/>
        <v>No</v>
      </c>
      <c r="AK722" s="1" t="str">
        <f t="shared" si="215"/>
        <v>Low</v>
      </c>
    </row>
    <row r="723" spans="1:37" x14ac:dyDescent="0.3">
      <c r="A723" s="1" t="s">
        <v>19</v>
      </c>
      <c r="B723" s="1" t="s">
        <v>27</v>
      </c>
      <c r="C723" s="1" t="s">
        <v>31</v>
      </c>
      <c r="D723" s="1">
        <v>1897</v>
      </c>
      <c r="E723" s="1">
        <v>92092</v>
      </c>
      <c r="F723" s="1">
        <v>103746</v>
      </c>
      <c r="G723" s="1">
        <v>0.65</v>
      </c>
      <c r="H723" s="1">
        <v>5.91</v>
      </c>
      <c r="I723" s="1">
        <v>22</v>
      </c>
      <c r="J723" s="1">
        <v>15.76</v>
      </c>
      <c r="K723" s="1">
        <v>16.43</v>
      </c>
      <c r="L723" s="1">
        <v>61245</v>
      </c>
      <c r="M723" s="1">
        <v>0</v>
      </c>
      <c r="N723" s="1">
        <v>551.11</v>
      </c>
      <c r="O723" s="1">
        <v>5.44</v>
      </c>
      <c r="P723" s="1">
        <v>45</v>
      </c>
      <c r="Q723" s="1">
        <v>11204</v>
      </c>
      <c r="R723" s="1">
        <v>59</v>
      </c>
      <c r="S723" s="1">
        <f t="shared" si="199"/>
        <v>11211.27</v>
      </c>
      <c r="T723" s="1">
        <f t="shared" si="200"/>
        <v>15130.7156</v>
      </c>
      <c r="U723" s="1">
        <f t="shared" si="201"/>
        <v>103.19680000000001</v>
      </c>
      <c r="V723" s="1">
        <f t="shared" si="202"/>
        <v>12.330500000000001</v>
      </c>
      <c r="W723" s="1">
        <f t="shared" si="203"/>
        <v>-6814.5129000000015</v>
      </c>
      <c r="X723" s="1">
        <f t="shared" si="204"/>
        <v>-3.5922577227200851</v>
      </c>
      <c r="Y723" s="10">
        <f t="shared" si="205"/>
        <v>0.88766795828272893</v>
      </c>
      <c r="Z723" s="1">
        <f t="shared" si="206"/>
        <v>167.10275625555695</v>
      </c>
      <c r="AA723" s="1">
        <f t="shared" si="207"/>
        <v>0.13165551839464884</v>
      </c>
      <c r="AB723" s="1">
        <f t="shared" si="208"/>
        <v>-110560.5129</v>
      </c>
      <c r="AC723" s="8">
        <f t="shared" si="209"/>
        <v>0.13165551839464884</v>
      </c>
      <c r="AD723" s="1" t="str">
        <f t="shared" si="210"/>
        <v>CUST723</v>
      </c>
      <c r="AE723" s="1"/>
      <c r="AF723" s="1">
        <f t="shared" si="216"/>
        <v>208735003.75330004</v>
      </c>
      <c r="AG723" s="1">
        <f t="shared" si="211"/>
        <v>1.0198129811472596</v>
      </c>
      <c r="AH723" s="1" t="str">
        <f t="shared" si="212"/>
        <v>No</v>
      </c>
      <c r="AI723" s="1" t="str">
        <f t="shared" si="213"/>
        <v>No</v>
      </c>
      <c r="AJ723" s="1" t="str">
        <f t="shared" si="214"/>
        <v>No</v>
      </c>
      <c r="AK723" s="1" t="str">
        <f t="shared" si="215"/>
        <v>Low</v>
      </c>
    </row>
    <row r="724" spans="1:37" x14ac:dyDescent="0.3">
      <c r="A724" s="1" t="s">
        <v>22</v>
      </c>
      <c r="B724" s="1" t="s">
        <v>26</v>
      </c>
      <c r="C724" s="1" t="s">
        <v>29</v>
      </c>
      <c r="D724" s="1">
        <v>2645</v>
      </c>
      <c r="E724" s="1">
        <v>95232</v>
      </c>
      <c r="F724" s="1">
        <v>126534</v>
      </c>
      <c r="G724" s="1">
        <v>8.5</v>
      </c>
      <c r="H724" s="1">
        <v>3.1</v>
      </c>
      <c r="I724" s="1">
        <v>392</v>
      </c>
      <c r="J724" s="1">
        <v>57.12</v>
      </c>
      <c r="K724" s="1">
        <v>9.6300000000000008</v>
      </c>
      <c r="L724" s="1">
        <v>21182</v>
      </c>
      <c r="M724" s="1">
        <v>10</v>
      </c>
      <c r="N724" s="1">
        <v>476.86</v>
      </c>
      <c r="O724" s="1">
        <v>1.48</v>
      </c>
      <c r="P724" s="1">
        <v>13</v>
      </c>
      <c r="Q724" s="1">
        <v>45477</v>
      </c>
      <c r="R724" s="1">
        <v>7</v>
      </c>
      <c r="S724" s="1">
        <f t="shared" si="199"/>
        <v>8199.5</v>
      </c>
      <c r="T724" s="1">
        <f t="shared" si="200"/>
        <v>9170.8416000000016</v>
      </c>
      <c r="U724" s="1">
        <f t="shared" si="201"/>
        <v>39.146000000000001</v>
      </c>
      <c r="V724" s="1">
        <f t="shared" si="202"/>
        <v>224.82500000000002</v>
      </c>
      <c r="W724" s="1">
        <f t="shared" si="203"/>
        <v>10938.687399999995</v>
      </c>
      <c r="X724" s="1">
        <f t="shared" si="204"/>
        <v>4.135609603024573</v>
      </c>
      <c r="Y724" s="10">
        <f t="shared" si="205"/>
        <v>0.75261984921048886</v>
      </c>
      <c r="Z724" s="1">
        <f t="shared" si="206"/>
        <v>199.70641278362621</v>
      </c>
      <c r="AA724" s="1">
        <f t="shared" si="207"/>
        <v>1.9628813844086024</v>
      </c>
      <c r="AB724" s="1">
        <f t="shared" si="208"/>
        <v>-115595.3126</v>
      </c>
      <c r="AC724" s="8">
        <f t="shared" si="209"/>
        <v>1.9628813844086024</v>
      </c>
      <c r="AD724" s="1" t="str">
        <f t="shared" si="210"/>
        <v>CUST724</v>
      </c>
      <c r="AE724" s="1"/>
      <c r="AF724" s="1">
        <f t="shared" si="216"/>
        <v>208619408.44070005</v>
      </c>
      <c r="AG724" s="1">
        <f t="shared" si="211"/>
        <v>1.0192482191369139</v>
      </c>
      <c r="AH724" s="1" t="str">
        <f t="shared" si="212"/>
        <v>No</v>
      </c>
      <c r="AI724" s="1" t="str">
        <f t="shared" si="213"/>
        <v>No</v>
      </c>
      <c r="AJ724" s="1" t="str">
        <f t="shared" si="214"/>
        <v>No</v>
      </c>
      <c r="AK724" s="1" t="str">
        <f t="shared" si="215"/>
        <v>Low</v>
      </c>
    </row>
    <row r="725" spans="1:37" x14ac:dyDescent="0.3">
      <c r="A725" s="1" t="s">
        <v>19</v>
      </c>
      <c r="B725" s="1" t="s">
        <v>26</v>
      </c>
      <c r="C725" s="1" t="s">
        <v>28</v>
      </c>
      <c r="D725" s="1">
        <v>3603</v>
      </c>
      <c r="E725" s="1">
        <v>91971</v>
      </c>
      <c r="F725" s="1">
        <v>57389</v>
      </c>
      <c r="G725" s="1">
        <v>6.49</v>
      </c>
      <c r="H725" s="1">
        <v>18.25</v>
      </c>
      <c r="I725" s="1">
        <v>401</v>
      </c>
      <c r="J725" s="1">
        <v>66.099999999999994</v>
      </c>
      <c r="K725" s="1">
        <v>15.8</v>
      </c>
      <c r="L725" s="1">
        <v>26370</v>
      </c>
      <c r="M725" s="1">
        <v>8</v>
      </c>
      <c r="N725" s="1">
        <v>1126.45</v>
      </c>
      <c r="O725" s="1">
        <v>0.35</v>
      </c>
      <c r="P725" s="1">
        <v>41</v>
      </c>
      <c r="Q725" s="1">
        <v>43485</v>
      </c>
      <c r="R725" s="1">
        <v>25</v>
      </c>
      <c r="S725" s="1">
        <f t="shared" si="199"/>
        <v>65754.75</v>
      </c>
      <c r="T725" s="1">
        <f t="shared" si="200"/>
        <v>14531.418</v>
      </c>
      <c r="U725" s="1">
        <f t="shared" si="201"/>
        <v>12.610499999999998</v>
      </c>
      <c r="V725" s="1">
        <f t="shared" si="202"/>
        <v>233.8347</v>
      </c>
      <c r="W725" s="1">
        <f t="shared" si="203"/>
        <v>-58416.613200000022</v>
      </c>
      <c r="X725" s="1">
        <f t="shared" si="204"/>
        <v>-16.213325895087433</v>
      </c>
      <c r="Y725" s="10">
        <f t="shared" si="205"/>
        <v>1.6025893463904233</v>
      </c>
      <c r="Z725" s="1">
        <f t="shared" si="206"/>
        <v>81.64676638998624</v>
      </c>
      <c r="AA725" s="1">
        <f t="shared" si="207"/>
        <v>4.9114008763632011</v>
      </c>
      <c r="AB725" s="1">
        <f t="shared" si="208"/>
        <v>-115805.61320000002</v>
      </c>
      <c r="AC725" s="8">
        <f t="shared" si="209"/>
        <v>4.9114008763632011</v>
      </c>
      <c r="AD725" s="1" t="str">
        <f t="shared" si="210"/>
        <v>CUST725</v>
      </c>
      <c r="AE725" s="1"/>
      <c r="AF725" s="1">
        <f t="shared" si="216"/>
        <v>208503602.82750005</v>
      </c>
      <c r="AG725" s="1">
        <f t="shared" si="211"/>
        <v>1.0186824296645804</v>
      </c>
      <c r="AH725" s="1" t="str">
        <f t="shared" si="212"/>
        <v>No</v>
      </c>
      <c r="AI725" s="1" t="str">
        <f t="shared" si="213"/>
        <v>No</v>
      </c>
      <c r="AJ725" s="1" t="str">
        <f t="shared" si="214"/>
        <v>No</v>
      </c>
      <c r="AK725" s="1" t="str">
        <f t="shared" si="215"/>
        <v>Low</v>
      </c>
    </row>
    <row r="726" spans="1:37" x14ac:dyDescent="0.3">
      <c r="A726" s="1" t="s">
        <v>18</v>
      </c>
      <c r="B726" s="1" t="s">
        <v>26</v>
      </c>
      <c r="C726" s="1" t="s">
        <v>28</v>
      </c>
      <c r="D726" s="1">
        <v>2420</v>
      </c>
      <c r="E726" s="1">
        <v>96403</v>
      </c>
      <c r="F726" s="1">
        <v>70942</v>
      </c>
      <c r="G726" s="1">
        <v>6.55</v>
      </c>
      <c r="H726" s="1">
        <v>16.59</v>
      </c>
      <c r="I726" s="1">
        <v>80</v>
      </c>
      <c r="J726" s="1">
        <v>46.67</v>
      </c>
      <c r="K726" s="1">
        <v>9.2899999999999991</v>
      </c>
      <c r="L726" s="1">
        <v>81741</v>
      </c>
      <c r="M726" s="1">
        <v>1</v>
      </c>
      <c r="N726" s="1">
        <v>961.54</v>
      </c>
      <c r="O726" s="1">
        <v>11.58</v>
      </c>
      <c r="P726" s="1">
        <v>24</v>
      </c>
      <c r="Q726" s="1">
        <v>10290</v>
      </c>
      <c r="R726" s="1">
        <v>31</v>
      </c>
      <c r="S726" s="1">
        <f t="shared" si="199"/>
        <v>40147.800000000003</v>
      </c>
      <c r="T726" s="1">
        <f t="shared" si="200"/>
        <v>8955.8387000000002</v>
      </c>
      <c r="U726" s="1">
        <f t="shared" si="201"/>
        <v>280.23599999999999</v>
      </c>
      <c r="V726" s="1">
        <f t="shared" si="202"/>
        <v>158.51000000000002</v>
      </c>
      <c r="W726" s="1">
        <f t="shared" si="203"/>
        <v>-45170.384699999995</v>
      </c>
      <c r="X726" s="1">
        <f t="shared" si="204"/>
        <v>-18.665448223140494</v>
      </c>
      <c r="Y726" s="10">
        <f t="shared" si="205"/>
        <v>1.3588988187533477</v>
      </c>
      <c r="Z726" s="1">
        <f t="shared" si="206"/>
        <v>100.25895958566467</v>
      </c>
      <c r="AA726" s="1">
        <f t="shared" si="207"/>
        <v>0.79793367426324902</v>
      </c>
      <c r="AB726" s="1">
        <f t="shared" si="208"/>
        <v>-116112.3847</v>
      </c>
      <c r="AC726" s="8">
        <f t="shared" si="209"/>
        <v>0.79793367426324902</v>
      </c>
      <c r="AD726" s="1" t="str">
        <f t="shared" si="210"/>
        <v>CUST726</v>
      </c>
      <c r="AE726" s="1"/>
      <c r="AF726" s="1">
        <f t="shared" si="216"/>
        <v>208387490.44280005</v>
      </c>
      <c r="AG726" s="1">
        <f t="shared" si="211"/>
        <v>1.0181151414040597</v>
      </c>
      <c r="AH726" s="1" t="str">
        <f t="shared" si="212"/>
        <v>No</v>
      </c>
      <c r="AI726" s="1" t="str">
        <f t="shared" si="213"/>
        <v>No</v>
      </c>
      <c r="AJ726" s="1" t="str">
        <f t="shared" si="214"/>
        <v>No</v>
      </c>
      <c r="AK726" s="1" t="str">
        <f t="shared" si="215"/>
        <v>Low</v>
      </c>
    </row>
    <row r="727" spans="1:37" x14ac:dyDescent="0.3">
      <c r="A727" s="1" t="s">
        <v>21</v>
      </c>
      <c r="B727" s="1" t="s">
        <v>25</v>
      </c>
      <c r="C727" s="1" t="s">
        <v>29</v>
      </c>
      <c r="D727" s="1">
        <v>2566</v>
      </c>
      <c r="E727" s="1">
        <v>71253</v>
      </c>
      <c r="F727" s="1">
        <v>132927</v>
      </c>
      <c r="G727" s="1">
        <v>7.95</v>
      </c>
      <c r="H727" s="1">
        <v>4.29</v>
      </c>
      <c r="I727" s="1">
        <v>319</v>
      </c>
      <c r="J727" s="1">
        <v>69.23</v>
      </c>
      <c r="K727" s="1">
        <v>14.35</v>
      </c>
      <c r="L727" s="1">
        <v>11586</v>
      </c>
      <c r="M727" s="1">
        <v>11</v>
      </c>
      <c r="N727" s="1">
        <v>1219.07</v>
      </c>
      <c r="O727" s="1">
        <v>9.2799999999999994</v>
      </c>
      <c r="P727" s="1">
        <v>49</v>
      </c>
      <c r="Q727" s="1">
        <v>22038</v>
      </c>
      <c r="R727" s="1">
        <v>13</v>
      </c>
      <c r="S727" s="1">
        <f t="shared" si="199"/>
        <v>11008.14</v>
      </c>
      <c r="T727" s="1">
        <f t="shared" si="200"/>
        <v>10224.805499999999</v>
      </c>
      <c r="U727" s="1">
        <f t="shared" si="201"/>
        <v>238.12479999999999</v>
      </c>
      <c r="V727" s="1">
        <f t="shared" si="202"/>
        <v>203.99700000000001</v>
      </c>
      <c r="W727" s="1">
        <f t="shared" si="203"/>
        <v>15953.932700000005</v>
      </c>
      <c r="X727" s="1">
        <f t="shared" si="204"/>
        <v>6.2174328526890124</v>
      </c>
      <c r="Y727" s="10">
        <f t="shared" si="205"/>
        <v>0.53603105463901235</v>
      </c>
      <c r="Z727" s="1">
        <f t="shared" si="206"/>
        <v>58.448653481752487</v>
      </c>
      <c r="AA727" s="1">
        <f t="shared" si="207"/>
        <v>5.4577818477818472</v>
      </c>
      <c r="AB727" s="1">
        <f t="shared" si="208"/>
        <v>-116973.0673</v>
      </c>
      <c r="AC727" s="8">
        <f t="shared" si="209"/>
        <v>5.4577818477818472</v>
      </c>
      <c r="AD727" s="1" t="str">
        <f t="shared" si="210"/>
        <v>CUST727</v>
      </c>
      <c r="AE727" s="1"/>
      <c r="AF727" s="1">
        <f t="shared" si="216"/>
        <v>208270517.37550005</v>
      </c>
      <c r="AG727" s="1">
        <f t="shared" si="211"/>
        <v>1.0175436481215141</v>
      </c>
      <c r="AH727" s="1" t="str">
        <f t="shared" si="212"/>
        <v>No</v>
      </c>
      <c r="AI727" s="1" t="str">
        <f t="shared" si="213"/>
        <v>No</v>
      </c>
      <c r="AJ727" s="1" t="str">
        <f t="shared" si="214"/>
        <v>No</v>
      </c>
      <c r="AK727" s="1" t="str">
        <f t="shared" si="215"/>
        <v>Low</v>
      </c>
    </row>
    <row r="728" spans="1:37" x14ac:dyDescent="0.3">
      <c r="A728" s="1" t="s">
        <v>22</v>
      </c>
      <c r="B728" s="1" t="s">
        <v>26</v>
      </c>
      <c r="C728" s="1" t="s">
        <v>30</v>
      </c>
      <c r="D728" s="1">
        <v>2975</v>
      </c>
      <c r="E728" s="1">
        <v>112292</v>
      </c>
      <c r="F728" s="1">
        <v>105859</v>
      </c>
      <c r="G728" s="1">
        <v>3.17</v>
      </c>
      <c r="H728" s="1">
        <v>15.71</v>
      </c>
      <c r="I728" s="1">
        <v>44</v>
      </c>
      <c r="J728" s="1">
        <v>64.36</v>
      </c>
      <c r="K728" s="1">
        <v>18.39</v>
      </c>
      <c r="L728" s="1">
        <v>48877</v>
      </c>
      <c r="M728" s="1">
        <v>10</v>
      </c>
      <c r="N728" s="1">
        <v>165.46</v>
      </c>
      <c r="O728" s="1">
        <v>1.95</v>
      </c>
      <c r="P728" s="1">
        <v>48</v>
      </c>
      <c r="Q728" s="1">
        <v>8433</v>
      </c>
      <c r="R728" s="1">
        <v>29</v>
      </c>
      <c r="S728" s="1">
        <f t="shared" si="199"/>
        <v>46737.25</v>
      </c>
      <c r="T728" s="1">
        <f t="shared" si="200"/>
        <v>20650.498800000001</v>
      </c>
      <c r="U728" s="1">
        <f t="shared" si="201"/>
        <v>58.012500000000003</v>
      </c>
      <c r="V728" s="1">
        <f t="shared" si="202"/>
        <v>94.30749999999999</v>
      </c>
      <c r="W728" s="1">
        <f t="shared" si="203"/>
        <v>-12558.068799999994</v>
      </c>
      <c r="X728" s="1">
        <f t="shared" si="204"/>
        <v>-4.2211995966386535</v>
      </c>
      <c r="Y728" s="10">
        <f t="shared" si="205"/>
        <v>1.0607695141650686</v>
      </c>
      <c r="Z728" s="1">
        <f t="shared" si="206"/>
        <v>678.66553849873083</v>
      </c>
      <c r="AA728" s="1">
        <f t="shared" si="207"/>
        <v>6.4833113667937162E-2</v>
      </c>
      <c r="AB728" s="1">
        <f t="shared" si="208"/>
        <v>-118417.06879999999</v>
      </c>
      <c r="AC728" s="8">
        <f t="shared" si="209"/>
        <v>6.4833113667937162E-2</v>
      </c>
      <c r="AD728" s="1" t="str">
        <f t="shared" si="210"/>
        <v>CUST728</v>
      </c>
      <c r="AE728" s="1"/>
      <c r="AF728" s="1">
        <f t="shared" si="216"/>
        <v>208152100.30670005</v>
      </c>
      <c r="AG728" s="1">
        <f t="shared" si="211"/>
        <v>1.0169650999059288</v>
      </c>
      <c r="AH728" s="1" t="str">
        <f t="shared" si="212"/>
        <v>No</v>
      </c>
      <c r="AI728" s="1" t="str">
        <f t="shared" si="213"/>
        <v>No</v>
      </c>
      <c r="AJ728" s="1" t="str">
        <f t="shared" si="214"/>
        <v>No</v>
      </c>
      <c r="AK728" s="1" t="str">
        <f t="shared" si="215"/>
        <v>Low</v>
      </c>
    </row>
    <row r="729" spans="1:37" x14ac:dyDescent="0.3">
      <c r="A729" s="1" t="s">
        <v>23</v>
      </c>
      <c r="B729" s="1" t="s">
        <v>25</v>
      </c>
      <c r="C729" s="1" t="s">
        <v>30</v>
      </c>
      <c r="D729" s="1">
        <v>3474</v>
      </c>
      <c r="E729" s="1">
        <v>96850</v>
      </c>
      <c r="F729" s="1">
        <v>62169</v>
      </c>
      <c r="G729" s="1">
        <v>3.17</v>
      </c>
      <c r="H729" s="1">
        <v>17.43</v>
      </c>
      <c r="I729" s="1">
        <v>296</v>
      </c>
      <c r="J729" s="1">
        <v>41.28</v>
      </c>
      <c r="K729" s="1">
        <v>14.45</v>
      </c>
      <c r="L729" s="1">
        <v>61750</v>
      </c>
      <c r="M729" s="1">
        <v>13</v>
      </c>
      <c r="N729" s="1">
        <v>1267.4100000000001</v>
      </c>
      <c r="O729" s="1">
        <v>11.32</v>
      </c>
      <c r="P729" s="1">
        <v>3</v>
      </c>
      <c r="Q729" s="1">
        <v>17347</v>
      </c>
      <c r="R729" s="1">
        <v>56</v>
      </c>
      <c r="S729" s="1">
        <f t="shared" si="199"/>
        <v>60551.82</v>
      </c>
      <c r="T729" s="1">
        <f t="shared" si="200"/>
        <v>13994.824999999999</v>
      </c>
      <c r="U729" s="1">
        <f t="shared" si="201"/>
        <v>393.25680000000006</v>
      </c>
      <c r="V729" s="1">
        <f t="shared" si="202"/>
        <v>110.1258</v>
      </c>
      <c r="W729" s="1">
        <f t="shared" si="203"/>
        <v>-57297.027600000001</v>
      </c>
      <c r="X729" s="1">
        <f t="shared" si="204"/>
        <v>-16.493099481865286</v>
      </c>
      <c r="Y729" s="10">
        <f t="shared" si="205"/>
        <v>1.55785037558912</v>
      </c>
      <c r="Z729" s="1">
        <f t="shared" si="206"/>
        <v>76.415682375868897</v>
      </c>
      <c r="AA729" s="1">
        <f t="shared" si="207"/>
        <v>3.8735504388229223</v>
      </c>
      <c r="AB729" s="1">
        <f t="shared" si="208"/>
        <v>-119466.0276</v>
      </c>
      <c r="AC729" s="8">
        <f t="shared" si="209"/>
        <v>3.8735504388229223</v>
      </c>
      <c r="AD729" s="1" t="str">
        <f t="shared" si="210"/>
        <v>CUST729</v>
      </c>
      <c r="AE729" s="1"/>
      <c r="AF729" s="1">
        <f t="shared" si="216"/>
        <v>208032634.27910006</v>
      </c>
      <c r="AG729" s="1">
        <f t="shared" si="211"/>
        <v>1.0163814268105598</v>
      </c>
      <c r="AH729" s="1" t="str">
        <f t="shared" si="212"/>
        <v>No</v>
      </c>
      <c r="AI729" s="1" t="str">
        <f t="shared" si="213"/>
        <v>No</v>
      </c>
      <c r="AJ729" s="1" t="str">
        <f t="shared" si="214"/>
        <v>No</v>
      </c>
      <c r="AK729" s="1" t="str">
        <f t="shared" si="215"/>
        <v>Low</v>
      </c>
    </row>
    <row r="730" spans="1:37" x14ac:dyDescent="0.3">
      <c r="A730" s="1" t="s">
        <v>21</v>
      </c>
      <c r="B730" s="1" t="s">
        <v>26</v>
      </c>
      <c r="C730" s="1" t="s">
        <v>31</v>
      </c>
      <c r="D730" s="1">
        <v>761</v>
      </c>
      <c r="E730" s="1">
        <v>70074</v>
      </c>
      <c r="F730" s="1">
        <v>60350</v>
      </c>
      <c r="G730" s="1">
        <v>4.96</v>
      </c>
      <c r="H730" s="1">
        <v>19.899999999999999</v>
      </c>
      <c r="I730" s="1">
        <v>329</v>
      </c>
      <c r="J730" s="1">
        <v>24.71</v>
      </c>
      <c r="K730" s="1">
        <v>8.8699999999999992</v>
      </c>
      <c r="L730" s="1">
        <v>99250</v>
      </c>
      <c r="M730" s="1">
        <v>6</v>
      </c>
      <c r="N730" s="1">
        <v>1877.31</v>
      </c>
      <c r="O730" s="1">
        <v>19.61</v>
      </c>
      <c r="P730" s="1">
        <v>43</v>
      </c>
      <c r="Q730" s="1">
        <v>12881</v>
      </c>
      <c r="R730" s="1">
        <v>59</v>
      </c>
      <c r="S730" s="1">
        <f t="shared" si="199"/>
        <v>15143.9</v>
      </c>
      <c r="T730" s="1">
        <f t="shared" si="200"/>
        <v>6215.563799999999</v>
      </c>
      <c r="U730" s="1">
        <f t="shared" si="201"/>
        <v>149.2321</v>
      </c>
      <c r="V730" s="1">
        <f t="shared" si="202"/>
        <v>37.745599999999996</v>
      </c>
      <c r="W730" s="1">
        <f t="shared" si="203"/>
        <v>-63603.441500000015</v>
      </c>
      <c r="X730" s="1">
        <f t="shared" si="204"/>
        <v>-83.578766754270717</v>
      </c>
      <c r="Y730" s="10">
        <f t="shared" si="205"/>
        <v>1.1611267605633804</v>
      </c>
      <c r="Z730" s="1">
        <f t="shared" si="206"/>
        <v>37.32681336593317</v>
      </c>
      <c r="AA730" s="1">
        <f t="shared" si="207"/>
        <v>8.8140393013100446</v>
      </c>
      <c r="AB730" s="1">
        <f t="shared" si="208"/>
        <v>-123953.44150000002</v>
      </c>
      <c r="AC730" s="8">
        <f t="shared" si="209"/>
        <v>8.8140393013100446</v>
      </c>
      <c r="AD730" s="1" t="str">
        <f t="shared" si="210"/>
        <v>CUST730</v>
      </c>
      <c r="AE730" s="1"/>
      <c r="AF730" s="1">
        <f t="shared" si="216"/>
        <v>207908680.83760005</v>
      </c>
      <c r="AG730" s="1">
        <f t="shared" si="211"/>
        <v>1.0157758296350665</v>
      </c>
      <c r="AH730" s="1" t="str">
        <f t="shared" si="212"/>
        <v>No</v>
      </c>
      <c r="AI730" s="1" t="str">
        <f t="shared" si="213"/>
        <v>No</v>
      </c>
      <c r="AJ730" s="1" t="str">
        <f t="shared" si="214"/>
        <v>No</v>
      </c>
      <c r="AK730" s="1" t="str">
        <f t="shared" si="215"/>
        <v>Low</v>
      </c>
    </row>
    <row r="731" spans="1:37" x14ac:dyDescent="0.3">
      <c r="A731" s="1" t="s">
        <v>19</v>
      </c>
      <c r="B731" s="1" t="s">
        <v>24</v>
      </c>
      <c r="C731" s="1" t="s">
        <v>31</v>
      </c>
      <c r="D731" s="1">
        <v>2050</v>
      </c>
      <c r="E731" s="1">
        <v>145028</v>
      </c>
      <c r="F731" s="1">
        <v>100742</v>
      </c>
      <c r="G731" s="1">
        <v>7.23</v>
      </c>
      <c r="H731" s="1">
        <v>14.25</v>
      </c>
      <c r="I731" s="1">
        <v>207</v>
      </c>
      <c r="J731" s="1">
        <v>61.42</v>
      </c>
      <c r="K731" s="1">
        <v>19.28</v>
      </c>
      <c r="L731" s="1">
        <v>72918</v>
      </c>
      <c r="M731" s="1">
        <v>3</v>
      </c>
      <c r="N731" s="1">
        <v>1232.73</v>
      </c>
      <c r="O731" s="1">
        <v>2.61</v>
      </c>
      <c r="P731" s="1">
        <v>14</v>
      </c>
      <c r="Q731" s="1">
        <v>39278</v>
      </c>
      <c r="R731" s="1">
        <v>32</v>
      </c>
      <c r="S731" s="1">
        <f t="shared" si="199"/>
        <v>29212.5</v>
      </c>
      <c r="T731" s="1">
        <f t="shared" si="200"/>
        <v>27961.398399999998</v>
      </c>
      <c r="U731" s="1">
        <f t="shared" si="201"/>
        <v>53.504999999999995</v>
      </c>
      <c r="V731" s="1">
        <f t="shared" si="202"/>
        <v>148.215</v>
      </c>
      <c r="W731" s="1">
        <f t="shared" si="203"/>
        <v>-24543.618399999978</v>
      </c>
      <c r="X731" s="1">
        <f t="shared" si="204"/>
        <v>-11.972496780487793</v>
      </c>
      <c r="Y731" s="10">
        <f t="shared" si="205"/>
        <v>1.4395981814933196</v>
      </c>
      <c r="Z731" s="1">
        <f t="shared" si="206"/>
        <v>117.64782231307748</v>
      </c>
      <c r="AA731" s="1">
        <f t="shared" si="207"/>
        <v>1.7594885815152934</v>
      </c>
      <c r="AB731" s="1">
        <f t="shared" si="208"/>
        <v>-125285.61839999998</v>
      </c>
      <c r="AC731" s="8">
        <f t="shared" si="209"/>
        <v>1.7594885815152934</v>
      </c>
      <c r="AD731" s="1" t="str">
        <f t="shared" si="210"/>
        <v>CUST731</v>
      </c>
      <c r="AE731" s="1"/>
      <c r="AF731" s="1">
        <f t="shared" si="216"/>
        <v>207783395.21920004</v>
      </c>
      <c r="AG731" s="1">
        <f t="shared" si="211"/>
        <v>1.0151637238660389</v>
      </c>
      <c r="AH731" s="1" t="str">
        <f t="shared" si="212"/>
        <v>No</v>
      </c>
      <c r="AI731" s="1" t="str">
        <f t="shared" si="213"/>
        <v>No</v>
      </c>
      <c r="AJ731" s="1" t="str">
        <f t="shared" si="214"/>
        <v>No</v>
      </c>
      <c r="AK731" s="1" t="str">
        <f t="shared" si="215"/>
        <v>Low</v>
      </c>
    </row>
    <row r="732" spans="1:37" x14ac:dyDescent="0.3">
      <c r="A732" s="1" t="s">
        <v>22</v>
      </c>
      <c r="B732" s="1" t="s">
        <v>26</v>
      </c>
      <c r="C732" s="1" t="s">
        <v>31</v>
      </c>
      <c r="D732" s="1">
        <v>4412</v>
      </c>
      <c r="E732" s="1">
        <v>117155</v>
      </c>
      <c r="F732" s="1">
        <v>105167</v>
      </c>
      <c r="G732" s="1">
        <v>5.55</v>
      </c>
      <c r="H732" s="1">
        <v>8.5500000000000007</v>
      </c>
      <c r="I732" s="1">
        <v>482</v>
      </c>
      <c r="J732" s="1">
        <v>67.81</v>
      </c>
      <c r="K732" s="1">
        <v>13.8</v>
      </c>
      <c r="L732" s="1">
        <v>44645</v>
      </c>
      <c r="M732" s="1">
        <v>0</v>
      </c>
      <c r="N732" s="1">
        <v>1180.1099999999999</v>
      </c>
      <c r="O732" s="1">
        <v>12.39</v>
      </c>
      <c r="P732" s="1">
        <v>15</v>
      </c>
      <c r="Q732" s="1">
        <v>38634</v>
      </c>
      <c r="R732" s="1">
        <v>11</v>
      </c>
      <c r="S732" s="1">
        <f t="shared" si="199"/>
        <v>37722.600000000006</v>
      </c>
      <c r="T732" s="1">
        <f t="shared" si="200"/>
        <v>16167.390000000001</v>
      </c>
      <c r="U732" s="1">
        <f t="shared" si="201"/>
        <v>546.6468000000001</v>
      </c>
      <c r="V732" s="1">
        <f t="shared" si="202"/>
        <v>244.86600000000001</v>
      </c>
      <c r="W732" s="1">
        <f t="shared" si="203"/>
        <v>-20805.502800000017</v>
      </c>
      <c r="X732" s="1">
        <f t="shared" si="204"/>
        <v>-4.7156624660018167</v>
      </c>
      <c r="Y732" s="10">
        <f t="shared" si="205"/>
        <v>1.1139901299837403</v>
      </c>
      <c r="Z732" s="1">
        <f t="shared" si="206"/>
        <v>99.274643889128981</v>
      </c>
      <c r="AA732" s="1">
        <f t="shared" si="207"/>
        <v>4.8552176176859714</v>
      </c>
      <c r="AB732" s="1">
        <f t="shared" si="208"/>
        <v>-125972.50280000002</v>
      </c>
      <c r="AC732" s="8">
        <f t="shared" si="209"/>
        <v>4.8552176176859714</v>
      </c>
      <c r="AD732" s="1" t="str">
        <f t="shared" si="210"/>
        <v>CUST732</v>
      </c>
      <c r="AE732" s="1"/>
      <c r="AF732" s="1">
        <f t="shared" si="216"/>
        <v>207657422.71640006</v>
      </c>
      <c r="AG732" s="1">
        <f t="shared" si="211"/>
        <v>1.0145482621978326</v>
      </c>
      <c r="AH732" s="1" t="str">
        <f t="shared" si="212"/>
        <v>No</v>
      </c>
      <c r="AI732" s="1" t="str">
        <f t="shared" si="213"/>
        <v>No</v>
      </c>
      <c r="AJ732" s="1" t="str">
        <f t="shared" si="214"/>
        <v>No</v>
      </c>
      <c r="AK732" s="1" t="str">
        <f t="shared" si="215"/>
        <v>Low</v>
      </c>
    </row>
    <row r="733" spans="1:37" x14ac:dyDescent="0.3">
      <c r="A733" s="1" t="s">
        <v>19</v>
      </c>
      <c r="B733" s="1" t="s">
        <v>24</v>
      </c>
      <c r="C733" s="1" t="s">
        <v>29</v>
      </c>
      <c r="D733" s="1">
        <v>4699</v>
      </c>
      <c r="E733" s="1">
        <v>80447</v>
      </c>
      <c r="F733" s="1">
        <v>135544</v>
      </c>
      <c r="G733" s="1">
        <v>8.8000000000000007</v>
      </c>
      <c r="H733" s="1">
        <v>3.94</v>
      </c>
      <c r="I733" s="1">
        <v>255</v>
      </c>
      <c r="J733" s="1">
        <v>43.46</v>
      </c>
      <c r="K733" s="1">
        <v>14.94</v>
      </c>
      <c r="L733" s="1">
        <v>13231</v>
      </c>
      <c r="M733" s="1">
        <v>11</v>
      </c>
      <c r="N733" s="1">
        <v>539.80999999999995</v>
      </c>
      <c r="O733" s="1">
        <v>7.23</v>
      </c>
      <c r="P733" s="1">
        <v>12</v>
      </c>
      <c r="Q733" s="1">
        <v>29457</v>
      </c>
      <c r="R733" s="1">
        <v>69</v>
      </c>
      <c r="S733" s="1">
        <f t="shared" si="199"/>
        <v>18514.060000000001</v>
      </c>
      <c r="T733" s="1">
        <f t="shared" si="200"/>
        <v>12018.781800000001</v>
      </c>
      <c r="U733" s="1">
        <f t="shared" si="201"/>
        <v>339.73770000000002</v>
      </c>
      <c r="V733" s="1">
        <f t="shared" si="202"/>
        <v>413.51200000000006</v>
      </c>
      <c r="W733" s="1">
        <f t="shared" si="203"/>
        <v>6472.9084999999905</v>
      </c>
      <c r="X733" s="1">
        <f t="shared" si="204"/>
        <v>1.3775076612045096</v>
      </c>
      <c r="Y733" s="10">
        <f t="shared" si="205"/>
        <v>0.59351206988136695</v>
      </c>
      <c r="Z733" s="1">
        <f t="shared" si="206"/>
        <v>149.02836183101462</v>
      </c>
      <c r="AA733" s="1">
        <f t="shared" si="207"/>
        <v>1.7110836948549977</v>
      </c>
      <c r="AB733" s="1">
        <f t="shared" si="208"/>
        <v>-129071.09150000001</v>
      </c>
      <c r="AC733" s="8">
        <f t="shared" si="209"/>
        <v>1.7110836948549977</v>
      </c>
      <c r="AD733" s="1" t="str">
        <f t="shared" si="210"/>
        <v>CUST733</v>
      </c>
      <c r="AE733" s="1"/>
      <c r="AF733" s="1">
        <f t="shared" si="216"/>
        <v>207528351.62490004</v>
      </c>
      <c r="AG733" s="1">
        <f t="shared" si="211"/>
        <v>1.0139176618086514</v>
      </c>
      <c r="AH733" s="1" t="str">
        <f t="shared" si="212"/>
        <v>No</v>
      </c>
      <c r="AI733" s="1" t="str">
        <f t="shared" si="213"/>
        <v>No</v>
      </c>
      <c r="AJ733" s="1" t="str">
        <f t="shared" si="214"/>
        <v>No</v>
      </c>
      <c r="AK733" s="1" t="str">
        <f t="shared" si="215"/>
        <v>Low</v>
      </c>
    </row>
    <row r="734" spans="1:37" x14ac:dyDescent="0.3">
      <c r="A734" s="1" t="s">
        <v>19</v>
      </c>
      <c r="B734" s="1" t="s">
        <v>26</v>
      </c>
      <c r="C734" s="1" t="s">
        <v>31</v>
      </c>
      <c r="D734" s="1">
        <v>4506</v>
      </c>
      <c r="E734" s="1">
        <v>212002</v>
      </c>
      <c r="F734" s="1">
        <v>147105</v>
      </c>
      <c r="G734" s="1">
        <v>6.35</v>
      </c>
      <c r="H734" s="1">
        <v>18.75</v>
      </c>
      <c r="I734" s="1">
        <v>180</v>
      </c>
      <c r="J734" s="1">
        <v>21.96</v>
      </c>
      <c r="K734" s="1">
        <v>13.09</v>
      </c>
      <c r="L734" s="1">
        <v>60107</v>
      </c>
      <c r="M734" s="1">
        <v>1</v>
      </c>
      <c r="N734" s="1">
        <v>1636.11</v>
      </c>
      <c r="O734" s="1">
        <v>23.44</v>
      </c>
      <c r="P734" s="1">
        <v>34</v>
      </c>
      <c r="Q734" s="1">
        <v>21553</v>
      </c>
      <c r="R734" s="1">
        <v>-19</v>
      </c>
      <c r="S734" s="1">
        <f t="shared" si="199"/>
        <v>84487.5</v>
      </c>
      <c r="T734" s="1">
        <f t="shared" si="200"/>
        <v>27751.061799999996</v>
      </c>
      <c r="U734" s="1">
        <f t="shared" si="201"/>
        <v>1056.2064</v>
      </c>
      <c r="V734" s="1">
        <f t="shared" si="202"/>
        <v>286.13100000000003</v>
      </c>
      <c r="W734" s="1">
        <f t="shared" si="203"/>
        <v>16761.100800000015</v>
      </c>
      <c r="X734" s="1">
        <f t="shared" si="204"/>
        <v>3.7197294274300963</v>
      </c>
      <c r="Y734" s="10">
        <f t="shared" si="205"/>
        <v>1.4411610754223174</v>
      </c>
      <c r="Z734" s="1">
        <f t="shared" si="206"/>
        <v>129.57686219141746</v>
      </c>
      <c r="AA734" s="1">
        <f t="shared" si="207"/>
        <v>1.3891368949349532</v>
      </c>
      <c r="AB734" s="1">
        <f t="shared" si="208"/>
        <v>-130343.89919999999</v>
      </c>
      <c r="AC734" s="8">
        <f t="shared" si="209"/>
        <v>1.3891368949349532</v>
      </c>
      <c r="AD734" s="1" t="str">
        <f t="shared" si="210"/>
        <v>CUST734</v>
      </c>
      <c r="AE734" s="1"/>
      <c r="AF734" s="1">
        <f t="shared" si="216"/>
        <v>207398007.72570005</v>
      </c>
      <c r="AG734" s="1">
        <f t="shared" si="211"/>
        <v>1.0132808428850051</v>
      </c>
      <c r="AH734" s="1" t="str">
        <f t="shared" si="212"/>
        <v>No</v>
      </c>
      <c r="AI734" s="1" t="str">
        <f t="shared" si="213"/>
        <v>No</v>
      </c>
      <c r="AJ734" s="1" t="str">
        <f t="shared" si="214"/>
        <v>No</v>
      </c>
      <c r="AK734" s="1" t="str">
        <f t="shared" si="215"/>
        <v>Low</v>
      </c>
    </row>
    <row r="735" spans="1:37" x14ac:dyDescent="0.3">
      <c r="A735" s="1" t="s">
        <v>20</v>
      </c>
      <c r="B735" s="1" t="s">
        <v>27</v>
      </c>
      <c r="C735" s="1" t="s">
        <v>28</v>
      </c>
      <c r="D735" s="1">
        <v>2248</v>
      </c>
      <c r="E735" s="1">
        <v>185565</v>
      </c>
      <c r="F735" s="1">
        <v>127808</v>
      </c>
      <c r="G735" s="1">
        <v>9.4700000000000006</v>
      </c>
      <c r="H735" s="1">
        <v>18.52</v>
      </c>
      <c r="I735" s="1">
        <v>443</v>
      </c>
      <c r="J735" s="1">
        <v>33.28</v>
      </c>
      <c r="K735" s="1">
        <v>17.66</v>
      </c>
      <c r="L735" s="1">
        <v>94154</v>
      </c>
      <c r="M735" s="1">
        <v>8</v>
      </c>
      <c r="N735" s="1">
        <v>297.24</v>
      </c>
      <c r="O735" s="1">
        <v>6.43</v>
      </c>
      <c r="P735" s="1">
        <v>46</v>
      </c>
      <c r="Q735" s="1">
        <v>19672</v>
      </c>
      <c r="R735" s="1">
        <v>-20</v>
      </c>
      <c r="S735" s="1">
        <f t="shared" si="199"/>
        <v>41632.959999999999</v>
      </c>
      <c r="T735" s="1">
        <f t="shared" si="200"/>
        <v>32770.779000000002</v>
      </c>
      <c r="U735" s="1">
        <f t="shared" si="201"/>
        <v>144.54639999999998</v>
      </c>
      <c r="V735" s="1">
        <f t="shared" si="202"/>
        <v>212.88560000000001</v>
      </c>
      <c r="W735" s="1">
        <f t="shared" si="203"/>
        <v>-3022.1710000000021</v>
      </c>
      <c r="X735" s="1">
        <f t="shared" si="204"/>
        <v>-1.3443821174377233</v>
      </c>
      <c r="Y735" s="10">
        <f t="shared" si="205"/>
        <v>1.4519044191286929</v>
      </c>
      <c r="Z735" s="1">
        <f t="shared" si="206"/>
        <v>624.29350020185711</v>
      </c>
      <c r="AA735" s="1">
        <f t="shared" si="207"/>
        <v>0.70960213402311856</v>
      </c>
      <c r="AB735" s="1">
        <f t="shared" si="208"/>
        <v>-130830.171</v>
      </c>
      <c r="AC735" s="8">
        <f t="shared" si="209"/>
        <v>0.70960213402311856</v>
      </c>
      <c r="AD735" s="1" t="str">
        <f t="shared" si="210"/>
        <v>CUST735</v>
      </c>
      <c r="AE735" s="1"/>
      <c r="AF735" s="1">
        <f t="shared" si="216"/>
        <v>207267177.55470005</v>
      </c>
      <c r="AG735" s="1">
        <f t="shared" si="211"/>
        <v>1.0126416481916742</v>
      </c>
      <c r="AH735" s="1" t="str">
        <f t="shared" si="212"/>
        <v>No</v>
      </c>
      <c r="AI735" s="1" t="str">
        <f t="shared" si="213"/>
        <v>No</v>
      </c>
      <c r="AJ735" s="1" t="str">
        <f t="shared" si="214"/>
        <v>No</v>
      </c>
      <c r="AK735" s="1" t="str">
        <f t="shared" si="215"/>
        <v>Low</v>
      </c>
    </row>
    <row r="736" spans="1:37" x14ac:dyDescent="0.3">
      <c r="A736" s="1" t="s">
        <v>18</v>
      </c>
      <c r="B736" s="1" t="s">
        <v>25</v>
      </c>
      <c r="C736" s="1" t="s">
        <v>29</v>
      </c>
      <c r="D736" s="1">
        <v>1781</v>
      </c>
      <c r="E736" s="1">
        <v>124071</v>
      </c>
      <c r="F736" s="1">
        <v>118550</v>
      </c>
      <c r="G736" s="1">
        <v>7.86</v>
      </c>
      <c r="H736" s="1">
        <v>4.04</v>
      </c>
      <c r="I736" s="1">
        <v>160</v>
      </c>
      <c r="J736" s="1">
        <v>48.21</v>
      </c>
      <c r="K736" s="1">
        <v>14.68</v>
      </c>
      <c r="L736" s="1">
        <v>68470</v>
      </c>
      <c r="M736" s="1">
        <v>13</v>
      </c>
      <c r="N736" s="1">
        <v>1353.62</v>
      </c>
      <c r="O736" s="1">
        <v>11.64</v>
      </c>
      <c r="P736" s="1">
        <v>14</v>
      </c>
      <c r="Q736" s="1">
        <v>44023</v>
      </c>
      <c r="R736" s="1">
        <v>18</v>
      </c>
      <c r="S736" s="1">
        <f t="shared" si="199"/>
        <v>7195.24</v>
      </c>
      <c r="T736" s="1">
        <f t="shared" si="200"/>
        <v>18213.622799999997</v>
      </c>
      <c r="U736" s="1">
        <f t="shared" si="201"/>
        <v>207.30840000000001</v>
      </c>
      <c r="V736" s="1">
        <f t="shared" si="202"/>
        <v>139.98660000000001</v>
      </c>
      <c r="W736" s="1">
        <f t="shared" si="203"/>
        <v>-14178.157799999986</v>
      </c>
      <c r="X736" s="1">
        <f t="shared" si="204"/>
        <v>-7.9607848399775332</v>
      </c>
      <c r="Y736" s="10">
        <f t="shared" si="205"/>
        <v>1.0465710670603121</v>
      </c>
      <c r="Z736" s="1">
        <f t="shared" si="206"/>
        <v>91.658663435823939</v>
      </c>
      <c r="AA736" s="1">
        <f t="shared" si="207"/>
        <v>1.7456069508587824</v>
      </c>
      <c r="AB736" s="1">
        <f t="shared" si="208"/>
        <v>-132728.15779999999</v>
      </c>
      <c r="AC736" s="8">
        <f t="shared" si="209"/>
        <v>1.7456069508587824</v>
      </c>
      <c r="AD736" s="1" t="str">
        <f t="shared" si="210"/>
        <v>CUST736</v>
      </c>
      <c r="AE736" s="1"/>
      <c r="AF736" s="1">
        <f t="shared" si="216"/>
        <v>207134449.39690006</v>
      </c>
      <c r="AG736" s="1">
        <f t="shared" si="211"/>
        <v>1.0119931805372113</v>
      </c>
      <c r="AH736" s="1" t="str">
        <f t="shared" si="212"/>
        <v>No</v>
      </c>
      <c r="AI736" s="1" t="str">
        <f t="shared" si="213"/>
        <v>No</v>
      </c>
      <c r="AJ736" s="1" t="str">
        <f t="shared" si="214"/>
        <v>No</v>
      </c>
      <c r="AK736" s="1" t="str">
        <f t="shared" si="215"/>
        <v>Low</v>
      </c>
    </row>
    <row r="737" spans="1:37" x14ac:dyDescent="0.3">
      <c r="A737" s="1" t="s">
        <v>20</v>
      </c>
      <c r="B737" s="1" t="s">
        <v>24</v>
      </c>
      <c r="C737" s="1" t="s">
        <v>31</v>
      </c>
      <c r="D737" s="1">
        <v>3532</v>
      </c>
      <c r="E737" s="1">
        <v>103072</v>
      </c>
      <c r="F737" s="1">
        <v>123418</v>
      </c>
      <c r="G737" s="1">
        <v>7.59</v>
      </c>
      <c r="H737" s="1">
        <v>5.44</v>
      </c>
      <c r="I737" s="1">
        <v>131</v>
      </c>
      <c r="J737" s="1">
        <v>26.86</v>
      </c>
      <c r="K737" s="1">
        <v>13.71</v>
      </c>
      <c r="L737" s="1">
        <v>67808</v>
      </c>
      <c r="M737" s="1">
        <v>14</v>
      </c>
      <c r="N737" s="1">
        <v>1840.56</v>
      </c>
      <c r="O737" s="1">
        <v>0.48</v>
      </c>
      <c r="P737" s="1">
        <v>40</v>
      </c>
      <c r="Q737" s="1">
        <v>11190</v>
      </c>
      <c r="R737" s="1">
        <v>9</v>
      </c>
      <c r="S737" s="1">
        <f t="shared" si="199"/>
        <v>19214.080000000002</v>
      </c>
      <c r="T737" s="1">
        <f t="shared" si="200"/>
        <v>14131.171200000001</v>
      </c>
      <c r="U737" s="1">
        <f t="shared" si="201"/>
        <v>16.953599999999998</v>
      </c>
      <c r="V737" s="1">
        <f t="shared" si="202"/>
        <v>268.0788</v>
      </c>
      <c r="W737" s="1">
        <f t="shared" si="203"/>
        <v>-9556.2835999999952</v>
      </c>
      <c r="X737" s="1">
        <f t="shared" si="204"/>
        <v>-2.7056295583238943</v>
      </c>
      <c r="Y737" s="10">
        <f t="shared" si="205"/>
        <v>0.83514560274838356</v>
      </c>
      <c r="Z737" s="1">
        <f t="shared" si="206"/>
        <v>56.00034772025905</v>
      </c>
      <c r="AA737" s="1">
        <f t="shared" si="207"/>
        <v>2.339271189071717</v>
      </c>
      <c r="AB737" s="1">
        <f t="shared" si="208"/>
        <v>-132974.2836</v>
      </c>
      <c r="AC737" s="8">
        <f t="shared" si="209"/>
        <v>2.339271189071717</v>
      </c>
      <c r="AD737" s="1" t="str">
        <f t="shared" si="210"/>
        <v>CUST737</v>
      </c>
      <c r="AE737" s="1"/>
      <c r="AF737" s="1">
        <f t="shared" si="216"/>
        <v>207001475.11330006</v>
      </c>
      <c r="AG737" s="1">
        <f t="shared" si="211"/>
        <v>1.0113435103902038</v>
      </c>
      <c r="AH737" s="1" t="str">
        <f t="shared" si="212"/>
        <v>No</v>
      </c>
      <c r="AI737" s="1" t="str">
        <f t="shared" si="213"/>
        <v>No</v>
      </c>
      <c r="AJ737" s="1" t="str">
        <f t="shared" si="214"/>
        <v>No</v>
      </c>
      <c r="AK737" s="1" t="str">
        <f t="shared" si="215"/>
        <v>Low</v>
      </c>
    </row>
    <row r="738" spans="1:37" x14ac:dyDescent="0.3">
      <c r="A738" s="1" t="s">
        <v>23</v>
      </c>
      <c r="B738" s="1" t="s">
        <v>27</v>
      </c>
      <c r="C738" s="1" t="s">
        <v>28</v>
      </c>
      <c r="D738" s="1">
        <v>527</v>
      </c>
      <c r="E738" s="1">
        <v>117695</v>
      </c>
      <c r="F738" s="1">
        <v>118816</v>
      </c>
      <c r="G738" s="1">
        <v>5.7</v>
      </c>
      <c r="H738" s="1">
        <v>18.12</v>
      </c>
      <c r="I738" s="1">
        <v>44</v>
      </c>
      <c r="J738" s="1">
        <v>67.5</v>
      </c>
      <c r="K738" s="1">
        <v>18.72</v>
      </c>
      <c r="L738" s="1">
        <v>85929</v>
      </c>
      <c r="M738" s="1">
        <v>11</v>
      </c>
      <c r="N738" s="1">
        <v>1515.58</v>
      </c>
      <c r="O738" s="1">
        <v>17.559999999999999</v>
      </c>
      <c r="P738" s="1">
        <v>33</v>
      </c>
      <c r="Q738" s="1">
        <v>21593</v>
      </c>
      <c r="R738" s="1">
        <v>-4</v>
      </c>
      <c r="S738" s="1">
        <f t="shared" si="199"/>
        <v>9549.24</v>
      </c>
      <c r="T738" s="1">
        <f t="shared" si="200"/>
        <v>22032.503999999997</v>
      </c>
      <c r="U738" s="1">
        <f t="shared" si="201"/>
        <v>92.541199999999989</v>
      </c>
      <c r="V738" s="1">
        <f t="shared" si="202"/>
        <v>30.039000000000001</v>
      </c>
      <c r="W738" s="1">
        <f t="shared" si="203"/>
        <v>-21531.324200000003</v>
      </c>
      <c r="X738" s="1">
        <f t="shared" si="204"/>
        <v>-40.856402656546493</v>
      </c>
      <c r="Y738" s="10">
        <f t="shared" si="205"/>
        <v>0.99056524373821708</v>
      </c>
      <c r="Z738" s="1">
        <f t="shared" si="206"/>
        <v>77.656738674302915</v>
      </c>
      <c r="AA738" s="1">
        <f t="shared" si="207"/>
        <v>0.56659603211691234</v>
      </c>
      <c r="AB738" s="1">
        <f t="shared" si="208"/>
        <v>-140347.3242</v>
      </c>
      <c r="AC738" s="8">
        <f t="shared" si="209"/>
        <v>0.56659603211691234</v>
      </c>
      <c r="AD738" s="1" t="str">
        <f t="shared" si="210"/>
        <v>CUST738</v>
      </c>
      <c r="AE738" s="1"/>
      <c r="AF738" s="1">
        <f t="shared" si="216"/>
        <v>206861127.78910005</v>
      </c>
      <c r="AG738" s="1">
        <f t="shared" si="211"/>
        <v>1.0106578179068404</v>
      </c>
      <c r="AH738" s="1" t="str">
        <f t="shared" si="212"/>
        <v>No</v>
      </c>
      <c r="AI738" s="1" t="str">
        <f t="shared" si="213"/>
        <v>No</v>
      </c>
      <c r="AJ738" s="1" t="str">
        <f t="shared" si="214"/>
        <v>No</v>
      </c>
      <c r="AK738" s="1" t="str">
        <f t="shared" si="215"/>
        <v>Low</v>
      </c>
    </row>
    <row r="739" spans="1:37" x14ac:dyDescent="0.3">
      <c r="A739" s="1" t="s">
        <v>18</v>
      </c>
      <c r="B739" s="1" t="s">
        <v>26</v>
      </c>
      <c r="C739" s="1" t="s">
        <v>29</v>
      </c>
      <c r="D739" s="1">
        <v>3666</v>
      </c>
      <c r="E739" s="1">
        <v>79725</v>
      </c>
      <c r="F739" s="1">
        <v>91716</v>
      </c>
      <c r="G739" s="1">
        <v>2.85</v>
      </c>
      <c r="H739" s="1">
        <v>12.87</v>
      </c>
      <c r="I739" s="1">
        <v>110</v>
      </c>
      <c r="J739" s="1">
        <v>10.83</v>
      </c>
      <c r="K739" s="1">
        <v>14.38</v>
      </c>
      <c r="L739" s="1">
        <v>47085</v>
      </c>
      <c r="M739" s="1">
        <v>9</v>
      </c>
      <c r="N739" s="1">
        <v>1061.6500000000001</v>
      </c>
      <c r="O739" s="1">
        <v>21.15</v>
      </c>
      <c r="P739" s="1">
        <v>34</v>
      </c>
      <c r="Q739" s="1">
        <v>23191</v>
      </c>
      <c r="R739" s="1">
        <v>54</v>
      </c>
      <c r="S739" s="1">
        <f t="shared" si="199"/>
        <v>47181.42</v>
      </c>
      <c r="T739" s="1">
        <f t="shared" si="200"/>
        <v>11464.455000000002</v>
      </c>
      <c r="U739" s="1">
        <f t="shared" si="201"/>
        <v>775.35899999999992</v>
      </c>
      <c r="V739" s="1">
        <f t="shared" si="202"/>
        <v>104.48100000000001</v>
      </c>
      <c r="W739" s="1">
        <f t="shared" si="203"/>
        <v>-50076.714999999997</v>
      </c>
      <c r="X739" s="1">
        <f t="shared" si="204"/>
        <v>-13.659769503546098</v>
      </c>
      <c r="Y739" s="10">
        <f t="shared" si="205"/>
        <v>0.86925945309433472</v>
      </c>
      <c r="Z739" s="1">
        <f t="shared" si="206"/>
        <v>75.09537041397823</v>
      </c>
      <c r="AA739" s="1">
        <f t="shared" si="207"/>
        <v>1.464804013797429</v>
      </c>
      <c r="AB739" s="1">
        <f t="shared" si="208"/>
        <v>-141792.715</v>
      </c>
      <c r="AC739" s="8">
        <f t="shared" si="209"/>
        <v>1.464804013797429</v>
      </c>
      <c r="AD739" s="1" t="str">
        <f t="shared" si="210"/>
        <v>CUST739</v>
      </c>
      <c r="AE739" s="1"/>
      <c r="AF739" s="1">
        <f t="shared" si="216"/>
        <v>206719335.07410005</v>
      </c>
      <c r="AG739" s="1">
        <f t="shared" si="211"/>
        <v>1.0099650637027586</v>
      </c>
      <c r="AH739" s="1" t="str">
        <f t="shared" si="212"/>
        <v>No</v>
      </c>
      <c r="AI739" s="1" t="str">
        <f t="shared" si="213"/>
        <v>No</v>
      </c>
      <c r="AJ739" s="1" t="str">
        <f t="shared" si="214"/>
        <v>No</v>
      </c>
      <c r="AK739" s="1" t="str">
        <f t="shared" si="215"/>
        <v>Low</v>
      </c>
    </row>
    <row r="740" spans="1:37" x14ac:dyDescent="0.3">
      <c r="A740" s="1" t="s">
        <v>18</v>
      </c>
      <c r="B740" s="1" t="s">
        <v>27</v>
      </c>
      <c r="C740" s="1" t="s">
        <v>29</v>
      </c>
      <c r="D740" s="1">
        <v>3928</v>
      </c>
      <c r="E740" s="1">
        <v>118920</v>
      </c>
      <c r="F740" s="1">
        <v>73344</v>
      </c>
      <c r="G740" s="1">
        <v>4.4400000000000004</v>
      </c>
      <c r="H740" s="1">
        <v>18.68</v>
      </c>
      <c r="I740" s="1">
        <v>44</v>
      </c>
      <c r="J740" s="1">
        <v>32.409999999999997</v>
      </c>
      <c r="K740" s="1">
        <v>9.8000000000000007</v>
      </c>
      <c r="L740" s="1">
        <v>81948</v>
      </c>
      <c r="M740" s="1">
        <v>2</v>
      </c>
      <c r="N740" s="1">
        <v>1203.54</v>
      </c>
      <c r="O740" s="1">
        <v>12.35</v>
      </c>
      <c r="P740" s="1">
        <v>31</v>
      </c>
      <c r="Q740" s="1">
        <v>19790</v>
      </c>
      <c r="R740" s="1">
        <v>-12</v>
      </c>
      <c r="S740" s="1">
        <f t="shared" si="199"/>
        <v>73375.039999999994</v>
      </c>
      <c r="T740" s="1">
        <f t="shared" si="200"/>
        <v>11654.16</v>
      </c>
      <c r="U740" s="1">
        <f t="shared" si="201"/>
        <v>485.108</v>
      </c>
      <c r="V740" s="1">
        <f t="shared" si="202"/>
        <v>174.4032</v>
      </c>
      <c r="W740" s="1">
        <f t="shared" si="203"/>
        <v>-68506.711199999991</v>
      </c>
      <c r="X740" s="1">
        <f t="shared" si="204"/>
        <v>-17.440608757637474</v>
      </c>
      <c r="Y740" s="10">
        <f t="shared" si="205"/>
        <v>1.6214005235602094</v>
      </c>
      <c r="Z740" s="1">
        <f t="shared" si="206"/>
        <v>98.808514881100763</v>
      </c>
      <c r="AA740" s="1">
        <f t="shared" si="207"/>
        <v>0.44530575176589299</v>
      </c>
      <c r="AB740" s="1">
        <f t="shared" si="208"/>
        <v>-141850.71119999999</v>
      </c>
      <c r="AC740" s="8">
        <f t="shared" si="209"/>
        <v>0.44530575176589299</v>
      </c>
      <c r="AD740" s="1" t="str">
        <f t="shared" si="210"/>
        <v>CUST740</v>
      </c>
      <c r="AE740" s="1"/>
      <c r="AF740" s="1">
        <f t="shared" si="216"/>
        <v>206577484.36290005</v>
      </c>
      <c r="AG740" s="1">
        <f t="shared" si="211"/>
        <v>1.0092720261476502</v>
      </c>
      <c r="AH740" s="1" t="str">
        <f t="shared" si="212"/>
        <v>No</v>
      </c>
      <c r="AI740" s="1" t="str">
        <f t="shared" si="213"/>
        <v>No</v>
      </c>
      <c r="AJ740" s="1" t="str">
        <f t="shared" si="214"/>
        <v>No</v>
      </c>
      <c r="AK740" s="1" t="str">
        <f t="shared" si="215"/>
        <v>Low</v>
      </c>
    </row>
    <row r="741" spans="1:37" x14ac:dyDescent="0.3">
      <c r="A741" s="1" t="s">
        <v>20</v>
      </c>
      <c r="B741" s="1" t="s">
        <v>26</v>
      </c>
      <c r="C741" s="1" t="s">
        <v>28</v>
      </c>
      <c r="D741" s="1">
        <v>3288</v>
      </c>
      <c r="E741" s="1">
        <v>63140</v>
      </c>
      <c r="F741" s="1">
        <v>94678</v>
      </c>
      <c r="G741" s="1">
        <v>5.71</v>
      </c>
      <c r="H741" s="1">
        <v>15.78</v>
      </c>
      <c r="I741" s="1">
        <v>381</v>
      </c>
      <c r="J741" s="1">
        <v>30.59</v>
      </c>
      <c r="K741" s="1">
        <v>12.26</v>
      </c>
      <c r="L741" s="1">
        <v>10416</v>
      </c>
      <c r="M741" s="1">
        <v>8</v>
      </c>
      <c r="N741" s="1">
        <v>540.74</v>
      </c>
      <c r="O741" s="1">
        <v>4.76</v>
      </c>
      <c r="P741" s="1">
        <v>3</v>
      </c>
      <c r="Q741" s="1">
        <v>40174</v>
      </c>
      <c r="R741" s="1">
        <v>38</v>
      </c>
      <c r="S741" s="1">
        <f t="shared" si="199"/>
        <v>51884.639999999999</v>
      </c>
      <c r="T741" s="1">
        <f t="shared" si="200"/>
        <v>7740.9639999999999</v>
      </c>
      <c r="U741" s="1">
        <f t="shared" si="201"/>
        <v>156.50879999999998</v>
      </c>
      <c r="V741" s="1">
        <f t="shared" si="202"/>
        <v>187.7448</v>
      </c>
      <c r="W741" s="1">
        <f t="shared" si="203"/>
        <v>-47419.857600000003</v>
      </c>
      <c r="X741" s="1">
        <f t="shared" si="204"/>
        <v>-14.422097810218979</v>
      </c>
      <c r="Y741" s="10">
        <f t="shared" si="205"/>
        <v>0.6668919918037981</v>
      </c>
      <c r="Z741" s="1">
        <f t="shared" si="206"/>
        <v>116.76591337796353</v>
      </c>
      <c r="AA741" s="1">
        <f t="shared" si="207"/>
        <v>3.2629385492556224</v>
      </c>
      <c r="AB741" s="1">
        <f t="shared" si="208"/>
        <v>-142097.85759999999</v>
      </c>
      <c r="AC741" s="8">
        <f t="shared" si="209"/>
        <v>3.2629385492556224</v>
      </c>
      <c r="AD741" s="1" t="str">
        <f t="shared" si="210"/>
        <v>CUST741</v>
      </c>
      <c r="AE741" s="1"/>
      <c r="AF741" s="1">
        <f t="shared" si="216"/>
        <v>206435386.50530005</v>
      </c>
      <c r="AG741" s="1">
        <f t="shared" si="211"/>
        <v>1.0085777811136694</v>
      </c>
      <c r="AH741" s="1" t="str">
        <f t="shared" si="212"/>
        <v>No</v>
      </c>
      <c r="AI741" s="1" t="str">
        <f t="shared" si="213"/>
        <v>No</v>
      </c>
      <c r="AJ741" s="1" t="str">
        <f t="shared" si="214"/>
        <v>No</v>
      </c>
      <c r="AK741" s="1" t="str">
        <f t="shared" si="215"/>
        <v>Low</v>
      </c>
    </row>
    <row r="742" spans="1:37" x14ac:dyDescent="0.3">
      <c r="A742" s="1" t="s">
        <v>18</v>
      </c>
      <c r="B742" s="1" t="s">
        <v>25</v>
      </c>
      <c r="C742" s="1" t="s">
        <v>30</v>
      </c>
      <c r="D742" s="1">
        <v>4692</v>
      </c>
      <c r="E742" s="1">
        <v>136516</v>
      </c>
      <c r="F742" s="1">
        <v>117492</v>
      </c>
      <c r="G742" s="1">
        <v>9.7200000000000006</v>
      </c>
      <c r="H742" s="1">
        <v>3.23</v>
      </c>
      <c r="I742" s="1">
        <v>430</v>
      </c>
      <c r="J742" s="1">
        <v>48.05</v>
      </c>
      <c r="K742" s="1">
        <v>14.76</v>
      </c>
      <c r="L742" s="1">
        <v>93321</v>
      </c>
      <c r="M742" s="1">
        <v>1</v>
      </c>
      <c r="N742" s="1">
        <v>1166.8</v>
      </c>
      <c r="O742" s="1">
        <v>1.04</v>
      </c>
      <c r="P742" s="1">
        <v>34</v>
      </c>
      <c r="Q742" s="1">
        <v>33250</v>
      </c>
      <c r="R742" s="1">
        <v>48</v>
      </c>
      <c r="S742" s="1">
        <f t="shared" si="199"/>
        <v>15155.16</v>
      </c>
      <c r="T742" s="1">
        <f t="shared" si="200"/>
        <v>20149.761600000002</v>
      </c>
      <c r="U742" s="1">
        <f t="shared" si="201"/>
        <v>48.796799999999998</v>
      </c>
      <c r="V742" s="1">
        <f t="shared" si="202"/>
        <v>456.06240000000003</v>
      </c>
      <c r="W742" s="1">
        <f t="shared" si="203"/>
        <v>-25864.780800000008</v>
      </c>
      <c r="X742" s="1">
        <f t="shared" si="204"/>
        <v>-5.5125278772378534</v>
      </c>
      <c r="Y742" s="10">
        <f t="shared" si="205"/>
        <v>1.1619174071426139</v>
      </c>
      <c r="Z742" s="1">
        <f t="shared" si="206"/>
        <v>117.00034281796367</v>
      </c>
      <c r="AA742" s="1">
        <f t="shared" si="207"/>
        <v>3.675202906619004</v>
      </c>
      <c r="AB742" s="1">
        <f t="shared" si="208"/>
        <v>-143356.78080000001</v>
      </c>
      <c r="AC742" s="8">
        <f t="shared" si="209"/>
        <v>3.675202906619004</v>
      </c>
      <c r="AD742" s="1" t="str">
        <f t="shared" si="210"/>
        <v>CUST742</v>
      </c>
      <c r="AE742" s="1"/>
      <c r="AF742" s="1">
        <f t="shared" si="216"/>
        <v>206292029.72450003</v>
      </c>
      <c r="AG742" s="1">
        <f t="shared" si="211"/>
        <v>1.0078773853804837</v>
      </c>
      <c r="AH742" s="1" t="str">
        <f t="shared" si="212"/>
        <v>No</v>
      </c>
      <c r="AI742" s="1" t="str">
        <f t="shared" si="213"/>
        <v>No</v>
      </c>
      <c r="AJ742" s="1" t="str">
        <f t="shared" si="214"/>
        <v>No</v>
      </c>
      <c r="AK742" s="1" t="str">
        <f t="shared" si="215"/>
        <v>Low</v>
      </c>
    </row>
    <row r="743" spans="1:37" x14ac:dyDescent="0.3">
      <c r="A743" s="1" t="s">
        <v>22</v>
      </c>
      <c r="B743" s="1" t="s">
        <v>27</v>
      </c>
      <c r="C743" s="1" t="s">
        <v>31</v>
      </c>
      <c r="D743" s="1">
        <v>2237</v>
      </c>
      <c r="E743" s="1">
        <v>80651</v>
      </c>
      <c r="F743" s="1">
        <v>134714</v>
      </c>
      <c r="G743" s="1">
        <v>3.42</v>
      </c>
      <c r="H743" s="1">
        <v>9.4</v>
      </c>
      <c r="I743" s="1">
        <v>344</v>
      </c>
      <c r="J743" s="1">
        <v>37.799999999999997</v>
      </c>
      <c r="K743" s="1">
        <v>7.15</v>
      </c>
      <c r="L743" s="1">
        <v>41708</v>
      </c>
      <c r="M743" s="1">
        <v>6</v>
      </c>
      <c r="N743" s="1">
        <v>1538.74</v>
      </c>
      <c r="O743" s="1">
        <v>12.7</v>
      </c>
      <c r="P743" s="1">
        <v>47</v>
      </c>
      <c r="Q743" s="1">
        <v>22804</v>
      </c>
      <c r="R743" s="1">
        <v>-4</v>
      </c>
      <c r="S743" s="1">
        <f t="shared" si="199"/>
        <v>21027.8</v>
      </c>
      <c r="T743" s="1">
        <f t="shared" si="200"/>
        <v>5766.5465000000004</v>
      </c>
      <c r="U743" s="1">
        <f t="shared" si="201"/>
        <v>284.09899999999999</v>
      </c>
      <c r="V743" s="1">
        <f t="shared" si="202"/>
        <v>76.505400000000009</v>
      </c>
      <c r="W743" s="1">
        <f t="shared" si="203"/>
        <v>-11015.950899999996</v>
      </c>
      <c r="X743" s="1">
        <f t="shared" si="204"/>
        <v>-4.9244304425569947</v>
      </c>
      <c r="Y743" s="10">
        <f t="shared" si="205"/>
        <v>0.59868313612542123</v>
      </c>
      <c r="Z743" s="1">
        <f t="shared" si="206"/>
        <v>52.413663126974015</v>
      </c>
      <c r="AA743" s="1">
        <f t="shared" si="207"/>
        <v>6.563174170190079</v>
      </c>
      <c r="AB743" s="1">
        <f t="shared" si="208"/>
        <v>-145729.9509</v>
      </c>
      <c r="AC743" s="8">
        <f t="shared" si="209"/>
        <v>6.563174170190079</v>
      </c>
      <c r="AD743" s="1" t="str">
        <f t="shared" si="210"/>
        <v>CUST743</v>
      </c>
      <c r="AE743" s="1"/>
      <c r="AF743" s="1">
        <f t="shared" si="216"/>
        <v>206146299.77360004</v>
      </c>
      <c r="AG743" s="1">
        <f t="shared" si="211"/>
        <v>1.0071653950913733</v>
      </c>
      <c r="AH743" s="1" t="str">
        <f t="shared" si="212"/>
        <v>No</v>
      </c>
      <c r="AI743" s="1" t="str">
        <f t="shared" si="213"/>
        <v>No</v>
      </c>
      <c r="AJ743" s="1" t="str">
        <f t="shared" si="214"/>
        <v>No</v>
      </c>
      <c r="AK743" s="1" t="str">
        <f t="shared" si="215"/>
        <v>Low</v>
      </c>
    </row>
    <row r="744" spans="1:37" x14ac:dyDescent="0.3">
      <c r="A744" s="1" t="s">
        <v>19</v>
      </c>
      <c r="B744" s="1" t="s">
        <v>26</v>
      </c>
      <c r="C744" s="1" t="s">
        <v>28</v>
      </c>
      <c r="D744" s="1">
        <v>4355</v>
      </c>
      <c r="E744" s="1">
        <v>56530</v>
      </c>
      <c r="F744" s="1">
        <v>107518</v>
      </c>
      <c r="G744" s="1">
        <v>0.55000000000000004</v>
      </c>
      <c r="H744" s="1">
        <v>18.04</v>
      </c>
      <c r="I744" s="1">
        <v>78</v>
      </c>
      <c r="J744" s="1">
        <v>23.12</v>
      </c>
      <c r="K744" s="1">
        <v>12.3</v>
      </c>
      <c r="L744" s="1">
        <v>11345</v>
      </c>
      <c r="M744" s="1">
        <v>6</v>
      </c>
      <c r="N744" s="1">
        <v>828.49</v>
      </c>
      <c r="O744" s="1">
        <v>27.04</v>
      </c>
      <c r="P744" s="1">
        <v>31</v>
      </c>
      <c r="Q744" s="1">
        <v>2214</v>
      </c>
      <c r="R744" s="1">
        <v>40</v>
      </c>
      <c r="S744" s="1">
        <f t="shared" si="199"/>
        <v>78564.2</v>
      </c>
      <c r="T744" s="1">
        <f t="shared" si="200"/>
        <v>6953.1900000000005</v>
      </c>
      <c r="U744" s="1">
        <f t="shared" si="201"/>
        <v>1177.5919999999999</v>
      </c>
      <c r="V744" s="1">
        <f t="shared" si="202"/>
        <v>23.952500000000004</v>
      </c>
      <c r="W744" s="1">
        <f t="shared" si="203"/>
        <v>-43747.934500000003</v>
      </c>
      <c r="X744" s="1">
        <f t="shared" si="204"/>
        <v>-10.04544994259472</v>
      </c>
      <c r="Y744" s="10">
        <f t="shared" si="205"/>
        <v>0.5257724288026191</v>
      </c>
      <c r="Z744" s="1">
        <f t="shared" si="206"/>
        <v>68.232567683375777</v>
      </c>
      <c r="AA744" s="1">
        <f t="shared" si="207"/>
        <v>1.1431491243587477</v>
      </c>
      <c r="AB744" s="1">
        <f t="shared" si="208"/>
        <v>-151265.9345</v>
      </c>
      <c r="AC744" s="8">
        <f t="shared" si="209"/>
        <v>1.1431491243587477</v>
      </c>
      <c r="AD744" s="1" t="str">
        <f t="shared" si="210"/>
        <v>CUST744</v>
      </c>
      <c r="AE744" s="1"/>
      <c r="AF744" s="1">
        <f t="shared" si="216"/>
        <v>205995033.83910003</v>
      </c>
      <c r="AG744" s="1">
        <f t="shared" si="211"/>
        <v>1.0064263577433739</v>
      </c>
      <c r="AH744" s="1" t="str">
        <f t="shared" si="212"/>
        <v>No</v>
      </c>
      <c r="AI744" s="1" t="str">
        <f t="shared" si="213"/>
        <v>No</v>
      </c>
      <c r="AJ744" s="1" t="str">
        <f t="shared" si="214"/>
        <v>No</v>
      </c>
      <c r="AK744" s="1" t="str">
        <f t="shared" si="215"/>
        <v>Low</v>
      </c>
    </row>
    <row r="745" spans="1:37" x14ac:dyDescent="0.3">
      <c r="A745" s="1" t="s">
        <v>19</v>
      </c>
      <c r="B745" s="1" t="s">
        <v>26</v>
      </c>
      <c r="C745" s="1" t="s">
        <v>29</v>
      </c>
      <c r="D745" s="1">
        <v>2544</v>
      </c>
      <c r="E745" s="1">
        <v>103909</v>
      </c>
      <c r="F745" s="1">
        <v>104003</v>
      </c>
      <c r="G745" s="1">
        <v>9.42</v>
      </c>
      <c r="H745" s="1">
        <v>17.07</v>
      </c>
      <c r="I745" s="1">
        <v>83</v>
      </c>
      <c r="J745" s="1">
        <v>25.17</v>
      </c>
      <c r="K745" s="1">
        <v>11</v>
      </c>
      <c r="L745" s="1">
        <v>98843</v>
      </c>
      <c r="M745" s="1">
        <v>2</v>
      </c>
      <c r="N745" s="1">
        <v>1787.11</v>
      </c>
      <c r="O745" s="1">
        <v>6.41</v>
      </c>
      <c r="P745" s="1">
        <v>19</v>
      </c>
      <c r="Q745" s="1">
        <v>9212</v>
      </c>
      <c r="R745" s="1">
        <v>32</v>
      </c>
      <c r="S745" s="1">
        <f t="shared" si="199"/>
        <v>43426.080000000002</v>
      </c>
      <c r="T745" s="1">
        <f t="shared" si="200"/>
        <v>11429.99</v>
      </c>
      <c r="U745" s="1">
        <f t="shared" si="201"/>
        <v>163.07040000000001</v>
      </c>
      <c r="V745" s="1">
        <f t="shared" si="202"/>
        <v>239.6448</v>
      </c>
      <c r="W745" s="1">
        <f t="shared" si="203"/>
        <v>-59404.785199999984</v>
      </c>
      <c r="X745" s="1">
        <f t="shared" si="204"/>
        <v>-23.350937578616346</v>
      </c>
      <c r="Y745" s="10">
        <f t="shared" si="205"/>
        <v>0.99909617991788702</v>
      </c>
      <c r="Z745" s="1">
        <f t="shared" si="206"/>
        <v>58.14359496617444</v>
      </c>
      <c r="AA745" s="1">
        <f t="shared" si="207"/>
        <v>1.4275003127736769</v>
      </c>
      <c r="AB745" s="1">
        <f t="shared" si="208"/>
        <v>-163407.78519999998</v>
      </c>
      <c r="AC745" s="8">
        <f t="shared" si="209"/>
        <v>1.4275003127736769</v>
      </c>
      <c r="AD745" s="1" t="str">
        <f t="shared" si="210"/>
        <v>CUST745</v>
      </c>
      <c r="AE745" s="1"/>
      <c r="AF745" s="1">
        <f t="shared" si="216"/>
        <v>205831626.05390003</v>
      </c>
      <c r="AG745" s="1">
        <f t="shared" si="211"/>
        <v>1.0056279991663695</v>
      </c>
      <c r="AH745" s="1" t="str">
        <f t="shared" si="212"/>
        <v>No</v>
      </c>
      <c r="AI745" s="1" t="str">
        <f t="shared" si="213"/>
        <v>No</v>
      </c>
      <c r="AJ745" s="1" t="str">
        <f t="shared" si="214"/>
        <v>No</v>
      </c>
      <c r="AK745" s="1" t="str">
        <f t="shared" si="215"/>
        <v>Low</v>
      </c>
    </row>
    <row r="746" spans="1:37" x14ac:dyDescent="0.3">
      <c r="A746" s="1" t="s">
        <v>19</v>
      </c>
      <c r="B746" s="1" t="s">
        <v>24</v>
      </c>
      <c r="C746" s="1" t="s">
        <v>28</v>
      </c>
      <c r="D746" s="1">
        <v>1866</v>
      </c>
      <c r="E746" s="1">
        <v>105426</v>
      </c>
      <c r="F746" s="1">
        <v>143731</v>
      </c>
      <c r="G746" s="1">
        <v>4.8099999999999996</v>
      </c>
      <c r="H746" s="1">
        <v>11.81</v>
      </c>
      <c r="I746" s="1">
        <v>197</v>
      </c>
      <c r="J746" s="1">
        <v>38.49</v>
      </c>
      <c r="K746" s="1">
        <v>9.0500000000000007</v>
      </c>
      <c r="L746" s="1">
        <v>82227</v>
      </c>
      <c r="M746" s="1">
        <v>6</v>
      </c>
      <c r="N746" s="1">
        <v>513.41999999999996</v>
      </c>
      <c r="O746" s="1">
        <v>8.64</v>
      </c>
      <c r="P746" s="1">
        <v>31</v>
      </c>
      <c r="Q746" s="1">
        <v>18326</v>
      </c>
      <c r="R746" s="1">
        <v>78</v>
      </c>
      <c r="S746" s="1">
        <f t="shared" si="199"/>
        <v>22037.46</v>
      </c>
      <c r="T746" s="1">
        <f t="shared" si="200"/>
        <v>9541.0530000000017</v>
      </c>
      <c r="U746" s="1">
        <f t="shared" si="201"/>
        <v>161.22240000000002</v>
      </c>
      <c r="V746" s="1">
        <f t="shared" si="202"/>
        <v>89.754599999999996</v>
      </c>
      <c r="W746" s="1">
        <f t="shared" si="203"/>
        <v>-26956.489999999991</v>
      </c>
      <c r="X746" s="1">
        <f t="shared" si="204"/>
        <v>-14.446136120042867</v>
      </c>
      <c r="Y746" s="10">
        <f t="shared" si="205"/>
        <v>0.7334952098016434</v>
      </c>
      <c r="Z746" s="1">
        <f t="shared" si="206"/>
        <v>205.34065677223327</v>
      </c>
      <c r="AA746" s="1">
        <f t="shared" si="207"/>
        <v>0.95938136702521193</v>
      </c>
      <c r="AB746" s="1">
        <f t="shared" si="208"/>
        <v>-170687.49</v>
      </c>
      <c r="AC746" s="8">
        <f t="shared" si="209"/>
        <v>0.95938136702521193</v>
      </c>
      <c r="AD746" s="1" t="str">
        <f t="shared" si="210"/>
        <v>CUST746</v>
      </c>
      <c r="AE746" s="1"/>
      <c r="AF746" s="1">
        <f t="shared" si="216"/>
        <v>205660938.56390002</v>
      </c>
      <c r="AG746" s="1">
        <f t="shared" si="211"/>
        <v>1.0047940742621058</v>
      </c>
      <c r="AH746" s="1" t="str">
        <f t="shared" si="212"/>
        <v>No</v>
      </c>
      <c r="AI746" s="1" t="str">
        <f t="shared" si="213"/>
        <v>No</v>
      </c>
      <c r="AJ746" s="1" t="str">
        <f t="shared" si="214"/>
        <v>No</v>
      </c>
      <c r="AK746" s="1" t="str">
        <f t="shared" si="215"/>
        <v>Low</v>
      </c>
    </row>
    <row r="747" spans="1:37" x14ac:dyDescent="0.3">
      <c r="A747" s="1" t="s">
        <v>23</v>
      </c>
      <c r="B747" s="1" t="s">
        <v>24</v>
      </c>
      <c r="C747" s="1" t="s">
        <v>28</v>
      </c>
      <c r="D747" s="1">
        <v>4744</v>
      </c>
      <c r="E747" s="1">
        <v>83848</v>
      </c>
      <c r="F747" s="1">
        <v>73670</v>
      </c>
      <c r="G747" s="1">
        <v>9.43</v>
      </c>
      <c r="H747" s="1">
        <v>12.83</v>
      </c>
      <c r="I747" s="1">
        <v>97</v>
      </c>
      <c r="J747" s="1">
        <v>20.75</v>
      </c>
      <c r="K747" s="1">
        <v>10.31</v>
      </c>
      <c r="L747" s="1">
        <v>93237</v>
      </c>
      <c r="M747" s="1">
        <v>12</v>
      </c>
      <c r="N747" s="1">
        <v>1125.53</v>
      </c>
      <c r="O747" s="1">
        <v>3.81</v>
      </c>
      <c r="P747" s="1">
        <v>12</v>
      </c>
      <c r="Q747" s="1">
        <v>18412</v>
      </c>
      <c r="R747" s="1">
        <v>79</v>
      </c>
      <c r="S747" s="1">
        <f t="shared" si="199"/>
        <v>60865.52</v>
      </c>
      <c r="T747" s="1">
        <f t="shared" si="200"/>
        <v>8644.7288000000008</v>
      </c>
      <c r="U747" s="1">
        <f t="shared" si="201"/>
        <v>180.74640000000002</v>
      </c>
      <c r="V747" s="1">
        <f t="shared" si="202"/>
        <v>447.35919999999999</v>
      </c>
      <c r="W747" s="1">
        <f t="shared" si="203"/>
        <v>-97939.354400000011</v>
      </c>
      <c r="X747" s="1">
        <f t="shared" si="204"/>
        <v>-20.644889207419901</v>
      </c>
      <c r="Y747" s="10">
        <f t="shared" si="205"/>
        <v>1.1381566444957241</v>
      </c>
      <c r="Z747" s="1">
        <f t="shared" si="206"/>
        <v>74.496459445772217</v>
      </c>
      <c r="AA747" s="1">
        <f t="shared" si="207"/>
        <v>1.3020753029291097</v>
      </c>
      <c r="AB747" s="1">
        <f t="shared" si="208"/>
        <v>-171609.35440000001</v>
      </c>
      <c r="AC747" s="8">
        <f t="shared" si="209"/>
        <v>1.3020753029291097</v>
      </c>
      <c r="AD747" s="1" t="str">
        <f t="shared" si="210"/>
        <v>CUST747</v>
      </c>
      <c r="AE747" s="1"/>
      <c r="AF747" s="1">
        <f t="shared" si="216"/>
        <v>205489329.20950001</v>
      </c>
      <c r="AG747" s="1">
        <f t="shared" si="211"/>
        <v>1.0039556454209602</v>
      </c>
      <c r="AH747" s="1" t="str">
        <f t="shared" si="212"/>
        <v>No</v>
      </c>
      <c r="AI747" s="1" t="str">
        <f t="shared" si="213"/>
        <v>No</v>
      </c>
      <c r="AJ747" s="1" t="str">
        <f t="shared" si="214"/>
        <v>No</v>
      </c>
      <c r="AK747" s="1" t="str">
        <f t="shared" si="215"/>
        <v>Low</v>
      </c>
    </row>
    <row r="748" spans="1:37" x14ac:dyDescent="0.3">
      <c r="A748" s="1" t="s">
        <v>22</v>
      </c>
      <c r="B748" s="1" t="s">
        <v>26</v>
      </c>
      <c r="C748" s="1" t="s">
        <v>28</v>
      </c>
      <c r="D748" s="1">
        <v>1407</v>
      </c>
      <c r="E748" s="1">
        <v>73284</v>
      </c>
      <c r="F748" s="1">
        <v>139702</v>
      </c>
      <c r="G748" s="1">
        <v>8.16</v>
      </c>
      <c r="H748" s="1">
        <v>5.57</v>
      </c>
      <c r="I748" s="1">
        <v>384</v>
      </c>
      <c r="J748" s="1">
        <v>53.14</v>
      </c>
      <c r="K748" s="1">
        <v>11.69</v>
      </c>
      <c r="L748" s="1">
        <v>68936</v>
      </c>
      <c r="M748" s="1">
        <v>5</v>
      </c>
      <c r="N748" s="1">
        <v>1697.75</v>
      </c>
      <c r="O748" s="1">
        <v>16.88</v>
      </c>
      <c r="P748" s="1">
        <v>22</v>
      </c>
      <c r="Q748" s="1">
        <v>38997</v>
      </c>
      <c r="R748" s="1">
        <v>48</v>
      </c>
      <c r="S748" s="1">
        <f t="shared" si="199"/>
        <v>7836.9900000000007</v>
      </c>
      <c r="T748" s="1">
        <f t="shared" si="200"/>
        <v>8566.8995999999988</v>
      </c>
      <c r="U748" s="1">
        <f t="shared" si="201"/>
        <v>237.50159999999997</v>
      </c>
      <c r="V748" s="1">
        <f t="shared" si="202"/>
        <v>114.81120000000001</v>
      </c>
      <c r="W748" s="1">
        <f t="shared" si="203"/>
        <v>-51405.202399999995</v>
      </c>
      <c r="X748" s="1">
        <f t="shared" si="204"/>
        <v>-36.535325088841503</v>
      </c>
      <c r="Y748" s="10">
        <f t="shared" si="205"/>
        <v>0.52457373552275555</v>
      </c>
      <c r="Z748" s="1">
        <f t="shared" si="206"/>
        <v>43.165365925489617</v>
      </c>
      <c r="AA748" s="1">
        <f t="shared" si="207"/>
        <v>8.89602095955461</v>
      </c>
      <c r="AB748" s="1">
        <f t="shared" si="208"/>
        <v>-191107.20240000001</v>
      </c>
      <c r="AC748" s="8">
        <f t="shared" si="209"/>
        <v>8.89602095955461</v>
      </c>
      <c r="AD748" s="1" t="str">
        <f t="shared" si="210"/>
        <v>CUST748</v>
      </c>
      <c r="AE748" s="1"/>
      <c r="AF748" s="1">
        <f t="shared" si="216"/>
        <v>205298222.00710002</v>
      </c>
      <c r="AG748" s="1">
        <f t="shared" si="211"/>
        <v>1.0030219562826084</v>
      </c>
      <c r="AH748" s="1" t="str">
        <f t="shared" si="212"/>
        <v>No</v>
      </c>
      <c r="AI748" s="1" t="str">
        <f t="shared" si="213"/>
        <v>No</v>
      </c>
      <c r="AJ748" s="1" t="str">
        <f t="shared" si="214"/>
        <v>No</v>
      </c>
      <c r="AK748" s="1" t="str">
        <f t="shared" si="215"/>
        <v>Low</v>
      </c>
    </row>
    <row r="749" spans="1:37" x14ac:dyDescent="0.3">
      <c r="A749" s="1" t="s">
        <v>18</v>
      </c>
      <c r="B749" s="1" t="s">
        <v>27</v>
      </c>
      <c r="C749" s="1" t="s">
        <v>31</v>
      </c>
      <c r="D749" s="1">
        <v>2879</v>
      </c>
      <c r="E749" s="1">
        <v>66029</v>
      </c>
      <c r="F749" s="1">
        <v>147810</v>
      </c>
      <c r="G749" s="1">
        <v>9.9600000000000009</v>
      </c>
      <c r="H749" s="1">
        <v>14.26</v>
      </c>
      <c r="I749" s="1">
        <v>108</v>
      </c>
      <c r="J749" s="1">
        <v>58.02</v>
      </c>
      <c r="K749" s="1">
        <v>19.78</v>
      </c>
      <c r="L749" s="1">
        <v>24485</v>
      </c>
      <c r="M749" s="1">
        <v>1</v>
      </c>
      <c r="N749" s="1">
        <v>1142.67</v>
      </c>
      <c r="O749" s="1">
        <v>11.22</v>
      </c>
      <c r="P749" s="1">
        <v>21</v>
      </c>
      <c r="Q749" s="1">
        <v>31436</v>
      </c>
      <c r="R749" s="1">
        <v>58</v>
      </c>
      <c r="S749" s="1">
        <f t="shared" si="199"/>
        <v>41054.54</v>
      </c>
      <c r="T749" s="1">
        <f t="shared" si="200"/>
        <v>13060.5362</v>
      </c>
      <c r="U749" s="1">
        <f t="shared" si="201"/>
        <v>323.02380000000005</v>
      </c>
      <c r="V749" s="1">
        <f t="shared" si="202"/>
        <v>286.7484</v>
      </c>
      <c r="W749" s="1">
        <f t="shared" si="203"/>
        <v>-44616.848400000003</v>
      </c>
      <c r="X749" s="1">
        <f t="shared" si="204"/>
        <v>-15.497342271622092</v>
      </c>
      <c r="Y749" s="10">
        <f t="shared" si="205"/>
        <v>0.44671537784994247</v>
      </c>
      <c r="Z749" s="1">
        <f t="shared" si="206"/>
        <v>57.784837267102482</v>
      </c>
      <c r="AA749" s="1">
        <f t="shared" si="207"/>
        <v>1.8690024080328342</v>
      </c>
      <c r="AB749" s="1">
        <f t="shared" si="208"/>
        <v>-192426.84840000002</v>
      </c>
      <c r="AC749" s="8">
        <f t="shared" si="209"/>
        <v>1.8690024080328342</v>
      </c>
      <c r="AD749" s="1" t="str">
        <f t="shared" si="210"/>
        <v>CUST749</v>
      </c>
      <c r="AE749" s="1"/>
      <c r="AF749" s="1">
        <f t="shared" si="216"/>
        <v>205105795.15870002</v>
      </c>
      <c r="AG749" s="1">
        <f t="shared" si="211"/>
        <v>1.0020818197727228</v>
      </c>
      <c r="AH749" s="1" t="str">
        <f t="shared" si="212"/>
        <v>No</v>
      </c>
      <c r="AI749" s="1" t="str">
        <f t="shared" si="213"/>
        <v>No</v>
      </c>
      <c r="AJ749" s="1" t="str">
        <f t="shared" si="214"/>
        <v>No</v>
      </c>
      <c r="AK749" s="1" t="str">
        <f t="shared" si="215"/>
        <v>Low</v>
      </c>
    </row>
    <row r="750" spans="1:37" x14ac:dyDescent="0.3">
      <c r="A750" s="1" t="s">
        <v>18</v>
      </c>
      <c r="B750" s="1" t="s">
        <v>26</v>
      </c>
      <c r="C750" s="1" t="s">
        <v>29</v>
      </c>
      <c r="D750" s="1">
        <v>2952</v>
      </c>
      <c r="E750" s="1">
        <v>68658</v>
      </c>
      <c r="F750" s="1">
        <v>123581</v>
      </c>
      <c r="G750" s="1">
        <v>8.65</v>
      </c>
      <c r="H750" s="1">
        <v>17.07</v>
      </c>
      <c r="I750" s="1">
        <v>356</v>
      </c>
      <c r="J750" s="1">
        <v>27.3</v>
      </c>
      <c r="K750" s="1">
        <v>6.52</v>
      </c>
      <c r="L750" s="1">
        <v>95018</v>
      </c>
      <c r="M750" s="1">
        <v>10</v>
      </c>
      <c r="N750" s="1">
        <v>1107.6199999999999</v>
      </c>
      <c r="O750" s="1">
        <v>3.91</v>
      </c>
      <c r="P750" s="1">
        <v>44</v>
      </c>
      <c r="Q750" s="1">
        <v>5876</v>
      </c>
      <c r="R750" s="1">
        <v>38</v>
      </c>
      <c r="S750" s="1">
        <f t="shared" si="199"/>
        <v>50390.64</v>
      </c>
      <c r="T750" s="1">
        <f t="shared" si="200"/>
        <v>4476.5015999999996</v>
      </c>
      <c r="U750" s="1">
        <f t="shared" si="201"/>
        <v>115.42320000000001</v>
      </c>
      <c r="V750" s="1">
        <f t="shared" si="202"/>
        <v>255.34800000000001</v>
      </c>
      <c r="W750" s="1">
        <f t="shared" si="203"/>
        <v>-87473.912799999991</v>
      </c>
      <c r="X750" s="1">
        <f t="shared" si="204"/>
        <v>-29.632084281842815</v>
      </c>
      <c r="Y750" s="10">
        <f t="shared" si="205"/>
        <v>0.5555708401776972</v>
      </c>
      <c r="Z750" s="1">
        <f t="shared" si="206"/>
        <v>61.986963037864975</v>
      </c>
      <c r="AA750" s="1">
        <f t="shared" si="207"/>
        <v>5.7431431151504553</v>
      </c>
      <c r="AB750" s="1">
        <f t="shared" si="208"/>
        <v>-211054.91279999999</v>
      </c>
      <c r="AC750" s="8">
        <f t="shared" si="209"/>
        <v>5.7431431151504553</v>
      </c>
      <c r="AD750" s="1" t="str">
        <f t="shared" si="210"/>
        <v>CUST750</v>
      </c>
      <c r="AE750" s="1"/>
      <c r="AF750" s="1">
        <f t="shared" si="216"/>
        <v>204894740.24590001</v>
      </c>
      <c r="AG750" s="1">
        <f t="shared" si="211"/>
        <v>1.0010506724522537</v>
      </c>
      <c r="AH750" s="1" t="str">
        <f t="shared" si="212"/>
        <v>No</v>
      </c>
      <c r="AI750" s="1" t="str">
        <f t="shared" si="213"/>
        <v>No</v>
      </c>
      <c r="AJ750" s="1" t="str">
        <f t="shared" si="214"/>
        <v>No</v>
      </c>
      <c r="AK750" s="1" t="str">
        <f t="shared" si="215"/>
        <v>Low</v>
      </c>
    </row>
    <row r="751" spans="1:37" x14ac:dyDescent="0.3">
      <c r="A751" s="1" t="s">
        <v>23</v>
      </c>
      <c r="B751" s="1" t="s">
        <v>26</v>
      </c>
      <c r="C751" s="1" t="s">
        <v>29</v>
      </c>
      <c r="D751" s="1">
        <v>3773</v>
      </c>
      <c r="E751" s="1">
        <v>67073</v>
      </c>
      <c r="F751" s="1">
        <v>148938</v>
      </c>
      <c r="G751" s="1">
        <v>9.36</v>
      </c>
      <c r="H751" s="1">
        <v>11.85</v>
      </c>
      <c r="I751" s="1">
        <v>392</v>
      </c>
      <c r="J751" s="1">
        <v>31.42</v>
      </c>
      <c r="K751" s="1">
        <v>11.96</v>
      </c>
      <c r="L751" s="1">
        <v>73704</v>
      </c>
      <c r="M751" s="1">
        <v>8</v>
      </c>
      <c r="N751" s="1">
        <v>878.31</v>
      </c>
      <c r="O751" s="1">
        <v>15.31</v>
      </c>
      <c r="P751" s="1">
        <v>30</v>
      </c>
      <c r="Q751" s="1">
        <v>5820</v>
      </c>
      <c r="R751" s="1">
        <v>-20</v>
      </c>
      <c r="S751" s="1">
        <f t="shared" si="199"/>
        <v>44710.049999999996</v>
      </c>
      <c r="T751" s="1">
        <f t="shared" si="200"/>
        <v>8021.930800000001</v>
      </c>
      <c r="U751" s="1">
        <f t="shared" si="201"/>
        <v>577.6463</v>
      </c>
      <c r="V751" s="1">
        <f t="shared" si="202"/>
        <v>353.15279999999996</v>
      </c>
      <c r="W751" s="1">
        <f t="shared" si="203"/>
        <v>-66113.779899999994</v>
      </c>
      <c r="X751" s="1">
        <f t="shared" si="204"/>
        <v>-17.522867717996288</v>
      </c>
      <c r="Y751" s="10">
        <f t="shared" si="205"/>
        <v>0.45034175294417811</v>
      </c>
      <c r="Z751" s="1">
        <f t="shared" si="206"/>
        <v>76.365975566713345</v>
      </c>
      <c r="AA751" s="1">
        <f t="shared" si="207"/>
        <v>5.1331760917209612</v>
      </c>
      <c r="AB751" s="1">
        <f t="shared" si="208"/>
        <v>-215051.77989999999</v>
      </c>
      <c r="AC751" s="8">
        <f t="shared" si="209"/>
        <v>5.1331760917209612</v>
      </c>
      <c r="AD751" s="1" t="str">
        <f t="shared" si="210"/>
        <v>CUST751</v>
      </c>
      <c r="AE751" s="1"/>
      <c r="AF751" s="1">
        <f t="shared" si="216"/>
        <v>204679688.46599999</v>
      </c>
      <c r="AG751" s="1">
        <f t="shared" si="211"/>
        <v>0.99999999770763792</v>
      </c>
      <c r="AH751" s="1" t="str">
        <f t="shared" si="212"/>
        <v>No</v>
      </c>
      <c r="AI751" s="1" t="str">
        <f t="shared" si="213"/>
        <v>No</v>
      </c>
      <c r="AJ751" s="1" t="str">
        <f t="shared" si="214"/>
        <v>No</v>
      </c>
      <c r="AK751" s="1" t="str">
        <f t="shared" si="215"/>
        <v>Low</v>
      </c>
    </row>
  </sheetData>
  <conditionalFormatting sqref="M2:M751">
    <cfRule type="cellIs" dxfId="2" priority="2" operator="greaterThan">
      <formula>7.38</formula>
    </cfRule>
    <cfRule type="cellIs" dxfId="1" priority="3" operator="lessThan">
      <formula>7.38</formula>
    </cfRule>
  </conditionalFormatting>
  <conditionalFormatting sqref="R2:R751">
    <cfRule type="colorScale" priority="1">
      <colorScale>
        <cfvo type="min"/>
        <cfvo type="num" val="30"/>
        <cfvo type="max"/>
        <color rgb="FFF8696B"/>
        <color rgb="FFFFEB84"/>
        <color rgb="FF63BE7B"/>
      </colorScale>
    </cfRule>
  </conditionalFormatting>
  <conditionalFormatting sqref="AB2:AB751">
    <cfRule type="top10" dxfId="0" priority="4" percent="1" rank="10"/>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2A57-4788-4A47-9127-A8334098E86A}">
  <dimension ref="A1:C19"/>
  <sheetViews>
    <sheetView tabSelected="1" workbookViewId="0">
      <selection activeCell="C15" sqref="C15"/>
    </sheetView>
  </sheetViews>
  <sheetFormatPr defaultRowHeight="14.4" x14ac:dyDescent="0.3"/>
  <sheetData>
    <row r="1" spans="1:3" ht="15.6" x14ac:dyDescent="0.3">
      <c r="A1" s="22" t="s">
        <v>758</v>
      </c>
      <c r="C1" s="23" t="s">
        <v>759</v>
      </c>
    </row>
    <row r="2" spans="1:3" ht="15.6" x14ac:dyDescent="0.3">
      <c r="C2" s="23" t="s">
        <v>760</v>
      </c>
    </row>
    <row r="3" spans="1:3" ht="15.6" x14ac:dyDescent="0.3">
      <c r="C3" s="23" t="s">
        <v>761</v>
      </c>
    </row>
    <row r="5" spans="1:3" ht="15.6" x14ac:dyDescent="0.3">
      <c r="A5" s="22" t="s">
        <v>762</v>
      </c>
      <c r="C5" s="23" t="s">
        <v>763</v>
      </c>
    </row>
    <row r="6" spans="1:3" ht="15.6" x14ac:dyDescent="0.3">
      <c r="C6" s="23" t="s">
        <v>764</v>
      </c>
    </row>
    <row r="7" spans="1:3" ht="15.6" x14ac:dyDescent="0.3">
      <c r="C7" s="23" t="s">
        <v>765</v>
      </c>
    </row>
    <row r="9" spans="1:3" ht="15.6" x14ac:dyDescent="0.3">
      <c r="A9" s="22" t="s">
        <v>766</v>
      </c>
      <c r="C9" s="23" t="s">
        <v>767</v>
      </c>
    </row>
    <row r="10" spans="1:3" ht="15.6" x14ac:dyDescent="0.3">
      <c r="C10" s="23" t="s">
        <v>768</v>
      </c>
    </row>
    <row r="11" spans="1:3" ht="15.6" x14ac:dyDescent="0.3">
      <c r="C11" s="23" t="s">
        <v>769</v>
      </c>
    </row>
    <row r="12" spans="1:3" ht="15.6" x14ac:dyDescent="0.3">
      <c r="C12" s="23" t="s">
        <v>770</v>
      </c>
    </row>
    <row r="14" spans="1:3" ht="15.6" x14ac:dyDescent="0.3">
      <c r="A14" s="22" t="s">
        <v>771</v>
      </c>
      <c r="C14" s="23" t="s">
        <v>777</v>
      </c>
    </row>
    <row r="15" spans="1:3" ht="15.6" x14ac:dyDescent="0.3">
      <c r="C15" s="23" t="s">
        <v>772</v>
      </c>
    </row>
    <row r="16" spans="1:3" ht="15.6" x14ac:dyDescent="0.3">
      <c r="C16" s="23" t="s">
        <v>773</v>
      </c>
    </row>
    <row r="18" spans="1:3" ht="15.6" x14ac:dyDescent="0.3">
      <c r="A18" s="24" t="s">
        <v>774</v>
      </c>
      <c r="C18" s="23" t="s">
        <v>775</v>
      </c>
    </row>
    <row r="19" spans="1:3" ht="15.6" x14ac:dyDescent="0.3">
      <c r="C19" s="23"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Raw_Sales_Data</vt:lpstr>
      <vt:lpstr>Data_Dictionary</vt:lpstr>
      <vt:lpstr>Channel_Performance_Monthly</vt:lpstr>
      <vt:lpstr>Revenue_Profit_Trend</vt:lpstr>
      <vt:lpstr>Marketing_ROI_Analysis</vt:lpstr>
      <vt:lpstr>New_Customer_Acquisition</vt:lpstr>
      <vt:lpstr>Channel_Cannibalization_Analysi</vt:lpstr>
      <vt:lpstr>Customer_SKU_Stockout_Analysis</vt:lpstr>
      <vt:lpstr>Sorted_Analysis_Data</vt:lpstr>
      <vt:lpstr>Business_Insights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 yadav</dc:creator>
  <cp:lastModifiedBy>shwet yadav</cp:lastModifiedBy>
  <dcterms:created xsi:type="dcterms:W3CDTF">2025-09-08T15:50:13Z</dcterms:created>
  <dcterms:modified xsi:type="dcterms:W3CDTF">2026-08-28T11:07:09Z</dcterms:modified>
</cp:coreProperties>
</file>