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https://usepa-my.sharepoint.com/personal/mason_rich_epa_gov/Documents/FY2021/Trends/Jan2021 Updated Products/"/>
    </mc:Choice>
  </mc:AlternateContent>
  <xr:revisionPtr revIDLastSave="36" documentId="8_{06B3D6AD-F271-4133-BCE7-911890F495C0}" xr6:coauthVersionLast="45" xr6:coauthVersionMax="45" xr10:uidLastSave="{DB8DCF23-14FF-4640-8FEF-6D7FF3A6DE12}"/>
  <bookViews>
    <workbookView xWindow="2445" yWindow="975" windowWidth="20655" windowHeight="15330" xr2:uid="{00000000-000D-0000-FFFF-FFFF00000000}"/>
  </bookViews>
  <sheets>
    <sheet name="README" sheetId="8" r:id="rId1"/>
    <sheet name="DevelopmentOfData" sheetId="10" r:id="rId2"/>
    <sheet name="CO" sheetId="1" r:id="rId3"/>
    <sheet name="NOX" sheetId="2" r:id="rId4"/>
    <sheet name="PM10Primary" sheetId="3" r:id="rId5"/>
    <sheet name="PM25Primary" sheetId="4" r:id="rId6"/>
    <sheet name="SO2" sheetId="5" r:id="rId7"/>
    <sheet name="VOC" sheetId="6" r:id="rId8"/>
    <sheet name="NH3" sheetId="7" r:id="rId9"/>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36" i="7" l="1"/>
  <c r="AF35" i="7"/>
  <c r="AF34" i="7"/>
  <c r="AF33" i="7"/>
  <c r="AF37" i="7" s="1"/>
  <c r="AF30" i="7"/>
  <c r="AF29" i="7"/>
  <c r="AF27" i="7"/>
  <c r="AF26" i="7"/>
  <c r="AF25" i="7"/>
  <c r="AJ33" i="6"/>
  <c r="AJ32" i="6"/>
  <c r="AJ31" i="6"/>
  <c r="AJ30" i="6"/>
  <c r="AJ34" i="6" s="1"/>
  <c r="AJ27" i="6"/>
  <c r="AJ26" i="6"/>
  <c r="AJ24" i="6"/>
  <c r="AJ34" i="5"/>
  <c r="AJ33" i="5"/>
  <c r="AJ32" i="5"/>
  <c r="AJ31" i="5"/>
  <c r="AJ35" i="5" s="1"/>
  <c r="AJ28" i="5"/>
  <c r="AJ25" i="5"/>
  <c r="AJ27" i="5" s="1"/>
  <c r="AF27" i="4"/>
  <c r="AF31" i="4" s="1"/>
  <c r="AF26" i="4"/>
  <c r="AF30" i="4" s="1"/>
  <c r="AJ27" i="3"/>
  <c r="AJ31" i="3" s="1"/>
  <c r="AJ26" i="3"/>
  <c r="AJ30" i="3" s="1"/>
  <c r="AJ34" i="2"/>
  <c r="AJ33" i="2"/>
  <c r="AJ32" i="2"/>
  <c r="AJ31" i="2"/>
  <c r="AJ35" i="2" s="1"/>
  <c r="AJ28" i="2"/>
  <c r="AJ25" i="2"/>
  <c r="AJ27" i="2" s="1"/>
  <c r="AF28" i="4" l="1"/>
  <c r="AJ28" i="3"/>
  <c r="AJ34" i="1" l="1"/>
  <c r="AJ35" i="1" s="1"/>
  <c r="AJ33" i="1"/>
  <c r="AJ32" i="1"/>
  <c r="AJ31" i="1"/>
  <c r="AJ28" i="1"/>
  <c r="AJ25" i="1"/>
  <c r="AJ27" i="1" s="1"/>
  <c r="AE36" i="7" l="1"/>
  <c r="AE35" i="7"/>
  <c r="AE34" i="7"/>
  <c r="AE33" i="7"/>
  <c r="AE26" i="7"/>
  <c r="AE30" i="7" s="1"/>
  <c r="AE25" i="7"/>
  <c r="AE27" i="7" s="1"/>
  <c r="AI33" i="6"/>
  <c r="AI32" i="6"/>
  <c r="AI31" i="6"/>
  <c r="AI30" i="6"/>
  <c r="AI27" i="6"/>
  <c r="AI24" i="6"/>
  <c r="AI26" i="6" s="1"/>
  <c r="AI34" i="5"/>
  <c r="AI33" i="5"/>
  <c r="AI32" i="5"/>
  <c r="AI31" i="5"/>
  <c r="AI35" i="5" s="1"/>
  <c r="AI28" i="5"/>
  <c r="AI25" i="5"/>
  <c r="AI27" i="5" s="1"/>
  <c r="AE27" i="4"/>
  <c r="AE31" i="4" s="1"/>
  <c r="AE26" i="4"/>
  <c r="AE28" i="4" s="1"/>
  <c r="AI27" i="3"/>
  <c r="AI31" i="3" s="1"/>
  <c r="AI26" i="3"/>
  <c r="AI30" i="3" s="1"/>
  <c r="AI34" i="2"/>
  <c r="AI33" i="2"/>
  <c r="AI32" i="2"/>
  <c r="AI31" i="2"/>
  <c r="AI28" i="2"/>
  <c r="AI25" i="2"/>
  <c r="AI27" i="2" s="1"/>
  <c r="AI34" i="1"/>
  <c r="AI33" i="1"/>
  <c r="AI32" i="1"/>
  <c r="AI31" i="1"/>
  <c r="AI28" i="1"/>
  <c r="AI25" i="1"/>
  <c r="AI27" i="1" s="1"/>
  <c r="AI35" i="1" l="1"/>
  <c r="AE37" i="7"/>
  <c r="AI34" i="6"/>
  <c r="AI35" i="2"/>
  <c r="AE29" i="7"/>
  <c r="AE30" i="4"/>
  <c r="AI28" i="3"/>
  <c r="AH34" i="5" l="1"/>
  <c r="AH33" i="5"/>
  <c r="AH32" i="5"/>
  <c r="AH31" i="5"/>
  <c r="AH28" i="5"/>
  <c r="AH25" i="5"/>
  <c r="AH27" i="5" s="1"/>
  <c r="AH34" i="2"/>
  <c r="AH33" i="2"/>
  <c r="AH32" i="2"/>
  <c r="AH31" i="2"/>
  <c r="AH28" i="2"/>
  <c r="AH25" i="2"/>
  <c r="AH27" i="2" s="1"/>
  <c r="AD36" i="7"/>
  <c r="AD35" i="7"/>
  <c r="AD34" i="7"/>
  <c r="AD33" i="7"/>
  <c r="AD26" i="7"/>
  <c r="AD30" i="7" s="1"/>
  <c r="AD25" i="7"/>
  <c r="AH33" i="6"/>
  <c r="AH32" i="6"/>
  <c r="AH31" i="6"/>
  <c r="AH30" i="6"/>
  <c r="AH27" i="6"/>
  <c r="AH24" i="6"/>
  <c r="AH26" i="6" s="1"/>
  <c r="AD27" i="4"/>
  <c r="AD31" i="4" s="1"/>
  <c r="AD26" i="4"/>
  <c r="AD28" i="4" s="1"/>
  <c r="AH27" i="3"/>
  <c r="AH31" i="3" s="1"/>
  <c r="AH26" i="3"/>
  <c r="AH34" i="1"/>
  <c r="AH33" i="1"/>
  <c r="AH32" i="1"/>
  <c r="AH31" i="1"/>
  <c r="AH28" i="1"/>
  <c r="AH25" i="1"/>
  <c r="AH27" i="1" s="1"/>
  <c r="AH28" i="3" l="1"/>
  <c r="AD27" i="7"/>
  <c r="AH35" i="5"/>
  <c r="AH35" i="2"/>
  <c r="AD37" i="7"/>
  <c r="AD29" i="7"/>
  <c r="AH34" i="6"/>
  <c r="AH35" i="1"/>
  <c r="AD30" i="4"/>
  <c r="AH30" i="3"/>
  <c r="A27" i="8"/>
  <c r="W36" i="7" l="1"/>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M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M27" i="7" s="1"/>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U34" i="6" s="1"/>
  <c r="T30" i="6"/>
  <c r="S30" i="6"/>
  <c r="R30" i="6"/>
  <c r="Q30" i="6"/>
  <c r="P30" i="6"/>
  <c r="O30" i="6"/>
  <c r="N30" i="6"/>
  <c r="M30" i="6"/>
  <c r="M34" i="6" s="1"/>
  <c r="L30" i="6"/>
  <c r="K30" i="6"/>
  <c r="J30" i="6"/>
  <c r="I30" i="6"/>
  <c r="H30" i="6"/>
  <c r="G30" i="6"/>
  <c r="F30" i="6"/>
  <c r="E30" i="6"/>
  <c r="E34" i="6" s="1"/>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O30" i="4"/>
  <c r="W27" i="4"/>
  <c r="W31" i="4" s="1"/>
  <c r="V27" i="4"/>
  <c r="V31" i="4" s="1"/>
  <c r="U27" i="4"/>
  <c r="U31" i="4" s="1"/>
  <c r="T27" i="4"/>
  <c r="T31" i="4" s="1"/>
  <c r="S27" i="4"/>
  <c r="S31" i="4" s="1"/>
  <c r="R27" i="4"/>
  <c r="R31" i="4" s="1"/>
  <c r="Q27" i="4"/>
  <c r="Q31" i="4" s="1"/>
  <c r="P27" i="4"/>
  <c r="P31" i="4" s="1"/>
  <c r="O27" i="4"/>
  <c r="O31" i="4" s="1"/>
  <c r="N27" i="4"/>
  <c r="N31" i="4" s="1"/>
  <c r="M27" i="4"/>
  <c r="L27" i="4"/>
  <c r="K27" i="4"/>
  <c r="J27" i="4"/>
  <c r="I27" i="4"/>
  <c r="H27" i="4"/>
  <c r="H28" i="4" s="1"/>
  <c r="G27" i="4"/>
  <c r="F27" i="4"/>
  <c r="E27" i="4"/>
  <c r="D27" i="4"/>
  <c r="C27" i="4"/>
  <c r="B27" i="4"/>
  <c r="W26" i="4"/>
  <c r="W30" i="4" s="1"/>
  <c r="V26" i="4"/>
  <c r="U26" i="4"/>
  <c r="T26" i="4"/>
  <c r="T28" i="4" s="1"/>
  <c r="S26" i="4"/>
  <c r="R26" i="4"/>
  <c r="R28" i="4" s="1"/>
  <c r="Q26" i="4"/>
  <c r="P26" i="4"/>
  <c r="P30" i="4" s="1"/>
  <c r="O26" i="4"/>
  <c r="N26" i="4"/>
  <c r="M26" i="4"/>
  <c r="L26" i="4"/>
  <c r="L28" i="4" s="1"/>
  <c r="K26" i="4"/>
  <c r="J26" i="4"/>
  <c r="J28" i="4" s="1"/>
  <c r="I26" i="4"/>
  <c r="H26" i="4"/>
  <c r="G26" i="4"/>
  <c r="F26" i="4"/>
  <c r="E26" i="4"/>
  <c r="D26" i="4"/>
  <c r="D28" i="4" s="1"/>
  <c r="C26" i="4"/>
  <c r="B26" i="4"/>
  <c r="B28" i="4" s="1"/>
  <c r="U31" i="3"/>
  <c r="W30" i="3"/>
  <c r="AA27" i="3"/>
  <c r="AA31" i="3" s="1"/>
  <c r="Z27" i="3"/>
  <c r="Z31" i="3" s="1"/>
  <c r="Y27" i="3"/>
  <c r="Y31" i="3" s="1"/>
  <c r="X27" i="3"/>
  <c r="X31" i="3" s="1"/>
  <c r="W27" i="3"/>
  <c r="W31" i="3" s="1"/>
  <c r="V27" i="3"/>
  <c r="V31" i="3" s="1"/>
  <c r="U27" i="3"/>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U28" i="3" s="1"/>
  <c r="T26" i="3"/>
  <c r="S26" i="3"/>
  <c r="S30" i="3" s="1"/>
  <c r="R26" i="3"/>
  <c r="R30" i="3" s="1"/>
  <c r="Q26" i="3"/>
  <c r="P26" i="3"/>
  <c r="O26" i="3"/>
  <c r="N26" i="3"/>
  <c r="M26" i="3"/>
  <c r="M28" i="3" s="1"/>
  <c r="L26" i="3"/>
  <c r="K26" i="3"/>
  <c r="K28" i="3" s="1"/>
  <c r="J26" i="3"/>
  <c r="I26" i="3"/>
  <c r="H26" i="3"/>
  <c r="G26" i="3"/>
  <c r="F26" i="3"/>
  <c r="E26" i="3"/>
  <c r="E28" i="3" s="1"/>
  <c r="D26" i="3"/>
  <c r="C26" i="3"/>
  <c r="B26" i="3"/>
  <c r="B28"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Y27" i="2"/>
  <c r="M27" i="2"/>
  <c r="AA25" i="2"/>
  <c r="AA27" i="2" s="1"/>
  <c r="Z25" i="2"/>
  <c r="Z27" i="2" s="1"/>
  <c r="Y25" i="2"/>
  <c r="X25" i="2"/>
  <c r="X27" i="2" s="1"/>
  <c r="W25" i="2"/>
  <c r="W27" i="2" s="1"/>
  <c r="V25" i="2"/>
  <c r="V27" i="2" s="1"/>
  <c r="U25" i="2"/>
  <c r="U27" i="2" s="1"/>
  <c r="T25" i="2"/>
  <c r="T27" i="2" s="1"/>
  <c r="S25" i="2"/>
  <c r="S27" i="2" s="1"/>
  <c r="R25" i="2"/>
  <c r="R27" i="2" s="1"/>
  <c r="Q25" i="2"/>
  <c r="Q27" i="2" s="1"/>
  <c r="P25" i="2"/>
  <c r="P27" i="2" s="1"/>
  <c r="O25" i="2"/>
  <c r="O27" i="2" s="1"/>
  <c r="N25" i="2"/>
  <c r="N27" i="2" s="1"/>
  <c r="M25" i="2"/>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Y28" i="3" l="1"/>
  <c r="I28" i="3"/>
  <c r="Q28" i="3"/>
  <c r="D27" i="7"/>
  <c r="L27" i="7"/>
  <c r="T27" i="7"/>
  <c r="T29" i="7"/>
  <c r="N28" i="4"/>
  <c r="T30" i="4"/>
  <c r="F28" i="4"/>
  <c r="V28" i="4"/>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7" i="4"/>
  <c r="AC31" i="4" s="1"/>
  <c r="AB27" i="4"/>
  <c r="AB31" i="4" s="1"/>
  <c r="AA27" i="4"/>
  <c r="AA31" i="4" s="1"/>
  <c r="Z27" i="4"/>
  <c r="Z31" i="4" s="1"/>
  <c r="Y27" i="4"/>
  <c r="Y31" i="4" s="1"/>
  <c r="AC26" i="4"/>
  <c r="AB26" i="4"/>
  <c r="AA26" i="4"/>
  <c r="AA30" i="4" s="1"/>
  <c r="Z26" i="4"/>
  <c r="Y26" i="4"/>
  <c r="X27" i="4"/>
  <c r="X31" i="4" s="1"/>
  <c r="X26" i="4"/>
  <c r="AG27" i="3"/>
  <c r="AG31" i="3" s="1"/>
  <c r="AF27" i="3"/>
  <c r="AF31" i="3" s="1"/>
  <c r="AE27" i="3"/>
  <c r="AE31" i="3" s="1"/>
  <c r="AD27" i="3"/>
  <c r="AD31" i="3" s="1"/>
  <c r="AC27" i="3"/>
  <c r="AC31" i="3" s="1"/>
  <c r="AG26" i="3"/>
  <c r="AF26" i="3"/>
  <c r="AE26" i="3"/>
  <c r="AD26" i="3"/>
  <c r="AC26" i="3"/>
  <c r="AB27" i="3"/>
  <c r="AB31" i="3" s="1"/>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AB34" i="6" l="1"/>
  <c r="AB27" i="7"/>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s="1"/>
  <c r="AC34" i="2"/>
  <c r="AC35" i="2" s="1"/>
  <c r="AB28" i="2"/>
  <c r="AB34" i="2"/>
  <c r="AB35" i="2" s="1"/>
  <c r="AC25" i="2"/>
  <c r="AC27" i="2" s="1"/>
  <c r="AC28" i="2"/>
</calcChain>
</file>

<file path=xl/sharedStrings.xml><?xml version="1.0" encoding="utf-8"?>
<sst xmlns="http://schemas.openxmlformats.org/spreadsheetml/2006/main" count="271" uniqueCount="100">
  <si>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</si>
  <si>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</si>
  <si>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</si>
  <si>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</si>
  <si>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</si>
  <si>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</si>
  <si>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</si>
  <si>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</si>
  <si>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</si>
  <si>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</si>
  <si>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</si>
  <si>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</si>
  <si>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</si>
  <si>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</si>
  <si>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</si>
  <si>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</si>
  <si>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</si>
  <si>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</si>
  <si>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</si>
  <si>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</si>
  <si>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</si>
  <si>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</si>
  <si>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</si>
  <si>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</si>
  <si>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</si>
  <si>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</si>
  <si>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</si>
  <si>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</si>
  <si>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</si>
  <si>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</si>
  <si>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</si>
  <si>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</si>
  <si>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</si>
  <si>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</si>
  <si>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</si>
  <si>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</si>
  <si>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</si>
  <si>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</si>
  <si>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</si>
  <si>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</si>
  <si>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</si>
  <si>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</si>
  <si>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</si>
  <si>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</si>
  <si>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</si>
  <si>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</si>
  <si>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</si>
  <si>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</si>
  <si>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</si>
  <si>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</si>
  <si>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</si>
  <si>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</si>
  <si>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</si>
  <si>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</si>
  <si>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</si>
  <si>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</si>
  <si>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</si>
  <si>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</si>
  <si>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</si>
  <si>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</si>
  <si>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</si>
  <si>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</si>
  <si>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Process taken to update data:</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</si>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</sst>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1"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color rgb="FFFF0000"/>
      <name val="Arial"/>
      <family val="2"/>
    </font>
    <font>
      <sz val="10"/>
      <color rgb="FFFF0000"/>
      <name val="Arial"/>
      <family val="2"/>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87">
    <xf numFmtId="0" fontId="0" fillId="0" borderId="0" xfId="0"/>
    <xf numFmtId="0" fontId="3" fillId="0" borderId="0" xfId="1" applyFont="1"/>
    <xf numFmtId="0" fontId="3" fillId="0" borderId="0" xfId="1" applyFont="1" applyAlignment="1">
      <alignment horizontal="center"/>
    </xf>
    <xf numFmtId="0" fontId="3" fillId="0" borderId="0" xfId="1" applyFont="1" applyFill="1" applyAlignment="1">
      <alignment horizontal="center"/>
    </xf>
    <xf numFmtId="0" fontId="2" fillId="0" borderId="0" xfId="1"/>
    <xf numFmtId="3" fontId="2" fillId="0" borderId="0" xfId="1" applyNumberFormat="1" applyAlignment="1">
      <alignment horizontal="center"/>
    </xf>
    <xf numFmtId="3" fontId="2" fillId="0" borderId="0" xfId="1" applyNumberFormat="1" applyFill="1" applyAlignment="1">
      <alignment horizontal="center"/>
    </xf>
    <xf numFmtId="0" fontId="3" fillId="0" borderId="0" xfId="2" applyFont="1"/>
    <xf numFmtId="0" fontId="3" fillId="0" borderId="0" xfId="2" applyFont="1" applyAlignment="1">
      <alignment horizontal="center"/>
    </xf>
    <xf numFmtId="0" fontId="3" fillId="0" borderId="0" xfId="2" applyFont="1" applyFill="1" applyAlignment="1">
      <alignment horizontal="center"/>
    </xf>
    <xf numFmtId="0" fontId="2" fillId="0" borderId="0" xfId="2"/>
    <xf numFmtId="3" fontId="2" fillId="0" borderId="0" xfId="2" applyNumberFormat="1" applyAlignment="1">
      <alignment horizontal="center"/>
    </xf>
    <xf numFmtId="3" fontId="2" fillId="0" borderId="0" xfId="2" applyNumberFormat="1" applyFont="1" applyAlignment="1">
      <alignment horizontal="center"/>
    </xf>
    <xf numFmtId="0" fontId="1" fillId="0" borderId="0" xfId="0" applyFont="1" applyAlignment="1">
      <alignment horizontal="center" vertical="center"/>
    </xf>
    <xf numFmtId="0" fontId="1" fillId="0" borderId="0" xfId="0" applyFont="1" applyAlignment="1">
      <alignment wrapText="1"/>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1" applyNumberFormat="1" applyFill="1" applyAlignment="1">
      <alignment horizontal="center"/>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2" fillId="0" borderId="0" xfId="2" applyFill="1"/>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3" fontId="0" fillId="0" borderId="0" xfId="0" applyNumberFormat="1"/>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0" fontId="0" fillId="0" borderId="0" xfId="0"/>
    <xf numFmtId="3" fontId="2" fillId="0" borderId="0" xfId="1" applyNumberFormat="1" applyAlignment="1">
      <alignment horizontal="center"/>
    </xf>
    <xf numFmtId="0" fontId="2" fillId="0" borderId="0" xfId="2" applyFill="1"/>
    <xf numFmtId="3" fontId="2" fillId="0" borderId="0" xfId="2" applyNumberFormat="1" applyFont="1" applyAlignment="1">
      <alignment horizontal="center"/>
    </xf>
    <xf numFmtId="3" fontId="2" fillId="0" borderId="0" xfId="1" applyNumberFormat="1" applyFill="1" applyAlignment="1">
      <alignment horizontal="center"/>
    </xf>
    <xf numFmtId="3" fontId="2" fillId="0" borderId="0" xfId="1" applyNumberFormat="1" applyAlignment="1">
      <alignment horizontal="center"/>
    </xf>
    <xf numFmtId="3" fontId="2" fillId="0" borderId="0" xfId="1" applyNumberFormat="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0" fontId="0" fillId="0" borderId="0" xfId="0"/>
    <xf numFmtId="3" fontId="2" fillId="0" borderId="0" xfId="2" applyNumberFormat="1" applyFont="1" applyAlignment="1">
      <alignment horizontal="center"/>
    </xf>
    <xf numFmtId="0" fontId="1" fillId="0" borderId="0" xfId="0" applyFont="1"/>
    <xf numFmtId="3" fontId="2" fillId="0" borderId="0" xfId="1" applyNumberFormat="1" applyFill="1" applyAlignment="1">
      <alignment horizontal="center"/>
    </xf>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Alignment="1">
      <alignment wrapText="1"/>
    </xf>
    <xf numFmtId="0" fontId="1" fillId="0" borderId="0" xfId="0" applyFont="1"/>
    <xf numFmtId="0" fontId="0" fillId="0" borderId="0" xfId="0" applyFont="1" applyAlignment="1">
      <alignment wrapText="1"/>
    </xf>
    <xf numFmtId="0" fontId="0" fillId="0" borderId="0" xfId="0" applyFont="1"/>
    <xf numFmtId="0" fontId="23" fillId="0" borderId="0" xfId="104"/>
    <xf numFmtId="0" fontId="0" fillId="0" borderId="0" xfId="0"/>
    <xf numFmtId="3" fontId="2" fillId="0" borderId="0" xfId="1" applyNumberFormat="1" applyFill="1" applyAlignment="1">
      <alignment horizontal="center"/>
    </xf>
    <xf numFmtId="3" fontId="2" fillId="0" borderId="0" xfId="1" applyNumberFormat="1" applyAlignment="1">
      <alignment horizontal="center"/>
    </xf>
    <xf numFmtId="3" fontId="2" fillId="0" borderId="0" xfId="2" applyNumberFormat="1" applyFont="1" applyAlignment="1">
      <alignment horizontal="center"/>
    </xf>
    <xf numFmtId="0" fontId="24" fillId="0" borderId="0" xfId="2" applyFont="1" applyFill="1" applyAlignment="1">
      <alignment horizontal="center"/>
    </xf>
    <xf numFmtId="3" fontId="25" fillId="0" borderId="0" xfId="1" applyNumberFormat="1" applyFont="1" applyFill="1" applyAlignment="1">
      <alignment horizontal="center"/>
    </xf>
    <xf numFmtId="0" fontId="3" fillId="0" borderId="0" xfId="2" applyFont="1" applyFill="1" applyAlignment="1">
      <alignment horizontal="center" wrapText="1"/>
    </xf>
    <xf numFmtId="0" fontId="3" fillId="0" borderId="0" xfId="2" quotePrefix="1" applyFont="1" applyFill="1" applyAlignment="1">
      <alignment horizontal="center" wrapText="1"/>
    </xf>
    <xf numFmtId="2" fontId="2" fillId="0" borderId="0" xfId="1" applyNumberFormat="1" applyFill="1" applyAlignment="1">
      <alignment horizontal="center"/>
    </xf>
    <xf numFmtId="0" fontId="26" fillId="0" borderId="0" xfId="96" applyFont="1"/>
    <xf numFmtId="0" fontId="2" fillId="0" borderId="0" xfId="2" applyAlignment="1">
      <alignment wrapText="1"/>
    </xf>
    <xf numFmtId="3" fontId="27" fillId="0" borderId="0" xfId="0" applyNumberFormat="1" applyFont="1"/>
    <xf numFmtId="0" fontId="2" fillId="0" borderId="0" xfId="2" applyFont="1"/>
    <xf numFmtId="3" fontId="2" fillId="0" borderId="0" xfId="1" applyNumberFormat="1" applyFont="1" applyAlignment="1">
      <alignment horizontal="center"/>
    </xf>
    <xf numFmtId="3" fontId="0" fillId="0" borderId="0" xfId="0" applyNumberFormat="1" applyFont="1"/>
    <xf numFmtId="3" fontId="2" fillId="0" borderId="0" xfId="1" applyNumberFormat="1" applyFont="1" applyFill="1" applyAlignment="1">
      <alignment horizontal="center"/>
    </xf>
    <xf numFmtId="0" fontId="28" fillId="0" borderId="0" xfId="96" applyFont="1" applyAlignment="1">
      <alignment wrapText="1"/>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4"/>
  <sheetViews>
    <sheetView tabSelected="1" workbookViewId="0">
      <selection activeCell="A3" sqref="A3"/>
    </sheetView>
  </sheetViews>
  <sheetFormatPr defaultRowHeight="15" x14ac:dyDescent="0.25"/>
  <cols>
    <col min="1" max="1" width="154.7109375" customWidth="1"/>
  </cols>
  <sheetData>
    <row r="1" spans="1:1" x14ac:dyDescent="0.25">
      <c r="A1" s="64" t="s">
        <v>32</v>
      </c>
    </row>
    <row r="2" spans="1:1" s="70" customFormat="1" x14ac:dyDescent="0.25">
      <c r="A2" s="79" t="s">
        <v>98</v>
      </c>
    </row>
    <row r="3" spans="1:1" s="70" customFormat="1" ht="135" x14ac:dyDescent="0.25">
      <c r="A3" s="86" t="s">
        <v>99</v>
      </c>
    </row>
    <row r="4" spans="1:1" s="70" customFormat="1" x14ac:dyDescent="0.25">
      <c r="A4" s="66" t="s">
        <v>89</v>
      </c>
    </row>
    <row r="5" spans="1:1" s="70" customFormat="1" x14ac:dyDescent="0.25">
      <c r="A5" s="66" t="s">
        <v>90</v>
      </c>
    </row>
    <row r="6" spans="1:1" s="70" customFormat="1" ht="60" x14ac:dyDescent="0.25">
      <c r="A6" s="65" t="s">
        <v>91</v>
      </c>
    </row>
    <row r="7" spans="1:1" s="70" customFormat="1" x14ac:dyDescent="0.25">
      <c r="A7" s="65"/>
    </row>
    <row r="8" spans="1:1" s="70" customFormat="1" x14ac:dyDescent="0.25">
      <c r="A8" s="66"/>
    </row>
    <row r="9" spans="1:1" s="60" customFormat="1" x14ac:dyDescent="0.25">
      <c r="A9" s="66" t="s">
        <v>85</v>
      </c>
    </row>
    <row r="10" spans="1:1" s="70" customFormat="1" x14ac:dyDescent="0.25">
      <c r="A10" s="66" t="s">
        <v>84</v>
      </c>
    </row>
    <row r="11" spans="1:1" s="70" customFormat="1" ht="45" x14ac:dyDescent="0.25">
      <c r="A11" s="65" t="s">
        <v>88</v>
      </c>
    </row>
    <row r="12" spans="1:1" s="70" customFormat="1" x14ac:dyDescent="0.25">
      <c r="A12" s="66"/>
    </row>
    <row r="13" spans="1:1" s="60" customFormat="1" x14ac:dyDescent="0.25">
      <c r="A13" s="66" t="s">
        <v>81</v>
      </c>
    </row>
    <row r="14" spans="1:1" s="60" customFormat="1" ht="30" x14ac:dyDescent="0.25">
      <c r="A14" s="67" t="s">
        <v>82</v>
      </c>
    </row>
    <row r="15" spans="1:1" s="60" customFormat="1" x14ac:dyDescent="0.25">
      <c r="A15" s="66"/>
    </row>
    <row r="16" spans="1:1" x14ac:dyDescent="0.25">
      <c r="A16" s="64" t="s">
        <v>61</v>
      </c>
    </row>
    <row r="17" spans="1:1" s="60" customFormat="1" ht="60" x14ac:dyDescent="0.25">
      <c r="A17" s="62" t="s">
        <v>79</v>
      </c>
    </row>
    <row r="18" spans="1:1" s="60" customFormat="1" x14ac:dyDescent="0.25">
      <c r="A18" s="65"/>
    </row>
    <row r="19" spans="1:1" s="60" customFormat="1" x14ac:dyDescent="0.25">
      <c r="A19" s="14" t="s">
        <v>72</v>
      </c>
    </row>
    <row r="20" spans="1:1" s="60" customFormat="1" x14ac:dyDescent="0.25">
      <c r="A20" s="67" t="s">
        <v>74</v>
      </c>
    </row>
    <row r="21" spans="1:1" s="60" customFormat="1" x14ac:dyDescent="0.25">
      <c r="A21" s="67" t="s">
        <v>75</v>
      </c>
    </row>
    <row r="22" spans="1:1" s="60" customFormat="1" x14ac:dyDescent="0.25">
      <c r="A22" s="67" t="s">
        <v>76</v>
      </c>
    </row>
    <row r="23" spans="1:1" s="60" customFormat="1" ht="30" x14ac:dyDescent="0.25">
      <c r="A23" s="67" t="s">
        <v>77</v>
      </c>
    </row>
    <row r="24" spans="1:1" x14ac:dyDescent="0.25">
      <c r="A24" s="68" t="s">
        <v>78</v>
      </c>
    </row>
    <row r="25" spans="1:1" ht="30" x14ac:dyDescent="0.25">
      <c r="A25" s="62" t="s">
        <v>80</v>
      </c>
    </row>
    <row r="26" spans="1:1" s="60" customFormat="1" x14ac:dyDescent="0.25">
      <c r="A26" s="65" t="s">
        <v>73</v>
      </c>
    </row>
    <row r="27" spans="1:1" x14ac:dyDescent="0.25">
      <c r="A27" s="69" t="str">
        <f>HYPERLINK("https://www.epa.gov/air-emissions-inventories/2014-national-emissions-inventory-nei-technical-support-document-tsd")</f>
        <v>https://www.epa.gov/air-emissions-inventories/2014-national-emissions-inventory-nei-technical-support-document-tsd</v>
      </c>
    </row>
    <row r="28" spans="1:1" s="60" customFormat="1" x14ac:dyDescent="0.25">
      <c r="A28" s="66"/>
    </row>
    <row r="29" spans="1:1" x14ac:dyDescent="0.25">
      <c r="A29" s="64" t="s">
        <v>33</v>
      </c>
    </row>
    <row r="30" spans="1:1" ht="30" x14ac:dyDescent="0.25">
      <c r="A30" s="61" t="s">
        <v>34</v>
      </c>
    </row>
    <row r="31" spans="1:1" x14ac:dyDescent="0.25">
      <c r="A31" s="64"/>
    </row>
    <row r="32" spans="1:1" x14ac:dyDescent="0.25">
      <c r="A32" s="64" t="s">
        <v>35</v>
      </c>
    </row>
    <row r="33" spans="1:1" x14ac:dyDescent="0.25">
      <c r="A33" s="60" t="s">
        <v>36</v>
      </c>
    </row>
    <row r="34" spans="1:1" x14ac:dyDescent="0.25">
      <c r="A34" s="62" t="s">
        <v>37</v>
      </c>
    </row>
    <row r="36" spans="1:1" x14ac:dyDescent="0.25">
      <c r="A36" s="64" t="s">
        <v>38</v>
      </c>
    </row>
    <row r="37" spans="1:1" ht="30" x14ac:dyDescent="0.25">
      <c r="A37" s="62" t="s">
        <v>39</v>
      </c>
    </row>
    <row r="38" spans="1:1" ht="30" x14ac:dyDescent="0.25">
      <c r="A38" s="62" t="s">
        <v>40</v>
      </c>
    </row>
    <row r="39" spans="1:1" x14ac:dyDescent="0.25">
      <c r="A39" s="62" t="s">
        <v>41</v>
      </c>
    </row>
    <row r="40" spans="1:1" x14ac:dyDescent="0.25">
      <c r="A40" s="62" t="s">
        <v>42</v>
      </c>
    </row>
    <row r="41" spans="1:1" x14ac:dyDescent="0.25">
      <c r="A41" s="62"/>
    </row>
    <row r="42" spans="1:1" x14ac:dyDescent="0.25">
      <c r="A42" s="64" t="s">
        <v>43</v>
      </c>
    </row>
    <row r="43" spans="1:1" x14ac:dyDescent="0.25">
      <c r="A43" s="60" t="s">
        <v>44</v>
      </c>
    </row>
    <row r="44" spans="1:1" x14ac:dyDescent="0.25">
      <c r="A44" s="60" t="s">
        <v>45</v>
      </c>
    </row>
    <row r="45" spans="1:1" x14ac:dyDescent="0.25">
      <c r="A45" s="60" t="s">
        <v>46</v>
      </c>
    </row>
    <row r="46" spans="1:1" ht="30" x14ac:dyDescent="0.25">
      <c r="A46" s="62" t="s">
        <v>47</v>
      </c>
    </row>
    <row r="47" spans="1:1" x14ac:dyDescent="0.25">
      <c r="A47" s="62" t="s">
        <v>48</v>
      </c>
    </row>
    <row r="48" spans="1:1" x14ac:dyDescent="0.25">
      <c r="A48" s="62" t="s">
        <v>49</v>
      </c>
    </row>
    <row r="49" spans="1:1" x14ac:dyDescent="0.25">
      <c r="A49" s="64"/>
    </row>
    <row r="50" spans="1:1" x14ac:dyDescent="0.25">
      <c r="A50" s="60" t="s">
        <v>50</v>
      </c>
    </row>
    <row r="51" spans="1:1" x14ac:dyDescent="0.25">
      <c r="A51" s="60" t="s">
        <v>51</v>
      </c>
    </row>
    <row r="52" spans="1:1" x14ac:dyDescent="0.25">
      <c r="A52" s="60" t="s">
        <v>83</v>
      </c>
    </row>
    <row r="53" spans="1:1" x14ac:dyDescent="0.25">
      <c r="A53" s="60" t="s">
        <v>52</v>
      </c>
    </row>
    <row r="55" spans="1:1" x14ac:dyDescent="0.25">
      <c r="A55" s="60" t="s">
        <v>53</v>
      </c>
    </row>
    <row r="56" spans="1:1" ht="300" x14ac:dyDescent="0.25">
      <c r="A56" s="62" t="s">
        <v>54</v>
      </c>
    </row>
    <row r="57" spans="1:1" x14ac:dyDescent="0.25">
      <c r="A57" s="63"/>
    </row>
    <row r="59" spans="1:1" x14ac:dyDescent="0.25">
      <c r="A59" s="60" t="s">
        <v>55</v>
      </c>
    </row>
    <row r="60" spans="1:1" ht="30" x14ac:dyDescent="0.25">
      <c r="A60" s="62" t="s">
        <v>56</v>
      </c>
    </row>
    <row r="61" spans="1:1" ht="90" x14ac:dyDescent="0.25">
      <c r="A61" s="63" t="s">
        <v>57</v>
      </c>
    </row>
    <row r="62" spans="1:1" ht="30" x14ac:dyDescent="0.25">
      <c r="A62" s="62" t="s">
        <v>58</v>
      </c>
    </row>
    <row r="63" spans="1:1" ht="30" x14ac:dyDescent="0.25">
      <c r="A63" s="62" t="s">
        <v>59</v>
      </c>
    </row>
    <row r="64" spans="1:1" ht="30" x14ac:dyDescent="0.25">
      <c r="A64" s="62"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18"/>
  <sheetViews>
    <sheetView workbookViewId="0">
      <selection activeCell="A16" sqref="A16"/>
    </sheetView>
  </sheetViews>
  <sheetFormatPr defaultRowHeight="15" x14ac:dyDescent="0.25"/>
  <cols>
    <col min="1" max="1" width="122.7109375" style="70" customWidth="1"/>
    <col min="2" max="16384" width="9.140625" style="70"/>
  </cols>
  <sheetData>
    <row r="1" spans="1:1" x14ac:dyDescent="0.25">
      <c r="A1" s="66" t="s">
        <v>62</v>
      </c>
    </row>
    <row r="2" spans="1:1" x14ac:dyDescent="0.25">
      <c r="A2" s="80" t="s">
        <v>94</v>
      </c>
    </row>
    <row r="3" spans="1:1" x14ac:dyDescent="0.25">
      <c r="A3" s="65" t="s">
        <v>63</v>
      </c>
    </row>
    <row r="4" spans="1:1" x14ac:dyDescent="0.25">
      <c r="A4" s="65" t="s">
        <v>64</v>
      </c>
    </row>
    <row r="5" spans="1:1" x14ac:dyDescent="0.25">
      <c r="A5" s="65" t="s">
        <v>65</v>
      </c>
    </row>
    <row r="6" spans="1:1" x14ac:dyDescent="0.25">
      <c r="A6" s="65" t="s">
        <v>66</v>
      </c>
    </row>
    <row r="7" spans="1:1" x14ac:dyDescent="0.25">
      <c r="A7" s="65" t="s">
        <v>92</v>
      </c>
    </row>
    <row r="8" spans="1:1" x14ac:dyDescent="0.25">
      <c r="A8" s="65" t="s">
        <v>71</v>
      </c>
    </row>
    <row r="9" spans="1:1" x14ac:dyDescent="0.25">
      <c r="A9" s="65" t="s">
        <v>67</v>
      </c>
    </row>
    <row r="10" spans="1:1" ht="30" x14ac:dyDescent="0.25">
      <c r="A10" s="65" t="s">
        <v>93</v>
      </c>
    </row>
    <row r="11" spans="1:1" x14ac:dyDescent="0.25">
      <c r="A11" s="65" t="s">
        <v>86</v>
      </c>
    </row>
    <row r="12" spans="1:1" ht="30" x14ac:dyDescent="0.25">
      <c r="A12" s="14" t="s">
        <v>87</v>
      </c>
    </row>
    <row r="13" spans="1:1" x14ac:dyDescent="0.25">
      <c r="A13" s="65" t="s">
        <v>68</v>
      </c>
    </row>
    <row r="14" spans="1:1" x14ac:dyDescent="0.25">
      <c r="A14" s="65" t="s">
        <v>69</v>
      </c>
    </row>
    <row r="15" spans="1:1" x14ac:dyDescent="0.25">
      <c r="A15" s="65" t="s">
        <v>70</v>
      </c>
    </row>
    <row r="16" spans="1:1" ht="30" x14ac:dyDescent="0.25">
      <c r="A16" s="65" t="s">
        <v>97</v>
      </c>
    </row>
    <row r="17" spans="1:1" ht="60" x14ac:dyDescent="0.25">
      <c r="A17" s="65" t="s">
        <v>95</v>
      </c>
    </row>
    <row r="18" spans="1:1" ht="60" x14ac:dyDescent="0.25">
      <c r="A18" s="65" t="s">
        <v>96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5"/>
  <sheetViews>
    <sheetView workbookViewId="0">
      <pane xSplit="1" ySplit="6" topLeftCell="B7" activePane="bottomRight" state="frozen"/>
      <selection pane="topRight" activeCell="B1" sqref="B1"/>
      <selection pane="bottomLeft" activeCell="A2" sqref="A2"/>
      <selection pane="bottomRight" activeCell="AJ35" sqref="AJ35"/>
    </sheetView>
  </sheetViews>
  <sheetFormatPr defaultRowHeight="15" x14ac:dyDescent="0.25"/>
  <cols>
    <col min="1" max="1" width="35.5703125" bestFit="1" customWidth="1"/>
  </cols>
  <sheetData>
    <row r="1" spans="1:36" s="56" customFormat="1" x14ac:dyDescent="0.25">
      <c r="A1" s="58" t="s">
        <v>24</v>
      </c>
    </row>
    <row r="2" spans="1:36" s="56" customFormat="1" ht="30" x14ac:dyDescent="0.25">
      <c r="A2" s="14" t="s">
        <v>25</v>
      </c>
    </row>
    <row r="3" spans="1:36" s="56" customFormat="1" x14ac:dyDescent="0.25">
      <c r="A3" s="14"/>
    </row>
    <row r="4" spans="1:36" s="56" customFormat="1" x14ac:dyDescent="0.25">
      <c r="A4" s="14"/>
    </row>
    <row r="5" spans="1:36" s="56" customFormat="1" x14ac:dyDescent="0.25">
      <c r="A5" s="14"/>
    </row>
    <row r="6" spans="1:36" x14ac:dyDescent="0.25">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3">
        <v>2014</v>
      </c>
      <c r="AE6" s="3">
        <v>2015</v>
      </c>
      <c r="AF6" s="3">
        <v>2016</v>
      </c>
      <c r="AG6" s="3">
        <v>2017</v>
      </c>
      <c r="AH6" s="3">
        <v>2018</v>
      </c>
      <c r="AI6" s="3">
        <v>2019</v>
      </c>
      <c r="AJ6" s="3">
        <v>2020</v>
      </c>
    </row>
    <row r="7" spans="1:36" x14ac:dyDescent="0.25">
      <c r="A7" s="4" t="s">
        <v>1</v>
      </c>
      <c r="B7" s="5">
        <v>237</v>
      </c>
      <c r="C7" s="5">
        <v>276</v>
      </c>
      <c r="D7" s="5">
        <v>322</v>
      </c>
      <c r="E7" s="5">
        <v>291</v>
      </c>
      <c r="F7" s="5">
        <v>363</v>
      </c>
      <c r="G7" s="5">
        <v>349</v>
      </c>
      <c r="H7" s="5">
        <v>350</v>
      </c>
      <c r="I7" s="5">
        <v>363</v>
      </c>
      <c r="J7" s="5">
        <v>370</v>
      </c>
      <c r="K7" s="5">
        <v>372</v>
      </c>
      <c r="L7" s="5">
        <v>407.74885999999998</v>
      </c>
      <c r="M7" s="5">
        <v>422.67057</v>
      </c>
      <c r="N7" s="5">
        <v>450.78603999999996</v>
      </c>
      <c r="O7" s="5">
        <v>496.20483899999999</v>
      </c>
      <c r="P7" s="5">
        <v>483.96913199999995</v>
      </c>
      <c r="Q7" s="5">
        <v>484.73252000000002</v>
      </c>
      <c r="R7" s="5">
        <v>656.59267291024696</v>
      </c>
      <c r="S7" s="5">
        <v>652.54836220951631</v>
      </c>
      <c r="T7" s="5">
        <v>647.60557430878555</v>
      </c>
      <c r="U7" s="5">
        <v>642.66278640805501</v>
      </c>
      <c r="V7" s="5">
        <v>672.8937946254033</v>
      </c>
      <c r="W7" s="5">
        <v>703.12480284275171</v>
      </c>
      <c r="X7" s="5">
        <v>728.48011348893078</v>
      </c>
      <c r="Y7" s="5">
        <v>747.11622620694163</v>
      </c>
      <c r="Z7" s="5">
        <v>765.75233892495248</v>
      </c>
      <c r="AA7" s="6">
        <v>784.38845164296322</v>
      </c>
      <c r="AB7" s="6">
        <v>766.43924499984291</v>
      </c>
      <c r="AC7" s="6">
        <v>748.49003835672261</v>
      </c>
      <c r="AD7" s="59">
        <v>730.54083171360219</v>
      </c>
      <c r="AE7" s="59">
        <v>683.00701783109673</v>
      </c>
      <c r="AF7" s="59">
        <v>635.47320394859128</v>
      </c>
      <c r="AG7" s="81">
        <v>587.68941848999998</v>
      </c>
      <c r="AH7" s="81">
        <v>587.68941848999998</v>
      </c>
      <c r="AI7" s="81">
        <v>587.68941848999998</v>
      </c>
      <c r="AJ7" s="81">
        <v>587.68941848999998</v>
      </c>
    </row>
    <row r="8" spans="1:36" x14ac:dyDescent="0.25">
      <c r="A8" s="4" t="s">
        <v>2</v>
      </c>
      <c r="B8" s="5">
        <v>770</v>
      </c>
      <c r="C8" s="5">
        <v>763</v>
      </c>
      <c r="D8" s="5">
        <v>750</v>
      </c>
      <c r="E8" s="5">
        <v>670</v>
      </c>
      <c r="F8" s="5">
        <v>879</v>
      </c>
      <c r="G8" s="5">
        <v>920</v>
      </c>
      <c r="H8" s="5">
        <v>955</v>
      </c>
      <c r="I8" s="5">
        <v>1043</v>
      </c>
      <c r="J8" s="5">
        <v>1041</v>
      </c>
      <c r="K8" s="5">
        <v>1056</v>
      </c>
      <c r="L8" s="5">
        <v>1188.11618</v>
      </c>
      <c r="M8" s="5">
        <v>1162.4085600000001</v>
      </c>
      <c r="N8" s="5">
        <v>1150.6751999999999</v>
      </c>
      <c r="O8" s="5">
        <v>1212.6454920000001</v>
      </c>
      <c r="P8" s="5">
        <v>1219.1205979999995</v>
      </c>
      <c r="Q8" s="5">
        <v>1252.8060559999994</v>
      </c>
      <c r="R8" s="5">
        <v>1267.1338480802497</v>
      </c>
      <c r="S8" s="5">
        <v>1230.6313506467734</v>
      </c>
      <c r="T8" s="5">
        <v>1191.9829307544551</v>
      </c>
      <c r="U8" s="5">
        <v>1151.7175558621054</v>
      </c>
      <c r="V8" s="5">
        <v>1067.4640522195627</v>
      </c>
      <c r="W8" s="5">
        <v>983.21054857701984</v>
      </c>
      <c r="X8" s="5">
        <v>898.34839542582961</v>
      </c>
      <c r="Y8" s="5">
        <v>919.31544703936868</v>
      </c>
      <c r="Z8" s="5">
        <v>940.28249865290775</v>
      </c>
      <c r="AA8" s="6">
        <v>961.24955026644693</v>
      </c>
      <c r="AB8" s="6">
        <v>949.61091284577731</v>
      </c>
      <c r="AC8" s="6">
        <v>937.97227542510768</v>
      </c>
      <c r="AD8" s="59">
        <v>926.33363800443817</v>
      </c>
      <c r="AE8" s="59">
        <v>888.18282399210148</v>
      </c>
      <c r="AF8" s="59">
        <v>850.03200997976478</v>
      </c>
      <c r="AG8" s="81">
        <v>811.12542079000002</v>
      </c>
      <c r="AH8" s="81">
        <v>811.12542079000002</v>
      </c>
      <c r="AI8" s="81">
        <v>811.12542079000002</v>
      </c>
      <c r="AJ8" s="81">
        <v>811.12542079000002</v>
      </c>
    </row>
    <row r="9" spans="1:36" x14ac:dyDescent="0.25">
      <c r="A9" s="4" t="s">
        <v>3</v>
      </c>
      <c r="B9" s="5">
        <v>3625</v>
      </c>
      <c r="C9" s="5">
        <v>3441</v>
      </c>
      <c r="D9" s="5">
        <v>6230</v>
      </c>
      <c r="E9" s="5">
        <v>7525</v>
      </c>
      <c r="F9" s="5">
        <v>4269</v>
      </c>
      <c r="G9" s="5">
        <v>4587</v>
      </c>
      <c r="H9" s="5">
        <v>4849</v>
      </c>
      <c r="I9" s="5">
        <v>4181</v>
      </c>
      <c r="J9" s="5">
        <v>4108</v>
      </c>
      <c r="K9" s="5">
        <v>4506</v>
      </c>
      <c r="L9" s="5">
        <v>2740.5335399999999</v>
      </c>
      <c r="M9" s="5">
        <v>2742.2360299999996</v>
      </c>
      <c r="N9" s="5">
        <v>2727.4366400000004</v>
      </c>
      <c r="O9" s="5">
        <v>3828.9991940000018</v>
      </c>
      <c r="P9" s="5">
        <v>3080.9052110000011</v>
      </c>
      <c r="Q9" s="5">
        <v>3087.9353070000006</v>
      </c>
      <c r="R9" s="5">
        <v>3550.0528319395198</v>
      </c>
      <c r="S9" s="5">
        <v>3477.7417653152252</v>
      </c>
      <c r="T9" s="5">
        <v>3404.5474358549377</v>
      </c>
      <c r="U9" s="5">
        <v>3330.7379159636571</v>
      </c>
      <c r="V9" s="5">
        <v>3136.8784069241283</v>
      </c>
      <c r="W9" s="5">
        <v>2943.018897884599</v>
      </c>
      <c r="X9" s="5">
        <v>2749.1268536041566</v>
      </c>
      <c r="Y9" s="5">
        <v>2783.4481347665815</v>
      </c>
      <c r="Z9" s="5">
        <v>2817.7694159290063</v>
      </c>
      <c r="AA9" s="6">
        <v>2852.0906970914311</v>
      </c>
      <c r="AB9" s="6">
        <v>2704.0502732704126</v>
      </c>
      <c r="AC9" s="6">
        <v>2556.0098494493941</v>
      </c>
      <c r="AD9" s="59">
        <v>2407.9694256283756</v>
      </c>
      <c r="AE9" s="59">
        <v>2495.7944952210437</v>
      </c>
      <c r="AF9" s="59">
        <v>2583.6195648137118</v>
      </c>
      <c r="AG9" s="81">
        <v>2671.4372788000001</v>
      </c>
      <c r="AH9" s="81">
        <v>2671.4372788000001</v>
      </c>
      <c r="AI9" s="81">
        <v>2671.4372788000001</v>
      </c>
      <c r="AJ9" s="81">
        <v>2671.4372788000001</v>
      </c>
    </row>
    <row r="10" spans="1:36" x14ac:dyDescent="0.25">
      <c r="A10" s="4" t="s">
        <v>4</v>
      </c>
      <c r="B10" s="5">
        <v>3397</v>
      </c>
      <c r="C10" s="5">
        <v>2204</v>
      </c>
      <c r="D10" s="5">
        <v>2151</v>
      </c>
      <c r="E10" s="5">
        <v>1845</v>
      </c>
      <c r="F10" s="5">
        <v>1183</v>
      </c>
      <c r="G10" s="5">
        <v>1127</v>
      </c>
      <c r="H10" s="5">
        <v>1112</v>
      </c>
      <c r="I10" s="5">
        <v>1093</v>
      </c>
      <c r="J10" s="5">
        <v>1171</v>
      </c>
      <c r="K10" s="5">
        <v>1223</v>
      </c>
      <c r="L10" s="5">
        <v>1052.98846</v>
      </c>
      <c r="M10" s="5">
        <v>1071.1041200000002</v>
      </c>
      <c r="N10" s="5">
        <v>1081.03072</v>
      </c>
      <c r="O10" s="5">
        <v>349.960509</v>
      </c>
      <c r="P10" s="5">
        <v>360.53034700000012</v>
      </c>
      <c r="Q10" s="5">
        <v>372.45794000000001</v>
      </c>
      <c r="R10" s="5">
        <v>283.91125561267341</v>
      </c>
      <c r="S10" s="5">
        <v>258.61606936588169</v>
      </c>
      <c r="T10" s="5">
        <v>233.32088311908993</v>
      </c>
      <c r="U10" s="5">
        <v>208.02569687229814</v>
      </c>
      <c r="V10" s="5">
        <v>199.64242284735377</v>
      </c>
      <c r="W10" s="5">
        <v>191.2591488224094</v>
      </c>
      <c r="X10" s="5">
        <v>182.875874798495</v>
      </c>
      <c r="Y10" s="5">
        <v>177.73111472151899</v>
      </c>
      <c r="Z10" s="5">
        <v>172.58635464454298</v>
      </c>
      <c r="AA10" s="6">
        <v>167.44159456756699</v>
      </c>
      <c r="AB10" s="6">
        <v>154.74723975825199</v>
      </c>
      <c r="AC10" s="6">
        <v>142.05288494893699</v>
      </c>
      <c r="AD10" s="59">
        <v>129.35853013962199</v>
      </c>
      <c r="AE10" s="59">
        <v>125.47551788135732</v>
      </c>
      <c r="AF10" s="59">
        <v>121.59250562309265</v>
      </c>
      <c r="AG10" s="81">
        <v>117.81809646000001</v>
      </c>
      <c r="AH10" s="81">
        <v>117.81809646000001</v>
      </c>
      <c r="AI10" s="81">
        <v>117.81809646000001</v>
      </c>
      <c r="AJ10" s="81">
        <v>117.81809646000001</v>
      </c>
    </row>
    <row r="11" spans="1:36" x14ac:dyDescent="0.25">
      <c r="A11" s="4" t="s">
        <v>5</v>
      </c>
      <c r="B11" s="5">
        <v>3644</v>
      </c>
      <c r="C11" s="5">
        <v>2496</v>
      </c>
      <c r="D11" s="5">
        <v>2246</v>
      </c>
      <c r="E11" s="5">
        <v>2223</v>
      </c>
      <c r="F11" s="5">
        <v>2640</v>
      </c>
      <c r="G11" s="5">
        <v>2571</v>
      </c>
      <c r="H11" s="5">
        <v>2496</v>
      </c>
      <c r="I11" s="5">
        <v>2536</v>
      </c>
      <c r="J11" s="5">
        <v>2475</v>
      </c>
      <c r="K11" s="5">
        <v>2380</v>
      </c>
      <c r="L11" s="5">
        <v>1598.51695</v>
      </c>
      <c r="M11" s="5">
        <v>1709.65122</v>
      </c>
      <c r="N11" s="5">
        <v>1701.9840300000001</v>
      </c>
      <c r="O11" s="5">
        <v>1254.5538729999998</v>
      </c>
      <c r="P11" s="5">
        <v>1295.3036599999998</v>
      </c>
      <c r="Q11" s="5">
        <v>1379.5920000000001</v>
      </c>
      <c r="R11" s="5">
        <v>986.72991907683718</v>
      </c>
      <c r="S11" s="5">
        <v>934.29389472611786</v>
      </c>
      <c r="T11" s="5">
        <v>881.82668037539838</v>
      </c>
      <c r="U11" s="5">
        <v>829.35946602467902</v>
      </c>
      <c r="V11" s="5">
        <v>832.92576475851945</v>
      </c>
      <c r="W11" s="5">
        <v>836.49206349235976</v>
      </c>
      <c r="X11" s="5">
        <v>840.05836221541995</v>
      </c>
      <c r="Y11" s="5">
        <v>815.2992808758712</v>
      </c>
      <c r="Z11" s="5">
        <v>790.54019953632246</v>
      </c>
      <c r="AA11" s="6">
        <v>765.78111819677372</v>
      </c>
      <c r="AB11" s="6">
        <v>713.80301294813091</v>
      </c>
      <c r="AC11" s="6">
        <v>661.82490769948811</v>
      </c>
      <c r="AD11" s="59">
        <v>609.84680245084542</v>
      </c>
      <c r="AE11" s="59">
        <v>562.67516483546194</v>
      </c>
      <c r="AF11" s="59">
        <v>515.50352722007847</v>
      </c>
      <c r="AG11" s="81">
        <v>468.29911908999998</v>
      </c>
      <c r="AH11" s="81">
        <v>468.29911908999998</v>
      </c>
      <c r="AI11" s="81">
        <v>468.29911908999998</v>
      </c>
      <c r="AJ11" s="81">
        <v>468.29911908999998</v>
      </c>
    </row>
    <row r="12" spans="1:36" x14ac:dyDescent="0.25">
      <c r="A12" s="4" t="s">
        <v>6</v>
      </c>
      <c r="B12" s="5">
        <v>2179</v>
      </c>
      <c r="C12" s="5">
        <v>2211</v>
      </c>
      <c r="D12" s="5">
        <v>1723</v>
      </c>
      <c r="E12" s="5">
        <v>462</v>
      </c>
      <c r="F12" s="5">
        <v>333</v>
      </c>
      <c r="G12" s="5">
        <v>345</v>
      </c>
      <c r="H12" s="5">
        <v>371</v>
      </c>
      <c r="I12" s="5">
        <v>371</v>
      </c>
      <c r="J12" s="5">
        <v>338</v>
      </c>
      <c r="K12" s="5">
        <v>348</v>
      </c>
      <c r="L12" s="5">
        <v>353.75628999999998</v>
      </c>
      <c r="M12" s="5">
        <v>366.94756999999998</v>
      </c>
      <c r="N12" s="5">
        <v>365.62103000000002</v>
      </c>
      <c r="O12" s="5">
        <v>159.42779999999999</v>
      </c>
      <c r="P12" s="5">
        <v>160.59365899999997</v>
      </c>
      <c r="Q12" s="5">
        <v>161.50072299999999</v>
      </c>
      <c r="R12" s="5">
        <v>356.52981678585678</v>
      </c>
      <c r="S12" s="5">
        <v>354.92536028994982</v>
      </c>
      <c r="T12" s="5">
        <v>352.89193438904283</v>
      </c>
      <c r="U12" s="5">
        <v>350.8585084881359</v>
      </c>
      <c r="V12" s="5">
        <v>322.1775988352473</v>
      </c>
      <c r="W12" s="5">
        <v>293.49668918235869</v>
      </c>
      <c r="X12" s="5">
        <v>264.72351853407696</v>
      </c>
      <c r="Y12" s="5">
        <v>400.50358393963927</v>
      </c>
      <c r="Z12" s="5">
        <v>536.28364934520152</v>
      </c>
      <c r="AA12" s="6">
        <v>672.06371475076378</v>
      </c>
      <c r="AB12" s="6">
        <v>682.03609549320038</v>
      </c>
      <c r="AC12" s="6">
        <v>692.00847623563698</v>
      </c>
      <c r="AD12" s="59">
        <v>701.98085697807346</v>
      </c>
      <c r="AE12" s="59">
        <v>685.42570535505229</v>
      </c>
      <c r="AF12" s="59">
        <v>668.87055373203111</v>
      </c>
      <c r="AG12" s="81">
        <v>652.41069126000002</v>
      </c>
      <c r="AH12" s="81">
        <v>652.41069126000002</v>
      </c>
      <c r="AI12" s="81">
        <v>652.41069126000002</v>
      </c>
      <c r="AJ12" s="81">
        <v>652.41069126000002</v>
      </c>
    </row>
    <row r="13" spans="1:36" x14ac:dyDescent="0.25">
      <c r="A13" s="4" t="s">
        <v>7</v>
      </c>
      <c r="B13" s="5">
        <v>620</v>
      </c>
      <c r="C13" s="5">
        <v>630</v>
      </c>
      <c r="D13" s="5">
        <v>830</v>
      </c>
      <c r="E13" s="5">
        <v>694</v>
      </c>
      <c r="F13" s="5">
        <v>537</v>
      </c>
      <c r="G13" s="5">
        <v>548</v>
      </c>
      <c r="H13" s="5">
        <v>544</v>
      </c>
      <c r="I13" s="5">
        <v>594</v>
      </c>
      <c r="J13" s="5">
        <v>600</v>
      </c>
      <c r="K13" s="5">
        <v>624</v>
      </c>
      <c r="L13" s="5">
        <v>560.62594999999999</v>
      </c>
      <c r="M13" s="5">
        <v>581.50247999999999</v>
      </c>
      <c r="N13" s="5">
        <v>590.05785000000003</v>
      </c>
      <c r="O13" s="5">
        <v>571.09001000000001</v>
      </c>
      <c r="P13" s="5">
        <v>592.49881799999991</v>
      </c>
      <c r="Q13" s="5">
        <v>615.09772800000007</v>
      </c>
      <c r="R13" s="5">
        <v>489.85667666574994</v>
      </c>
      <c r="S13" s="5">
        <v>505.18703800617027</v>
      </c>
      <c r="T13" s="5">
        <v>520.17093634659057</v>
      </c>
      <c r="U13" s="5">
        <v>533.74835468701099</v>
      </c>
      <c r="V13" s="5">
        <v>498.17777659822735</v>
      </c>
      <c r="W13" s="5">
        <v>462.60719850944366</v>
      </c>
      <c r="X13" s="5">
        <v>426.21526534526504</v>
      </c>
      <c r="Y13" s="5">
        <v>396.56012252344664</v>
      </c>
      <c r="Z13" s="5">
        <v>366.90497970162824</v>
      </c>
      <c r="AA13" s="6">
        <v>337.24983687980983</v>
      </c>
      <c r="AB13" s="6">
        <v>419.48674851383703</v>
      </c>
      <c r="AC13" s="6">
        <v>501.72366014786422</v>
      </c>
      <c r="AD13" s="59">
        <v>583.96057178189142</v>
      </c>
      <c r="AE13" s="59">
        <v>538.30896186238988</v>
      </c>
      <c r="AF13" s="59">
        <v>492.6573519428884</v>
      </c>
      <c r="AG13" s="81">
        <v>447.79235487</v>
      </c>
      <c r="AH13" s="81">
        <v>447.79235487</v>
      </c>
      <c r="AI13" s="81">
        <v>447.79235487</v>
      </c>
      <c r="AJ13" s="81">
        <v>447.79235487</v>
      </c>
    </row>
    <row r="14" spans="1:36" x14ac:dyDescent="0.25">
      <c r="A14" s="4" t="s">
        <v>8</v>
      </c>
      <c r="B14" s="5" t="s">
        <v>9</v>
      </c>
      <c r="C14" s="5" t="s">
        <v>9</v>
      </c>
      <c r="D14" s="5" t="s">
        <v>9</v>
      </c>
      <c r="E14" s="5">
        <v>2</v>
      </c>
      <c r="F14" s="5">
        <v>5</v>
      </c>
      <c r="G14" s="5">
        <v>5</v>
      </c>
      <c r="H14" s="5">
        <v>5</v>
      </c>
      <c r="I14" s="5">
        <v>5</v>
      </c>
      <c r="J14" s="5">
        <v>5</v>
      </c>
      <c r="K14" s="5">
        <v>6</v>
      </c>
      <c r="L14" s="5">
        <v>1.47204</v>
      </c>
      <c r="M14" s="5">
        <v>1.52017</v>
      </c>
      <c r="N14" s="5">
        <v>1.5333800000000002</v>
      </c>
      <c r="O14" s="5">
        <v>52.140698999999991</v>
      </c>
      <c r="P14" s="5">
        <v>51.351063000000011</v>
      </c>
      <c r="Q14" s="5">
        <v>50.479819999999997</v>
      </c>
      <c r="R14" s="5">
        <v>1.6597416351438001</v>
      </c>
      <c r="S14" s="5">
        <v>1.9395300262657658</v>
      </c>
      <c r="T14" s="5">
        <v>2.2193184173877314</v>
      </c>
      <c r="U14" s="5">
        <v>2.4991068085096972</v>
      </c>
      <c r="V14" s="5">
        <v>3.9966382175731319</v>
      </c>
      <c r="W14" s="5">
        <v>5.4941696266365669</v>
      </c>
      <c r="X14" s="5">
        <v>6.9917010352675009</v>
      </c>
      <c r="Y14" s="5">
        <v>5.2651392629635403</v>
      </c>
      <c r="Z14" s="5">
        <v>3.5385774906595797</v>
      </c>
      <c r="AA14" s="6">
        <v>1.812015718355618</v>
      </c>
      <c r="AB14" s="6">
        <v>1.7545744453191288</v>
      </c>
      <c r="AC14" s="6">
        <v>1.6971331722826395</v>
      </c>
      <c r="AD14" s="59">
        <v>1.6396918992461502</v>
      </c>
      <c r="AE14" s="59">
        <v>1.5964288976351169</v>
      </c>
      <c r="AF14" s="59">
        <v>1.5531658960240835</v>
      </c>
      <c r="AG14" s="81">
        <v>1.5173593944999999</v>
      </c>
      <c r="AH14" s="81">
        <v>1.5173593944999999</v>
      </c>
      <c r="AI14" s="81">
        <v>1.5173593944999999</v>
      </c>
      <c r="AJ14" s="81">
        <v>1.5173593944999999</v>
      </c>
    </row>
    <row r="15" spans="1:36" x14ac:dyDescent="0.25">
      <c r="A15" s="4" t="s">
        <v>10</v>
      </c>
      <c r="B15" s="5" t="s">
        <v>9</v>
      </c>
      <c r="C15" s="5" t="s">
        <v>9</v>
      </c>
      <c r="D15" s="5" t="s">
        <v>9</v>
      </c>
      <c r="E15" s="5">
        <v>49</v>
      </c>
      <c r="F15" s="5">
        <v>76</v>
      </c>
      <c r="G15" s="5">
        <v>28</v>
      </c>
      <c r="H15" s="5">
        <v>17</v>
      </c>
      <c r="I15" s="5">
        <v>51</v>
      </c>
      <c r="J15" s="5">
        <v>24</v>
      </c>
      <c r="K15" s="5">
        <v>25</v>
      </c>
      <c r="L15" s="5">
        <v>69.770560000000003</v>
      </c>
      <c r="M15" s="5">
        <v>71.313980000000001</v>
      </c>
      <c r="N15" s="5">
        <v>72.053939999999997</v>
      </c>
      <c r="O15" s="5">
        <v>163.24246800000006</v>
      </c>
      <c r="P15" s="5">
        <v>169.47743599999998</v>
      </c>
      <c r="Q15" s="5">
        <v>178.08602099999993</v>
      </c>
      <c r="R15" s="5">
        <v>117.90558978733409</v>
      </c>
      <c r="S15" s="5">
        <v>114.39777669519367</v>
      </c>
      <c r="T15" s="5">
        <v>110.88996360305325</v>
      </c>
      <c r="U15" s="5">
        <v>107.38215051091284</v>
      </c>
      <c r="V15" s="5">
        <v>77.612276791041893</v>
      </c>
      <c r="W15" s="5">
        <v>47.842403071170949</v>
      </c>
      <c r="X15" s="5">
        <v>18.072529351269203</v>
      </c>
      <c r="Y15" s="5">
        <v>21.069797998014149</v>
      </c>
      <c r="Z15" s="5">
        <v>24.067066644759095</v>
      </c>
      <c r="AA15" s="6">
        <v>27.064335291504044</v>
      </c>
      <c r="AB15" s="6">
        <v>20.608573860518113</v>
      </c>
      <c r="AC15" s="6">
        <v>14.152812429532183</v>
      </c>
      <c r="AD15" s="59">
        <v>7.697050998546251</v>
      </c>
      <c r="AE15" s="59">
        <v>7.5393466453990072</v>
      </c>
      <c r="AF15" s="59">
        <v>7.3816422922517635</v>
      </c>
      <c r="AG15" s="81">
        <v>7.2462747929000004</v>
      </c>
      <c r="AH15" s="81">
        <v>7.2462747929000004</v>
      </c>
      <c r="AI15" s="81">
        <v>7.2462747929000004</v>
      </c>
      <c r="AJ15" s="81">
        <v>7.2462747929000004</v>
      </c>
    </row>
    <row r="16" spans="1:36" x14ac:dyDescent="0.25">
      <c r="A16" s="4" t="s">
        <v>11</v>
      </c>
      <c r="B16" s="5">
        <v>7059</v>
      </c>
      <c r="C16" s="5">
        <v>3230</v>
      </c>
      <c r="D16" s="5">
        <v>2300</v>
      </c>
      <c r="E16" s="5">
        <v>1941</v>
      </c>
      <c r="F16" s="5">
        <v>1079</v>
      </c>
      <c r="G16" s="5">
        <v>1116</v>
      </c>
      <c r="H16" s="5">
        <v>1138</v>
      </c>
      <c r="I16" s="5">
        <v>1248</v>
      </c>
      <c r="J16" s="5">
        <v>1225</v>
      </c>
      <c r="K16" s="5">
        <v>1185</v>
      </c>
      <c r="L16" s="5">
        <v>2903.79052</v>
      </c>
      <c r="M16" s="5">
        <v>2947.54754</v>
      </c>
      <c r="N16" s="5">
        <v>3121.3610600000002</v>
      </c>
      <c r="O16" s="5">
        <v>3018.5570040000007</v>
      </c>
      <c r="P16" s="5">
        <v>1849.0858400000002</v>
      </c>
      <c r="Q16" s="5">
        <v>1851.3775740000001</v>
      </c>
      <c r="R16" s="5">
        <v>1593.8215257238398</v>
      </c>
      <c r="S16" s="5">
        <v>1581.1374115565479</v>
      </c>
      <c r="T16" s="5">
        <v>1567.792927169256</v>
      </c>
      <c r="U16" s="5">
        <v>1553.8367427819639</v>
      </c>
      <c r="V16" s="5">
        <v>1495.4454381735093</v>
      </c>
      <c r="W16" s="5">
        <v>1437.0541335650546</v>
      </c>
      <c r="X16" s="5">
        <v>1378.1830947989886</v>
      </c>
      <c r="Y16" s="5">
        <v>1289.1693938764206</v>
      </c>
      <c r="Z16" s="5">
        <v>1200.1556929538526</v>
      </c>
      <c r="AA16" s="6">
        <v>1111.1419920312844</v>
      </c>
      <c r="AB16" s="6">
        <v>1396.3759002139091</v>
      </c>
      <c r="AC16" s="6">
        <v>1681.6098083965337</v>
      </c>
      <c r="AD16" s="59">
        <v>1966.8437165791584</v>
      </c>
      <c r="AE16" s="59">
        <v>1744.8394709038655</v>
      </c>
      <c r="AF16" s="59">
        <v>1522.8352252285727</v>
      </c>
      <c r="AG16" s="81">
        <v>1301.1946129999999</v>
      </c>
      <c r="AH16" s="81">
        <v>1301.1946129999999</v>
      </c>
      <c r="AI16" s="81">
        <v>1301.1946129999999</v>
      </c>
      <c r="AJ16" s="81">
        <v>1301.1946129999999</v>
      </c>
    </row>
    <row r="17" spans="1:36" x14ac:dyDescent="0.25">
      <c r="A17" s="4" t="s">
        <v>12</v>
      </c>
      <c r="B17" s="5">
        <v>163231</v>
      </c>
      <c r="C17" s="5">
        <v>153555</v>
      </c>
      <c r="D17" s="5">
        <v>143827</v>
      </c>
      <c r="E17" s="5">
        <v>134187</v>
      </c>
      <c r="F17" s="5">
        <v>110255</v>
      </c>
      <c r="G17" s="5">
        <v>104980</v>
      </c>
      <c r="H17" s="5">
        <v>99705</v>
      </c>
      <c r="I17" s="5">
        <v>94431</v>
      </c>
      <c r="J17" s="5">
        <v>89156</v>
      </c>
      <c r="K17" s="5">
        <v>83881</v>
      </c>
      <c r="L17" s="5">
        <v>78605.994599999976</v>
      </c>
      <c r="M17" s="5">
        <v>75849.129540000009</v>
      </c>
      <c r="N17" s="5">
        <v>73244.49222</v>
      </c>
      <c r="O17" s="5">
        <v>68708.336649999997</v>
      </c>
      <c r="P17" s="5">
        <v>68060.943259999985</v>
      </c>
      <c r="Q17" s="5">
        <v>63476.038739999982</v>
      </c>
      <c r="R17" s="5">
        <v>51610.937972855761</v>
      </c>
      <c r="S17" s="5">
        <v>48682.53010175901</v>
      </c>
      <c r="T17" s="5">
        <v>45754.122230662266</v>
      </c>
      <c r="U17" s="5">
        <v>42825.714359565514</v>
      </c>
      <c r="V17" s="5">
        <v>40045.945180033144</v>
      </c>
      <c r="W17" s="5">
        <v>37266.176000500782</v>
      </c>
      <c r="X17" s="5">
        <v>33156.468155717928</v>
      </c>
      <c r="Y17" s="5">
        <v>27436.85145307667</v>
      </c>
      <c r="Z17" s="5">
        <v>28242.218741849196</v>
      </c>
      <c r="AA17" s="6">
        <v>27355.394763755543</v>
      </c>
      <c r="AB17" s="6">
        <v>26382.431914503395</v>
      </c>
      <c r="AC17" s="6">
        <v>25409.469065251247</v>
      </c>
      <c r="AD17" s="59">
        <v>24436.506215999096</v>
      </c>
      <c r="AE17" s="6">
        <v>23351.115544922093</v>
      </c>
      <c r="AF17" s="6">
        <v>20139.267797029497</v>
      </c>
      <c r="AG17" s="81">
        <v>19513.050604</v>
      </c>
      <c r="AH17" s="81">
        <v>18406.636678999999</v>
      </c>
      <c r="AI17" s="81">
        <v>17300.222754999999</v>
      </c>
      <c r="AJ17" s="81">
        <v>16193.80883</v>
      </c>
    </row>
    <row r="18" spans="1:36" x14ac:dyDescent="0.25">
      <c r="A18" s="4" t="s">
        <v>13</v>
      </c>
      <c r="B18" s="5">
        <v>11371</v>
      </c>
      <c r="C18" s="5">
        <v>14329</v>
      </c>
      <c r="D18" s="5">
        <v>16685</v>
      </c>
      <c r="E18" s="5">
        <v>19029</v>
      </c>
      <c r="F18" s="5">
        <v>21447</v>
      </c>
      <c r="G18" s="5">
        <v>21934</v>
      </c>
      <c r="H18" s="5">
        <v>22419</v>
      </c>
      <c r="I18" s="5">
        <v>22904</v>
      </c>
      <c r="J18" s="5">
        <v>23389</v>
      </c>
      <c r="K18" s="5">
        <v>23874</v>
      </c>
      <c r="L18" s="5">
        <v>24358.496760000005</v>
      </c>
      <c r="M18" s="5">
        <v>23667.830380000003</v>
      </c>
      <c r="N18" s="5">
        <v>23688.959260000007</v>
      </c>
      <c r="O18" s="5">
        <v>23316.011545999998</v>
      </c>
      <c r="P18" s="5">
        <v>24178.456670999993</v>
      </c>
      <c r="Q18" s="5">
        <v>24676.658330000006</v>
      </c>
      <c r="R18" s="5">
        <v>22624.294728354689</v>
      </c>
      <c r="S18" s="5">
        <v>22383.928701756115</v>
      </c>
      <c r="T18" s="5">
        <v>22143.562675157544</v>
      </c>
      <c r="U18" s="5">
        <v>21903.196648558966</v>
      </c>
      <c r="V18" s="5">
        <v>20372.736928841605</v>
      </c>
      <c r="W18" s="5">
        <v>18842.277209124244</v>
      </c>
      <c r="X18" s="5">
        <v>17884.237223024506</v>
      </c>
      <c r="Y18" s="5">
        <v>15920.77760368445</v>
      </c>
      <c r="Z18" s="5">
        <v>15353.423195899577</v>
      </c>
      <c r="AA18" s="6">
        <v>14948.952024850267</v>
      </c>
      <c r="AB18" s="6">
        <v>14386.533818469599</v>
      </c>
      <c r="AC18" s="6">
        <v>13824.115612088932</v>
      </c>
      <c r="AD18" s="59">
        <v>13261.697405708263</v>
      </c>
      <c r="AE18" s="6">
        <v>12691.088035990408</v>
      </c>
      <c r="AF18" s="6">
        <v>11657.244328378099</v>
      </c>
      <c r="AG18" s="81">
        <v>11348.870387000001</v>
      </c>
      <c r="AH18" s="81">
        <v>11343.891755000001</v>
      </c>
      <c r="AI18" s="81">
        <v>11338.913124000001</v>
      </c>
      <c r="AJ18" s="81">
        <v>11333.934493000001</v>
      </c>
    </row>
    <row r="19" spans="1:36" x14ac:dyDescent="0.25">
      <c r="A19" s="4" t="s">
        <v>14</v>
      </c>
      <c r="B19" s="5">
        <v>7909</v>
      </c>
      <c r="C19" s="5">
        <v>5263</v>
      </c>
      <c r="D19" s="5">
        <v>8344</v>
      </c>
      <c r="E19" s="5">
        <v>7927</v>
      </c>
      <c r="F19" s="5">
        <v>11122</v>
      </c>
      <c r="G19" s="5">
        <v>8618</v>
      </c>
      <c r="H19" s="5">
        <v>6934</v>
      </c>
      <c r="I19" s="5">
        <v>7082</v>
      </c>
      <c r="J19" s="5">
        <v>9656</v>
      </c>
      <c r="K19" s="5">
        <v>7298</v>
      </c>
      <c r="L19" s="5">
        <v>15016.3282</v>
      </c>
      <c r="M19" s="5">
        <v>7316.2786199999982</v>
      </c>
      <c r="N19" s="5">
        <v>7184.1086699999969</v>
      </c>
      <c r="O19" s="5">
        <v>11410.093849999996</v>
      </c>
      <c r="P19" s="5">
        <v>12964.397550999998</v>
      </c>
      <c r="Q19" s="5">
        <v>8675.5646280000001</v>
      </c>
      <c r="R19" s="5">
        <v>18493.421145654007</v>
      </c>
      <c r="S19" s="5">
        <v>19414.8205777406</v>
      </c>
      <c r="T19" s="5">
        <v>20336.220009827193</v>
      </c>
      <c r="U19" s="5">
        <v>15106.150261548795</v>
      </c>
      <c r="V19" s="5">
        <v>17111.202873365368</v>
      </c>
      <c r="W19" s="5">
        <v>19116.25548518194</v>
      </c>
      <c r="X19" s="5">
        <v>21121.308047615032</v>
      </c>
      <c r="Y19" s="5">
        <v>21839.417403587748</v>
      </c>
      <c r="Z19" s="5">
        <v>22557.526759560464</v>
      </c>
      <c r="AA19" s="6">
        <v>23776.943965482562</v>
      </c>
      <c r="AB19" s="6">
        <v>23180.312741253074</v>
      </c>
      <c r="AC19" s="6">
        <v>22583.68151702359</v>
      </c>
      <c r="AD19" s="59">
        <v>19772.648031998764</v>
      </c>
      <c r="AE19" s="59">
        <v>19740.49107802572</v>
      </c>
      <c r="AF19" s="59">
        <v>19708.334124052675</v>
      </c>
      <c r="AG19" s="81">
        <v>28676.231335</v>
      </c>
      <c r="AH19" s="81">
        <v>28676.231335</v>
      </c>
      <c r="AI19" s="81">
        <v>28676.231335</v>
      </c>
      <c r="AJ19" s="81">
        <v>28676.231335</v>
      </c>
    </row>
    <row r="20" spans="1:36" x14ac:dyDescent="0.25">
      <c r="AI20" s="71"/>
    </row>
    <row r="21" spans="1:36" x14ac:dyDescent="0.25">
      <c r="AI21" s="71"/>
    </row>
    <row r="22" spans="1:36" x14ac:dyDescent="0.25">
      <c r="AI22" s="71"/>
    </row>
    <row r="23" spans="1:36" x14ac:dyDescent="0.25">
      <c r="AI23" s="71"/>
    </row>
    <row r="24" spans="1:36" x14ac:dyDescent="0.25">
      <c r="AI24" s="71"/>
    </row>
    <row r="25" spans="1:36" x14ac:dyDescent="0.25">
      <c r="A25" s="17" t="s">
        <v>15</v>
      </c>
      <c r="B25" s="59">
        <f t="shared" ref="B25:AA25" si="0">SUM(B7:B19)</f>
        <v>204042</v>
      </c>
      <c r="C25" s="59">
        <f t="shared" si="0"/>
        <v>188398</v>
      </c>
      <c r="D25" s="59">
        <f t="shared" si="0"/>
        <v>185408</v>
      </c>
      <c r="E25" s="59">
        <f t="shared" si="0"/>
        <v>176845</v>
      </c>
      <c r="F25" s="59">
        <f t="shared" si="0"/>
        <v>154188</v>
      </c>
      <c r="G25" s="59">
        <f t="shared" si="0"/>
        <v>147128</v>
      </c>
      <c r="H25" s="59">
        <f t="shared" si="0"/>
        <v>140895</v>
      </c>
      <c r="I25" s="59">
        <f t="shared" si="0"/>
        <v>135902</v>
      </c>
      <c r="J25" s="59">
        <f t="shared" si="0"/>
        <v>133558</v>
      </c>
      <c r="K25" s="59">
        <f t="shared" si="0"/>
        <v>126778</v>
      </c>
      <c r="L25" s="59">
        <f t="shared" si="0"/>
        <v>128858.13890999999</v>
      </c>
      <c r="M25" s="59">
        <f t="shared" si="0"/>
        <v>117910.14078</v>
      </c>
      <c r="N25" s="59">
        <f t="shared" si="0"/>
        <v>115380.10004</v>
      </c>
      <c r="O25" s="59">
        <f t="shared" si="0"/>
        <v>114541.26393399999</v>
      </c>
      <c r="P25" s="59">
        <f t="shared" si="0"/>
        <v>114466.63324599998</v>
      </c>
      <c r="Q25" s="59">
        <f t="shared" si="0"/>
        <v>106262.327387</v>
      </c>
      <c r="R25" s="59">
        <f t="shared" si="0"/>
        <v>102032.84772508191</v>
      </c>
      <c r="S25" s="59">
        <f t="shared" si="0"/>
        <v>99592.697940093363</v>
      </c>
      <c r="T25" s="59">
        <f t="shared" si="0"/>
        <v>97147.153499984997</v>
      </c>
      <c r="U25" s="59">
        <f t="shared" si="0"/>
        <v>88545.889554080597</v>
      </c>
      <c r="V25" s="59">
        <f t="shared" si="0"/>
        <v>85837.099152230687</v>
      </c>
      <c r="W25" s="59">
        <f t="shared" si="0"/>
        <v>83128.308750380776</v>
      </c>
      <c r="X25" s="59">
        <f t="shared" si="0"/>
        <v>79655.089134955168</v>
      </c>
      <c r="Y25" s="59">
        <f t="shared" si="0"/>
        <v>72752.52470155964</v>
      </c>
      <c r="Z25" s="59">
        <f t="shared" si="0"/>
        <v>73771.049471133068</v>
      </c>
      <c r="AA25" s="59">
        <f t="shared" si="0"/>
        <v>73761.574060525279</v>
      </c>
      <c r="AB25" s="18">
        <f t="shared" ref="AB25:AI25" si="1">SUM(AB7:AB19)</f>
        <v>71758.19105057526</v>
      </c>
      <c r="AC25" s="50">
        <f t="shared" si="1"/>
        <v>69754.80804062527</v>
      </c>
      <c r="AD25" s="50">
        <f t="shared" si="1"/>
        <v>65537.022769879914</v>
      </c>
      <c r="AE25" s="50">
        <f t="shared" si="1"/>
        <v>63515.539592363624</v>
      </c>
      <c r="AF25" s="50">
        <f t="shared" si="1"/>
        <v>58904.365000137288</v>
      </c>
      <c r="AG25" s="50">
        <f t="shared" si="1"/>
        <v>66604.682952947405</v>
      </c>
      <c r="AH25" s="71">
        <f t="shared" si="1"/>
        <v>65493.290395947406</v>
      </c>
      <c r="AI25" s="71">
        <f t="shared" si="1"/>
        <v>64381.897840947393</v>
      </c>
      <c r="AJ25" s="71">
        <f t="shared" ref="AJ25" si="2">SUM(AJ7:AJ19)</f>
        <v>63270.505284947401</v>
      </c>
    </row>
    <row r="26" spans="1:36" x14ac:dyDescent="0.25">
      <c r="A26" s="17" t="s">
        <v>16</v>
      </c>
      <c r="B26" s="16">
        <v>6766</v>
      </c>
      <c r="C26" s="16">
        <v>4433</v>
      </c>
      <c r="D26" s="16">
        <v>7622</v>
      </c>
      <c r="E26" s="16">
        <v>7289</v>
      </c>
      <c r="F26" s="16">
        <v>10583.356699999998</v>
      </c>
      <c r="G26" s="16">
        <v>10583.356699999998</v>
      </c>
      <c r="H26" s="16">
        <v>6388.6960099999997</v>
      </c>
      <c r="I26" s="16">
        <v>6537.03946</v>
      </c>
      <c r="J26" s="16">
        <v>9088.8297100000018</v>
      </c>
      <c r="K26" s="16">
        <v>6704.5981400000001</v>
      </c>
      <c r="L26" s="16">
        <v>14502.10442</v>
      </c>
      <c r="M26" s="16">
        <v>6792.9585199999992</v>
      </c>
      <c r="N26" s="16">
        <v>6654.1118299999998</v>
      </c>
      <c r="O26" s="16">
        <v>10508.142009000001</v>
      </c>
      <c r="P26" s="16">
        <v>12048.633207999999</v>
      </c>
      <c r="Q26" s="16">
        <v>7743.9547080000002</v>
      </c>
      <c r="R26" s="16">
        <v>14051.517051558771</v>
      </c>
      <c r="S26" s="16">
        <v>14051.517051558771</v>
      </c>
      <c r="T26" s="16">
        <v>14051.517051558771</v>
      </c>
      <c r="U26" s="16">
        <v>7900.0478711937776</v>
      </c>
      <c r="V26" s="16">
        <v>7900.0478711937776</v>
      </c>
      <c r="W26" s="16">
        <v>7900.0478711937776</v>
      </c>
      <c r="X26" s="16">
        <v>12200.1179825899</v>
      </c>
      <c r="Y26" s="16">
        <v>12200.1179825899</v>
      </c>
      <c r="Z26" s="16">
        <v>12200.1179825899</v>
      </c>
      <c r="AA26" s="16">
        <v>12701.425832539282</v>
      </c>
      <c r="AB26" s="18">
        <v>12701.425832539282</v>
      </c>
      <c r="AC26" s="18">
        <v>12701.425832539282</v>
      </c>
      <c r="AD26" s="50">
        <v>10487.023571743941</v>
      </c>
      <c r="AE26" s="50">
        <v>10487.023571743941</v>
      </c>
      <c r="AF26" s="50">
        <v>10487.023571743941</v>
      </c>
      <c r="AG26" s="50">
        <v>19487.071795969699</v>
      </c>
      <c r="AH26" s="71">
        <v>19487.071795969699</v>
      </c>
      <c r="AI26" s="71">
        <v>19487.071795969699</v>
      </c>
      <c r="AJ26" s="71">
        <v>19487.071795969699</v>
      </c>
    </row>
    <row r="27" spans="1:36" x14ac:dyDescent="0.25">
      <c r="A27" s="15" t="s">
        <v>17</v>
      </c>
      <c r="B27" s="59">
        <f t="shared" ref="B27:AA27" si="3">B25 - B26</f>
        <v>197276</v>
      </c>
      <c r="C27" s="59">
        <f t="shared" si="3"/>
        <v>183965</v>
      </c>
      <c r="D27" s="59">
        <f t="shared" si="3"/>
        <v>177786</v>
      </c>
      <c r="E27" s="59">
        <f t="shared" si="3"/>
        <v>169556</v>
      </c>
      <c r="F27" s="59">
        <f t="shared" si="3"/>
        <v>143604.6433</v>
      </c>
      <c r="G27" s="59">
        <f t="shared" si="3"/>
        <v>136544.6433</v>
      </c>
      <c r="H27" s="59">
        <f t="shared" si="3"/>
        <v>134506.30398999999</v>
      </c>
      <c r="I27" s="59">
        <f t="shared" si="3"/>
        <v>129364.96054</v>
      </c>
      <c r="J27" s="59">
        <f t="shared" si="3"/>
        <v>124469.17028999999</v>
      </c>
      <c r="K27" s="59">
        <f t="shared" si="3"/>
        <v>120073.40186</v>
      </c>
      <c r="L27" s="59">
        <f t="shared" si="3"/>
        <v>114356.03448999999</v>
      </c>
      <c r="M27" s="59">
        <f t="shared" si="3"/>
        <v>111117.18226</v>
      </c>
      <c r="N27" s="59">
        <f t="shared" si="3"/>
        <v>108725.98821000001</v>
      </c>
      <c r="O27" s="59">
        <f t="shared" si="3"/>
        <v>104033.12192499998</v>
      </c>
      <c r="P27" s="59">
        <f t="shared" si="3"/>
        <v>102418.00003799998</v>
      </c>
      <c r="Q27" s="59">
        <f t="shared" si="3"/>
        <v>98518.372678999993</v>
      </c>
      <c r="R27" s="59">
        <f t="shared" si="3"/>
        <v>87981.330673523145</v>
      </c>
      <c r="S27" s="59">
        <f t="shared" si="3"/>
        <v>85541.180888534596</v>
      </c>
      <c r="T27" s="59">
        <f t="shared" si="3"/>
        <v>83095.63644842623</v>
      </c>
      <c r="U27" s="59">
        <f t="shared" si="3"/>
        <v>80645.841682886821</v>
      </c>
      <c r="V27" s="59">
        <f t="shared" si="3"/>
        <v>77937.051281036911</v>
      </c>
      <c r="W27" s="59">
        <f t="shared" si="3"/>
        <v>75228.260879187001</v>
      </c>
      <c r="X27" s="59">
        <f t="shared" si="3"/>
        <v>67454.971152365266</v>
      </c>
      <c r="Y27" s="59">
        <f t="shared" si="3"/>
        <v>60552.406718969738</v>
      </c>
      <c r="Z27" s="59">
        <f t="shared" si="3"/>
        <v>61570.931488543167</v>
      </c>
      <c r="AA27" s="59">
        <f t="shared" si="3"/>
        <v>61060.148227985999</v>
      </c>
      <c r="AB27" s="18">
        <f t="shared" ref="AB27:AI27" si="4">AB25 - AB26</f>
        <v>59056.76521803598</v>
      </c>
      <c r="AC27" s="50">
        <f t="shared" si="4"/>
        <v>57053.38220808599</v>
      </c>
      <c r="AD27" s="50">
        <f t="shared" si="4"/>
        <v>55049.999198135971</v>
      </c>
      <c r="AE27" s="50">
        <f t="shared" si="4"/>
        <v>53028.516020619682</v>
      </c>
      <c r="AF27" s="50">
        <f t="shared" si="4"/>
        <v>48417.341428393345</v>
      </c>
      <c r="AG27" s="50">
        <f t="shared" si="4"/>
        <v>47117.611156977706</v>
      </c>
      <c r="AH27" s="71">
        <f t="shared" si="4"/>
        <v>46006.218599977707</v>
      </c>
      <c r="AI27" s="71">
        <f t="shared" si="4"/>
        <v>44894.826044977694</v>
      </c>
      <c r="AJ27" s="71">
        <f t="shared" ref="AJ27" si="5">AJ25 - AJ26</f>
        <v>43783.433488977702</v>
      </c>
    </row>
    <row r="28" spans="1:36" x14ac:dyDescent="0.25">
      <c r="A28" s="17" t="s">
        <v>18</v>
      </c>
      <c r="B28" s="16"/>
      <c r="C28" s="16"/>
      <c r="D28" s="16"/>
      <c r="E28" s="16"/>
      <c r="F28" s="16"/>
      <c r="G28" s="16"/>
      <c r="H28" s="16"/>
      <c r="I28" s="16"/>
      <c r="J28" s="16"/>
      <c r="K28" s="16"/>
      <c r="L28" s="16"/>
      <c r="M28" s="16"/>
      <c r="N28" s="16"/>
      <c r="O28" s="16"/>
      <c r="P28" s="16"/>
      <c r="Q28" s="16"/>
      <c r="R28" s="59">
        <f t="shared" ref="R28:AA28" si="6">R19 - R26</f>
        <v>4441.9040940952364</v>
      </c>
      <c r="S28" s="59">
        <f t="shared" si="6"/>
        <v>5363.3035261818295</v>
      </c>
      <c r="T28" s="59">
        <f t="shared" si="6"/>
        <v>6284.7029582684227</v>
      </c>
      <c r="U28" s="59">
        <f t="shared" si="6"/>
        <v>7206.1023903550176</v>
      </c>
      <c r="V28" s="59">
        <f t="shared" si="6"/>
        <v>9211.1550021715902</v>
      </c>
      <c r="W28" s="59">
        <f t="shared" si="6"/>
        <v>11216.207613988163</v>
      </c>
      <c r="X28" s="59">
        <f t="shared" si="6"/>
        <v>8921.1900650251318</v>
      </c>
      <c r="Y28" s="59">
        <f t="shared" si="6"/>
        <v>9639.2994209978478</v>
      </c>
      <c r="Z28" s="59">
        <f t="shared" si="6"/>
        <v>10357.408776970564</v>
      </c>
      <c r="AA28" s="59">
        <f t="shared" si="6"/>
        <v>11075.51813294328</v>
      </c>
      <c r="AB28" s="18">
        <f t="shared" ref="AB28:AI28" si="7">AB19 - AB26</f>
        <v>10478.886908713792</v>
      </c>
      <c r="AC28" s="50">
        <f t="shared" si="7"/>
        <v>9882.2556844843075</v>
      </c>
      <c r="AD28" s="50">
        <f t="shared" si="7"/>
        <v>9285.6244602548231</v>
      </c>
      <c r="AE28" s="50">
        <f t="shared" si="7"/>
        <v>9253.4675062817787</v>
      </c>
      <c r="AF28" s="50">
        <f t="shared" si="7"/>
        <v>9221.3105523087343</v>
      </c>
      <c r="AG28" s="50">
        <f t="shared" si="7"/>
        <v>9189.1595390303009</v>
      </c>
      <c r="AH28" s="71">
        <f t="shared" si="7"/>
        <v>9189.1595390303009</v>
      </c>
      <c r="AI28" s="71">
        <f t="shared" si="7"/>
        <v>9189.1595390303009</v>
      </c>
      <c r="AJ28" s="71">
        <f t="shared" ref="AJ28" si="8">AJ19 - AJ26</f>
        <v>9189.1595390303009</v>
      </c>
    </row>
    <row r="29" spans="1:36" x14ac:dyDescent="0.25">
      <c r="A29" s="17"/>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8"/>
      <c r="AC29" s="18"/>
      <c r="AD29" s="50"/>
      <c r="AE29" s="50"/>
      <c r="AF29" s="50"/>
      <c r="AG29" s="50"/>
      <c r="AI29" s="70"/>
    </row>
    <row r="30" spans="1:36" x14ac:dyDescent="0.25">
      <c r="A30" s="17"/>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8"/>
      <c r="AC30" s="18"/>
      <c r="AD30" s="50"/>
      <c r="AE30" s="50"/>
      <c r="AF30" s="50"/>
      <c r="AG30" s="50"/>
      <c r="AI30" s="70"/>
    </row>
    <row r="31" spans="1:36" x14ac:dyDescent="0.25">
      <c r="A31" s="17" t="s">
        <v>19</v>
      </c>
      <c r="B31" s="59">
        <f t="shared" ref="B31:AA31" si="9">SUM(B7:B9)</f>
        <v>4632</v>
      </c>
      <c r="C31" s="59">
        <f t="shared" si="9"/>
        <v>4480</v>
      </c>
      <c r="D31" s="59">
        <f t="shared" si="9"/>
        <v>7302</v>
      </c>
      <c r="E31" s="59">
        <f t="shared" si="9"/>
        <v>8486</v>
      </c>
      <c r="F31" s="59">
        <f t="shared" si="9"/>
        <v>5511</v>
      </c>
      <c r="G31" s="59">
        <f t="shared" si="9"/>
        <v>5856</v>
      </c>
      <c r="H31" s="59">
        <f t="shared" si="9"/>
        <v>6154</v>
      </c>
      <c r="I31" s="59">
        <f t="shared" si="9"/>
        <v>5587</v>
      </c>
      <c r="J31" s="59">
        <f t="shared" si="9"/>
        <v>5519</v>
      </c>
      <c r="K31" s="59">
        <f t="shared" si="9"/>
        <v>5934</v>
      </c>
      <c r="L31" s="59">
        <f t="shared" si="9"/>
        <v>4336.39858</v>
      </c>
      <c r="M31" s="59">
        <f t="shared" si="9"/>
        <v>4327.3151600000001</v>
      </c>
      <c r="N31" s="59">
        <f t="shared" si="9"/>
        <v>4328.8978800000004</v>
      </c>
      <c r="O31" s="59">
        <f t="shared" si="9"/>
        <v>5537.8495250000014</v>
      </c>
      <c r="P31" s="59">
        <f t="shared" si="9"/>
        <v>4783.9949410000008</v>
      </c>
      <c r="Q31" s="59">
        <f t="shared" si="9"/>
        <v>4825.4738830000006</v>
      </c>
      <c r="R31" s="59">
        <f t="shared" si="9"/>
        <v>5473.7793529300161</v>
      </c>
      <c r="S31" s="59">
        <f t="shared" si="9"/>
        <v>5360.9214781715145</v>
      </c>
      <c r="T31" s="59">
        <f t="shared" si="9"/>
        <v>5244.1359409181787</v>
      </c>
      <c r="U31" s="59">
        <f t="shared" si="9"/>
        <v>5125.118258233817</v>
      </c>
      <c r="V31" s="59">
        <f t="shared" si="9"/>
        <v>4877.2362537690942</v>
      </c>
      <c r="W31" s="59">
        <f t="shared" si="9"/>
        <v>4629.3542493043706</v>
      </c>
      <c r="X31" s="59">
        <f t="shared" si="9"/>
        <v>4375.9553625189164</v>
      </c>
      <c r="Y31" s="59">
        <f t="shared" si="9"/>
        <v>4449.8798080128918</v>
      </c>
      <c r="Z31" s="59">
        <f t="shared" si="9"/>
        <v>4523.8042535068671</v>
      </c>
      <c r="AA31" s="59">
        <f t="shared" si="9"/>
        <v>4597.7286990008415</v>
      </c>
      <c r="AB31" s="18">
        <f t="shared" ref="AB31:AI31" si="10">SUM(AB7:AB9)</f>
        <v>4420.1004311160323</v>
      </c>
      <c r="AC31" s="50">
        <f t="shared" si="10"/>
        <v>4242.4721632312248</v>
      </c>
      <c r="AD31" s="50">
        <f t="shared" si="10"/>
        <v>4064.843895346416</v>
      </c>
      <c r="AE31" s="50">
        <f t="shared" si="10"/>
        <v>4066.9843370442418</v>
      </c>
      <c r="AF31" s="50">
        <f t="shared" si="10"/>
        <v>4069.124778742068</v>
      </c>
      <c r="AG31" s="50">
        <f t="shared" si="10"/>
        <v>4070.2521180799999</v>
      </c>
      <c r="AH31" s="71">
        <f t="shared" si="10"/>
        <v>4070.2521180799999</v>
      </c>
      <c r="AI31" s="71">
        <f t="shared" si="10"/>
        <v>4070.2521180799999</v>
      </c>
      <c r="AJ31" s="71">
        <f t="shared" ref="AJ31" si="11">SUM(AJ7:AJ9)</f>
        <v>4070.2521180799999</v>
      </c>
    </row>
    <row r="32" spans="1:36" x14ac:dyDescent="0.25">
      <c r="A32" s="17" t="s">
        <v>20</v>
      </c>
      <c r="B32" s="59">
        <f t="shared" ref="B32:AA32" si="12">SUM(B10:B16)</f>
        <v>16899</v>
      </c>
      <c r="C32" s="59">
        <f t="shared" si="12"/>
        <v>10771</v>
      </c>
      <c r="D32" s="59">
        <f t="shared" si="12"/>
        <v>9250</v>
      </c>
      <c r="E32" s="59">
        <f t="shared" si="12"/>
        <v>7216</v>
      </c>
      <c r="F32" s="59">
        <f t="shared" si="12"/>
        <v>5853</v>
      </c>
      <c r="G32" s="59">
        <f t="shared" si="12"/>
        <v>5740</v>
      </c>
      <c r="H32" s="59">
        <f t="shared" si="12"/>
        <v>5683</v>
      </c>
      <c r="I32" s="59">
        <f t="shared" si="12"/>
        <v>5898</v>
      </c>
      <c r="J32" s="59">
        <f t="shared" si="12"/>
        <v>5838</v>
      </c>
      <c r="K32" s="59">
        <f t="shared" si="12"/>
        <v>5791</v>
      </c>
      <c r="L32" s="59">
        <f t="shared" si="12"/>
        <v>6540.9207699999997</v>
      </c>
      <c r="M32" s="59">
        <f t="shared" si="12"/>
        <v>6749.5870799999993</v>
      </c>
      <c r="N32" s="59">
        <f t="shared" si="12"/>
        <v>6933.6420100000005</v>
      </c>
      <c r="O32" s="59">
        <f t="shared" si="12"/>
        <v>5568.9723630000008</v>
      </c>
      <c r="P32" s="59">
        <f t="shared" si="12"/>
        <v>4478.8408230000005</v>
      </c>
      <c r="Q32" s="59">
        <f t="shared" si="12"/>
        <v>4608.5918060000004</v>
      </c>
      <c r="R32" s="59">
        <f t="shared" si="12"/>
        <v>3830.414525287435</v>
      </c>
      <c r="S32" s="59">
        <f t="shared" si="12"/>
        <v>3750.4970806661267</v>
      </c>
      <c r="T32" s="59">
        <f t="shared" si="12"/>
        <v>3669.1126434198186</v>
      </c>
      <c r="U32" s="59">
        <f t="shared" si="12"/>
        <v>3585.7100261735104</v>
      </c>
      <c r="V32" s="59">
        <f t="shared" si="12"/>
        <v>3429.9779162214718</v>
      </c>
      <c r="W32" s="59">
        <f t="shared" si="12"/>
        <v>3274.2458062694341</v>
      </c>
      <c r="X32" s="59">
        <f t="shared" si="12"/>
        <v>3117.1203460787819</v>
      </c>
      <c r="Y32" s="59">
        <f t="shared" si="12"/>
        <v>3105.5984331978743</v>
      </c>
      <c r="Z32" s="59">
        <f t="shared" si="12"/>
        <v>3094.0765203169667</v>
      </c>
      <c r="AA32" s="59">
        <f t="shared" si="12"/>
        <v>3082.5546074360586</v>
      </c>
      <c r="AB32" s="18">
        <f t="shared" ref="AB32:AI32" si="13">SUM(AB10:AB16)</f>
        <v>3388.812145233167</v>
      </c>
      <c r="AC32" s="50">
        <f t="shared" si="13"/>
        <v>3695.069683030275</v>
      </c>
      <c r="AD32" s="50">
        <f t="shared" si="13"/>
        <v>4001.3272208273829</v>
      </c>
      <c r="AE32" s="50">
        <f t="shared" si="13"/>
        <v>3665.860596381161</v>
      </c>
      <c r="AF32" s="50">
        <f t="shared" si="13"/>
        <v>3330.3939719349391</v>
      </c>
      <c r="AG32" s="50">
        <f t="shared" si="13"/>
        <v>2996.2785088674</v>
      </c>
      <c r="AH32" s="71">
        <f t="shared" si="13"/>
        <v>2996.2785088674</v>
      </c>
      <c r="AI32" s="71">
        <f t="shared" si="13"/>
        <v>2996.2785088674</v>
      </c>
      <c r="AJ32" s="71">
        <f t="shared" ref="AJ32" si="14">SUM(AJ10:AJ16)</f>
        <v>2996.2785088674</v>
      </c>
    </row>
    <row r="33" spans="1:36" x14ac:dyDescent="0.25">
      <c r="A33" s="17" t="s">
        <v>21</v>
      </c>
      <c r="B33" s="59">
        <f t="shared" ref="B33:AA33" si="15">B17+B18</f>
        <v>174602</v>
      </c>
      <c r="C33" s="59">
        <f t="shared" si="15"/>
        <v>167884</v>
      </c>
      <c r="D33" s="59">
        <f t="shared" si="15"/>
        <v>160512</v>
      </c>
      <c r="E33" s="59">
        <f t="shared" si="15"/>
        <v>153216</v>
      </c>
      <c r="F33" s="59">
        <f t="shared" si="15"/>
        <v>131702</v>
      </c>
      <c r="G33" s="59">
        <f t="shared" si="15"/>
        <v>126914</v>
      </c>
      <c r="H33" s="59">
        <f t="shared" si="15"/>
        <v>122124</v>
      </c>
      <c r="I33" s="59">
        <f t="shared" si="15"/>
        <v>117335</v>
      </c>
      <c r="J33" s="59">
        <f t="shared" si="15"/>
        <v>112545</v>
      </c>
      <c r="K33" s="59">
        <f t="shared" si="15"/>
        <v>107755</v>
      </c>
      <c r="L33" s="59">
        <f t="shared" si="15"/>
        <v>102964.49135999999</v>
      </c>
      <c r="M33" s="59">
        <f t="shared" si="15"/>
        <v>99516.959920000008</v>
      </c>
      <c r="N33" s="59">
        <f t="shared" si="15"/>
        <v>96933.451480000003</v>
      </c>
      <c r="O33" s="59">
        <f t="shared" si="15"/>
        <v>92024.348195999992</v>
      </c>
      <c r="P33" s="59">
        <f t="shared" si="15"/>
        <v>92239.399930999978</v>
      </c>
      <c r="Q33" s="59">
        <f t="shared" si="15"/>
        <v>88152.697069999995</v>
      </c>
      <c r="R33" s="59">
        <f t="shared" si="15"/>
        <v>74235.232701210451</v>
      </c>
      <c r="S33" s="59">
        <f t="shared" si="15"/>
        <v>71066.458803515125</v>
      </c>
      <c r="T33" s="59">
        <f t="shared" si="15"/>
        <v>67897.684905819813</v>
      </c>
      <c r="U33" s="59">
        <f t="shared" si="15"/>
        <v>64728.91100812448</v>
      </c>
      <c r="V33" s="59">
        <f t="shared" si="15"/>
        <v>60418.682108874753</v>
      </c>
      <c r="W33" s="59">
        <f t="shared" si="15"/>
        <v>56108.453209625026</v>
      </c>
      <c r="X33" s="59">
        <f t="shared" si="15"/>
        <v>51040.705378742437</v>
      </c>
      <c r="Y33" s="59">
        <f t="shared" si="15"/>
        <v>43357.629056761121</v>
      </c>
      <c r="Z33" s="59">
        <f t="shared" si="15"/>
        <v>43595.641937748776</v>
      </c>
      <c r="AA33" s="59">
        <f t="shared" si="15"/>
        <v>42304.346788605806</v>
      </c>
      <c r="AB33" s="18">
        <f t="shared" ref="AB33:AI33" si="16">AB17+AB18</f>
        <v>40768.965732972996</v>
      </c>
      <c r="AC33" s="50">
        <f t="shared" si="16"/>
        <v>39233.584677340179</v>
      </c>
      <c r="AD33" s="50">
        <f t="shared" si="16"/>
        <v>37698.203621707362</v>
      </c>
      <c r="AE33" s="50">
        <f t="shared" si="16"/>
        <v>36042.203580912501</v>
      </c>
      <c r="AF33" s="50">
        <f t="shared" si="16"/>
        <v>31796.512125407597</v>
      </c>
      <c r="AG33" s="50">
        <f t="shared" si="16"/>
        <v>30861.920990999999</v>
      </c>
      <c r="AH33" s="71">
        <f t="shared" si="16"/>
        <v>29750.528434</v>
      </c>
      <c r="AI33" s="71">
        <f t="shared" si="16"/>
        <v>28639.135879000001</v>
      </c>
      <c r="AJ33" s="71">
        <f t="shared" ref="AJ33" si="17">AJ17+AJ18</f>
        <v>27527.743323000002</v>
      </c>
    </row>
    <row r="34" spans="1:36" x14ac:dyDescent="0.25">
      <c r="A34" s="17" t="s">
        <v>22</v>
      </c>
      <c r="B34" s="59">
        <f t="shared" ref="B34:AA34" si="18">B19</f>
        <v>7909</v>
      </c>
      <c r="C34" s="59">
        <f t="shared" si="18"/>
        <v>5263</v>
      </c>
      <c r="D34" s="59">
        <f t="shared" si="18"/>
        <v>8344</v>
      </c>
      <c r="E34" s="59">
        <f t="shared" si="18"/>
        <v>7927</v>
      </c>
      <c r="F34" s="59">
        <f t="shared" si="18"/>
        <v>11122</v>
      </c>
      <c r="G34" s="59">
        <f t="shared" si="18"/>
        <v>8618</v>
      </c>
      <c r="H34" s="59">
        <f t="shared" si="18"/>
        <v>6934</v>
      </c>
      <c r="I34" s="59">
        <f t="shared" si="18"/>
        <v>7082</v>
      </c>
      <c r="J34" s="59">
        <f t="shared" si="18"/>
        <v>9656</v>
      </c>
      <c r="K34" s="59">
        <f t="shared" si="18"/>
        <v>7298</v>
      </c>
      <c r="L34" s="59">
        <f t="shared" si="18"/>
        <v>15016.3282</v>
      </c>
      <c r="M34" s="59">
        <f t="shared" si="18"/>
        <v>7316.2786199999982</v>
      </c>
      <c r="N34" s="59">
        <f t="shared" si="18"/>
        <v>7184.1086699999969</v>
      </c>
      <c r="O34" s="59">
        <f t="shared" si="18"/>
        <v>11410.093849999996</v>
      </c>
      <c r="P34" s="59">
        <f t="shared" si="18"/>
        <v>12964.397550999998</v>
      </c>
      <c r="Q34" s="59">
        <f t="shared" si="18"/>
        <v>8675.5646280000001</v>
      </c>
      <c r="R34" s="59">
        <f t="shared" si="18"/>
        <v>18493.421145654007</v>
      </c>
      <c r="S34" s="59">
        <f t="shared" si="18"/>
        <v>19414.8205777406</v>
      </c>
      <c r="T34" s="59">
        <f t="shared" si="18"/>
        <v>20336.220009827193</v>
      </c>
      <c r="U34" s="59">
        <f t="shared" si="18"/>
        <v>15106.150261548795</v>
      </c>
      <c r="V34" s="59">
        <f t="shared" si="18"/>
        <v>17111.202873365368</v>
      </c>
      <c r="W34" s="59">
        <f t="shared" si="18"/>
        <v>19116.25548518194</v>
      </c>
      <c r="X34" s="59">
        <f t="shared" si="18"/>
        <v>21121.308047615032</v>
      </c>
      <c r="Y34" s="59">
        <f t="shared" si="18"/>
        <v>21839.417403587748</v>
      </c>
      <c r="Z34" s="59">
        <f t="shared" si="18"/>
        <v>22557.526759560464</v>
      </c>
      <c r="AA34" s="59">
        <f t="shared" si="18"/>
        <v>23776.943965482562</v>
      </c>
      <c r="AB34" s="18">
        <f t="shared" ref="AB34:AI34" si="19">AB19</f>
        <v>23180.312741253074</v>
      </c>
      <c r="AC34" s="50">
        <f t="shared" si="19"/>
        <v>22583.68151702359</v>
      </c>
      <c r="AD34" s="50">
        <f t="shared" si="19"/>
        <v>19772.648031998764</v>
      </c>
      <c r="AE34" s="50">
        <f t="shared" si="19"/>
        <v>19740.49107802572</v>
      </c>
      <c r="AF34" s="50">
        <f t="shared" si="19"/>
        <v>19708.334124052675</v>
      </c>
      <c r="AG34" s="50">
        <f t="shared" si="19"/>
        <v>28676.231335</v>
      </c>
      <c r="AH34" s="71">
        <f t="shared" si="19"/>
        <v>28676.231335</v>
      </c>
      <c r="AI34" s="71">
        <f t="shared" si="19"/>
        <v>28676.231335</v>
      </c>
      <c r="AJ34" s="71">
        <f t="shared" ref="AJ34" si="20">AJ19</f>
        <v>28676.231335</v>
      </c>
    </row>
    <row r="35" spans="1:36" x14ac:dyDescent="0.25">
      <c r="A35" s="17" t="s">
        <v>15</v>
      </c>
      <c r="B35" s="59">
        <f t="shared" ref="B35:AA35" si="21">SUM(B31:B34)</f>
        <v>204042</v>
      </c>
      <c r="C35" s="59">
        <f t="shared" si="21"/>
        <v>188398</v>
      </c>
      <c r="D35" s="59">
        <f t="shared" si="21"/>
        <v>185408</v>
      </c>
      <c r="E35" s="59">
        <f t="shared" si="21"/>
        <v>176845</v>
      </c>
      <c r="F35" s="59">
        <f t="shared" si="21"/>
        <v>154188</v>
      </c>
      <c r="G35" s="59">
        <f t="shared" si="21"/>
        <v>147128</v>
      </c>
      <c r="H35" s="59">
        <f t="shared" si="21"/>
        <v>140895</v>
      </c>
      <c r="I35" s="59">
        <f t="shared" si="21"/>
        <v>135902</v>
      </c>
      <c r="J35" s="59">
        <f t="shared" si="21"/>
        <v>133558</v>
      </c>
      <c r="K35" s="59">
        <f t="shared" si="21"/>
        <v>126778</v>
      </c>
      <c r="L35" s="59">
        <f t="shared" si="21"/>
        <v>128858.13890999999</v>
      </c>
      <c r="M35" s="59">
        <f t="shared" si="21"/>
        <v>117910.14078</v>
      </c>
      <c r="N35" s="59">
        <f t="shared" si="21"/>
        <v>115380.10004</v>
      </c>
      <c r="O35" s="59">
        <f t="shared" si="21"/>
        <v>114541.26393399999</v>
      </c>
      <c r="P35" s="59">
        <f t="shared" si="21"/>
        <v>114466.63324599998</v>
      </c>
      <c r="Q35" s="59">
        <f t="shared" si="21"/>
        <v>106262.327387</v>
      </c>
      <c r="R35" s="59">
        <f t="shared" si="21"/>
        <v>102032.84772508191</v>
      </c>
      <c r="S35" s="59">
        <f t="shared" si="21"/>
        <v>99592.697940093363</v>
      </c>
      <c r="T35" s="59">
        <f t="shared" si="21"/>
        <v>97147.153499984997</v>
      </c>
      <c r="U35" s="59">
        <f t="shared" si="21"/>
        <v>88545.889554080612</v>
      </c>
      <c r="V35" s="59">
        <f t="shared" si="21"/>
        <v>85837.099152230687</v>
      </c>
      <c r="W35" s="59">
        <f t="shared" si="21"/>
        <v>83128.308750380776</v>
      </c>
      <c r="X35" s="59">
        <f t="shared" si="21"/>
        <v>79655.089134955168</v>
      </c>
      <c r="Y35" s="59">
        <f t="shared" si="21"/>
        <v>72752.52470155964</v>
      </c>
      <c r="Z35" s="59">
        <f t="shared" si="21"/>
        <v>73771.049471133068</v>
      </c>
      <c r="AA35" s="59">
        <f t="shared" si="21"/>
        <v>73761.574060525279</v>
      </c>
      <c r="AB35" s="18">
        <f t="shared" ref="AB35:AI35" si="22">SUM(AB31:AB34)</f>
        <v>71758.19105057526</v>
      </c>
      <c r="AC35" s="50">
        <f t="shared" si="22"/>
        <v>69754.80804062527</v>
      </c>
      <c r="AD35" s="50">
        <f t="shared" si="22"/>
        <v>65537.022769879928</v>
      </c>
      <c r="AE35" s="50">
        <f t="shared" si="22"/>
        <v>63515.539592363624</v>
      </c>
      <c r="AF35" s="50">
        <f t="shared" si="22"/>
        <v>58904.365000137273</v>
      </c>
      <c r="AG35" s="50">
        <f t="shared" si="22"/>
        <v>66604.682952947405</v>
      </c>
      <c r="AH35" s="71">
        <f t="shared" si="22"/>
        <v>65493.290395947406</v>
      </c>
      <c r="AI35" s="71">
        <f t="shared" si="22"/>
        <v>64381.897840947408</v>
      </c>
      <c r="AJ35" s="71">
        <f t="shared" ref="AJ35" si="23">SUM(AJ31:AJ34)</f>
        <v>63270.505284947401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5"/>
  <sheetViews>
    <sheetView workbookViewId="0">
      <pane xSplit="1" ySplit="6" topLeftCell="V7" activePane="bottomRight" state="frozen"/>
      <selection pane="topRight" activeCell="B1" sqref="B1"/>
      <selection pane="bottomLeft" activeCell="A2" sqref="A2"/>
      <selection pane="bottomRight" activeCell="AH22" sqref="AH22"/>
    </sheetView>
  </sheetViews>
  <sheetFormatPr defaultRowHeight="15" x14ac:dyDescent="0.25"/>
  <cols>
    <col min="1" max="1" width="35.5703125" bestFit="1" customWidth="1"/>
    <col min="36" max="37" width="10" style="70" customWidth="1"/>
    <col min="41" max="41" width="12.7109375" customWidth="1"/>
  </cols>
  <sheetData>
    <row r="1" spans="1:40" s="56" customFormat="1" x14ac:dyDescent="0.25">
      <c r="A1" s="58" t="s">
        <v>26</v>
      </c>
      <c r="AJ1" s="70"/>
      <c r="AK1" s="70"/>
    </row>
    <row r="2" spans="1:40" s="56" customFormat="1" ht="30" x14ac:dyDescent="0.25">
      <c r="A2" s="14" t="s">
        <v>25</v>
      </c>
      <c r="AJ2" s="70"/>
      <c r="AK2" s="70"/>
    </row>
    <row r="3" spans="1:40" s="56" customFormat="1" x14ac:dyDescent="0.25">
      <c r="A3" s="14"/>
      <c r="AJ3" s="70"/>
      <c r="AK3" s="70"/>
    </row>
    <row r="4" spans="1:40" s="56" customFormat="1" x14ac:dyDescent="0.25">
      <c r="A4" s="14"/>
      <c r="AJ4" s="70"/>
      <c r="AK4" s="70"/>
    </row>
    <row r="5" spans="1:40" s="56" customFormat="1" x14ac:dyDescent="0.25">
      <c r="A5" s="14"/>
      <c r="AJ5" s="65"/>
      <c r="AK5" s="70"/>
    </row>
    <row r="6" spans="1:40"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c r="AJ6" s="76">
        <v>2020</v>
      </c>
      <c r="AK6" s="77"/>
      <c r="AN6" s="74"/>
    </row>
    <row r="7" spans="1:40" x14ac:dyDescent="0.25">
      <c r="A7" s="10" t="s">
        <v>1</v>
      </c>
      <c r="B7" s="11">
        <v>4900</v>
      </c>
      <c r="C7" s="11">
        <v>5694</v>
      </c>
      <c r="D7" s="11">
        <v>7024</v>
      </c>
      <c r="E7" s="11">
        <v>6127</v>
      </c>
      <c r="F7" s="11">
        <v>6663</v>
      </c>
      <c r="G7" s="11">
        <v>6519</v>
      </c>
      <c r="H7" s="11">
        <v>6504</v>
      </c>
      <c r="I7" s="11">
        <v>6651</v>
      </c>
      <c r="J7" s="11">
        <v>6565</v>
      </c>
      <c r="K7" s="11">
        <v>6384</v>
      </c>
      <c r="L7" s="11">
        <v>6164.2186600000005</v>
      </c>
      <c r="M7" s="11">
        <v>6276.4222699999991</v>
      </c>
      <c r="N7" s="11">
        <v>6232.1956900000005</v>
      </c>
      <c r="O7" s="11">
        <v>5721.1754069999997</v>
      </c>
      <c r="P7" s="11">
        <v>5330.201145</v>
      </c>
      <c r="Q7" s="11">
        <v>4917.2186760000004</v>
      </c>
      <c r="R7" s="5">
        <v>4709.4075706228896</v>
      </c>
      <c r="S7" s="5">
        <v>4339.60928423526</v>
      </c>
      <c r="T7" s="5">
        <v>3969.2129178476298</v>
      </c>
      <c r="U7" s="5">
        <v>3792.2918834001216</v>
      </c>
      <c r="V7" s="5">
        <v>3587.7494531870811</v>
      </c>
      <c r="W7" s="5">
        <v>3383.2070229740411</v>
      </c>
      <c r="X7" s="5">
        <v>3143.6202005819327</v>
      </c>
      <c r="Y7" s="5">
        <v>2818.1266040498053</v>
      </c>
      <c r="Z7" s="5">
        <v>2457.5886153386105</v>
      </c>
      <c r="AA7" s="5">
        <v>2090.1144652652492</v>
      </c>
      <c r="AB7" s="51">
        <v>1964.7300111464733</v>
      </c>
      <c r="AC7" s="51">
        <v>1839.3455570276974</v>
      </c>
      <c r="AD7" s="51">
        <v>1770.4311939819895</v>
      </c>
      <c r="AE7" s="51">
        <v>1566.4498512141931</v>
      </c>
      <c r="AF7" s="51">
        <v>1362.4685084463968</v>
      </c>
      <c r="AG7" s="81">
        <v>1158.2905553999999</v>
      </c>
      <c r="AH7" s="81">
        <v>1090.2012225000001</v>
      </c>
      <c r="AI7" s="81">
        <v>948.02490651000005</v>
      </c>
      <c r="AJ7" s="81">
        <v>809.24429251000004</v>
      </c>
      <c r="AK7" s="71"/>
    </row>
    <row r="8" spans="1:40" x14ac:dyDescent="0.25">
      <c r="A8" s="10" t="s">
        <v>2</v>
      </c>
      <c r="B8" s="11">
        <v>4325</v>
      </c>
      <c r="C8" s="11">
        <v>4007</v>
      </c>
      <c r="D8" s="11">
        <v>3555</v>
      </c>
      <c r="E8" s="11">
        <v>3209</v>
      </c>
      <c r="F8" s="11">
        <v>3035</v>
      </c>
      <c r="G8" s="11">
        <v>2979</v>
      </c>
      <c r="H8" s="11">
        <v>3071</v>
      </c>
      <c r="I8" s="11">
        <v>3151</v>
      </c>
      <c r="J8" s="11">
        <v>3147</v>
      </c>
      <c r="K8" s="11">
        <v>3144</v>
      </c>
      <c r="L8" s="11">
        <v>3151.4075800000001</v>
      </c>
      <c r="M8" s="11">
        <v>3100.6291200000001</v>
      </c>
      <c r="N8" s="11">
        <v>3049.7537699999998</v>
      </c>
      <c r="O8" s="11">
        <v>2708.91635</v>
      </c>
      <c r="P8" s="11">
        <v>2723.1669440000001</v>
      </c>
      <c r="Q8" s="11">
        <v>2757.201896</v>
      </c>
      <c r="R8" s="5">
        <v>2040.8726871181088</v>
      </c>
      <c r="S8" s="5">
        <v>1971.3723553472516</v>
      </c>
      <c r="T8" s="5">
        <v>1897.427666166165</v>
      </c>
      <c r="U8" s="5">
        <v>1819.9680195988888</v>
      </c>
      <c r="V8" s="5">
        <v>1681.3364020589393</v>
      </c>
      <c r="W8" s="5">
        <v>1542.70478451899</v>
      </c>
      <c r="X8" s="5">
        <v>1399.0445595462593</v>
      </c>
      <c r="Y8" s="5">
        <v>1352.129349998361</v>
      </c>
      <c r="Z8" s="5">
        <v>1305.2141404504628</v>
      </c>
      <c r="AA8" s="5">
        <v>1258.2989309025645</v>
      </c>
      <c r="AB8" s="51">
        <v>1219.9424257953265</v>
      </c>
      <c r="AC8" s="51">
        <v>1181.5859206880884</v>
      </c>
      <c r="AD8" s="51">
        <v>1143.2294155808504</v>
      </c>
      <c r="AE8" s="51">
        <v>1106.0842112865969</v>
      </c>
      <c r="AF8" s="51">
        <v>1068.9390069923434</v>
      </c>
      <c r="AG8" s="81">
        <v>1031.5611854000001</v>
      </c>
      <c r="AH8" s="81">
        <v>1031.5611854000001</v>
      </c>
      <c r="AI8" s="81">
        <v>1031.5611854000001</v>
      </c>
      <c r="AJ8" s="81">
        <v>1031.5611854000001</v>
      </c>
      <c r="AK8" s="71"/>
    </row>
    <row r="9" spans="1:40" x14ac:dyDescent="0.25">
      <c r="A9" s="10" t="s">
        <v>3</v>
      </c>
      <c r="B9" s="11">
        <v>836</v>
      </c>
      <c r="C9" s="11">
        <v>785</v>
      </c>
      <c r="D9" s="11">
        <v>741</v>
      </c>
      <c r="E9" s="11">
        <v>712</v>
      </c>
      <c r="F9" s="11">
        <v>1196</v>
      </c>
      <c r="G9" s="11">
        <v>1281</v>
      </c>
      <c r="H9" s="11">
        <v>1353</v>
      </c>
      <c r="I9" s="11">
        <v>1308</v>
      </c>
      <c r="J9" s="11">
        <v>1303</v>
      </c>
      <c r="K9" s="11">
        <v>1298</v>
      </c>
      <c r="L9" s="11">
        <v>1196.9553500000002</v>
      </c>
      <c r="M9" s="11">
        <v>1177.0580299999999</v>
      </c>
      <c r="N9" s="11">
        <v>1100.92275</v>
      </c>
      <c r="O9" s="11">
        <v>767.93349799999999</v>
      </c>
      <c r="P9" s="11">
        <v>765.56884000000002</v>
      </c>
      <c r="Q9" s="11">
        <v>779.19232399999999</v>
      </c>
      <c r="R9" s="5">
        <v>737.82918226867719</v>
      </c>
      <c r="S9" s="5">
        <v>736.43552061866342</v>
      </c>
      <c r="T9" s="5">
        <v>733.83694894653399</v>
      </c>
      <c r="U9" s="5">
        <v>730.25936465728887</v>
      </c>
      <c r="V9" s="5">
        <v>681.83431181522224</v>
      </c>
      <c r="W9" s="5">
        <v>633.40925897315572</v>
      </c>
      <c r="X9" s="5">
        <v>584.79460552917806</v>
      </c>
      <c r="Y9" s="5">
        <v>574.93963427204926</v>
      </c>
      <c r="Z9" s="5">
        <v>565.08466301492047</v>
      </c>
      <c r="AA9" s="5">
        <v>555.22969175779167</v>
      </c>
      <c r="AB9" s="51">
        <v>550.49132647439944</v>
      </c>
      <c r="AC9" s="51">
        <v>545.75296119100722</v>
      </c>
      <c r="AD9" s="51">
        <v>541.01459590761499</v>
      </c>
      <c r="AE9" s="51">
        <v>525.47922556598837</v>
      </c>
      <c r="AF9" s="51">
        <v>509.9438552243617</v>
      </c>
      <c r="AG9" s="81">
        <v>494.42187918000002</v>
      </c>
      <c r="AH9" s="81">
        <v>494.42187918000002</v>
      </c>
      <c r="AI9" s="81">
        <v>494.42187918000002</v>
      </c>
      <c r="AJ9" s="81">
        <v>494.42187918000002</v>
      </c>
      <c r="AK9" s="71"/>
    </row>
    <row r="10" spans="1:40" x14ac:dyDescent="0.25">
      <c r="A10" s="10" t="s">
        <v>4</v>
      </c>
      <c r="B10" s="11">
        <v>271</v>
      </c>
      <c r="C10" s="11">
        <v>221</v>
      </c>
      <c r="D10" s="11">
        <v>213</v>
      </c>
      <c r="E10" s="11">
        <v>262</v>
      </c>
      <c r="F10" s="11">
        <v>168</v>
      </c>
      <c r="G10" s="11">
        <v>165</v>
      </c>
      <c r="H10" s="11">
        <v>163</v>
      </c>
      <c r="I10" s="11">
        <v>155</v>
      </c>
      <c r="J10" s="11">
        <v>160</v>
      </c>
      <c r="K10" s="11">
        <v>158</v>
      </c>
      <c r="L10" s="11">
        <v>124.77827000000001</v>
      </c>
      <c r="M10" s="11">
        <v>126.84078</v>
      </c>
      <c r="N10" s="11">
        <v>129.07328000000001</v>
      </c>
      <c r="O10" s="11">
        <v>102.469069</v>
      </c>
      <c r="P10" s="11">
        <v>104.668492</v>
      </c>
      <c r="Q10" s="11">
        <v>107.18793700000001</v>
      </c>
      <c r="R10" s="5">
        <v>69.832238463935283</v>
      </c>
      <c r="S10" s="5">
        <v>66.85504224209707</v>
      </c>
      <c r="T10" s="5">
        <v>63.877846020258865</v>
      </c>
      <c r="U10" s="5">
        <v>60.900649798420659</v>
      </c>
      <c r="V10" s="5">
        <v>58.817829515613766</v>
      </c>
      <c r="W10" s="5">
        <v>56.735009232806881</v>
      </c>
      <c r="X10" s="5">
        <v>54.652188952959996</v>
      </c>
      <c r="Y10" s="5">
        <v>53.59743295831165</v>
      </c>
      <c r="Z10" s="5">
        <v>52.542676963663304</v>
      </c>
      <c r="AA10" s="5">
        <v>51.487920969014965</v>
      </c>
      <c r="AB10" s="51">
        <v>50.109385577041309</v>
      </c>
      <c r="AC10" s="51">
        <v>48.730850185067652</v>
      </c>
      <c r="AD10" s="51">
        <v>47.352314793093988</v>
      </c>
      <c r="AE10" s="51">
        <v>45.185628208902656</v>
      </c>
      <c r="AF10" s="51">
        <v>43.018941624711324</v>
      </c>
      <c r="AG10" s="81">
        <v>40.408741532999997</v>
      </c>
      <c r="AH10" s="81">
        <v>40.408741532999997</v>
      </c>
      <c r="AI10" s="81">
        <v>40.408741532999997</v>
      </c>
      <c r="AJ10" s="81">
        <v>40.408741532999997</v>
      </c>
      <c r="AK10" s="71"/>
    </row>
    <row r="11" spans="1:40" x14ac:dyDescent="0.25">
      <c r="A11" s="10" t="s">
        <v>5</v>
      </c>
      <c r="B11" s="11">
        <v>77</v>
      </c>
      <c r="C11" s="11">
        <v>73</v>
      </c>
      <c r="D11" s="11">
        <v>65</v>
      </c>
      <c r="E11" s="11">
        <v>87</v>
      </c>
      <c r="F11" s="11">
        <v>97</v>
      </c>
      <c r="G11" s="11">
        <v>76</v>
      </c>
      <c r="H11" s="11">
        <v>81</v>
      </c>
      <c r="I11" s="11">
        <v>83</v>
      </c>
      <c r="J11" s="11">
        <v>91</v>
      </c>
      <c r="K11" s="11">
        <v>98</v>
      </c>
      <c r="L11" s="11">
        <v>83.40795</v>
      </c>
      <c r="M11" s="11">
        <v>89.052089999999993</v>
      </c>
      <c r="N11" s="11">
        <v>89.152259999999998</v>
      </c>
      <c r="O11" s="11">
        <v>85.839584000000002</v>
      </c>
      <c r="P11" s="11">
        <v>88.854873999999995</v>
      </c>
      <c r="Q11" s="11">
        <v>94.370709000000005</v>
      </c>
      <c r="R11" s="5">
        <v>68.942318994498351</v>
      </c>
      <c r="S11" s="5">
        <v>68.031785881019914</v>
      </c>
      <c r="T11" s="5">
        <v>67.102362767541464</v>
      </c>
      <c r="U11" s="5">
        <v>66.172939654063015</v>
      </c>
      <c r="V11" s="5">
        <v>70.560855850858687</v>
      </c>
      <c r="W11" s="5">
        <v>74.948772047654344</v>
      </c>
      <c r="X11" s="5">
        <v>79.336688248990015</v>
      </c>
      <c r="Y11" s="5">
        <v>76.395382605606812</v>
      </c>
      <c r="Z11" s="5">
        <v>73.45407696222361</v>
      </c>
      <c r="AA11" s="5">
        <v>70.512771318840407</v>
      </c>
      <c r="AB11" s="51">
        <v>70.30520531204094</v>
      </c>
      <c r="AC11" s="51">
        <v>70.097639305241472</v>
      </c>
      <c r="AD11" s="51">
        <v>69.890073298442005</v>
      </c>
      <c r="AE11" s="51">
        <v>68.561982114495734</v>
      </c>
      <c r="AF11" s="51">
        <v>67.233890930549464</v>
      </c>
      <c r="AG11" s="81">
        <v>65.968105746999996</v>
      </c>
      <c r="AH11" s="81">
        <v>65.968105746999996</v>
      </c>
      <c r="AI11" s="81">
        <v>65.968105746999996</v>
      </c>
      <c r="AJ11" s="81">
        <v>65.968105746999996</v>
      </c>
      <c r="AK11" s="71"/>
    </row>
    <row r="12" spans="1:40" x14ac:dyDescent="0.25">
      <c r="A12" s="10" t="s">
        <v>6</v>
      </c>
      <c r="B12" s="11">
        <v>240</v>
      </c>
      <c r="C12" s="11">
        <v>63</v>
      </c>
      <c r="D12" s="11">
        <v>72</v>
      </c>
      <c r="E12" s="11">
        <v>124</v>
      </c>
      <c r="F12" s="11">
        <v>153</v>
      </c>
      <c r="G12" s="11">
        <v>121</v>
      </c>
      <c r="H12" s="11">
        <v>148</v>
      </c>
      <c r="I12" s="11">
        <v>123</v>
      </c>
      <c r="J12" s="11">
        <v>117</v>
      </c>
      <c r="K12" s="11">
        <v>110</v>
      </c>
      <c r="L12" s="11">
        <v>139.08267999999998</v>
      </c>
      <c r="M12" s="11">
        <v>143.15672000000001</v>
      </c>
      <c r="N12" s="11">
        <v>142.97984</v>
      </c>
      <c r="O12" s="11">
        <v>120.085521</v>
      </c>
      <c r="P12" s="11">
        <v>122.131897</v>
      </c>
      <c r="Q12" s="11">
        <v>124.29669899999999</v>
      </c>
      <c r="R12" s="5">
        <v>354.19122147511536</v>
      </c>
      <c r="S12" s="5">
        <v>357.19445137944541</v>
      </c>
      <c r="T12" s="5">
        <v>355.40608487377551</v>
      </c>
      <c r="U12" s="5">
        <v>353.61771836810561</v>
      </c>
      <c r="V12" s="5">
        <v>379.46226250983705</v>
      </c>
      <c r="W12" s="5">
        <v>405.30680665156854</v>
      </c>
      <c r="X12" s="5">
        <v>431.10159302277901</v>
      </c>
      <c r="Y12" s="5">
        <v>515.83167403989376</v>
      </c>
      <c r="Z12" s="5">
        <v>600.56175505700844</v>
      </c>
      <c r="AA12" s="5">
        <v>685.29183607412313</v>
      </c>
      <c r="AB12" s="51">
        <v>695.82939244602335</v>
      </c>
      <c r="AC12" s="51">
        <v>706.36694881792357</v>
      </c>
      <c r="AD12" s="51">
        <v>716.90450518982368</v>
      </c>
      <c r="AE12" s="51">
        <v>685.63916361634449</v>
      </c>
      <c r="AF12" s="51">
        <v>654.3738220428653</v>
      </c>
      <c r="AG12" s="81">
        <v>623.29993486000001</v>
      </c>
      <c r="AH12" s="81">
        <v>623.29993486000001</v>
      </c>
      <c r="AI12" s="81">
        <v>623.29993486000001</v>
      </c>
      <c r="AJ12" s="81">
        <v>623.29993486000001</v>
      </c>
      <c r="AK12" s="71"/>
    </row>
    <row r="13" spans="1:40" x14ac:dyDescent="0.25">
      <c r="A13" s="10" t="s">
        <v>7</v>
      </c>
      <c r="B13" s="11">
        <v>187</v>
      </c>
      <c r="C13" s="11">
        <v>182</v>
      </c>
      <c r="D13" s="11">
        <v>205</v>
      </c>
      <c r="E13" s="11">
        <v>327</v>
      </c>
      <c r="F13" s="11">
        <v>378</v>
      </c>
      <c r="G13" s="11">
        <v>352</v>
      </c>
      <c r="H13" s="11">
        <v>361</v>
      </c>
      <c r="I13" s="11">
        <v>370</v>
      </c>
      <c r="J13" s="11">
        <v>389</v>
      </c>
      <c r="K13" s="11">
        <v>399</v>
      </c>
      <c r="L13" s="11">
        <v>432.79967999999997</v>
      </c>
      <c r="M13" s="11">
        <v>460.22217000000001</v>
      </c>
      <c r="N13" s="11">
        <v>466.66404999999997</v>
      </c>
      <c r="O13" s="11">
        <v>451.14304299999998</v>
      </c>
      <c r="P13" s="11">
        <v>478.78160800000001</v>
      </c>
      <c r="Q13" s="11">
        <v>504.27396999999996</v>
      </c>
      <c r="R13" s="5">
        <v>429.41703632859327</v>
      </c>
      <c r="S13" s="5">
        <v>448.09480315366233</v>
      </c>
      <c r="T13" s="5">
        <v>466.6387169787314</v>
      </c>
      <c r="U13" s="5">
        <v>482.00709080380039</v>
      </c>
      <c r="V13" s="5">
        <v>460.84304476063357</v>
      </c>
      <c r="W13" s="5">
        <v>439.67899871746681</v>
      </c>
      <c r="X13" s="5">
        <v>415.61537886786653</v>
      </c>
      <c r="Y13" s="5">
        <v>394.73716399052222</v>
      </c>
      <c r="Z13" s="5">
        <v>373.85894911317791</v>
      </c>
      <c r="AA13" s="5">
        <v>352.98073423583361</v>
      </c>
      <c r="AB13" s="51">
        <v>345.44081425103548</v>
      </c>
      <c r="AC13" s="51">
        <v>337.90089426623734</v>
      </c>
      <c r="AD13" s="51">
        <v>330.36097428143916</v>
      </c>
      <c r="AE13" s="51">
        <v>327.34483179489212</v>
      </c>
      <c r="AF13" s="51">
        <v>324.32868930834508</v>
      </c>
      <c r="AG13" s="81">
        <v>322.11138629999999</v>
      </c>
      <c r="AH13" s="81">
        <v>322.11138629999999</v>
      </c>
      <c r="AI13" s="81">
        <v>322.11138629999999</v>
      </c>
      <c r="AJ13" s="81">
        <v>322.11138629999999</v>
      </c>
      <c r="AK13" s="71"/>
    </row>
    <row r="14" spans="1:40" x14ac:dyDescent="0.25">
      <c r="A14" s="10" t="s">
        <v>8</v>
      </c>
      <c r="B14" s="11">
        <v>0</v>
      </c>
      <c r="C14" s="11">
        <v>0</v>
      </c>
      <c r="D14" s="11">
        <v>0</v>
      </c>
      <c r="E14" s="11">
        <v>2</v>
      </c>
      <c r="F14" s="11">
        <v>1</v>
      </c>
      <c r="G14" s="11">
        <v>2</v>
      </c>
      <c r="H14" s="11">
        <v>3</v>
      </c>
      <c r="I14" s="11">
        <v>3</v>
      </c>
      <c r="J14" s="11">
        <v>3</v>
      </c>
      <c r="K14" s="11">
        <v>3</v>
      </c>
      <c r="L14" s="11">
        <v>2.3939499999999998</v>
      </c>
      <c r="M14" s="11">
        <v>2.5049999999999999</v>
      </c>
      <c r="N14" s="11">
        <v>2.55593</v>
      </c>
      <c r="O14" s="11">
        <v>4.2687879999999998</v>
      </c>
      <c r="P14" s="11">
        <v>4.3423470000000002</v>
      </c>
      <c r="Q14" s="11">
        <v>4.4422690000000005</v>
      </c>
      <c r="R14" s="5">
        <v>6.8837153010068972</v>
      </c>
      <c r="S14" s="5">
        <v>6.0440878971122682</v>
      </c>
      <c r="T14" s="5">
        <v>5.2044604932176393</v>
      </c>
      <c r="U14" s="5">
        <v>4.3648330893230094</v>
      </c>
      <c r="V14" s="5">
        <v>4.9626428834153398</v>
      </c>
      <c r="W14" s="5">
        <v>5.5604526775076701</v>
      </c>
      <c r="X14" s="5">
        <v>6.1582624718643011</v>
      </c>
      <c r="Y14" s="5">
        <v>4.4157021671166632</v>
      </c>
      <c r="Z14" s="5">
        <v>2.6731418623690253</v>
      </c>
      <c r="AA14" s="5">
        <v>0.93058155762138806</v>
      </c>
      <c r="AB14" s="51">
        <v>1.0284217059739753</v>
      </c>
      <c r="AC14" s="51">
        <v>1.1262618543265626</v>
      </c>
      <c r="AD14" s="51">
        <v>1.22410200267915</v>
      </c>
      <c r="AE14" s="51">
        <v>1.1661381835611166</v>
      </c>
      <c r="AF14" s="51">
        <v>1.1081743644430833</v>
      </c>
      <c r="AG14" s="81">
        <v>1.0622647454</v>
      </c>
      <c r="AH14" s="81">
        <v>1.0622647454</v>
      </c>
      <c r="AI14" s="81">
        <v>1.0622647454</v>
      </c>
      <c r="AJ14" s="81">
        <v>1.0622647454</v>
      </c>
      <c r="AK14" s="71"/>
    </row>
    <row r="15" spans="1:40" x14ac:dyDescent="0.25">
      <c r="A15" s="10" t="s">
        <v>10</v>
      </c>
      <c r="B15" s="11">
        <v>0</v>
      </c>
      <c r="C15" s="11">
        <v>0</v>
      </c>
      <c r="D15" s="11">
        <v>0</v>
      </c>
      <c r="E15" s="11">
        <v>2</v>
      </c>
      <c r="F15" s="11">
        <v>3</v>
      </c>
      <c r="G15" s="11">
        <v>6</v>
      </c>
      <c r="H15" s="11">
        <v>5</v>
      </c>
      <c r="I15" s="11">
        <v>5</v>
      </c>
      <c r="J15" s="11">
        <v>5</v>
      </c>
      <c r="K15" s="11">
        <v>6</v>
      </c>
      <c r="L15" s="11">
        <v>15.41628</v>
      </c>
      <c r="M15" s="11">
        <v>15.87298</v>
      </c>
      <c r="N15" s="11">
        <v>16.109929999999999</v>
      </c>
      <c r="O15" s="11">
        <v>14.487960999999999</v>
      </c>
      <c r="P15" s="11">
        <v>15.477937000000001</v>
      </c>
      <c r="Q15" s="11">
        <v>16.054811999999998</v>
      </c>
      <c r="R15" s="5">
        <v>19.134947455362997</v>
      </c>
      <c r="S15" s="5">
        <v>18.126297306349759</v>
      </c>
      <c r="T15" s="5">
        <v>17.117647157336521</v>
      </c>
      <c r="U15" s="5">
        <v>16.108997008323279</v>
      </c>
      <c r="V15" s="5">
        <v>14.160868191782185</v>
      </c>
      <c r="W15" s="5">
        <v>12.212739375241092</v>
      </c>
      <c r="X15" s="5">
        <v>10.264610558989501</v>
      </c>
      <c r="Y15" s="5">
        <v>13.360862965478017</v>
      </c>
      <c r="Z15" s="5">
        <v>16.45711537196653</v>
      </c>
      <c r="AA15" s="5">
        <v>19.553367778455048</v>
      </c>
      <c r="AB15" s="51">
        <v>15.025994018577048</v>
      </c>
      <c r="AC15" s="51">
        <v>10.498620258699049</v>
      </c>
      <c r="AD15" s="51">
        <v>5.9712464988210501</v>
      </c>
      <c r="AE15" s="51">
        <v>5.7266856349673834</v>
      </c>
      <c r="AF15" s="51">
        <v>5.4821247711137167</v>
      </c>
      <c r="AG15" s="81">
        <v>5.3113130562000004</v>
      </c>
      <c r="AH15" s="81">
        <v>5.3113130562000004</v>
      </c>
      <c r="AI15" s="81">
        <v>5.3113130562000004</v>
      </c>
      <c r="AJ15" s="81">
        <v>5.3113130562000004</v>
      </c>
      <c r="AK15" s="71"/>
    </row>
    <row r="16" spans="1:40" x14ac:dyDescent="0.25">
      <c r="A16" s="10" t="s">
        <v>11</v>
      </c>
      <c r="B16" s="11">
        <v>440</v>
      </c>
      <c r="C16" s="11">
        <v>159</v>
      </c>
      <c r="D16" s="11">
        <v>111</v>
      </c>
      <c r="E16" s="11">
        <v>87</v>
      </c>
      <c r="F16" s="11">
        <v>91</v>
      </c>
      <c r="G16" s="11">
        <v>95</v>
      </c>
      <c r="H16" s="11">
        <v>96</v>
      </c>
      <c r="I16" s="11">
        <v>123</v>
      </c>
      <c r="J16" s="11">
        <v>114</v>
      </c>
      <c r="K16" s="11">
        <v>99</v>
      </c>
      <c r="L16" s="11">
        <v>152.58750000000001</v>
      </c>
      <c r="M16" s="11">
        <v>156.72121999999999</v>
      </c>
      <c r="N16" s="11">
        <v>163.25598000000002</v>
      </c>
      <c r="O16" s="11">
        <v>161.662462</v>
      </c>
      <c r="P16" s="11">
        <v>128.73061100000001</v>
      </c>
      <c r="Q16" s="11">
        <v>130.05542399999999</v>
      </c>
      <c r="R16" s="5">
        <v>110.75884598519221</v>
      </c>
      <c r="S16" s="5">
        <v>122.45176893154651</v>
      </c>
      <c r="T16" s="5">
        <v>134.08415893790081</v>
      </c>
      <c r="U16" s="5">
        <v>145.67798894425513</v>
      </c>
      <c r="V16" s="5">
        <v>129.51245676313343</v>
      </c>
      <c r="W16" s="5">
        <v>113.34692458201171</v>
      </c>
      <c r="X16" s="5">
        <v>97.055642013634028</v>
      </c>
      <c r="Y16" s="5">
        <v>92.475651779094903</v>
      </c>
      <c r="Z16" s="5">
        <v>87.895661544555779</v>
      </c>
      <c r="AA16" s="5">
        <v>83.315671310016654</v>
      </c>
      <c r="AB16" s="51">
        <v>92.166512124496435</v>
      </c>
      <c r="AC16" s="51">
        <v>101.01735293897622</v>
      </c>
      <c r="AD16" s="51">
        <v>109.868193753456</v>
      </c>
      <c r="AE16" s="51">
        <v>100.28920214036707</v>
      </c>
      <c r="AF16" s="51">
        <v>90.710210527278136</v>
      </c>
      <c r="AG16" s="81">
        <v>81.162987682999997</v>
      </c>
      <c r="AH16" s="81">
        <v>81.162987682999997</v>
      </c>
      <c r="AI16" s="81">
        <v>81.162987682999997</v>
      </c>
      <c r="AJ16" s="81">
        <v>81.162987682999997</v>
      </c>
      <c r="AK16" s="71"/>
    </row>
    <row r="17" spans="1:40" s="68" customFormat="1" x14ac:dyDescent="0.25">
      <c r="A17" s="82" t="s">
        <v>12</v>
      </c>
      <c r="B17" s="73">
        <v>12624</v>
      </c>
      <c r="C17" s="73">
        <v>12061</v>
      </c>
      <c r="D17" s="73">
        <v>11493</v>
      </c>
      <c r="E17" s="73">
        <v>10932</v>
      </c>
      <c r="F17" s="73">
        <v>9592</v>
      </c>
      <c r="G17" s="73">
        <v>9449</v>
      </c>
      <c r="H17" s="73">
        <v>9306</v>
      </c>
      <c r="I17" s="73">
        <v>9162</v>
      </c>
      <c r="J17" s="73">
        <v>9019</v>
      </c>
      <c r="K17" s="73">
        <v>8876</v>
      </c>
      <c r="L17" s="73">
        <v>8732.7439600000016</v>
      </c>
      <c r="M17" s="73">
        <v>8791.7872799999986</v>
      </c>
      <c r="N17" s="73">
        <v>8619.2681699999994</v>
      </c>
      <c r="O17" s="73">
        <v>8371.3374299999996</v>
      </c>
      <c r="P17" s="73">
        <v>8393.5218599999989</v>
      </c>
      <c r="Q17" s="73">
        <v>7774.1959100000004</v>
      </c>
      <c r="R17" s="83">
        <v>10337.276260006405</v>
      </c>
      <c r="S17" s="83">
        <v>9670.7664437215917</v>
      </c>
      <c r="T17" s="83">
        <v>9004.25662743678</v>
      </c>
      <c r="U17" s="83">
        <v>8337.7468111519684</v>
      </c>
      <c r="V17" s="83">
        <v>7992.0753288743799</v>
      </c>
      <c r="W17" s="83">
        <v>7646.4038465967915</v>
      </c>
      <c r="X17" s="83">
        <v>6941.4348573545103</v>
      </c>
      <c r="Y17" s="83">
        <v>6206.306086120233</v>
      </c>
      <c r="Z17" s="83">
        <v>5701.1166933170362</v>
      </c>
      <c r="AA17" s="83">
        <v>5870.3464310505587</v>
      </c>
      <c r="AB17" s="83">
        <v>5539.9422973030405</v>
      </c>
      <c r="AC17" s="83">
        <v>5209.5381635555223</v>
      </c>
      <c r="AD17" s="83">
        <v>4879.1340298080031</v>
      </c>
      <c r="AE17" s="83">
        <v>4441.3725879519789</v>
      </c>
      <c r="AF17" s="83">
        <v>3663.3276690704397</v>
      </c>
      <c r="AG17" s="81">
        <v>3494.8386479000001</v>
      </c>
      <c r="AH17" s="81">
        <v>3134.2086773000001</v>
      </c>
      <c r="AI17" s="81">
        <v>2773.5787067000001</v>
      </c>
      <c r="AJ17" s="81">
        <v>2412.9487361000001</v>
      </c>
      <c r="AK17" s="75"/>
      <c r="AL17" s="84"/>
      <c r="AM17" s="84"/>
      <c r="AN17" s="75"/>
    </row>
    <row r="18" spans="1:40" s="68" customFormat="1" x14ac:dyDescent="0.25">
      <c r="A18" s="82" t="s">
        <v>13</v>
      </c>
      <c r="B18" s="73">
        <v>2652</v>
      </c>
      <c r="C18" s="73">
        <v>2968</v>
      </c>
      <c r="D18" s="73">
        <v>3353</v>
      </c>
      <c r="E18" s="73">
        <v>3576</v>
      </c>
      <c r="F18" s="73">
        <v>3781</v>
      </c>
      <c r="G18" s="73">
        <v>3849</v>
      </c>
      <c r="H18" s="73">
        <v>3915</v>
      </c>
      <c r="I18" s="73">
        <v>3981</v>
      </c>
      <c r="J18" s="73">
        <v>4047</v>
      </c>
      <c r="K18" s="73">
        <v>4113</v>
      </c>
      <c r="L18" s="73">
        <v>4179.20856</v>
      </c>
      <c r="M18" s="73">
        <v>4178.1268799999998</v>
      </c>
      <c r="N18" s="73">
        <v>4156.3456699999997</v>
      </c>
      <c r="O18" s="73">
        <v>4084.4155989999999</v>
      </c>
      <c r="P18" s="73">
        <v>4166.9662539999999</v>
      </c>
      <c r="Q18" s="73">
        <v>4156.0193380000001</v>
      </c>
      <c r="R18" s="83">
        <v>4863.6926120568432</v>
      </c>
      <c r="S18" s="83">
        <v>4667.3733983374059</v>
      </c>
      <c r="T18" s="83">
        <v>4471.0541846179685</v>
      </c>
      <c r="U18" s="83">
        <v>4274.7349708985321</v>
      </c>
      <c r="V18" s="83">
        <v>3897.9005215019679</v>
      </c>
      <c r="W18" s="83">
        <v>3521.0660721054037</v>
      </c>
      <c r="X18" s="83">
        <v>3484.7652217895748</v>
      </c>
      <c r="Y18" s="83">
        <v>3391.3659774168882</v>
      </c>
      <c r="Z18" s="83">
        <v>3315.4739835340397</v>
      </c>
      <c r="AA18" s="83">
        <v>3081.3783318338765</v>
      </c>
      <c r="AB18" s="83">
        <v>2947.4357893583392</v>
      </c>
      <c r="AC18" s="83">
        <v>2813.4932468828019</v>
      </c>
      <c r="AD18" s="83">
        <v>2679.5507044072647</v>
      </c>
      <c r="AE18" s="83">
        <v>2512.9915842774967</v>
      </c>
      <c r="AF18" s="83">
        <v>2216.0841389352304</v>
      </c>
      <c r="AG18" s="81">
        <v>2110.4751479000001</v>
      </c>
      <c r="AH18" s="81">
        <v>2050.6219768000001</v>
      </c>
      <c r="AI18" s="81">
        <v>1990.7688058000001</v>
      </c>
      <c r="AJ18" s="81">
        <v>1930.9156347000001</v>
      </c>
      <c r="AK18" s="85"/>
    </row>
    <row r="19" spans="1:40" x14ac:dyDescent="0.25">
      <c r="A19" s="10" t="s">
        <v>14</v>
      </c>
      <c r="B19" s="11">
        <v>330</v>
      </c>
      <c r="C19" s="11">
        <v>165</v>
      </c>
      <c r="D19" s="11">
        <v>248</v>
      </c>
      <c r="E19" s="11">
        <v>310</v>
      </c>
      <c r="F19" s="11">
        <v>369</v>
      </c>
      <c r="G19" s="11">
        <v>286</v>
      </c>
      <c r="H19" s="11">
        <v>255</v>
      </c>
      <c r="I19" s="11">
        <v>241</v>
      </c>
      <c r="J19" s="11">
        <v>390</v>
      </c>
      <c r="K19" s="11">
        <v>267</v>
      </c>
      <c r="L19" s="11">
        <v>412.36083000000002</v>
      </c>
      <c r="M19" s="11">
        <v>186.56205</v>
      </c>
      <c r="N19" s="11">
        <v>179.48262</v>
      </c>
      <c r="O19" s="11">
        <v>251.008478</v>
      </c>
      <c r="P19" s="11">
        <v>276.02077600000001</v>
      </c>
      <c r="Q19" s="11">
        <v>184.00074600000002</v>
      </c>
      <c r="R19" s="5">
        <v>210.5218700388956</v>
      </c>
      <c r="S19" s="5">
        <v>178.22100162229688</v>
      </c>
      <c r="T19" s="5">
        <v>145.92013320569814</v>
      </c>
      <c r="U19" s="5">
        <v>270.91317886864238</v>
      </c>
      <c r="V19" s="5">
        <v>267.78411331565155</v>
      </c>
      <c r="W19" s="5">
        <v>264.65504776266073</v>
      </c>
      <c r="X19" s="5">
        <v>261.51536351830242</v>
      </c>
      <c r="Y19" s="5">
        <v>278.02373981873632</v>
      </c>
      <c r="Z19" s="5">
        <v>294.53211611917015</v>
      </c>
      <c r="AA19" s="5">
        <v>399.47283451301178</v>
      </c>
      <c r="AB19" s="51">
        <v>386.33485557925599</v>
      </c>
      <c r="AC19" s="51">
        <v>373.19687664550025</v>
      </c>
      <c r="AD19" s="51">
        <v>294.40362930167942</v>
      </c>
      <c r="AE19" s="52">
        <v>295.56228372314945</v>
      </c>
      <c r="AF19" s="52">
        <v>296.72093814461954</v>
      </c>
      <c r="AG19" s="81">
        <v>409.27700415999999</v>
      </c>
      <c r="AH19" s="81">
        <v>409.27700415999999</v>
      </c>
      <c r="AI19" s="81">
        <v>409.27700415999999</v>
      </c>
      <c r="AJ19" s="81">
        <v>409.27700415999999</v>
      </c>
      <c r="AK19" s="71"/>
    </row>
    <row r="20" spans="1:40" x14ac:dyDescent="0.25">
      <c r="AB20" s="51"/>
      <c r="AC20" s="51"/>
      <c r="AD20" s="51"/>
      <c r="AE20" s="51"/>
      <c r="AF20" s="51"/>
      <c r="AG20" s="51"/>
      <c r="AI20" s="71"/>
      <c r="AJ20" s="71"/>
      <c r="AK20" s="78"/>
    </row>
    <row r="21" spans="1:40" x14ac:dyDescent="0.25">
      <c r="AB21" s="51"/>
      <c r="AC21" s="51"/>
      <c r="AD21" s="51"/>
      <c r="AE21" s="51"/>
      <c r="AF21" s="51"/>
      <c r="AG21" s="51"/>
      <c r="AI21" s="71"/>
      <c r="AJ21" s="71"/>
      <c r="AK21" s="71"/>
    </row>
    <row r="22" spans="1:40" x14ac:dyDescent="0.25">
      <c r="AB22" s="51"/>
      <c r="AC22" s="51"/>
      <c r="AD22" s="51"/>
      <c r="AE22" s="51"/>
      <c r="AF22" s="51"/>
      <c r="AG22" s="51"/>
      <c r="AI22" s="71"/>
      <c r="AJ22" s="71"/>
      <c r="AK22" s="71"/>
    </row>
    <row r="23" spans="1:40" x14ac:dyDescent="0.25">
      <c r="AB23" s="51"/>
      <c r="AC23" s="51"/>
      <c r="AD23" s="51"/>
      <c r="AE23" s="51"/>
      <c r="AF23" s="51"/>
      <c r="AG23" s="51"/>
      <c r="AI23" s="71"/>
      <c r="AJ23" s="71"/>
      <c r="AK23" s="71"/>
    </row>
    <row r="24" spans="1:40" x14ac:dyDescent="0.25">
      <c r="AB24" s="51"/>
      <c r="AC24" s="51"/>
      <c r="AD24" s="51"/>
      <c r="AE24" s="51"/>
      <c r="AF24" s="51"/>
      <c r="AG24" s="51"/>
      <c r="AI24" s="71"/>
      <c r="AJ24" s="71"/>
      <c r="AK24" s="71"/>
    </row>
    <row r="25" spans="1:40" x14ac:dyDescent="0.25">
      <c r="A25" s="23" t="s">
        <v>15</v>
      </c>
      <c r="B25" s="52">
        <f t="shared" ref="B25:AA25" si="0">SUM(B7:B19)</f>
        <v>26882</v>
      </c>
      <c r="C25" s="52">
        <f t="shared" si="0"/>
        <v>26378</v>
      </c>
      <c r="D25" s="52">
        <f t="shared" si="0"/>
        <v>27080</v>
      </c>
      <c r="E25" s="52">
        <f t="shared" si="0"/>
        <v>25757</v>
      </c>
      <c r="F25" s="52">
        <f t="shared" si="0"/>
        <v>25527</v>
      </c>
      <c r="G25" s="52">
        <f t="shared" si="0"/>
        <v>25180</v>
      </c>
      <c r="H25" s="52">
        <f t="shared" si="0"/>
        <v>25261</v>
      </c>
      <c r="I25" s="52">
        <f t="shared" si="0"/>
        <v>25356</v>
      </c>
      <c r="J25" s="52">
        <f t="shared" si="0"/>
        <v>25350</v>
      </c>
      <c r="K25" s="52">
        <f t="shared" si="0"/>
        <v>24955</v>
      </c>
      <c r="L25" s="52">
        <f t="shared" si="0"/>
        <v>24787.361250000005</v>
      </c>
      <c r="M25" s="52">
        <f t="shared" si="0"/>
        <v>24704.956589999998</v>
      </c>
      <c r="N25" s="52">
        <f t="shared" si="0"/>
        <v>24347.759939999996</v>
      </c>
      <c r="O25" s="52">
        <f t="shared" si="0"/>
        <v>22844.743190000001</v>
      </c>
      <c r="P25" s="52">
        <f t="shared" si="0"/>
        <v>22598.433584999999</v>
      </c>
      <c r="Q25" s="52">
        <f t="shared" si="0"/>
        <v>21548.510710000006</v>
      </c>
      <c r="R25" s="52">
        <f t="shared" si="0"/>
        <v>23958.760506115523</v>
      </c>
      <c r="S25" s="52">
        <f t="shared" si="0"/>
        <v>22650.576240673705</v>
      </c>
      <c r="T25" s="52">
        <f t="shared" si="0"/>
        <v>21331.139755449538</v>
      </c>
      <c r="U25" s="52">
        <f t="shared" si="0"/>
        <v>20354.764446241734</v>
      </c>
      <c r="V25" s="52">
        <f t="shared" si="0"/>
        <v>19227.000091228514</v>
      </c>
      <c r="W25" s="52">
        <f t="shared" si="0"/>
        <v>18099.235736215302</v>
      </c>
      <c r="X25" s="52">
        <f t="shared" si="0"/>
        <v>16909.35917245684</v>
      </c>
      <c r="Y25" s="52">
        <f t="shared" si="0"/>
        <v>15771.705262182097</v>
      </c>
      <c r="Z25" s="52">
        <f t="shared" si="0"/>
        <v>14846.453588649203</v>
      </c>
      <c r="AA25" s="52">
        <f t="shared" si="0"/>
        <v>14518.913568566955</v>
      </c>
      <c r="AB25" s="51">
        <f t="shared" ref="AB25:AI25" si="1">SUM(AB7:AB19)</f>
        <v>13878.782431092024</v>
      </c>
      <c r="AC25" s="51">
        <f t="shared" si="1"/>
        <v>13238.651293617089</v>
      </c>
      <c r="AD25" s="51">
        <f t="shared" si="1"/>
        <v>12589.334978805156</v>
      </c>
      <c r="AE25" s="51">
        <f t="shared" si="1"/>
        <v>11681.853375712933</v>
      </c>
      <c r="AF25" s="51">
        <f t="shared" si="1"/>
        <v>10303.739970382698</v>
      </c>
      <c r="AG25" s="51">
        <f t="shared" si="1"/>
        <v>9838.1891538646014</v>
      </c>
      <c r="AH25" s="72">
        <f t="shared" si="1"/>
        <v>9349.6166792646018</v>
      </c>
      <c r="AI25" s="72">
        <f t="shared" si="1"/>
        <v>8786.9572216746001</v>
      </c>
      <c r="AJ25" s="72">
        <f t="shared" ref="AJ25" si="2">SUM(AJ7:AJ19)</f>
        <v>8227.6934659746021</v>
      </c>
      <c r="AK25" s="72"/>
    </row>
    <row r="26" spans="1:40" x14ac:dyDescent="0.25">
      <c r="A26" s="23"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22">
        <v>113.619264789</v>
      </c>
      <c r="S26" s="20">
        <v>113.619264789</v>
      </c>
      <c r="T26" s="20">
        <v>113.619264789</v>
      </c>
      <c r="U26" s="20">
        <v>93.808955837276386</v>
      </c>
      <c r="V26" s="22">
        <v>93.808955837276386</v>
      </c>
      <c r="W26" s="22">
        <v>93.808955837276386</v>
      </c>
      <c r="X26" s="22">
        <v>96.370082406500003</v>
      </c>
      <c r="Y26" s="22">
        <v>96.370082406500003</v>
      </c>
      <c r="Z26" s="22">
        <v>96.370082406500003</v>
      </c>
      <c r="AA26" s="22">
        <v>184.80242449990774</v>
      </c>
      <c r="AB26" s="51">
        <v>184.80242449990774</v>
      </c>
      <c r="AC26" s="51">
        <v>184.80242449990774</v>
      </c>
      <c r="AD26" s="51">
        <v>119.1471560898427</v>
      </c>
      <c r="AE26" s="51">
        <v>119.1471560898427</v>
      </c>
      <c r="AF26" s="51">
        <v>119.1471560898427</v>
      </c>
      <c r="AG26" s="51">
        <v>230.540997684107</v>
      </c>
      <c r="AH26" s="72">
        <v>230.540997684107</v>
      </c>
      <c r="AI26" s="72">
        <v>230.540997684107</v>
      </c>
      <c r="AJ26" s="72">
        <v>230.540997684107</v>
      </c>
      <c r="AK26" s="72"/>
    </row>
    <row r="27" spans="1:40" x14ac:dyDescent="0.25">
      <c r="A27" s="19" t="s">
        <v>17</v>
      </c>
      <c r="B27" s="22">
        <v>26883</v>
      </c>
      <c r="C27" s="22">
        <v>26377</v>
      </c>
      <c r="D27" s="22">
        <v>27079</v>
      </c>
      <c r="E27" s="22">
        <v>25757</v>
      </c>
      <c r="F27" s="52">
        <f t="shared" ref="F27:AA27" si="3">F25 - F26</f>
        <v>25165.314579999998</v>
      </c>
      <c r="G27" s="52">
        <f t="shared" si="3"/>
        <v>24933.064200000001</v>
      </c>
      <c r="H27" s="52">
        <f t="shared" si="3"/>
        <v>25027.255109999998</v>
      </c>
      <c r="I27" s="52">
        <f t="shared" si="3"/>
        <v>25122.255109999998</v>
      </c>
      <c r="J27" s="52">
        <f t="shared" si="3"/>
        <v>24968.316190000001</v>
      </c>
      <c r="K27" s="52">
        <f t="shared" si="3"/>
        <v>24696.80659</v>
      </c>
      <c r="L27" s="52">
        <f t="shared" si="3"/>
        <v>24382.374980000004</v>
      </c>
      <c r="M27" s="52">
        <f t="shared" si="3"/>
        <v>24525.839609999999</v>
      </c>
      <c r="N27" s="52">
        <f t="shared" si="3"/>
        <v>24175.801089999997</v>
      </c>
      <c r="O27" s="52">
        <f t="shared" si="3"/>
        <v>22608.595719000001</v>
      </c>
      <c r="P27" s="52">
        <f t="shared" si="3"/>
        <v>22335.232398</v>
      </c>
      <c r="Q27" s="52">
        <f t="shared" si="3"/>
        <v>21377.546743000006</v>
      </c>
      <c r="R27" s="52">
        <f t="shared" si="3"/>
        <v>23845.141241326524</v>
      </c>
      <c r="S27" s="52">
        <f t="shared" si="3"/>
        <v>22536.956975884706</v>
      </c>
      <c r="T27" s="52">
        <f t="shared" si="3"/>
        <v>21217.52049066054</v>
      </c>
      <c r="U27" s="52">
        <f t="shared" si="3"/>
        <v>20260.955490404456</v>
      </c>
      <c r="V27" s="52">
        <f t="shared" si="3"/>
        <v>19133.191135391236</v>
      </c>
      <c r="W27" s="52">
        <f t="shared" si="3"/>
        <v>18005.426780378024</v>
      </c>
      <c r="X27" s="52">
        <f t="shared" si="3"/>
        <v>16812.989090050338</v>
      </c>
      <c r="Y27" s="52">
        <f t="shared" si="3"/>
        <v>15675.335179775597</v>
      </c>
      <c r="Z27" s="52">
        <f t="shared" si="3"/>
        <v>14750.083506242703</v>
      </c>
      <c r="AA27" s="52">
        <f t="shared" si="3"/>
        <v>14334.111144067048</v>
      </c>
      <c r="AB27" s="51">
        <f t="shared" ref="AB27:AI27" si="4">AB25 - AB26</f>
        <v>13693.980006592117</v>
      </c>
      <c r="AC27" s="51">
        <f t="shared" si="4"/>
        <v>13053.848869117182</v>
      </c>
      <c r="AD27" s="51">
        <f t="shared" si="4"/>
        <v>12470.187822715314</v>
      </c>
      <c r="AE27" s="51">
        <f t="shared" si="4"/>
        <v>11562.706219623091</v>
      </c>
      <c r="AF27" s="51">
        <f t="shared" si="4"/>
        <v>10184.592814292855</v>
      </c>
      <c r="AG27" s="51">
        <f t="shared" si="4"/>
        <v>9607.648156180494</v>
      </c>
      <c r="AH27" s="72">
        <f t="shared" si="4"/>
        <v>9119.0756815804943</v>
      </c>
      <c r="AI27" s="72">
        <f t="shared" si="4"/>
        <v>8556.4162239904927</v>
      </c>
      <c r="AJ27" s="72">
        <f t="shared" ref="AJ27" si="5">AJ25 - AJ26</f>
        <v>7997.1524682904947</v>
      </c>
      <c r="AK27" s="72"/>
    </row>
    <row r="28" spans="1:40" x14ac:dyDescent="0.25">
      <c r="A28" s="21" t="s">
        <v>18</v>
      </c>
      <c r="B28" s="22"/>
      <c r="C28" s="22"/>
      <c r="D28" s="22"/>
      <c r="E28" s="22"/>
      <c r="F28" s="52">
        <f t="shared" ref="F28:AA28" si="6">F19 - F26</f>
        <v>7.3145800000000349</v>
      </c>
      <c r="G28" s="52">
        <f t="shared" si="6"/>
        <v>39.0642</v>
      </c>
      <c r="H28" s="52">
        <f t="shared" si="6"/>
        <v>21.255109999999974</v>
      </c>
      <c r="I28" s="52">
        <f t="shared" si="6"/>
        <v>7.2551099999999735</v>
      </c>
      <c r="J28" s="52">
        <f t="shared" si="6"/>
        <v>8.316190000000006</v>
      </c>
      <c r="K28" s="52">
        <f t="shared" si="6"/>
        <v>8.8065899999999715</v>
      </c>
      <c r="L28" s="52">
        <f t="shared" si="6"/>
        <v>7.3745600000000309</v>
      </c>
      <c r="M28" s="52">
        <f t="shared" si="6"/>
        <v>7.445069999999987</v>
      </c>
      <c r="N28" s="52">
        <f t="shared" si="6"/>
        <v>7.5237699999999847</v>
      </c>
      <c r="O28" s="52">
        <f t="shared" si="6"/>
        <v>14.861007000000001</v>
      </c>
      <c r="P28" s="52">
        <f t="shared" si="6"/>
        <v>12.819589000000008</v>
      </c>
      <c r="Q28" s="52">
        <f t="shared" si="6"/>
        <v>13.036779000000024</v>
      </c>
      <c r="R28" s="52">
        <f t="shared" si="6"/>
        <v>96.902605249895601</v>
      </c>
      <c r="S28" s="52">
        <f t="shared" si="6"/>
        <v>64.601736833296883</v>
      </c>
      <c r="T28" s="52">
        <f t="shared" si="6"/>
        <v>32.300868416698137</v>
      </c>
      <c r="U28" s="52">
        <f t="shared" si="6"/>
        <v>177.10422303136599</v>
      </c>
      <c r="V28" s="52">
        <f t="shared" si="6"/>
        <v>173.97515747837517</v>
      </c>
      <c r="W28" s="52">
        <f t="shared" si="6"/>
        <v>170.84609192538434</v>
      </c>
      <c r="X28" s="52">
        <f t="shared" si="6"/>
        <v>165.14528111180243</v>
      </c>
      <c r="Y28" s="52">
        <f t="shared" si="6"/>
        <v>181.65365741223633</v>
      </c>
      <c r="Z28" s="52">
        <f t="shared" si="6"/>
        <v>198.16203371267017</v>
      </c>
      <c r="AA28" s="52">
        <f t="shared" si="6"/>
        <v>214.67041001310403</v>
      </c>
      <c r="AB28" s="51">
        <f t="shared" ref="AB28:AI28" si="7">AB19 - AB26</f>
        <v>201.53243107934824</v>
      </c>
      <c r="AC28" s="51">
        <f t="shared" si="7"/>
        <v>188.39445214559251</v>
      </c>
      <c r="AD28" s="51">
        <f t="shared" si="7"/>
        <v>175.25647321183672</v>
      </c>
      <c r="AE28" s="51">
        <f t="shared" si="7"/>
        <v>176.41512763330675</v>
      </c>
      <c r="AF28" s="51">
        <f t="shared" si="7"/>
        <v>177.57378205477684</v>
      </c>
      <c r="AG28" s="51">
        <f t="shared" si="7"/>
        <v>178.73600647589299</v>
      </c>
      <c r="AH28" s="72">
        <f t="shared" si="7"/>
        <v>178.73600647589299</v>
      </c>
      <c r="AI28" s="72">
        <f t="shared" si="7"/>
        <v>178.73600647589299</v>
      </c>
      <c r="AJ28" s="72">
        <f t="shared" ref="AJ28" si="8">AJ19 - AJ26</f>
        <v>178.73600647589299</v>
      </c>
      <c r="AK28" s="72"/>
    </row>
    <row r="29" spans="1:40" x14ac:dyDescent="0.25">
      <c r="A29" s="21"/>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51"/>
      <c r="AC29" s="51"/>
      <c r="AD29" s="51"/>
      <c r="AE29" s="51"/>
      <c r="AF29" s="51"/>
      <c r="AG29" s="51"/>
      <c r="AI29" s="70"/>
    </row>
    <row r="30" spans="1:40" x14ac:dyDescent="0.25">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51"/>
      <c r="AC30" s="51"/>
      <c r="AD30" s="51"/>
      <c r="AE30" s="51"/>
      <c r="AF30" s="51"/>
      <c r="AG30" s="51"/>
      <c r="AI30" s="70"/>
    </row>
    <row r="31" spans="1:40" x14ac:dyDescent="0.25">
      <c r="A31" s="21" t="s">
        <v>19</v>
      </c>
      <c r="B31" s="52">
        <f t="shared" ref="B31:AA31" si="9">SUM(B7:B9)</f>
        <v>10061</v>
      </c>
      <c r="C31" s="52">
        <f t="shared" si="9"/>
        <v>10486</v>
      </c>
      <c r="D31" s="52">
        <f t="shared" si="9"/>
        <v>11320</v>
      </c>
      <c r="E31" s="52">
        <f t="shared" si="9"/>
        <v>10048</v>
      </c>
      <c r="F31" s="52">
        <f t="shared" si="9"/>
        <v>10894</v>
      </c>
      <c r="G31" s="52">
        <f t="shared" si="9"/>
        <v>10779</v>
      </c>
      <c r="H31" s="52">
        <f t="shared" si="9"/>
        <v>10928</v>
      </c>
      <c r="I31" s="52">
        <f t="shared" si="9"/>
        <v>11110</v>
      </c>
      <c r="J31" s="52">
        <f t="shared" si="9"/>
        <v>11015</v>
      </c>
      <c r="K31" s="52">
        <f t="shared" si="9"/>
        <v>10826</v>
      </c>
      <c r="L31" s="52">
        <f t="shared" si="9"/>
        <v>10512.581590000002</v>
      </c>
      <c r="M31" s="52">
        <f t="shared" si="9"/>
        <v>10554.109419999999</v>
      </c>
      <c r="N31" s="52">
        <f t="shared" si="9"/>
        <v>10382.87221</v>
      </c>
      <c r="O31" s="52">
        <f t="shared" si="9"/>
        <v>9198.0252550000005</v>
      </c>
      <c r="P31" s="52">
        <f t="shared" si="9"/>
        <v>8818.9369289999995</v>
      </c>
      <c r="Q31" s="52">
        <f t="shared" si="9"/>
        <v>8453.6128960000005</v>
      </c>
      <c r="R31" s="52">
        <f t="shared" si="9"/>
        <v>7488.1094400096754</v>
      </c>
      <c r="S31" s="52">
        <f t="shared" si="9"/>
        <v>7047.4171602011756</v>
      </c>
      <c r="T31" s="52">
        <f t="shared" si="9"/>
        <v>6600.477532960329</v>
      </c>
      <c r="U31" s="52">
        <f t="shared" si="9"/>
        <v>6342.5192676562992</v>
      </c>
      <c r="V31" s="52">
        <f t="shared" si="9"/>
        <v>5950.9201670612429</v>
      </c>
      <c r="W31" s="52">
        <f t="shared" si="9"/>
        <v>5559.3210664661865</v>
      </c>
      <c r="X31" s="52">
        <f t="shared" si="9"/>
        <v>5127.4593656573697</v>
      </c>
      <c r="Y31" s="52">
        <f t="shared" si="9"/>
        <v>4745.1955883202154</v>
      </c>
      <c r="Z31" s="52">
        <f t="shared" si="9"/>
        <v>4327.8874188039936</v>
      </c>
      <c r="AA31" s="52">
        <f t="shared" si="9"/>
        <v>3903.643087925605</v>
      </c>
      <c r="AB31" s="51">
        <f t="shared" ref="AB31:AI31" si="10">SUM(AB7:AB9)</f>
        <v>3735.1637634161993</v>
      </c>
      <c r="AC31" s="51">
        <f t="shared" si="10"/>
        <v>3566.6844389067933</v>
      </c>
      <c r="AD31" s="51">
        <f t="shared" si="10"/>
        <v>3454.6752054704548</v>
      </c>
      <c r="AE31" s="51">
        <f t="shared" si="10"/>
        <v>3198.0132880667788</v>
      </c>
      <c r="AF31" s="51">
        <f t="shared" si="10"/>
        <v>2941.351370663102</v>
      </c>
      <c r="AG31" s="51">
        <f t="shared" si="10"/>
        <v>2684.2736199799997</v>
      </c>
      <c r="AH31" s="72">
        <f t="shared" si="10"/>
        <v>2616.1842870800001</v>
      </c>
      <c r="AI31" s="72">
        <f t="shared" si="10"/>
        <v>2474.00797109</v>
      </c>
      <c r="AJ31" s="72">
        <f t="shared" ref="AJ31" si="11">SUM(AJ7:AJ9)</f>
        <v>2335.2273570900002</v>
      </c>
      <c r="AK31" s="72"/>
    </row>
    <row r="32" spans="1:40" x14ac:dyDescent="0.25">
      <c r="A32" s="21" t="s">
        <v>20</v>
      </c>
      <c r="B32" s="52">
        <f t="shared" ref="B32:AA32" si="12">SUM(B10:B16)</f>
        <v>1215</v>
      </c>
      <c r="C32" s="52">
        <f t="shared" si="12"/>
        <v>698</v>
      </c>
      <c r="D32" s="52">
        <f t="shared" si="12"/>
        <v>666</v>
      </c>
      <c r="E32" s="52">
        <f t="shared" si="12"/>
        <v>891</v>
      </c>
      <c r="F32" s="52">
        <f t="shared" si="12"/>
        <v>891</v>
      </c>
      <c r="G32" s="52">
        <f t="shared" si="12"/>
        <v>817</v>
      </c>
      <c r="H32" s="52">
        <f t="shared" si="12"/>
        <v>857</v>
      </c>
      <c r="I32" s="52">
        <f t="shared" si="12"/>
        <v>862</v>
      </c>
      <c r="J32" s="52">
        <f t="shared" si="12"/>
        <v>879</v>
      </c>
      <c r="K32" s="52">
        <f t="shared" si="12"/>
        <v>873</v>
      </c>
      <c r="L32" s="52">
        <f t="shared" si="12"/>
        <v>950.46630999999991</v>
      </c>
      <c r="M32" s="52">
        <f t="shared" si="12"/>
        <v>994.37095999999997</v>
      </c>
      <c r="N32" s="52">
        <f t="shared" si="12"/>
        <v>1009.7912699999999</v>
      </c>
      <c r="O32" s="52">
        <f t="shared" si="12"/>
        <v>939.95642800000007</v>
      </c>
      <c r="P32" s="52">
        <f t="shared" si="12"/>
        <v>942.98776599999997</v>
      </c>
      <c r="Q32" s="52">
        <f t="shared" si="12"/>
        <v>980.6818199999999</v>
      </c>
      <c r="R32" s="52">
        <f t="shared" si="12"/>
        <v>1059.1603240037043</v>
      </c>
      <c r="S32" s="52">
        <f t="shared" si="12"/>
        <v>1086.7982367912332</v>
      </c>
      <c r="T32" s="52">
        <f t="shared" si="12"/>
        <v>1109.4312772287622</v>
      </c>
      <c r="U32" s="52">
        <f t="shared" si="12"/>
        <v>1128.8502176662912</v>
      </c>
      <c r="V32" s="52">
        <f t="shared" si="12"/>
        <v>1118.319960475274</v>
      </c>
      <c r="W32" s="52">
        <f t="shared" si="12"/>
        <v>1107.789703284257</v>
      </c>
      <c r="X32" s="52">
        <f t="shared" si="12"/>
        <v>1094.1843641370833</v>
      </c>
      <c r="Y32" s="52">
        <f t="shared" si="12"/>
        <v>1150.8138705060242</v>
      </c>
      <c r="Z32" s="52">
        <f t="shared" si="12"/>
        <v>1207.4433768749645</v>
      </c>
      <c r="AA32" s="52">
        <f t="shared" si="12"/>
        <v>1264.0728832439052</v>
      </c>
      <c r="AB32" s="51">
        <f t="shared" ref="AB32:AI32" si="13">SUM(AB10:AB16)</f>
        <v>1269.9057254351883</v>
      </c>
      <c r="AC32" s="51">
        <f t="shared" si="13"/>
        <v>1275.7385676264719</v>
      </c>
      <c r="AD32" s="51">
        <f t="shared" si="13"/>
        <v>1281.5714098177548</v>
      </c>
      <c r="AE32" s="51">
        <f t="shared" si="13"/>
        <v>1233.9136316935305</v>
      </c>
      <c r="AF32" s="51">
        <f t="shared" si="13"/>
        <v>1186.2558535693061</v>
      </c>
      <c r="AG32" s="51">
        <f t="shared" si="13"/>
        <v>1139.3247339246</v>
      </c>
      <c r="AH32" s="72">
        <f t="shared" si="13"/>
        <v>1139.3247339246</v>
      </c>
      <c r="AI32" s="72">
        <f t="shared" si="13"/>
        <v>1139.3247339246</v>
      </c>
      <c r="AJ32" s="72">
        <f t="shared" ref="AJ32" si="14">SUM(AJ10:AJ16)</f>
        <v>1139.3247339246</v>
      </c>
      <c r="AK32" s="72"/>
    </row>
    <row r="33" spans="1:37" x14ac:dyDescent="0.25">
      <c r="A33" s="21" t="s">
        <v>21</v>
      </c>
      <c r="B33" s="52">
        <f t="shared" ref="B33:AA33" si="15">B17+B18</f>
        <v>15276</v>
      </c>
      <c r="C33" s="52">
        <f t="shared" si="15"/>
        <v>15029</v>
      </c>
      <c r="D33" s="52">
        <f t="shared" si="15"/>
        <v>14846</v>
      </c>
      <c r="E33" s="52">
        <f t="shared" si="15"/>
        <v>14508</v>
      </c>
      <c r="F33" s="52">
        <f t="shared" si="15"/>
        <v>13373</v>
      </c>
      <c r="G33" s="52">
        <f t="shared" si="15"/>
        <v>13298</v>
      </c>
      <c r="H33" s="52">
        <f t="shared" si="15"/>
        <v>13221</v>
      </c>
      <c r="I33" s="52">
        <f t="shared" si="15"/>
        <v>13143</v>
      </c>
      <c r="J33" s="52">
        <f t="shared" si="15"/>
        <v>13066</v>
      </c>
      <c r="K33" s="52">
        <f t="shared" si="15"/>
        <v>12989</v>
      </c>
      <c r="L33" s="52">
        <f t="shared" si="15"/>
        <v>12911.952520000003</v>
      </c>
      <c r="M33" s="52">
        <f t="shared" si="15"/>
        <v>12969.914159999998</v>
      </c>
      <c r="N33" s="52">
        <f t="shared" si="15"/>
        <v>12775.613839999998</v>
      </c>
      <c r="O33" s="52">
        <f t="shared" si="15"/>
        <v>12455.753029</v>
      </c>
      <c r="P33" s="52">
        <f t="shared" si="15"/>
        <v>12560.488114</v>
      </c>
      <c r="Q33" s="52">
        <f t="shared" si="15"/>
        <v>11930.215248</v>
      </c>
      <c r="R33" s="52">
        <f t="shared" si="15"/>
        <v>15200.968872063248</v>
      </c>
      <c r="S33" s="52">
        <f t="shared" si="15"/>
        <v>14338.139842058998</v>
      </c>
      <c r="T33" s="52">
        <f t="shared" si="15"/>
        <v>13475.310812054748</v>
      </c>
      <c r="U33" s="52">
        <f t="shared" si="15"/>
        <v>12612.481782050501</v>
      </c>
      <c r="V33" s="52">
        <f t="shared" si="15"/>
        <v>11889.975850376348</v>
      </c>
      <c r="W33" s="52">
        <f t="shared" si="15"/>
        <v>11167.469918702194</v>
      </c>
      <c r="X33" s="52">
        <f t="shared" si="15"/>
        <v>10426.200079144084</v>
      </c>
      <c r="Y33" s="52">
        <f t="shared" si="15"/>
        <v>9597.6720635371203</v>
      </c>
      <c r="Z33" s="52">
        <f t="shared" si="15"/>
        <v>9016.5906768510758</v>
      </c>
      <c r="AA33" s="52">
        <f t="shared" si="15"/>
        <v>8951.7247628844343</v>
      </c>
      <c r="AB33" s="51">
        <f t="shared" ref="AB33:AI33" si="16">AB17+AB18</f>
        <v>8487.3780866613797</v>
      </c>
      <c r="AC33" s="51">
        <f t="shared" si="16"/>
        <v>8023.0314104383242</v>
      </c>
      <c r="AD33" s="51">
        <f t="shared" si="16"/>
        <v>7558.6847342152678</v>
      </c>
      <c r="AE33" s="51">
        <f t="shared" si="16"/>
        <v>6954.364172229476</v>
      </c>
      <c r="AF33" s="51">
        <f t="shared" si="16"/>
        <v>5879.4118080056705</v>
      </c>
      <c r="AG33" s="51">
        <f t="shared" si="16"/>
        <v>5605.3137958000007</v>
      </c>
      <c r="AH33" s="72">
        <f t="shared" si="16"/>
        <v>5184.8306541000002</v>
      </c>
      <c r="AI33" s="72">
        <f t="shared" si="16"/>
        <v>4764.3475125000004</v>
      </c>
      <c r="AJ33" s="72">
        <f t="shared" ref="AJ33" si="17">AJ17+AJ18</f>
        <v>4343.8643708</v>
      </c>
      <c r="AK33" s="72"/>
    </row>
    <row r="34" spans="1:37" x14ac:dyDescent="0.25">
      <c r="A34" s="21" t="s">
        <v>22</v>
      </c>
      <c r="B34" s="52">
        <f t="shared" ref="B34:AA34" si="18">B19</f>
        <v>330</v>
      </c>
      <c r="C34" s="52">
        <f t="shared" si="18"/>
        <v>165</v>
      </c>
      <c r="D34" s="52">
        <f t="shared" si="18"/>
        <v>248</v>
      </c>
      <c r="E34" s="52">
        <f t="shared" si="18"/>
        <v>310</v>
      </c>
      <c r="F34" s="52">
        <f t="shared" si="18"/>
        <v>369</v>
      </c>
      <c r="G34" s="52">
        <f t="shared" si="18"/>
        <v>286</v>
      </c>
      <c r="H34" s="52">
        <f t="shared" si="18"/>
        <v>255</v>
      </c>
      <c r="I34" s="52">
        <f t="shared" si="18"/>
        <v>241</v>
      </c>
      <c r="J34" s="52">
        <f t="shared" si="18"/>
        <v>390</v>
      </c>
      <c r="K34" s="52">
        <f t="shared" si="18"/>
        <v>267</v>
      </c>
      <c r="L34" s="52">
        <f t="shared" si="18"/>
        <v>412.36083000000002</v>
      </c>
      <c r="M34" s="52">
        <f t="shared" si="18"/>
        <v>186.56205</v>
      </c>
      <c r="N34" s="52">
        <f t="shared" si="18"/>
        <v>179.48262</v>
      </c>
      <c r="O34" s="52">
        <f t="shared" si="18"/>
        <v>251.008478</v>
      </c>
      <c r="P34" s="52">
        <f t="shared" si="18"/>
        <v>276.02077600000001</v>
      </c>
      <c r="Q34" s="52">
        <f t="shared" si="18"/>
        <v>184.00074600000002</v>
      </c>
      <c r="R34" s="52">
        <f t="shared" si="18"/>
        <v>210.5218700388956</v>
      </c>
      <c r="S34" s="52">
        <f t="shared" si="18"/>
        <v>178.22100162229688</v>
      </c>
      <c r="T34" s="52">
        <f t="shared" si="18"/>
        <v>145.92013320569814</v>
      </c>
      <c r="U34" s="52">
        <f t="shared" si="18"/>
        <v>270.91317886864238</v>
      </c>
      <c r="V34" s="52">
        <f t="shared" si="18"/>
        <v>267.78411331565155</v>
      </c>
      <c r="W34" s="52">
        <f t="shared" si="18"/>
        <v>264.65504776266073</v>
      </c>
      <c r="X34" s="52">
        <f t="shared" si="18"/>
        <v>261.51536351830242</v>
      </c>
      <c r="Y34" s="52">
        <f t="shared" si="18"/>
        <v>278.02373981873632</v>
      </c>
      <c r="Z34" s="52">
        <f t="shared" si="18"/>
        <v>294.53211611917015</v>
      </c>
      <c r="AA34" s="52">
        <f t="shared" si="18"/>
        <v>399.47283451301178</v>
      </c>
      <c r="AB34" s="51">
        <f t="shared" ref="AB34:AI34" si="19">AB19</f>
        <v>386.33485557925599</v>
      </c>
      <c r="AC34" s="51">
        <f t="shared" si="19"/>
        <v>373.19687664550025</v>
      </c>
      <c r="AD34" s="51">
        <f t="shared" si="19"/>
        <v>294.40362930167942</v>
      </c>
      <c r="AE34" s="51">
        <f t="shared" si="19"/>
        <v>295.56228372314945</v>
      </c>
      <c r="AF34" s="51">
        <f t="shared" si="19"/>
        <v>296.72093814461954</v>
      </c>
      <c r="AG34" s="51">
        <f t="shared" si="19"/>
        <v>409.27700415999999</v>
      </c>
      <c r="AH34" s="72">
        <f t="shared" si="19"/>
        <v>409.27700415999999</v>
      </c>
      <c r="AI34" s="72">
        <f t="shared" si="19"/>
        <v>409.27700415999999</v>
      </c>
      <c r="AJ34" s="72">
        <f t="shared" ref="AJ34" si="20">AJ19</f>
        <v>409.27700415999999</v>
      </c>
      <c r="AK34" s="72"/>
    </row>
    <row r="35" spans="1:37" x14ac:dyDescent="0.25">
      <c r="A35" s="21" t="s">
        <v>15</v>
      </c>
      <c r="B35" s="52">
        <f t="shared" ref="B35:AA35" si="21">SUM(B31:B34)</f>
        <v>26882</v>
      </c>
      <c r="C35" s="52">
        <f t="shared" si="21"/>
        <v>26378</v>
      </c>
      <c r="D35" s="52">
        <f t="shared" si="21"/>
        <v>27080</v>
      </c>
      <c r="E35" s="52">
        <f t="shared" si="21"/>
        <v>25757</v>
      </c>
      <c r="F35" s="52">
        <f t="shared" si="21"/>
        <v>25527</v>
      </c>
      <c r="G35" s="52">
        <f t="shared" si="21"/>
        <v>25180</v>
      </c>
      <c r="H35" s="52">
        <f t="shared" si="21"/>
        <v>25261</v>
      </c>
      <c r="I35" s="52">
        <f t="shared" si="21"/>
        <v>25356</v>
      </c>
      <c r="J35" s="52">
        <f t="shared" si="21"/>
        <v>25350</v>
      </c>
      <c r="K35" s="52">
        <f t="shared" si="21"/>
        <v>24955</v>
      </c>
      <c r="L35" s="52">
        <f t="shared" si="21"/>
        <v>24787.361250000005</v>
      </c>
      <c r="M35" s="52">
        <f t="shared" si="21"/>
        <v>24704.956589999998</v>
      </c>
      <c r="N35" s="52">
        <f t="shared" si="21"/>
        <v>24347.759939999996</v>
      </c>
      <c r="O35" s="52">
        <f t="shared" si="21"/>
        <v>22844.743189999997</v>
      </c>
      <c r="P35" s="52">
        <f t="shared" si="21"/>
        <v>22598.433585000002</v>
      </c>
      <c r="Q35" s="52">
        <f t="shared" si="21"/>
        <v>21548.510710000002</v>
      </c>
      <c r="R35" s="52">
        <f t="shared" si="21"/>
        <v>23958.760506115519</v>
      </c>
      <c r="S35" s="52">
        <f t="shared" si="21"/>
        <v>22650.576240673705</v>
      </c>
      <c r="T35" s="52">
        <f t="shared" si="21"/>
        <v>21331.139755449538</v>
      </c>
      <c r="U35" s="52">
        <f t="shared" si="21"/>
        <v>20354.764446241734</v>
      </c>
      <c r="V35" s="52">
        <f t="shared" si="21"/>
        <v>19227.000091228514</v>
      </c>
      <c r="W35" s="52">
        <f t="shared" si="21"/>
        <v>18099.235736215302</v>
      </c>
      <c r="X35" s="52">
        <f t="shared" si="21"/>
        <v>16909.35917245684</v>
      </c>
      <c r="Y35" s="52">
        <f t="shared" si="21"/>
        <v>15771.705262182097</v>
      </c>
      <c r="Z35" s="52">
        <f t="shared" si="21"/>
        <v>14846.453588649203</v>
      </c>
      <c r="AA35" s="52">
        <f t="shared" si="21"/>
        <v>14518.913568566955</v>
      </c>
      <c r="AB35" s="51">
        <f t="shared" ref="AB35:AI35" si="22">SUM(AB31:AB34)</f>
        <v>13878.782431092024</v>
      </c>
      <c r="AC35" s="51">
        <f t="shared" si="22"/>
        <v>13238.651293617089</v>
      </c>
      <c r="AD35" s="51">
        <f t="shared" si="22"/>
        <v>12589.334978805156</v>
      </c>
      <c r="AE35" s="51">
        <f t="shared" si="22"/>
        <v>11681.853375712935</v>
      </c>
      <c r="AF35" s="51">
        <f t="shared" si="22"/>
        <v>10303.739970382698</v>
      </c>
      <c r="AG35" s="51">
        <f t="shared" si="22"/>
        <v>9838.1891538645996</v>
      </c>
      <c r="AH35" s="72">
        <f t="shared" si="22"/>
        <v>9349.6166792646</v>
      </c>
      <c r="AI35" s="72">
        <f t="shared" si="22"/>
        <v>8786.9572216746001</v>
      </c>
      <c r="AJ35" s="72">
        <f t="shared" ref="AJ35" si="23">SUM(AJ31:AJ34)</f>
        <v>8227.6934659746003</v>
      </c>
      <c r="AK35" s="7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31"/>
  <sheetViews>
    <sheetView workbookViewId="0">
      <pane xSplit="1" ySplit="6" topLeftCell="R19" activePane="bottomRight" state="frozen"/>
      <selection pane="topRight" activeCell="B1" sqref="B1"/>
      <selection pane="bottomLeft" activeCell="A2" sqref="A2"/>
      <selection pane="bottomRight" activeCell="AJ26" sqref="AJ26:AJ31"/>
    </sheetView>
  </sheetViews>
  <sheetFormatPr defaultRowHeight="15" x14ac:dyDescent="0.25"/>
  <cols>
    <col min="1" max="1" width="35.5703125" bestFit="1" customWidth="1"/>
  </cols>
  <sheetData>
    <row r="1" spans="1:36" s="56" customFormat="1" ht="30" x14ac:dyDescent="0.25">
      <c r="A1" s="14" t="s">
        <v>27</v>
      </c>
    </row>
    <row r="2" spans="1:36" s="56" customFormat="1" ht="30" x14ac:dyDescent="0.25">
      <c r="A2" s="14" t="s">
        <v>25</v>
      </c>
    </row>
    <row r="3" spans="1:36" s="56" customFormat="1" x14ac:dyDescent="0.25">
      <c r="A3" s="14"/>
    </row>
    <row r="4" spans="1:36" s="56" customFormat="1" x14ac:dyDescent="0.25">
      <c r="A4" s="14"/>
    </row>
    <row r="5" spans="1:36" s="56" customFormat="1" x14ac:dyDescent="0.25"/>
    <row r="6" spans="1:36"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13">
        <v>2017</v>
      </c>
      <c r="AH6" s="9">
        <v>2018</v>
      </c>
      <c r="AI6" s="9">
        <v>2019</v>
      </c>
      <c r="AJ6" s="9">
        <v>2020</v>
      </c>
    </row>
    <row r="7" spans="1:36" x14ac:dyDescent="0.25">
      <c r="A7" s="10" t="s">
        <v>1</v>
      </c>
      <c r="B7" s="11">
        <v>1775</v>
      </c>
      <c r="C7" s="11">
        <v>1191</v>
      </c>
      <c r="D7" s="11">
        <v>879</v>
      </c>
      <c r="E7" s="11">
        <v>280</v>
      </c>
      <c r="F7" s="11">
        <v>295</v>
      </c>
      <c r="G7" s="11">
        <v>257</v>
      </c>
      <c r="H7" s="11">
        <v>257</v>
      </c>
      <c r="I7" s="11">
        <v>279</v>
      </c>
      <c r="J7" s="11">
        <v>273</v>
      </c>
      <c r="K7" s="11">
        <v>268</v>
      </c>
      <c r="L7" s="11">
        <v>288.798</v>
      </c>
      <c r="M7" s="11">
        <v>294.51600000000002</v>
      </c>
      <c r="N7" s="11">
        <v>228.99799999999999</v>
      </c>
      <c r="O7" s="11">
        <v>722.78499999999997</v>
      </c>
      <c r="P7" s="11">
        <v>686.77499999999998</v>
      </c>
      <c r="Q7" s="11">
        <v>696.35299999999995</v>
      </c>
      <c r="R7" s="5">
        <v>620.04125192236643</v>
      </c>
      <c r="S7" s="5">
        <v>622.40986114455814</v>
      </c>
      <c r="T7" s="5">
        <v>624.71324373840207</v>
      </c>
      <c r="U7" s="5">
        <v>627.01662633224601</v>
      </c>
      <c r="V7" s="5">
        <v>555.5212443869973</v>
      </c>
      <c r="W7" s="5">
        <v>484.02586244174864</v>
      </c>
      <c r="X7" s="5">
        <v>408.7574299195839</v>
      </c>
      <c r="Y7" s="5">
        <v>365.89188177038147</v>
      </c>
      <c r="Z7" s="5">
        <v>323.02633362117905</v>
      </c>
      <c r="AA7" s="5">
        <v>280.16078547197657</v>
      </c>
      <c r="AB7" s="52">
        <v>264.60922475431641</v>
      </c>
      <c r="AC7" s="52">
        <v>249.05766403665626</v>
      </c>
      <c r="AD7" s="52">
        <v>233.50610331899608</v>
      </c>
      <c r="AE7" s="52">
        <v>199.64384900099839</v>
      </c>
      <c r="AF7" s="52">
        <v>165.78159468300069</v>
      </c>
      <c r="AG7" s="81">
        <v>131.87781100999999</v>
      </c>
      <c r="AH7" s="81">
        <v>131.87781100999999</v>
      </c>
      <c r="AI7" s="81">
        <v>131.87781100999999</v>
      </c>
      <c r="AJ7" s="81">
        <v>131.87781100999999</v>
      </c>
    </row>
    <row r="8" spans="1:36" x14ac:dyDescent="0.25">
      <c r="A8" s="10" t="s">
        <v>2</v>
      </c>
      <c r="B8" s="11">
        <v>641</v>
      </c>
      <c r="C8" s="11">
        <v>564</v>
      </c>
      <c r="D8" s="11">
        <v>679</v>
      </c>
      <c r="E8" s="11">
        <v>247</v>
      </c>
      <c r="F8" s="11">
        <v>270</v>
      </c>
      <c r="G8" s="11">
        <v>233</v>
      </c>
      <c r="H8" s="11">
        <v>243</v>
      </c>
      <c r="I8" s="11">
        <v>257</v>
      </c>
      <c r="J8" s="11">
        <v>270</v>
      </c>
      <c r="K8" s="11">
        <v>302</v>
      </c>
      <c r="L8" s="11">
        <v>238.40700000000001</v>
      </c>
      <c r="M8" s="11">
        <v>232.35400000000001</v>
      </c>
      <c r="N8" s="11">
        <v>228.94399999999999</v>
      </c>
      <c r="O8" s="11">
        <v>317.49700000000001</v>
      </c>
      <c r="P8" s="11">
        <v>319.745</v>
      </c>
      <c r="Q8" s="11">
        <v>329.92500000000001</v>
      </c>
      <c r="R8" s="5">
        <v>339.09766975272237</v>
      </c>
      <c r="S8" s="5">
        <v>344.62579358279737</v>
      </c>
      <c r="T8" s="5">
        <v>348.26678889636923</v>
      </c>
      <c r="U8" s="5">
        <v>350.03223250633778</v>
      </c>
      <c r="V8" s="5">
        <v>296.57708084908433</v>
      </c>
      <c r="W8" s="5">
        <v>243.12192919183084</v>
      </c>
      <c r="X8" s="5">
        <v>189.08800683903758</v>
      </c>
      <c r="Y8" s="5">
        <v>217.58418832797426</v>
      </c>
      <c r="Z8" s="5">
        <v>246.08036981691095</v>
      </c>
      <c r="AA8" s="5">
        <v>274.57655130584766</v>
      </c>
      <c r="AB8" s="52">
        <v>278.28245385004806</v>
      </c>
      <c r="AC8" s="52">
        <v>281.98835639424846</v>
      </c>
      <c r="AD8" s="52">
        <v>285.6942589384488</v>
      </c>
      <c r="AE8" s="52">
        <v>272.38651009293255</v>
      </c>
      <c r="AF8" s="52">
        <v>259.07876124741631</v>
      </c>
      <c r="AG8" s="81">
        <v>245.62990001</v>
      </c>
      <c r="AH8" s="81">
        <v>245.62990001</v>
      </c>
      <c r="AI8" s="81">
        <v>245.62990001</v>
      </c>
      <c r="AJ8" s="81">
        <v>245.62990001</v>
      </c>
    </row>
    <row r="9" spans="1:36" x14ac:dyDescent="0.25">
      <c r="A9" s="10" t="s">
        <v>3</v>
      </c>
      <c r="B9" s="11">
        <v>455</v>
      </c>
      <c r="C9" s="11">
        <v>492</v>
      </c>
      <c r="D9" s="11">
        <v>887</v>
      </c>
      <c r="E9" s="11">
        <v>1009</v>
      </c>
      <c r="F9" s="11">
        <v>631</v>
      </c>
      <c r="G9" s="11">
        <v>657</v>
      </c>
      <c r="H9" s="11">
        <v>683</v>
      </c>
      <c r="I9" s="11">
        <v>588</v>
      </c>
      <c r="J9" s="11">
        <v>570</v>
      </c>
      <c r="K9" s="11">
        <v>610</v>
      </c>
      <c r="L9" s="11">
        <v>380.17399999999998</v>
      </c>
      <c r="M9" s="11">
        <v>380.75599999999997</v>
      </c>
      <c r="N9" s="11">
        <v>378.33600000000001</v>
      </c>
      <c r="O9" s="11">
        <v>421.44600000000003</v>
      </c>
      <c r="P9" s="11">
        <v>464.55599999999998</v>
      </c>
      <c r="Q9" s="11">
        <v>467.125</v>
      </c>
      <c r="R9" s="5">
        <v>490.78173310671139</v>
      </c>
      <c r="S9" s="5">
        <v>482.17711988965749</v>
      </c>
      <c r="T9" s="5">
        <v>473.35842190228726</v>
      </c>
      <c r="U9" s="5">
        <v>464.41802008011126</v>
      </c>
      <c r="V9" s="5">
        <v>439.0282779088742</v>
      </c>
      <c r="W9" s="5">
        <v>413.63853573763714</v>
      </c>
      <c r="X9" s="5">
        <v>388.22045990230396</v>
      </c>
      <c r="Y9" s="5">
        <v>400.12031870096115</v>
      </c>
      <c r="Z9" s="5">
        <v>412.02017749961834</v>
      </c>
      <c r="AA9" s="5">
        <v>423.92003629827548</v>
      </c>
      <c r="AB9" s="52">
        <v>398.6322944865052</v>
      </c>
      <c r="AC9" s="52">
        <v>373.34455267473493</v>
      </c>
      <c r="AD9" s="52">
        <v>348.05681086296465</v>
      </c>
      <c r="AE9" s="52">
        <v>355.30846706772979</v>
      </c>
      <c r="AF9" s="52">
        <v>362.56012327249493</v>
      </c>
      <c r="AG9" s="81">
        <v>369.85747823999998</v>
      </c>
      <c r="AH9" s="81">
        <v>369.85747823999998</v>
      </c>
      <c r="AI9" s="81">
        <v>369.85747823999998</v>
      </c>
      <c r="AJ9" s="81">
        <v>369.85747823999998</v>
      </c>
    </row>
    <row r="10" spans="1:36" x14ac:dyDescent="0.25">
      <c r="A10" s="10" t="s">
        <v>4</v>
      </c>
      <c r="B10" s="11">
        <v>235</v>
      </c>
      <c r="C10" s="11">
        <v>127</v>
      </c>
      <c r="D10" s="11">
        <v>148</v>
      </c>
      <c r="E10" s="11">
        <v>58</v>
      </c>
      <c r="F10" s="11">
        <v>77</v>
      </c>
      <c r="G10" s="11">
        <v>68</v>
      </c>
      <c r="H10" s="11">
        <v>71</v>
      </c>
      <c r="I10" s="11">
        <v>66</v>
      </c>
      <c r="J10" s="11">
        <v>76</v>
      </c>
      <c r="K10" s="11">
        <v>67</v>
      </c>
      <c r="L10" s="11">
        <v>63.113999999999997</v>
      </c>
      <c r="M10" s="11">
        <v>63.838000000000001</v>
      </c>
      <c r="N10" s="11">
        <v>64.835999999999999</v>
      </c>
      <c r="O10" s="11">
        <v>53.722999999999999</v>
      </c>
      <c r="P10" s="11">
        <v>54.972999999999999</v>
      </c>
      <c r="Q10" s="11">
        <v>56.561999999999998</v>
      </c>
      <c r="R10" s="5">
        <v>39.762792402003484</v>
      </c>
      <c r="S10" s="5">
        <v>38.440609813473081</v>
      </c>
      <c r="T10" s="5">
        <v>37.116997224942679</v>
      </c>
      <c r="U10" s="5">
        <v>35.793384636412277</v>
      </c>
      <c r="V10" s="5">
        <v>32.503366587494853</v>
      </c>
      <c r="W10" s="5">
        <v>29.213348538577428</v>
      </c>
      <c r="X10" s="5">
        <v>25.923330490425595</v>
      </c>
      <c r="Y10" s="5">
        <v>24.678901227595262</v>
      </c>
      <c r="Z10" s="5">
        <v>23.434471964764928</v>
      </c>
      <c r="AA10" s="5">
        <v>22.19004270193459</v>
      </c>
      <c r="AB10" s="52">
        <v>21.181417771110731</v>
      </c>
      <c r="AC10" s="52">
        <v>20.172792840286871</v>
      </c>
      <c r="AD10" s="52">
        <v>19.164167909463011</v>
      </c>
      <c r="AE10" s="52">
        <v>19.228793235914541</v>
      </c>
      <c r="AF10" s="52">
        <v>19.293418562366071</v>
      </c>
      <c r="AG10" s="81">
        <v>19.324007426000001</v>
      </c>
      <c r="AH10" s="81">
        <v>19.324007426000001</v>
      </c>
      <c r="AI10" s="81">
        <v>19.324007426000001</v>
      </c>
      <c r="AJ10" s="81">
        <v>19.324007426000001</v>
      </c>
    </row>
    <row r="11" spans="1:36" x14ac:dyDescent="0.25">
      <c r="A11" s="10" t="s">
        <v>5</v>
      </c>
      <c r="B11" s="11">
        <v>1316</v>
      </c>
      <c r="C11" s="11">
        <v>825</v>
      </c>
      <c r="D11" s="11">
        <v>622</v>
      </c>
      <c r="E11" s="11">
        <v>220</v>
      </c>
      <c r="F11" s="11">
        <v>214</v>
      </c>
      <c r="G11" s="11">
        <v>251</v>
      </c>
      <c r="H11" s="11">
        <v>250</v>
      </c>
      <c r="I11" s="11">
        <v>181</v>
      </c>
      <c r="J11" s="11">
        <v>184</v>
      </c>
      <c r="K11" s="11">
        <v>212</v>
      </c>
      <c r="L11" s="11">
        <v>144.05099999999999</v>
      </c>
      <c r="M11" s="11">
        <v>151.08199999999999</v>
      </c>
      <c r="N11" s="11">
        <v>150.11699999999999</v>
      </c>
      <c r="O11" s="11">
        <v>135.86699999999999</v>
      </c>
      <c r="P11" s="11">
        <v>139.762</v>
      </c>
      <c r="Q11" s="11">
        <v>147.798</v>
      </c>
      <c r="R11" s="5">
        <v>81.177793980734137</v>
      </c>
      <c r="S11" s="5">
        <v>81.852192603772224</v>
      </c>
      <c r="T11" s="5">
        <v>82.514101226810311</v>
      </c>
      <c r="U11" s="5">
        <v>83.176009849848384</v>
      </c>
      <c r="V11" s="5">
        <v>82.469323512070602</v>
      </c>
      <c r="W11" s="5">
        <v>81.762637174292806</v>
      </c>
      <c r="X11" s="5">
        <v>81.055950837610823</v>
      </c>
      <c r="Y11" s="5">
        <v>75.047011263886091</v>
      </c>
      <c r="Z11" s="5">
        <v>69.03807169016136</v>
      </c>
      <c r="AA11" s="5">
        <v>63.029132116436614</v>
      </c>
      <c r="AB11" s="52">
        <v>61.39610731684963</v>
      </c>
      <c r="AC11" s="52">
        <v>59.763082517262646</v>
      </c>
      <c r="AD11" s="52">
        <v>58.130057717675662</v>
      </c>
      <c r="AE11" s="52">
        <v>55.697151704309576</v>
      </c>
      <c r="AF11" s="52">
        <v>53.26424569094349</v>
      </c>
      <c r="AG11" s="81">
        <v>50.855958393999998</v>
      </c>
      <c r="AH11" s="81">
        <v>50.855958393999998</v>
      </c>
      <c r="AI11" s="81">
        <v>50.855958393999998</v>
      </c>
      <c r="AJ11" s="81">
        <v>50.855958393999998</v>
      </c>
    </row>
    <row r="12" spans="1:36" x14ac:dyDescent="0.25">
      <c r="A12" s="10" t="s">
        <v>6</v>
      </c>
      <c r="B12" s="11">
        <v>286</v>
      </c>
      <c r="C12" s="11">
        <v>179</v>
      </c>
      <c r="D12" s="11">
        <v>138</v>
      </c>
      <c r="E12" s="11">
        <v>63</v>
      </c>
      <c r="F12" s="11">
        <v>55</v>
      </c>
      <c r="G12" s="11">
        <v>43</v>
      </c>
      <c r="H12" s="11">
        <v>43</v>
      </c>
      <c r="I12" s="11">
        <v>38</v>
      </c>
      <c r="J12" s="11">
        <v>38</v>
      </c>
      <c r="K12" s="11">
        <v>40</v>
      </c>
      <c r="L12" s="11">
        <v>29.280999999999999</v>
      </c>
      <c r="M12" s="11">
        <v>29.86</v>
      </c>
      <c r="N12" s="11">
        <v>29.530999999999999</v>
      </c>
      <c r="O12" s="11">
        <v>38.009</v>
      </c>
      <c r="P12" s="11">
        <v>38.417000000000002</v>
      </c>
      <c r="Q12" s="11">
        <v>38.814999999999998</v>
      </c>
      <c r="R12" s="5">
        <v>24.59814210622099</v>
      </c>
      <c r="S12" s="5">
        <v>25.778845034368967</v>
      </c>
      <c r="T12" s="5">
        <v>26.88008695251694</v>
      </c>
      <c r="U12" s="5">
        <v>27.981328870664914</v>
      </c>
      <c r="V12" s="5">
        <v>28.622774301899945</v>
      </c>
      <c r="W12" s="5">
        <v>29.264219733134979</v>
      </c>
      <c r="X12" s="5">
        <v>29.893492998561285</v>
      </c>
      <c r="Y12" s="5">
        <v>31.62173695193572</v>
      </c>
      <c r="Z12" s="5">
        <v>33.349980905310154</v>
      </c>
      <c r="AA12" s="5">
        <v>35.078224858684592</v>
      </c>
      <c r="AB12" s="52">
        <v>34.513135018251987</v>
      </c>
      <c r="AC12" s="52">
        <v>33.948045177819381</v>
      </c>
      <c r="AD12" s="52">
        <v>33.382955337386782</v>
      </c>
      <c r="AE12" s="52">
        <v>31.404282375775054</v>
      </c>
      <c r="AF12" s="52">
        <v>29.425609414163326</v>
      </c>
      <c r="AG12" s="81">
        <v>27.473863151</v>
      </c>
      <c r="AH12" s="81">
        <v>27.473863151</v>
      </c>
      <c r="AI12" s="81">
        <v>27.473863151</v>
      </c>
      <c r="AJ12" s="81">
        <v>27.473863151</v>
      </c>
    </row>
    <row r="13" spans="1:36" x14ac:dyDescent="0.25">
      <c r="A13" s="10" t="s">
        <v>7</v>
      </c>
      <c r="B13" s="11">
        <v>5832</v>
      </c>
      <c r="C13" s="11">
        <v>2572</v>
      </c>
      <c r="D13" s="11">
        <v>1846</v>
      </c>
      <c r="E13" s="11">
        <v>611</v>
      </c>
      <c r="F13" s="11">
        <v>583</v>
      </c>
      <c r="G13" s="11">
        <v>520</v>
      </c>
      <c r="H13" s="11">
        <v>506</v>
      </c>
      <c r="I13" s="11">
        <v>501</v>
      </c>
      <c r="J13" s="11">
        <v>495</v>
      </c>
      <c r="K13" s="11">
        <v>511</v>
      </c>
      <c r="L13" s="11">
        <v>325.16699999999997</v>
      </c>
      <c r="M13" s="11">
        <v>336.26600000000002</v>
      </c>
      <c r="N13" s="11">
        <v>338.04</v>
      </c>
      <c r="O13" s="11">
        <v>364.78500000000003</v>
      </c>
      <c r="P13" s="11">
        <v>378.35399999999998</v>
      </c>
      <c r="Q13" s="11">
        <v>393.55599999999998</v>
      </c>
      <c r="R13" s="5">
        <v>976.42755834609034</v>
      </c>
      <c r="S13" s="5">
        <v>988.34534694192405</v>
      </c>
      <c r="T13" s="5">
        <v>998.86492072826775</v>
      </c>
      <c r="U13" s="5">
        <v>1009.2498824892944</v>
      </c>
      <c r="V13" s="5">
        <v>1032.0488414719096</v>
      </c>
      <c r="W13" s="5">
        <v>1054.8478004545248</v>
      </c>
      <c r="X13" s="5">
        <v>1076.2264167895439</v>
      </c>
      <c r="Y13" s="5">
        <v>972.87515023915944</v>
      </c>
      <c r="Z13" s="5">
        <v>869.52388368877496</v>
      </c>
      <c r="AA13" s="5">
        <v>766.17261713839048</v>
      </c>
      <c r="AB13" s="52">
        <v>736.32817391428603</v>
      </c>
      <c r="AC13" s="52">
        <v>706.48373069018157</v>
      </c>
      <c r="AD13" s="52">
        <v>676.63928746607712</v>
      </c>
      <c r="AE13" s="52">
        <v>706.66298240910771</v>
      </c>
      <c r="AF13" s="52">
        <v>736.6866773521383</v>
      </c>
      <c r="AG13" s="81">
        <v>766.71329387000003</v>
      </c>
      <c r="AH13" s="81">
        <v>766.71329387000003</v>
      </c>
      <c r="AI13" s="81">
        <v>766.71329387000003</v>
      </c>
      <c r="AJ13" s="81">
        <v>766.71329387000003</v>
      </c>
    </row>
    <row r="14" spans="1:36" x14ac:dyDescent="0.25">
      <c r="A14" s="10" t="s">
        <v>8</v>
      </c>
      <c r="B14" s="11" t="s">
        <v>9</v>
      </c>
      <c r="C14" s="11" t="s">
        <v>9</v>
      </c>
      <c r="D14" s="11" t="s">
        <v>9</v>
      </c>
      <c r="E14" s="11">
        <v>2</v>
      </c>
      <c r="F14" s="11">
        <v>4</v>
      </c>
      <c r="G14" s="11">
        <v>5</v>
      </c>
      <c r="H14" s="11">
        <v>5</v>
      </c>
      <c r="I14" s="11">
        <v>6</v>
      </c>
      <c r="J14" s="11">
        <v>6</v>
      </c>
      <c r="K14" s="11">
        <v>6</v>
      </c>
      <c r="L14" s="11">
        <v>5.7670000000000003</v>
      </c>
      <c r="M14" s="11">
        <v>6.0149999999999997</v>
      </c>
      <c r="N14" s="11">
        <v>6.1790000000000003</v>
      </c>
      <c r="O14" s="11">
        <v>16.812000000000001</v>
      </c>
      <c r="P14" s="11">
        <v>17.149999999999999</v>
      </c>
      <c r="Q14" s="11">
        <v>17.617999999999999</v>
      </c>
      <c r="R14" s="5">
        <v>8.1274688652059126</v>
      </c>
      <c r="S14" s="5">
        <v>8.1577362441042052</v>
      </c>
      <c r="T14" s="5">
        <v>8.1880036230024995</v>
      </c>
      <c r="U14" s="5">
        <v>8.2182710019007903</v>
      </c>
      <c r="V14" s="5">
        <v>6.9823985434001932</v>
      </c>
      <c r="W14" s="5">
        <v>5.7465260848995969</v>
      </c>
      <c r="X14" s="5">
        <v>4.510653626322803</v>
      </c>
      <c r="Y14" s="5">
        <v>4.4603537384461909</v>
      </c>
      <c r="Z14" s="5">
        <v>4.4100538505695788</v>
      </c>
      <c r="AA14" s="5">
        <v>4.3597539626929676</v>
      </c>
      <c r="AB14" s="52">
        <v>4.291639659007183</v>
      </c>
      <c r="AC14" s="52">
        <v>4.2235253553213985</v>
      </c>
      <c r="AD14" s="52">
        <v>4.155411051635614</v>
      </c>
      <c r="AE14" s="52">
        <v>4.2928987669787322</v>
      </c>
      <c r="AF14" s="52">
        <v>4.4303864823218504</v>
      </c>
      <c r="AG14" s="81">
        <v>4.5528752179999996</v>
      </c>
      <c r="AH14" s="81">
        <v>4.5528752179999996</v>
      </c>
      <c r="AI14" s="81">
        <v>4.5528752179999996</v>
      </c>
      <c r="AJ14" s="81">
        <v>4.5528752179999996</v>
      </c>
    </row>
    <row r="15" spans="1:36" x14ac:dyDescent="0.25">
      <c r="A15" s="10" t="s">
        <v>10</v>
      </c>
      <c r="B15" s="11" t="s">
        <v>9</v>
      </c>
      <c r="C15" s="11" t="s">
        <v>9</v>
      </c>
      <c r="D15" s="11" t="s">
        <v>9</v>
      </c>
      <c r="E15" s="11">
        <v>107</v>
      </c>
      <c r="F15" s="11">
        <v>102</v>
      </c>
      <c r="G15" s="11">
        <v>101</v>
      </c>
      <c r="H15" s="11">
        <v>117</v>
      </c>
      <c r="I15" s="11">
        <v>114</v>
      </c>
      <c r="J15" s="11">
        <v>106</v>
      </c>
      <c r="K15" s="11">
        <v>109</v>
      </c>
      <c r="L15" s="11">
        <v>80.506</v>
      </c>
      <c r="M15" s="11">
        <v>83.119</v>
      </c>
      <c r="N15" s="11">
        <v>84.016999999999996</v>
      </c>
      <c r="O15" s="11">
        <v>82.606999999999999</v>
      </c>
      <c r="P15" s="11">
        <v>84.274000000000001</v>
      </c>
      <c r="Q15" s="11">
        <v>88.075000000000003</v>
      </c>
      <c r="R15" s="5">
        <v>59.921086644606788</v>
      </c>
      <c r="S15" s="5">
        <v>59.256800037540692</v>
      </c>
      <c r="T15" s="5">
        <v>58.509292181724597</v>
      </c>
      <c r="U15" s="5">
        <v>57.761784325908501</v>
      </c>
      <c r="V15" s="5">
        <v>55.650455636418698</v>
      </c>
      <c r="W15" s="5">
        <v>53.539126946928896</v>
      </c>
      <c r="X15" s="5">
        <v>51.31641124425969</v>
      </c>
      <c r="Y15" s="5">
        <v>51.533564989224722</v>
      </c>
      <c r="Z15" s="5">
        <v>51.750718734189753</v>
      </c>
      <c r="AA15" s="5">
        <v>51.967872479154792</v>
      </c>
      <c r="AB15" s="52">
        <v>49.069561987467942</v>
      </c>
      <c r="AC15" s="52">
        <v>46.171251495781092</v>
      </c>
      <c r="AD15" s="52">
        <v>43.272941004094243</v>
      </c>
      <c r="AE15" s="52">
        <v>40.779644706588563</v>
      </c>
      <c r="AF15" s="52">
        <v>38.286348409082883</v>
      </c>
      <c r="AG15" s="81">
        <v>35.932724966999999</v>
      </c>
      <c r="AH15" s="81">
        <v>35.932724966999999</v>
      </c>
      <c r="AI15" s="81">
        <v>35.932724966999999</v>
      </c>
      <c r="AJ15" s="81">
        <v>35.932724966999999</v>
      </c>
    </row>
    <row r="16" spans="1:36" x14ac:dyDescent="0.25">
      <c r="A16" s="10" t="s">
        <v>11</v>
      </c>
      <c r="B16" s="11">
        <v>999</v>
      </c>
      <c r="C16" s="11">
        <v>371</v>
      </c>
      <c r="D16" s="11">
        <v>273</v>
      </c>
      <c r="E16" s="11">
        <v>278</v>
      </c>
      <c r="F16" s="11">
        <v>271</v>
      </c>
      <c r="G16" s="11">
        <v>276</v>
      </c>
      <c r="H16" s="11">
        <v>278</v>
      </c>
      <c r="I16" s="11">
        <v>334</v>
      </c>
      <c r="J16" s="11">
        <v>313</v>
      </c>
      <c r="K16" s="11">
        <v>287</v>
      </c>
      <c r="L16" s="11">
        <v>453.84800000000001</v>
      </c>
      <c r="M16" s="11">
        <v>467.56099999999998</v>
      </c>
      <c r="N16" s="11">
        <v>488.327</v>
      </c>
      <c r="O16" s="11">
        <v>467.827</v>
      </c>
      <c r="P16" s="11">
        <v>361.68200000000002</v>
      </c>
      <c r="Q16" s="11">
        <v>362.50799999999998</v>
      </c>
      <c r="R16" s="5">
        <v>288.93887775040366</v>
      </c>
      <c r="S16" s="5">
        <v>289.29318331788511</v>
      </c>
      <c r="T16" s="5">
        <v>289.34289102536655</v>
      </c>
      <c r="U16" s="5">
        <v>289.10846499472802</v>
      </c>
      <c r="V16" s="5">
        <v>272.00802351111867</v>
      </c>
      <c r="W16" s="5">
        <v>254.90758202750936</v>
      </c>
      <c r="X16" s="5">
        <v>237.59190334822034</v>
      </c>
      <c r="Y16" s="5">
        <v>222.35559237854568</v>
      </c>
      <c r="Z16" s="5">
        <v>207.11928140887102</v>
      </c>
      <c r="AA16" s="5">
        <v>191.88297043919638</v>
      </c>
      <c r="AB16" s="52">
        <v>220.22037834711452</v>
      </c>
      <c r="AC16" s="52">
        <v>248.55778625503265</v>
      </c>
      <c r="AD16" s="52">
        <v>276.89519416295076</v>
      </c>
      <c r="AE16" s="52">
        <v>260.30887433797949</v>
      </c>
      <c r="AF16" s="52">
        <v>243.72255451300822</v>
      </c>
      <c r="AG16" s="81">
        <v>227.14099640000001</v>
      </c>
      <c r="AH16" s="81">
        <v>227.14099640000001</v>
      </c>
      <c r="AI16" s="81">
        <v>227.14099640000001</v>
      </c>
      <c r="AJ16" s="81">
        <v>227.14099640000001</v>
      </c>
    </row>
    <row r="17" spans="1:36" x14ac:dyDescent="0.25">
      <c r="A17" s="10" t="s">
        <v>12</v>
      </c>
      <c r="B17" s="11">
        <v>480</v>
      </c>
      <c r="C17" s="11">
        <v>456</v>
      </c>
      <c r="D17" s="11">
        <v>432</v>
      </c>
      <c r="E17" s="11">
        <v>408</v>
      </c>
      <c r="F17" s="11">
        <v>387</v>
      </c>
      <c r="G17" s="11">
        <v>370</v>
      </c>
      <c r="H17" s="11">
        <v>354</v>
      </c>
      <c r="I17" s="11">
        <v>337</v>
      </c>
      <c r="J17" s="11">
        <v>321</v>
      </c>
      <c r="K17" s="11">
        <v>304</v>
      </c>
      <c r="L17" s="11">
        <v>287.14699999999999</v>
      </c>
      <c r="M17" s="11">
        <v>274.05</v>
      </c>
      <c r="N17" s="11">
        <v>256.18</v>
      </c>
      <c r="O17" s="11">
        <v>240.77199999999999</v>
      </c>
      <c r="P17" s="11">
        <v>229.83500000000001</v>
      </c>
      <c r="Q17" s="11">
        <v>212.499</v>
      </c>
      <c r="R17" s="5">
        <v>401.749321676188</v>
      </c>
      <c r="S17" s="5">
        <v>395.42195942815664</v>
      </c>
      <c r="T17" s="5">
        <v>389.09459718012533</v>
      </c>
      <c r="U17" s="5">
        <v>382.76723493209403</v>
      </c>
      <c r="V17" s="5">
        <v>376.27577823486689</v>
      </c>
      <c r="W17" s="5">
        <v>369.78432153763976</v>
      </c>
      <c r="X17" s="5">
        <v>331.89977297923997</v>
      </c>
      <c r="Y17" s="5">
        <v>304.62954321637841</v>
      </c>
      <c r="Z17" s="5">
        <v>278.72452749677018</v>
      </c>
      <c r="AA17" s="5">
        <v>370.82588154454737</v>
      </c>
      <c r="AB17" s="52">
        <v>348.64034841154506</v>
      </c>
      <c r="AC17" s="52">
        <v>326.45481527854275</v>
      </c>
      <c r="AD17" s="52">
        <v>304.26928214554044</v>
      </c>
      <c r="AE17" s="52">
        <v>287.98889456747162</v>
      </c>
      <c r="AF17" s="52">
        <v>242.56824777934901</v>
      </c>
      <c r="AG17" s="81">
        <v>239.58921745999999</v>
      </c>
      <c r="AH17" s="81">
        <v>231.83701384</v>
      </c>
      <c r="AI17" s="81">
        <v>224.08481022000001</v>
      </c>
      <c r="AJ17" s="81">
        <v>216.33260659999999</v>
      </c>
    </row>
    <row r="18" spans="1:36" x14ac:dyDescent="0.25">
      <c r="A18" s="10" t="s">
        <v>13</v>
      </c>
      <c r="B18" s="11">
        <v>164</v>
      </c>
      <c r="C18" s="11">
        <v>209</v>
      </c>
      <c r="D18" s="11">
        <v>257</v>
      </c>
      <c r="E18" s="11">
        <v>304</v>
      </c>
      <c r="F18" s="11">
        <v>328</v>
      </c>
      <c r="G18" s="11">
        <v>331</v>
      </c>
      <c r="H18" s="11">
        <v>333</v>
      </c>
      <c r="I18" s="11">
        <v>335</v>
      </c>
      <c r="J18" s="11">
        <v>337</v>
      </c>
      <c r="K18" s="11">
        <v>339</v>
      </c>
      <c r="L18" s="11">
        <v>341.42500000000001</v>
      </c>
      <c r="M18" s="11">
        <v>336.661</v>
      </c>
      <c r="N18" s="11">
        <v>331.69600000000003</v>
      </c>
      <c r="O18" s="11">
        <v>335.51</v>
      </c>
      <c r="P18" s="11">
        <v>322.245</v>
      </c>
      <c r="Q18" s="11">
        <v>316.51</v>
      </c>
      <c r="R18" s="5">
        <v>362.42749983522202</v>
      </c>
      <c r="S18" s="5">
        <v>342.84165085941333</v>
      </c>
      <c r="T18" s="5">
        <v>323.25580188360465</v>
      </c>
      <c r="U18" s="5">
        <v>303.66995290779602</v>
      </c>
      <c r="V18" s="5">
        <v>283.35292349188006</v>
      </c>
      <c r="W18" s="5">
        <v>263.03589407596417</v>
      </c>
      <c r="X18" s="5">
        <v>259.82773366055494</v>
      </c>
      <c r="Y18" s="5">
        <v>242.39270186126541</v>
      </c>
      <c r="Z18" s="5">
        <v>228.0671253247987</v>
      </c>
      <c r="AA18" s="5">
        <v>223.3974228790905</v>
      </c>
      <c r="AB18" s="52">
        <v>211.32451325525233</v>
      </c>
      <c r="AC18" s="52">
        <v>199.25160363141416</v>
      </c>
      <c r="AD18" s="52">
        <v>187.17869400757596</v>
      </c>
      <c r="AE18" s="52">
        <v>171.69287581973731</v>
      </c>
      <c r="AF18" s="52">
        <v>147.02598184811399</v>
      </c>
      <c r="AG18" s="81">
        <v>139.407118</v>
      </c>
      <c r="AH18" s="81">
        <v>133.45774384000001</v>
      </c>
      <c r="AI18" s="81">
        <v>127.50836968</v>
      </c>
      <c r="AJ18" s="81">
        <v>121.55899552</v>
      </c>
    </row>
    <row r="19" spans="1:36" x14ac:dyDescent="0.25">
      <c r="A19" s="10" t="s">
        <v>14</v>
      </c>
      <c r="B19" s="11">
        <v>839</v>
      </c>
      <c r="C19" s="11">
        <v>569</v>
      </c>
      <c r="D19" s="11">
        <v>852</v>
      </c>
      <c r="E19" s="11">
        <v>37736</v>
      </c>
      <c r="F19" s="11">
        <v>24536</v>
      </c>
      <c r="G19" s="11">
        <v>24233</v>
      </c>
      <c r="H19" s="11">
        <v>23958</v>
      </c>
      <c r="I19" s="11">
        <v>24328</v>
      </c>
      <c r="J19" s="11">
        <v>25619</v>
      </c>
      <c r="K19" s="11">
        <v>22765</v>
      </c>
      <c r="L19" s="11">
        <v>20219.312000000002</v>
      </c>
      <c r="M19" s="11">
        <v>20252.550999999999</v>
      </c>
      <c r="N19" s="11">
        <v>20307.467000000001</v>
      </c>
      <c r="O19" s="11">
        <v>20185.744999999999</v>
      </c>
      <c r="P19" s="11">
        <v>20649.109</v>
      </c>
      <c r="Q19" s="11">
        <v>20580.25</v>
      </c>
      <c r="R19" s="5">
        <v>17882.827907800489</v>
      </c>
      <c r="S19" s="5">
        <v>17985.884212564724</v>
      </c>
      <c r="T19" s="5">
        <v>18088.94051732896</v>
      </c>
      <c r="U19" s="5">
        <v>17662.329135404554</v>
      </c>
      <c r="V19" s="5">
        <v>17940.09321314051</v>
      </c>
      <c r="W19" s="5">
        <v>18217.857290876465</v>
      </c>
      <c r="X19" s="5">
        <v>18495.620668860582</v>
      </c>
      <c r="Y19" s="5">
        <v>18286.050507690634</v>
      </c>
      <c r="Z19" s="5">
        <v>18076.480346520686</v>
      </c>
      <c r="AA19" s="5">
        <v>18014.966925318917</v>
      </c>
      <c r="AB19" s="52">
        <v>17341.033856568272</v>
      </c>
      <c r="AC19" s="52">
        <v>16667.100787817631</v>
      </c>
      <c r="AD19" s="52">
        <v>15712.932443255846</v>
      </c>
      <c r="AE19" s="52">
        <v>15120.588786894175</v>
      </c>
      <c r="AF19" s="52">
        <v>14528.245130532501</v>
      </c>
      <c r="AG19" s="81">
        <v>14776.624755999999</v>
      </c>
      <c r="AH19" s="81">
        <v>14776.624755999999</v>
      </c>
      <c r="AI19" s="81">
        <v>14776.624755999999</v>
      </c>
      <c r="AJ19" s="81">
        <v>14776.624755999999</v>
      </c>
    </row>
    <row r="20" spans="1:36" x14ac:dyDescent="0.25">
      <c r="AB20" s="52"/>
      <c r="AC20" s="52"/>
      <c r="AD20" s="52"/>
      <c r="AE20" s="52"/>
      <c r="AF20" s="52"/>
      <c r="AG20" s="52"/>
      <c r="AI20" s="71"/>
    </row>
    <row r="21" spans="1:36" x14ac:dyDescent="0.25">
      <c r="AB21" s="52"/>
      <c r="AC21" s="52"/>
      <c r="AD21" s="52"/>
      <c r="AE21" s="52"/>
      <c r="AF21" s="52"/>
      <c r="AG21" s="52"/>
      <c r="AI21" s="71"/>
    </row>
    <row r="22" spans="1:36" x14ac:dyDescent="0.25">
      <c r="AB22" s="52"/>
      <c r="AC22" s="52"/>
      <c r="AD22" s="52"/>
      <c r="AE22" s="52"/>
      <c r="AF22" s="52"/>
      <c r="AG22" s="52"/>
      <c r="AI22" s="71"/>
    </row>
    <row r="23" spans="1:36" x14ac:dyDescent="0.25">
      <c r="AB23" s="52"/>
      <c r="AC23" s="52"/>
      <c r="AD23" s="52"/>
      <c r="AE23" s="52"/>
      <c r="AF23" s="52"/>
      <c r="AG23" s="52"/>
      <c r="AI23" s="71"/>
    </row>
    <row r="24" spans="1:36" x14ac:dyDescent="0.25">
      <c r="AB24" s="52"/>
      <c r="AC24" s="52"/>
      <c r="AD24" s="52"/>
      <c r="AE24" s="52"/>
      <c r="AF24" s="52"/>
      <c r="AG24" s="52"/>
      <c r="AI24" s="71"/>
    </row>
    <row r="25" spans="1:36" x14ac:dyDescent="0.25">
      <c r="AB25" s="52"/>
      <c r="AC25" s="52"/>
      <c r="AD25" s="52"/>
      <c r="AE25" s="52"/>
      <c r="AF25" s="52"/>
      <c r="AG25" s="52"/>
      <c r="AI25" s="71"/>
    </row>
    <row r="26" spans="1:36" x14ac:dyDescent="0.25">
      <c r="A26" s="24" t="s">
        <v>15</v>
      </c>
      <c r="B26" s="52">
        <f t="shared" ref="B26:AA26" si="0">SUM(B7:B19)</f>
        <v>13022</v>
      </c>
      <c r="C26" s="52">
        <f t="shared" si="0"/>
        <v>7555</v>
      </c>
      <c r="D26" s="52">
        <f t="shared" si="0"/>
        <v>7013</v>
      </c>
      <c r="E26" s="52">
        <f t="shared" si="0"/>
        <v>41323</v>
      </c>
      <c r="F26" s="52">
        <f t="shared" si="0"/>
        <v>27753</v>
      </c>
      <c r="G26" s="52">
        <f t="shared" si="0"/>
        <v>27345</v>
      </c>
      <c r="H26" s="52">
        <f t="shared" si="0"/>
        <v>27098</v>
      </c>
      <c r="I26" s="52">
        <f t="shared" si="0"/>
        <v>27364</v>
      </c>
      <c r="J26" s="52">
        <f t="shared" si="0"/>
        <v>28608</v>
      </c>
      <c r="K26" s="52">
        <f t="shared" si="0"/>
        <v>25820</v>
      </c>
      <c r="L26" s="52">
        <f t="shared" si="0"/>
        <v>22856.997000000003</v>
      </c>
      <c r="M26" s="52">
        <f t="shared" si="0"/>
        <v>22908.629000000001</v>
      </c>
      <c r="N26" s="52">
        <f t="shared" si="0"/>
        <v>22892.668000000001</v>
      </c>
      <c r="O26" s="52">
        <f t="shared" si="0"/>
        <v>23383.384999999998</v>
      </c>
      <c r="P26" s="52">
        <f t="shared" si="0"/>
        <v>23746.877</v>
      </c>
      <c r="Q26" s="52">
        <f t="shared" si="0"/>
        <v>23707.593999999997</v>
      </c>
      <c r="R26" s="52">
        <f t="shared" si="0"/>
        <v>21575.879104188964</v>
      </c>
      <c r="S26" s="52">
        <f t="shared" si="0"/>
        <v>21664.485311462377</v>
      </c>
      <c r="T26" s="52">
        <f t="shared" si="0"/>
        <v>21749.045663892379</v>
      </c>
      <c r="U26" s="52">
        <f t="shared" si="0"/>
        <v>21301.522328331896</v>
      </c>
      <c r="V26" s="52">
        <f t="shared" si="0"/>
        <v>21401.133701576524</v>
      </c>
      <c r="W26" s="52">
        <f t="shared" si="0"/>
        <v>21500.745074821152</v>
      </c>
      <c r="X26" s="52">
        <f t="shared" si="0"/>
        <v>21579.932231496248</v>
      </c>
      <c r="Y26" s="52">
        <f t="shared" si="0"/>
        <v>21199.241452356386</v>
      </c>
      <c r="Z26" s="52">
        <f t="shared" si="0"/>
        <v>20823.025342522604</v>
      </c>
      <c r="AA26" s="52">
        <f t="shared" si="0"/>
        <v>20722.528216515144</v>
      </c>
      <c r="AB26" s="26">
        <f t="shared" ref="AB26:AI26" si="1">SUM(AB7:AB19)</f>
        <v>19969.523105340028</v>
      </c>
      <c r="AC26" s="52">
        <f t="shared" si="1"/>
        <v>19216.517994164915</v>
      </c>
      <c r="AD26" s="52">
        <f t="shared" si="1"/>
        <v>18183.277607178654</v>
      </c>
      <c r="AE26" s="52">
        <f t="shared" si="1"/>
        <v>17525.984010979701</v>
      </c>
      <c r="AF26" s="52">
        <f t="shared" si="1"/>
        <v>16830.369079786899</v>
      </c>
      <c r="AG26" s="52">
        <f t="shared" si="1"/>
        <v>17034.980000145999</v>
      </c>
      <c r="AH26" s="72">
        <f t="shared" si="1"/>
        <v>17021.278422365998</v>
      </c>
      <c r="AI26" s="72">
        <f t="shared" si="1"/>
        <v>17007.576844586001</v>
      </c>
      <c r="AJ26" s="72">
        <f t="shared" ref="AJ26" si="2">SUM(AJ7:AJ19)</f>
        <v>16993.875266806001</v>
      </c>
    </row>
    <row r="27" spans="1:36" x14ac:dyDescent="0.25">
      <c r="A27" s="24" t="s">
        <v>22</v>
      </c>
      <c r="B27" s="52">
        <f t="shared" ref="B27:AA27" si="3">B19</f>
        <v>839</v>
      </c>
      <c r="C27" s="52">
        <f t="shared" si="3"/>
        <v>569</v>
      </c>
      <c r="D27" s="52">
        <f t="shared" si="3"/>
        <v>852</v>
      </c>
      <c r="E27" s="52">
        <f t="shared" si="3"/>
        <v>37736</v>
      </c>
      <c r="F27" s="52">
        <f t="shared" si="3"/>
        <v>24536</v>
      </c>
      <c r="G27" s="52">
        <f t="shared" si="3"/>
        <v>24233</v>
      </c>
      <c r="H27" s="52">
        <f t="shared" si="3"/>
        <v>23958</v>
      </c>
      <c r="I27" s="52">
        <f t="shared" si="3"/>
        <v>24328</v>
      </c>
      <c r="J27" s="52">
        <f t="shared" si="3"/>
        <v>25619</v>
      </c>
      <c r="K27" s="52">
        <f t="shared" si="3"/>
        <v>22765</v>
      </c>
      <c r="L27" s="52">
        <f t="shared" si="3"/>
        <v>20219.312000000002</v>
      </c>
      <c r="M27" s="52">
        <f t="shared" si="3"/>
        <v>20252.550999999999</v>
      </c>
      <c r="N27" s="52">
        <f t="shared" si="3"/>
        <v>20307.467000000001</v>
      </c>
      <c r="O27" s="52">
        <f t="shared" si="3"/>
        <v>20185.744999999999</v>
      </c>
      <c r="P27" s="52">
        <f t="shared" si="3"/>
        <v>20649.109</v>
      </c>
      <c r="Q27" s="52">
        <f t="shared" si="3"/>
        <v>20580.25</v>
      </c>
      <c r="R27" s="52">
        <f t="shared" si="3"/>
        <v>17882.827907800489</v>
      </c>
      <c r="S27" s="52">
        <f t="shared" si="3"/>
        <v>17985.884212564724</v>
      </c>
      <c r="T27" s="52">
        <f t="shared" si="3"/>
        <v>18088.94051732896</v>
      </c>
      <c r="U27" s="52">
        <f t="shared" si="3"/>
        <v>17662.329135404554</v>
      </c>
      <c r="V27" s="52">
        <f t="shared" si="3"/>
        <v>17940.09321314051</v>
      </c>
      <c r="W27" s="52">
        <f t="shared" si="3"/>
        <v>18217.857290876465</v>
      </c>
      <c r="X27" s="52">
        <f t="shared" si="3"/>
        <v>18495.620668860582</v>
      </c>
      <c r="Y27" s="52">
        <f t="shared" si="3"/>
        <v>18286.050507690634</v>
      </c>
      <c r="Z27" s="52">
        <f t="shared" si="3"/>
        <v>18076.480346520686</v>
      </c>
      <c r="AA27" s="52">
        <f t="shared" si="3"/>
        <v>18014.966925318917</v>
      </c>
      <c r="AB27" s="52">
        <f t="shared" ref="AB27:AI27" si="4">AB19</f>
        <v>17341.033856568272</v>
      </c>
      <c r="AC27" s="52">
        <f t="shared" si="4"/>
        <v>16667.100787817631</v>
      </c>
      <c r="AD27" s="52">
        <f t="shared" si="4"/>
        <v>15712.932443255846</v>
      </c>
      <c r="AE27" s="52">
        <f t="shared" si="4"/>
        <v>15120.588786894175</v>
      </c>
      <c r="AF27" s="52">
        <f t="shared" si="4"/>
        <v>14528.245130532501</v>
      </c>
      <c r="AG27" s="52">
        <f t="shared" si="4"/>
        <v>14776.624755999999</v>
      </c>
      <c r="AH27" s="72">
        <f t="shared" si="4"/>
        <v>14776.624755999999</v>
      </c>
      <c r="AI27" s="72">
        <f t="shared" si="4"/>
        <v>14776.624755999999</v>
      </c>
      <c r="AJ27" s="72">
        <f t="shared" ref="AJ27" si="5">AJ19</f>
        <v>14776.624755999999</v>
      </c>
    </row>
    <row r="28" spans="1:36" x14ac:dyDescent="0.25">
      <c r="A28" s="25" t="s">
        <v>23</v>
      </c>
      <c r="B28" s="52">
        <f t="shared" ref="B28:AA28" si="6">B26 - B27</f>
        <v>12183</v>
      </c>
      <c r="C28" s="52">
        <f t="shared" si="6"/>
        <v>6986</v>
      </c>
      <c r="D28" s="52">
        <f t="shared" si="6"/>
        <v>6161</v>
      </c>
      <c r="E28" s="52">
        <f t="shared" si="6"/>
        <v>3587</v>
      </c>
      <c r="F28" s="52">
        <f t="shared" si="6"/>
        <v>3217</v>
      </c>
      <c r="G28" s="52">
        <f t="shared" si="6"/>
        <v>3112</v>
      </c>
      <c r="H28" s="52">
        <f t="shared" si="6"/>
        <v>3140</v>
      </c>
      <c r="I28" s="52">
        <f t="shared" si="6"/>
        <v>3036</v>
      </c>
      <c r="J28" s="52">
        <f t="shared" si="6"/>
        <v>2989</v>
      </c>
      <c r="K28" s="52">
        <f t="shared" si="6"/>
        <v>3055</v>
      </c>
      <c r="L28" s="52">
        <f t="shared" si="6"/>
        <v>2637.6850000000013</v>
      </c>
      <c r="M28" s="52">
        <f t="shared" si="6"/>
        <v>2656.0780000000013</v>
      </c>
      <c r="N28" s="52">
        <f t="shared" si="6"/>
        <v>2585.2010000000009</v>
      </c>
      <c r="O28" s="52">
        <f t="shared" si="6"/>
        <v>3197.6399999999994</v>
      </c>
      <c r="P28" s="52">
        <f t="shared" si="6"/>
        <v>3097.768</v>
      </c>
      <c r="Q28" s="52">
        <f t="shared" si="6"/>
        <v>3127.3439999999973</v>
      </c>
      <c r="R28" s="52">
        <f t="shared" si="6"/>
        <v>3693.0511963884746</v>
      </c>
      <c r="S28" s="52">
        <f t="shared" si="6"/>
        <v>3678.6010988976523</v>
      </c>
      <c r="T28" s="52">
        <f t="shared" si="6"/>
        <v>3660.1051465634191</v>
      </c>
      <c r="U28" s="52">
        <f t="shared" si="6"/>
        <v>3639.1931929273414</v>
      </c>
      <c r="V28" s="52">
        <f t="shared" si="6"/>
        <v>3461.0404884360141</v>
      </c>
      <c r="W28" s="52">
        <f t="shared" si="6"/>
        <v>3282.8877839446868</v>
      </c>
      <c r="X28" s="52">
        <f t="shared" si="6"/>
        <v>3084.3115626356666</v>
      </c>
      <c r="Y28" s="52">
        <f t="shared" si="6"/>
        <v>2913.1909446657519</v>
      </c>
      <c r="Z28" s="52">
        <f t="shared" si="6"/>
        <v>2746.5449960019178</v>
      </c>
      <c r="AA28" s="52">
        <f t="shared" si="6"/>
        <v>2707.5612911962271</v>
      </c>
      <c r="AB28" s="52">
        <f t="shared" ref="AB28:AI28" si="7">AB26 - AB27</f>
        <v>2628.4892487717552</v>
      </c>
      <c r="AC28" s="52">
        <f t="shared" si="7"/>
        <v>2549.4172063472834</v>
      </c>
      <c r="AD28" s="52">
        <f t="shared" si="7"/>
        <v>2470.3451639228078</v>
      </c>
      <c r="AE28" s="52">
        <f t="shared" si="7"/>
        <v>2405.3952240855251</v>
      </c>
      <c r="AF28" s="52">
        <f t="shared" si="7"/>
        <v>2302.1239492543973</v>
      </c>
      <c r="AG28" s="52">
        <f t="shared" si="7"/>
        <v>2258.3552441459997</v>
      </c>
      <c r="AH28" s="72">
        <f t="shared" si="7"/>
        <v>2244.653666365999</v>
      </c>
      <c r="AI28" s="72">
        <f t="shared" si="7"/>
        <v>2230.952088586002</v>
      </c>
      <c r="AJ28" s="72">
        <f t="shared" ref="AJ28" si="8">AJ26 - AJ27</f>
        <v>2217.2505108060013</v>
      </c>
    </row>
    <row r="29" spans="1:36" x14ac:dyDescent="0.25">
      <c r="A29" s="27" t="s">
        <v>16</v>
      </c>
      <c r="B29" s="28"/>
      <c r="C29" s="28"/>
      <c r="D29" s="28"/>
      <c r="E29" s="28"/>
      <c r="F29" s="28"/>
      <c r="G29" s="28"/>
      <c r="H29" s="28"/>
      <c r="I29" s="28"/>
      <c r="J29" s="28"/>
      <c r="K29" s="28"/>
      <c r="L29" s="28"/>
      <c r="M29" s="28"/>
      <c r="N29" s="28"/>
      <c r="O29" s="28"/>
      <c r="P29" s="28"/>
      <c r="Q29" s="28"/>
      <c r="R29" s="26">
        <v>1334.674743253511</v>
      </c>
      <c r="S29" s="26">
        <v>1334.674743253511</v>
      </c>
      <c r="T29" s="26">
        <v>1334.674743253511</v>
      </c>
      <c r="U29" s="26">
        <v>805.00705656486662</v>
      </c>
      <c r="V29" s="28">
        <v>805.00705656486662</v>
      </c>
      <c r="W29" s="28">
        <v>805.00705656486662</v>
      </c>
      <c r="X29" s="28">
        <v>1177.9339003769899</v>
      </c>
      <c r="Y29" s="28">
        <v>1177.9339003769899</v>
      </c>
      <c r="Z29" s="28">
        <v>1177.9339003769899</v>
      </c>
      <c r="AA29" s="28">
        <v>1325.9906403451698</v>
      </c>
      <c r="AB29" s="52">
        <v>1325.9906403451698</v>
      </c>
      <c r="AC29" s="52">
        <v>1325.9906403451698</v>
      </c>
      <c r="AD29" s="52">
        <v>1045.7553645340313</v>
      </c>
      <c r="AE29" s="52">
        <v>1045.7553645340313</v>
      </c>
      <c r="AF29" s="52">
        <v>1045.7553645340313</v>
      </c>
      <c r="AG29" s="52">
        <v>1952.98764161448</v>
      </c>
      <c r="AH29" s="72">
        <v>1952.98764161448</v>
      </c>
      <c r="AI29" s="72">
        <v>1952.98764161448</v>
      </c>
      <c r="AJ29" s="72">
        <v>1952.98764161448</v>
      </c>
    </row>
    <row r="30" spans="1:36" x14ac:dyDescent="0.25">
      <c r="A30" s="27" t="s">
        <v>17</v>
      </c>
      <c r="B30" s="28"/>
      <c r="C30" s="28"/>
      <c r="D30" s="28"/>
      <c r="E30" s="28"/>
      <c r="F30" s="28"/>
      <c r="G30" s="28"/>
      <c r="H30" s="28"/>
      <c r="I30" s="28"/>
      <c r="J30" s="28"/>
      <c r="K30" s="28"/>
      <c r="L30" s="28"/>
      <c r="M30" s="28"/>
      <c r="N30" s="28"/>
      <c r="O30" s="28"/>
      <c r="P30" s="28"/>
      <c r="Q30" s="28"/>
      <c r="R30" s="52">
        <f t="shared" ref="R30:AA30" si="9">R26 - R29</f>
        <v>20241.204360935451</v>
      </c>
      <c r="S30" s="52">
        <f t="shared" si="9"/>
        <v>20329.810568208864</v>
      </c>
      <c r="T30" s="52">
        <f t="shared" si="9"/>
        <v>20414.370920638867</v>
      </c>
      <c r="U30" s="52">
        <f t="shared" si="9"/>
        <v>20496.515271767028</v>
      </c>
      <c r="V30" s="52">
        <f t="shared" si="9"/>
        <v>20596.126645011656</v>
      </c>
      <c r="W30" s="52">
        <f t="shared" si="9"/>
        <v>20695.738018256285</v>
      </c>
      <c r="X30" s="52">
        <f t="shared" si="9"/>
        <v>20401.998331119259</v>
      </c>
      <c r="Y30" s="52">
        <f t="shared" si="9"/>
        <v>20021.307551979397</v>
      </c>
      <c r="Z30" s="52">
        <f t="shared" si="9"/>
        <v>19645.091442145615</v>
      </c>
      <c r="AA30" s="52">
        <f t="shared" si="9"/>
        <v>19396.537576169972</v>
      </c>
      <c r="AB30" s="52">
        <f t="shared" ref="AB30:AI30" si="10">AB26 - AB29</f>
        <v>18643.532464994856</v>
      </c>
      <c r="AC30" s="52">
        <f t="shared" si="10"/>
        <v>17890.527353819743</v>
      </c>
      <c r="AD30" s="52">
        <f t="shared" si="10"/>
        <v>17137.522242644623</v>
      </c>
      <c r="AE30" s="52">
        <f t="shared" si="10"/>
        <v>16480.22864644567</v>
      </c>
      <c r="AF30" s="52">
        <f t="shared" si="10"/>
        <v>15784.613715252868</v>
      </c>
      <c r="AG30" s="52">
        <f t="shared" si="10"/>
        <v>15081.992358531519</v>
      </c>
      <c r="AH30" s="72">
        <f t="shared" si="10"/>
        <v>15068.290780751518</v>
      </c>
      <c r="AI30" s="72">
        <f t="shared" si="10"/>
        <v>15054.589202971521</v>
      </c>
      <c r="AJ30" s="72">
        <f t="shared" ref="AJ30" si="11">AJ26 - AJ29</f>
        <v>15040.887625191521</v>
      </c>
    </row>
    <row r="31" spans="1:36" x14ac:dyDescent="0.25">
      <c r="A31" s="27" t="s">
        <v>18</v>
      </c>
      <c r="B31" s="28"/>
      <c r="C31" s="28"/>
      <c r="D31" s="28"/>
      <c r="E31" s="28"/>
      <c r="F31" s="28"/>
      <c r="G31" s="28"/>
      <c r="H31" s="28"/>
      <c r="I31" s="28"/>
      <c r="J31" s="28"/>
      <c r="K31" s="28"/>
      <c r="L31" s="28"/>
      <c r="M31" s="28"/>
      <c r="N31" s="28"/>
      <c r="O31" s="28"/>
      <c r="P31" s="28"/>
      <c r="Q31" s="28"/>
      <c r="R31" s="52">
        <f t="shared" ref="R31:AA31" si="12">R27 - R29</f>
        <v>16548.153164546977</v>
      </c>
      <c r="S31" s="52">
        <f t="shared" si="12"/>
        <v>16651.209469311212</v>
      </c>
      <c r="T31" s="52">
        <f t="shared" si="12"/>
        <v>16754.265774075448</v>
      </c>
      <c r="U31" s="52">
        <f t="shared" si="12"/>
        <v>16857.322078839687</v>
      </c>
      <c r="V31" s="52">
        <f t="shared" si="12"/>
        <v>17135.086156575642</v>
      </c>
      <c r="W31" s="52">
        <f t="shared" si="12"/>
        <v>17412.850234311598</v>
      </c>
      <c r="X31" s="52">
        <f t="shared" si="12"/>
        <v>17317.686768483592</v>
      </c>
      <c r="Y31" s="52">
        <f t="shared" si="12"/>
        <v>17108.116607313645</v>
      </c>
      <c r="Z31" s="52">
        <f t="shared" si="12"/>
        <v>16898.546446143697</v>
      </c>
      <c r="AA31" s="52">
        <f t="shared" si="12"/>
        <v>16688.976284973745</v>
      </c>
      <c r="AB31" s="52">
        <f t="shared" ref="AB31:AI31" si="13">AB27 - AB29</f>
        <v>16015.043216223103</v>
      </c>
      <c r="AC31" s="52">
        <f t="shared" si="13"/>
        <v>15341.110147472462</v>
      </c>
      <c r="AD31" s="52">
        <f t="shared" si="13"/>
        <v>14667.177078721816</v>
      </c>
      <c r="AE31" s="52">
        <f t="shared" si="13"/>
        <v>14074.833422360145</v>
      </c>
      <c r="AF31" s="52">
        <f t="shared" si="13"/>
        <v>13482.489765998471</v>
      </c>
      <c r="AG31" s="52">
        <f t="shared" si="13"/>
        <v>12823.637114385519</v>
      </c>
      <c r="AH31" s="72">
        <f t="shared" si="13"/>
        <v>12823.637114385519</v>
      </c>
      <c r="AI31" s="72">
        <f t="shared" si="13"/>
        <v>12823.637114385519</v>
      </c>
      <c r="AJ31" s="72">
        <f t="shared" ref="AJ31" si="14">AJ27 - AJ29</f>
        <v>12823.637114385519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1"/>
  <sheetViews>
    <sheetView workbookViewId="0">
      <pane xSplit="1" ySplit="6" topLeftCell="N19" activePane="bottomRight" state="frozen"/>
      <selection pane="topRight" activeCell="B1" sqref="B1"/>
      <selection pane="bottomLeft" activeCell="A2" sqref="A2"/>
      <selection pane="bottomRight" activeCell="AA22" sqref="AA22"/>
    </sheetView>
  </sheetViews>
  <sheetFormatPr defaultRowHeight="15" x14ac:dyDescent="0.25"/>
  <cols>
    <col min="1" max="1" width="35.5703125" bestFit="1" customWidth="1"/>
  </cols>
  <sheetData>
    <row r="1" spans="1:32" s="56" customFormat="1" ht="30" x14ac:dyDescent="0.25">
      <c r="A1" s="14" t="s">
        <v>28</v>
      </c>
    </row>
    <row r="2" spans="1:32" s="56" customFormat="1" ht="30" x14ac:dyDescent="0.25">
      <c r="A2" s="14" t="s">
        <v>25</v>
      </c>
    </row>
    <row r="3" spans="1:32" s="56" customFormat="1" x14ac:dyDescent="0.25">
      <c r="A3" s="14"/>
    </row>
    <row r="4" spans="1:32" s="56" customFormat="1" x14ac:dyDescent="0.25">
      <c r="A4" s="14"/>
    </row>
    <row r="5" spans="1:32" s="56" customFormat="1" x14ac:dyDescent="0.25"/>
    <row r="6" spans="1:32" x14ac:dyDescent="0.25">
      <c r="A6" s="7" t="s">
        <v>0</v>
      </c>
      <c r="B6" s="8">
        <v>1990</v>
      </c>
      <c r="C6" s="8">
        <v>1991</v>
      </c>
      <c r="D6" s="8">
        <v>1992</v>
      </c>
      <c r="E6" s="8">
        <v>1993</v>
      </c>
      <c r="F6" s="8">
        <v>1994</v>
      </c>
      <c r="G6" s="8">
        <v>1995</v>
      </c>
      <c r="H6" s="8">
        <v>1996</v>
      </c>
      <c r="I6" s="8">
        <v>1997</v>
      </c>
      <c r="J6" s="8">
        <v>1998</v>
      </c>
      <c r="K6" s="8">
        <v>1999</v>
      </c>
      <c r="L6" s="8">
        <v>2000</v>
      </c>
      <c r="M6" s="8">
        <v>2001</v>
      </c>
      <c r="N6" s="8">
        <v>2002</v>
      </c>
      <c r="O6" s="8">
        <v>2003</v>
      </c>
      <c r="P6" s="8">
        <v>2004</v>
      </c>
      <c r="Q6" s="8">
        <v>2005</v>
      </c>
      <c r="R6" s="8">
        <v>2006</v>
      </c>
      <c r="S6" s="8">
        <v>2007</v>
      </c>
      <c r="T6" s="8">
        <v>2008</v>
      </c>
      <c r="U6" s="8">
        <v>2009</v>
      </c>
      <c r="V6" s="8">
        <v>2010</v>
      </c>
      <c r="W6" s="8">
        <v>2011</v>
      </c>
      <c r="X6" s="9">
        <v>2012</v>
      </c>
      <c r="Y6" s="9">
        <v>2013</v>
      </c>
      <c r="Z6" s="9">
        <v>2014</v>
      </c>
      <c r="AA6" s="9">
        <v>2015</v>
      </c>
      <c r="AB6" s="9">
        <v>2016</v>
      </c>
      <c r="AC6" s="9">
        <v>2017</v>
      </c>
      <c r="AD6" s="9">
        <v>2018</v>
      </c>
      <c r="AE6" s="9">
        <v>2019</v>
      </c>
      <c r="AF6" s="9">
        <v>2020</v>
      </c>
    </row>
    <row r="7" spans="1:32" x14ac:dyDescent="0.25">
      <c r="A7" s="10" t="s">
        <v>1</v>
      </c>
      <c r="B7" s="11">
        <v>121</v>
      </c>
      <c r="C7" s="11">
        <v>105</v>
      </c>
      <c r="D7" s="11">
        <v>106</v>
      </c>
      <c r="E7" s="11">
        <v>112</v>
      </c>
      <c r="F7" s="11">
        <v>108</v>
      </c>
      <c r="G7" s="11">
        <v>107</v>
      </c>
      <c r="H7" s="11">
        <v>156.839</v>
      </c>
      <c r="I7" s="11">
        <v>160.726</v>
      </c>
      <c r="J7" s="11">
        <v>129.822</v>
      </c>
      <c r="K7" s="11">
        <v>621.18600000000004</v>
      </c>
      <c r="L7" s="11">
        <v>587.48699999999997</v>
      </c>
      <c r="M7" s="11">
        <v>584.02300000000002</v>
      </c>
      <c r="N7" s="5">
        <v>506.19480387772796</v>
      </c>
      <c r="O7" s="5">
        <v>509.39177486760894</v>
      </c>
      <c r="P7" s="5">
        <v>512.52819088757553</v>
      </c>
      <c r="Q7" s="5">
        <v>515.66460690754218</v>
      </c>
      <c r="R7" s="5">
        <v>447.53556768943645</v>
      </c>
      <c r="S7" s="5">
        <v>379.40652847133066</v>
      </c>
      <c r="T7" s="5">
        <v>309.31518569427067</v>
      </c>
      <c r="U7" s="5">
        <v>274.6309732011984</v>
      </c>
      <c r="V7" s="5">
        <v>239.94676070812613</v>
      </c>
      <c r="W7" s="5">
        <v>205.2625482150539</v>
      </c>
      <c r="X7" s="53">
        <v>197.5199268106918</v>
      </c>
      <c r="Y7" s="53">
        <v>189.7773054063297</v>
      </c>
      <c r="Z7" s="53">
        <v>182.03468400196761</v>
      </c>
      <c r="AA7" s="53">
        <v>157.12360740935742</v>
      </c>
      <c r="AB7" s="53">
        <v>132.21253081674723</v>
      </c>
      <c r="AC7" s="81">
        <v>107.26974163</v>
      </c>
      <c r="AD7" s="81">
        <v>107.26974163</v>
      </c>
      <c r="AE7" s="81">
        <v>107.26974163</v>
      </c>
      <c r="AF7" s="81">
        <v>107.26974163</v>
      </c>
    </row>
    <row r="8" spans="1:32" x14ac:dyDescent="0.25">
      <c r="A8" s="10" t="s">
        <v>2</v>
      </c>
      <c r="B8" s="11">
        <v>177</v>
      </c>
      <c r="C8" s="11">
        <v>151</v>
      </c>
      <c r="D8" s="11">
        <v>159</v>
      </c>
      <c r="E8" s="11">
        <v>172</v>
      </c>
      <c r="F8" s="11">
        <v>183</v>
      </c>
      <c r="G8" s="11">
        <v>203</v>
      </c>
      <c r="H8" s="11">
        <v>152.239</v>
      </c>
      <c r="I8" s="11">
        <v>148.35</v>
      </c>
      <c r="J8" s="11">
        <v>146.785</v>
      </c>
      <c r="K8" s="11">
        <v>257.72899999999998</v>
      </c>
      <c r="L8" s="11">
        <v>259.91300000000001</v>
      </c>
      <c r="M8" s="11">
        <v>266.58100000000002</v>
      </c>
      <c r="N8" s="5">
        <v>177.58125253333353</v>
      </c>
      <c r="O8" s="5">
        <v>183.66925700672482</v>
      </c>
      <c r="P8" s="5">
        <v>189.23679527307573</v>
      </c>
      <c r="Q8" s="5">
        <v>194.28869091771975</v>
      </c>
      <c r="R8" s="5">
        <v>178.24494020737131</v>
      </c>
      <c r="S8" s="5">
        <v>162.20118949702288</v>
      </c>
      <c r="T8" s="5">
        <v>145.6993124673748</v>
      </c>
      <c r="U8" s="5">
        <v>171.43854075669984</v>
      </c>
      <c r="V8" s="5">
        <v>197.17776904602488</v>
      </c>
      <c r="W8" s="5">
        <v>222.91699733534995</v>
      </c>
      <c r="X8" s="53">
        <v>223.32176431453945</v>
      </c>
      <c r="Y8" s="53">
        <v>223.72653129372895</v>
      </c>
      <c r="Z8" s="53">
        <v>224.13129827291846</v>
      </c>
      <c r="AA8" s="53">
        <v>211.21996428531631</v>
      </c>
      <c r="AB8" s="53">
        <v>198.30863029771416</v>
      </c>
      <c r="AC8" s="81">
        <v>185.28220156</v>
      </c>
      <c r="AD8" s="81">
        <v>185.28220156</v>
      </c>
      <c r="AE8" s="81">
        <v>185.28220156</v>
      </c>
      <c r="AF8" s="81">
        <v>185.28220156</v>
      </c>
    </row>
    <row r="9" spans="1:32" x14ac:dyDescent="0.25">
      <c r="A9" s="10" t="s">
        <v>3</v>
      </c>
      <c r="B9" s="11">
        <v>611</v>
      </c>
      <c r="C9" s="11">
        <v>638</v>
      </c>
      <c r="D9" s="11">
        <v>662</v>
      </c>
      <c r="E9" s="11">
        <v>568</v>
      </c>
      <c r="F9" s="11">
        <v>550</v>
      </c>
      <c r="G9" s="11">
        <v>589</v>
      </c>
      <c r="H9" s="11">
        <v>355.84699999999998</v>
      </c>
      <c r="I9" s="11">
        <v>355.74400000000003</v>
      </c>
      <c r="J9" s="11">
        <v>354.01600000000002</v>
      </c>
      <c r="K9" s="11">
        <v>400.39400000000001</v>
      </c>
      <c r="L9" s="11">
        <v>446.77199999999999</v>
      </c>
      <c r="M9" s="11">
        <v>448.95499999999998</v>
      </c>
      <c r="N9" s="5">
        <v>444.71835865673125</v>
      </c>
      <c r="O9" s="5">
        <v>437.11409958719656</v>
      </c>
      <c r="P9" s="5">
        <v>429.37815050537665</v>
      </c>
      <c r="Q9" s="5">
        <v>421.59175913962383</v>
      </c>
      <c r="R9" s="5">
        <v>407.70174816898924</v>
      </c>
      <c r="S9" s="5">
        <v>393.81173719835465</v>
      </c>
      <c r="T9" s="5">
        <v>379.90311161210411</v>
      </c>
      <c r="U9" s="5">
        <v>391.49127602255675</v>
      </c>
      <c r="V9" s="5">
        <v>403.07944043300938</v>
      </c>
      <c r="W9" s="5">
        <v>414.66760484346207</v>
      </c>
      <c r="X9" s="53">
        <v>390.72734979114387</v>
      </c>
      <c r="Y9" s="53">
        <v>366.78709473882566</v>
      </c>
      <c r="Z9" s="53">
        <v>342.84683968650745</v>
      </c>
      <c r="AA9" s="53">
        <v>350.02248868109365</v>
      </c>
      <c r="AB9" s="53">
        <v>357.19813767567985</v>
      </c>
      <c r="AC9" s="81">
        <v>364.41973432999998</v>
      </c>
      <c r="AD9" s="81">
        <v>364.41973432999998</v>
      </c>
      <c r="AE9" s="81">
        <v>364.41973432999998</v>
      </c>
      <c r="AF9" s="81">
        <v>364.41973432999998</v>
      </c>
    </row>
    <row r="10" spans="1:32" x14ac:dyDescent="0.25">
      <c r="A10" s="10" t="s">
        <v>4</v>
      </c>
      <c r="B10" s="11">
        <v>47</v>
      </c>
      <c r="C10" s="11">
        <v>43</v>
      </c>
      <c r="D10" s="11">
        <v>45</v>
      </c>
      <c r="E10" s="11">
        <v>41</v>
      </c>
      <c r="F10" s="11">
        <v>49</v>
      </c>
      <c r="G10" s="11">
        <v>42</v>
      </c>
      <c r="H10" s="11">
        <v>38.542000000000002</v>
      </c>
      <c r="I10" s="11">
        <v>39.051000000000002</v>
      </c>
      <c r="J10" s="11">
        <v>39.612000000000002</v>
      </c>
      <c r="K10" s="11">
        <v>45.146999999999998</v>
      </c>
      <c r="L10" s="11">
        <v>46.164000000000001</v>
      </c>
      <c r="M10" s="11">
        <v>47.48</v>
      </c>
      <c r="N10" s="5">
        <v>29.737831430045389</v>
      </c>
      <c r="O10" s="5">
        <v>29.537325079327431</v>
      </c>
      <c r="P10" s="5">
        <v>29.336241450621273</v>
      </c>
      <c r="Q10" s="5">
        <v>29.135157821915111</v>
      </c>
      <c r="R10" s="5">
        <v>26.040285513746738</v>
      </c>
      <c r="S10" s="5">
        <v>22.945413205578362</v>
      </c>
      <c r="T10" s="5">
        <v>19.85054089783603</v>
      </c>
      <c r="U10" s="5">
        <v>18.899845154362207</v>
      </c>
      <c r="V10" s="5">
        <v>17.949149410888385</v>
      </c>
      <c r="W10" s="5">
        <v>16.998453667414562</v>
      </c>
      <c r="X10" s="53">
        <v>15.913973198198812</v>
      </c>
      <c r="Y10" s="53">
        <v>14.829492728983062</v>
      </c>
      <c r="Z10" s="53">
        <v>13.745012259767314</v>
      </c>
      <c r="AA10" s="53">
        <v>14.014687948328577</v>
      </c>
      <c r="AB10" s="53">
        <v>14.284363636889839</v>
      </c>
      <c r="AC10" s="81">
        <v>14.538833271</v>
      </c>
      <c r="AD10" s="81">
        <v>14.538833271</v>
      </c>
      <c r="AE10" s="81">
        <v>14.538833271</v>
      </c>
      <c r="AF10" s="81">
        <v>14.538833271</v>
      </c>
    </row>
    <row r="11" spans="1:32" x14ac:dyDescent="0.25">
      <c r="A11" s="10" t="s">
        <v>5</v>
      </c>
      <c r="B11" s="11">
        <v>157</v>
      </c>
      <c r="C11" s="11">
        <v>197</v>
      </c>
      <c r="D11" s="11">
        <v>198</v>
      </c>
      <c r="E11" s="11">
        <v>125</v>
      </c>
      <c r="F11" s="11">
        <v>125</v>
      </c>
      <c r="G11" s="11">
        <v>134</v>
      </c>
      <c r="H11" s="11">
        <v>100.66500000000001</v>
      </c>
      <c r="I11" s="11">
        <v>105.914</v>
      </c>
      <c r="J11" s="11">
        <v>105.32299999999999</v>
      </c>
      <c r="K11" s="11">
        <v>114.739</v>
      </c>
      <c r="L11" s="11">
        <v>118.03700000000001</v>
      </c>
      <c r="M11" s="11">
        <v>124.878</v>
      </c>
      <c r="N11" s="5">
        <v>53.960663204301134</v>
      </c>
      <c r="O11" s="5">
        <v>56.058538972936908</v>
      </c>
      <c r="P11" s="5">
        <v>58.145572149657475</v>
      </c>
      <c r="Q11" s="5">
        <v>60.232605326378057</v>
      </c>
      <c r="R11" s="5">
        <v>61.094884335300371</v>
      </c>
      <c r="S11" s="5">
        <v>61.957163344222678</v>
      </c>
      <c r="T11" s="5">
        <v>62.8194423493836</v>
      </c>
      <c r="U11" s="5">
        <v>57.985369709570115</v>
      </c>
      <c r="V11" s="5">
        <v>53.15129706975663</v>
      </c>
      <c r="W11" s="5">
        <v>48.317224429943145</v>
      </c>
      <c r="X11" s="53">
        <v>46.999883036799275</v>
      </c>
      <c r="Y11" s="53">
        <v>45.682541643655405</v>
      </c>
      <c r="Z11" s="53">
        <v>44.365200250511535</v>
      </c>
      <c r="AA11" s="53">
        <v>41.236783781071125</v>
      </c>
      <c r="AB11" s="53">
        <v>38.108367311630715</v>
      </c>
      <c r="AC11" s="81">
        <v>34.993880552999997</v>
      </c>
      <c r="AD11" s="81">
        <v>34.993880552999997</v>
      </c>
      <c r="AE11" s="81">
        <v>34.993880552999997</v>
      </c>
      <c r="AF11" s="81">
        <v>34.993880552999997</v>
      </c>
    </row>
    <row r="12" spans="1:32" x14ac:dyDescent="0.25">
      <c r="A12" s="10" t="s">
        <v>6</v>
      </c>
      <c r="B12" s="11">
        <v>27</v>
      </c>
      <c r="C12" s="11">
        <v>24</v>
      </c>
      <c r="D12" s="11">
        <v>24</v>
      </c>
      <c r="E12" s="11">
        <v>22</v>
      </c>
      <c r="F12" s="11">
        <v>22</v>
      </c>
      <c r="G12" s="11">
        <v>22</v>
      </c>
      <c r="H12" s="11">
        <v>16.515999999999998</v>
      </c>
      <c r="I12" s="11">
        <v>16.927</v>
      </c>
      <c r="J12" s="11">
        <v>16.766999999999999</v>
      </c>
      <c r="K12" s="11">
        <v>27.05</v>
      </c>
      <c r="L12" s="11">
        <v>27.341999999999999</v>
      </c>
      <c r="M12" s="11">
        <v>27.638000000000002</v>
      </c>
      <c r="N12" s="5">
        <v>17.63167939735871</v>
      </c>
      <c r="O12" s="5">
        <v>18.887135180273315</v>
      </c>
      <c r="P12" s="5">
        <v>20.107288991495018</v>
      </c>
      <c r="Q12" s="5">
        <v>21.327442802716721</v>
      </c>
      <c r="R12" s="5">
        <v>21.806464009311814</v>
      </c>
      <c r="S12" s="5">
        <v>22.285485215906906</v>
      </c>
      <c r="T12" s="5">
        <v>22.762258771113938</v>
      </c>
      <c r="U12" s="5">
        <v>24.959099445603133</v>
      </c>
      <c r="V12" s="5">
        <v>27.155940120092328</v>
      </c>
      <c r="W12" s="5">
        <v>29.35278079458152</v>
      </c>
      <c r="X12" s="53">
        <v>29.382606614980055</v>
      </c>
      <c r="Y12" s="53">
        <v>29.412432435378591</v>
      </c>
      <c r="Z12" s="53">
        <v>29.44225825577713</v>
      </c>
      <c r="AA12" s="53">
        <v>27.208956179185353</v>
      </c>
      <c r="AB12" s="53">
        <v>24.975654102593577</v>
      </c>
      <c r="AC12" s="81">
        <v>22.766501047999999</v>
      </c>
      <c r="AD12" s="81">
        <v>22.766501047999999</v>
      </c>
      <c r="AE12" s="81">
        <v>22.766501047999999</v>
      </c>
      <c r="AF12" s="81">
        <v>22.766501047999999</v>
      </c>
    </row>
    <row r="13" spans="1:32" x14ac:dyDescent="0.25">
      <c r="A13" s="10" t="s">
        <v>7</v>
      </c>
      <c r="B13" s="11">
        <v>284</v>
      </c>
      <c r="C13" s="11">
        <v>264</v>
      </c>
      <c r="D13" s="11">
        <v>259</v>
      </c>
      <c r="E13" s="11">
        <v>260</v>
      </c>
      <c r="F13" s="11">
        <v>256</v>
      </c>
      <c r="G13" s="11">
        <v>256</v>
      </c>
      <c r="H13" s="11">
        <v>179.59299999999999</v>
      </c>
      <c r="I13" s="11">
        <v>186.411</v>
      </c>
      <c r="J13" s="11">
        <v>188.989</v>
      </c>
      <c r="K13" s="11">
        <v>244.72399999999999</v>
      </c>
      <c r="L13" s="11">
        <v>253.78899999999999</v>
      </c>
      <c r="M13" s="11">
        <v>263.93099999999998</v>
      </c>
      <c r="N13" s="5">
        <v>353.92939825847623</v>
      </c>
      <c r="O13" s="5">
        <v>365.43890464595603</v>
      </c>
      <c r="P13" s="5">
        <v>376.40831884651254</v>
      </c>
      <c r="Q13" s="5">
        <v>387.32407455116356</v>
      </c>
      <c r="R13" s="5">
        <v>372.19872461834348</v>
      </c>
      <c r="S13" s="5">
        <v>357.07337468552339</v>
      </c>
      <c r="T13" s="5">
        <v>340.82818876482543</v>
      </c>
      <c r="U13" s="5">
        <v>319.44851675048074</v>
      </c>
      <c r="V13" s="5">
        <v>298.06884473613604</v>
      </c>
      <c r="W13" s="5">
        <v>276.68917272179129</v>
      </c>
      <c r="X13" s="53">
        <v>272.80395521216599</v>
      </c>
      <c r="Y13" s="53">
        <v>268.91873770254068</v>
      </c>
      <c r="Z13" s="53">
        <v>265.03352019291538</v>
      </c>
      <c r="AA13" s="53">
        <v>275.77253002247159</v>
      </c>
      <c r="AB13" s="53">
        <v>286.51153985202779</v>
      </c>
      <c r="AC13" s="81">
        <v>297.31382975000002</v>
      </c>
      <c r="AD13" s="81">
        <v>297.31382975000002</v>
      </c>
      <c r="AE13" s="81">
        <v>297.31382975000002</v>
      </c>
      <c r="AF13" s="81">
        <v>297.31382975000002</v>
      </c>
    </row>
    <row r="14" spans="1:32" x14ac:dyDescent="0.25">
      <c r="A14" s="10" t="s">
        <v>8</v>
      </c>
      <c r="B14" s="11">
        <v>4</v>
      </c>
      <c r="C14" s="11">
        <v>4</v>
      </c>
      <c r="D14" s="11">
        <v>5</v>
      </c>
      <c r="E14" s="11">
        <v>6</v>
      </c>
      <c r="F14" s="11">
        <v>6</v>
      </c>
      <c r="G14" s="11">
        <v>5</v>
      </c>
      <c r="H14" s="11">
        <v>5.1070000000000002</v>
      </c>
      <c r="I14" s="11">
        <v>5.3239999999999998</v>
      </c>
      <c r="J14" s="11">
        <v>5.4710000000000001</v>
      </c>
      <c r="K14" s="11">
        <v>16.61</v>
      </c>
      <c r="L14" s="11">
        <v>16.937999999999999</v>
      </c>
      <c r="M14" s="11">
        <v>17.396000000000001</v>
      </c>
      <c r="N14" s="5">
        <v>6.7642821767629018</v>
      </c>
      <c r="O14" s="5">
        <v>6.9570817546516457</v>
      </c>
      <c r="P14" s="5">
        <v>7.1498813325403896</v>
      </c>
      <c r="Q14" s="5">
        <v>7.3426809104291335</v>
      </c>
      <c r="R14" s="5">
        <v>6.2000765752764222</v>
      </c>
      <c r="S14" s="5">
        <v>5.0574722401237109</v>
      </c>
      <c r="T14" s="5">
        <v>3.9148679050145074</v>
      </c>
      <c r="U14" s="5">
        <v>3.8954540888226119</v>
      </c>
      <c r="V14" s="5">
        <v>3.8760402726307164</v>
      </c>
      <c r="W14" s="5">
        <v>3.8566264564388208</v>
      </c>
      <c r="X14" s="53">
        <v>3.8013476614661115</v>
      </c>
      <c r="Y14" s="53">
        <v>3.7460688664934021</v>
      </c>
      <c r="Z14" s="53">
        <v>3.6907900715206927</v>
      </c>
      <c r="AA14" s="53">
        <v>3.8503001071680454</v>
      </c>
      <c r="AB14" s="53">
        <v>4.0098101428153976</v>
      </c>
      <c r="AC14" s="81">
        <v>4.1570355425000001</v>
      </c>
      <c r="AD14" s="81">
        <v>4.1570355425000001</v>
      </c>
      <c r="AE14" s="81">
        <v>4.1570355425000001</v>
      </c>
      <c r="AF14" s="81">
        <v>4.1570355425000001</v>
      </c>
    </row>
    <row r="15" spans="1:32" x14ac:dyDescent="0.25">
      <c r="A15" s="10" t="s">
        <v>10</v>
      </c>
      <c r="B15" s="11">
        <v>42</v>
      </c>
      <c r="C15" s="11">
        <v>42</v>
      </c>
      <c r="D15" s="11">
        <v>50</v>
      </c>
      <c r="E15" s="11">
        <v>46</v>
      </c>
      <c r="F15" s="11">
        <v>43</v>
      </c>
      <c r="G15" s="11">
        <v>42</v>
      </c>
      <c r="H15" s="11">
        <v>29.806000000000001</v>
      </c>
      <c r="I15" s="11">
        <v>30.702999999999999</v>
      </c>
      <c r="J15" s="11">
        <v>31.004999999999999</v>
      </c>
      <c r="K15" s="11">
        <v>41.430999999999997</v>
      </c>
      <c r="L15" s="11">
        <v>41.917000000000002</v>
      </c>
      <c r="M15" s="11">
        <v>43.97</v>
      </c>
      <c r="N15" s="5">
        <v>22.912119001709602</v>
      </c>
      <c r="O15" s="5">
        <v>23.65923686255017</v>
      </c>
      <c r="P15" s="5">
        <v>24.383387632409136</v>
      </c>
      <c r="Q15" s="5">
        <v>25.107538402268098</v>
      </c>
      <c r="R15" s="5">
        <v>24.637839646587597</v>
      </c>
      <c r="S15" s="5">
        <v>24.168140890907097</v>
      </c>
      <c r="T15" s="5">
        <v>23.698413542450417</v>
      </c>
      <c r="U15" s="5">
        <v>22.719845893192442</v>
      </c>
      <c r="V15" s="5">
        <v>21.741278243934467</v>
      </c>
      <c r="W15" s="5">
        <v>20.762710594676488</v>
      </c>
      <c r="X15" s="53">
        <v>19.602157929851082</v>
      </c>
      <c r="Y15" s="53">
        <v>18.441605265025675</v>
      </c>
      <c r="Z15" s="53">
        <v>17.281052600200269</v>
      </c>
      <c r="AA15" s="53">
        <v>16.00989305057848</v>
      </c>
      <c r="AB15" s="53">
        <v>14.738733500956691</v>
      </c>
      <c r="AC15" s="81">
        <v>13.508460594000001</v>
      </c>
      <c r="AD15" s="81">
        <v>13.508460594000001</v>
      </c>
      <c r="AE15" s="81">
        <v>13.508460594000001</v>
      </c>
      <c r="AF15" s="81">
        <v>13.508460594000001</v>
      </c>
    </row>
    <row r="16" spans="1:32" x14ac:dyDescent="0.25">
      <c r="A16" s="10" t="s">
        <v>11</v>
      </c>
      <c r="B16" s="11">
        <v>234</v>
      </c>
      <c r="C16" s="11">
        <v>238</v>
      </c>
      <c r="D16" s="11">
        <v>239</v>
      </c>
      <c r="E16" s="11">
        <v>288</v>
      </c>
      <c r="F16" s="11">
        <v>271</v>
      </c>
      <c r="G16" s="11">
        <v>247</v>
      </c>
      <c r="H16" s="11">
        <v>426.75900000000001</v>
      </c>
      <c r="I16" s="11">
        <v>439.11099999999999</v>
      </c>
      <c r="J16" s="11">
        <v>459.29399999999998</v>
      </c>
      <c r="K16" s="11">
        <v>439.798</v>
      </c>
      <c r="L16" s="11">
        <v>333.476</v>
      </c>
      <c r="M16" s="11">
        <v>333.88600000000002</v>
      </c>
      <c r="N16" s="5">
        <v>268.19975762012007</v>
      </c>
      <c r="O16" s="5">
        <v>267.60761152674485</v>
      </c>
      <c r="P16" s="5">
        <v>266.76038094791278</v>
      </c>
      <c r="Q16" s="5">
        <v>265.65963983096083</v>
      </c>
      <c r="R16" s="5">
        <v>245.65761829887387</v>
      </c>
      <c r="S16" s="5">
        <v>225.65559676678694</v>
      </c>
      <c r="T16" s="5">
        <v>205.51336871896984</v>
      </c>
      <c r="U16" s="5">
        <v>191.97439976730553</v>
      </c>
      <c r="V16" s="5">
        <v>178.43543081564121</v>
      </c>
      <c r="W16" s="5">
        <v>164.89646186397687</v>
      </c>
      <c r="X16" s="53">
        <v>186.51237565635668</v>
      </c>
      <c r="Y16" s="53">
        <v>208.1282894487365</v>
      </c>
      <c r="Z16" s="53">
        <v>229.74420324111634</v>
      </c>
      <c r="AA16" s="53">
        <v>220.75300658181922</v>
      </c>
      <c r="AB16" s="53">
        <v>211.7618099225221</v>
      </c>
      <c r="AC16" s="81">
        <v>202.76923739</v>
      </c>
      <c r="AD16" s="81">
        <v>202.76923739</v>
      </c>
      <c r="AE16" s="81">
        <v>202.76923739</v>
      </c>
      <c r="AF16" s="81">
        <v>202.76923739</v>
      </c>
    </row>
    <row r="17" spans="1:32" x14ac:dyDescent="0.25">
      <c r="A17" s="10" t="s">
        <v>12</v>
      </c>
      <c r="B17" s="11">
        <v>323</v>
      </c>
      <c r="C17" s="11">
        <v>308</v>
      </c>
      <c r="D17" s="11">
        <v>292</v>
      </c>
      <c r="E17" s="11">
        <v>276</v>
      </c>
      <c r="F17" s="11">
        <v>261</v>
      </c>
      <c r="G17" s="11">
        <v>245</v>
      </c>
      <c r="H17" s="11">
        <v>228.57900000000001</v>
      </c>
      <c r="I17" s="11">
        <v>215.53899999999999</v>
      </c>
      <c r="J17" s="11">
        <v>199.13399999999999</v>
      </c>
      <c r="K17" s="11">
        <v>183.89699999999999</v>
      </c>
      <c r="L17" s="11">
        <v>173.01900000000001</v>
      </c>
      <c r="M17" s="11">
        <v>157.238</v>
      </c>
      <c r="N17" s="5">
        <v>329.56318573579716</v>
      </c>
      <c r="O17" s="5">
        <v>322.34180918867895</v>
      </c>
      <c r="P17" s="5">
        <v>315.12043264156074</v>
      </c>
      <c r="Q17" s="5">
        <v>307.89905609444253</v>
      </c>
      <c r="R17" s="5">
        <v>295.21552240116483</v>
      </c>
      <c r="S17" s="5">
        <v>282.53198870788714</v>
      </c>
      <c r="T17" s="5">
        <v>252.60300680730472</v>
      </c>
      <c r="U17" s="5">
        <v>224.19884058066103</v>
      </c>
      <c r="V17" s="5">
        <v>198.90475689604</v>
      </c>
      <c r="W17" s="5">
        <v>197.52798227035444</v>
      </c>
      <c r="X17" s="53">
        <v>186.04956656994997</v>
      </c>
      <c r="Y17" s="53">
        <v>174.57115086954551</v>
      </c>
      <c r="Z17" s="53">
        <v>163.09273516914101</v>
      </c>
      <c r="AA17" s="53">
        <v>145.63414522060054</v>
      </c>
      <c r="AB17" s="53">
        <v>118.919993552553</v>
      </c>
      <c r="AC17" s="81">
        <v>114.06989775</v>
      </c>
      <c r="AD17" s="81">
        <v>105.98817278</v>
      </c>
      <c r="AE17" s="81">
        <v>97.906447815000007</v>
      </c>
      <c r="AF17" s="81">
        <v>89.824722847000004</v>
      </c>
    </row>
    <row r="18" spans="1:32" x14ac:dyDescent="0.25">
      <c r="A18" s="10" t="s">
        <v>13</v>
      </c>
      <c r="B18" s="11">
        <v>300</v>
      </c>
      <c r="C18" s="11">
        <v>303</v>
      </c>
      <c r="D18" s="11">
        <v>305</v>
      </c>
      <c r="E18" s="11">
        <v>307</v>
      </c>
      <c r="F18" s="11">
        <v>309</v>
      </c>
      <c r="G18" s="11">
        <v>311</v>
      </c>
      <c r="H18" s="11">
        <v>312.92500000000001</v>
      </c>
      <c r="I18" s="11">
        <v>308.66199999999998</v>
      </c>
      <c r="J18" s="11">
        <v>304.28899999999999</v>
      </c>
      <c r="K18" s="11">
        <v>307.142</v>
      </c>
      <c r="L18" s="11">
        <v>295.245</v>
      </c>
      <c r="M18" s="11">
        <v>289.99</v>
      </c>
      <c r="N18" s="5">
        <v>337.96228349025273</v>
      </c>
      <c r="O18" s="5">
        <v>321.10225274459123</v>
      </c>
      <c r="P18" s="5">
        <v>304.24222199892972</v>
      </c>
      <c r="Q18" s="5">
        <v>287.38219125326822</v>
      </c>
      <c r="R18" s="5">
        <v>267.12242384588666</v>
      </c>
      <c r="S18" s="5">
        <v>246.8626564385051</v>
      </c>
      <c r="T18" s="5">
        <v>236.35826811385985</v>
      </c>
      <c r="U18" s="5">
        <v>225.25436287585234</v>
      </c>
      <c r="V18" s="5">
        <v>213.41059557023834</v>
      </c>
      <c r="W18" s="5">
        <v>210.48582118800093</v>
      </c>
      <c r="X18" s="53">
        <v>198.94647063236869</v>
      </c>
      <c r="Y18" s="53">
        <v>187.40712007673645</v>
      </c>
      <c r="Z18" s="53">
        <v>175.86776952110418</v>
      </c>
      <c r="AA18" s="53">
        <v>161.45635270699313</v>
      </c>
      <c r="AB18" s="53">
        <v>138.75942579074399</v>
      </c>
      <c r="AC18" s="81">
        <v>131.32971018999999</v>
      </c>
      <c r="AD18" s="81">
        <v>125.61699315</v>
      </c>
      <c r="AE18" s="81">
        <v>119.90427612000001</v>
      </c>
      <c r="AF18" s="81">
        <v>114.19155909</v>
      </c>
    </row>
    <row r="19" spans="1:32" x14ac:dyDescent="0.25">
      <c r="A19" s="10" t="s">
        <v>14</v>
      </c>
      <c r="B19" s="11">
        <v>5233</v>
      </c>
      <c r="C19" s="11">
        <v>5003</v>
      </c>
      <c r="D19" s="11">
        <v>4854</v>
      </c>
      <c r="E19" s="11">
        <v>4926</v>
      </c>
      <c r="F19" s="11">
        <v>5359</v>
      </c>
      <c r="G19" s="11">
        <v>4726</v>
      </c>
      <c r="H19" s="11">
        <v>4720.9269999999997</v>
      </c>
      <c r="I19" s="11">
        <v>4243.9849999999997</v>
      </c>
      <c r="J19" s="11">
        <v>4280.1189999999997</v>
      </c>
      <c r="K19" s="11">
        <v>4510.9210000000003</v>
      </c>
      <c r="L19" s="11">
        <v>4687.9160000000002</v>
      </c>
      <c r="M19" s="11">
        <v>4389.6670000000004</v>
      </c>
      <c r="N19" s="5">
        <v>3256.02989263262</v>
      </c>
      <c r="O19" s="5">
        <v>3346.3808519088302</v>
      </c>
      <c r="P19" s="5">
        <v>3436.7318111850404</v>
      </c>
      <c r="Q19" s="5">
        <v>3069.0494184512263</v>
      </c>
      <c r="R19" s="5">
        <v>3382.9920896082904</v>
      </c>
      <c r="S19" s="5">
        <v>3696.9347607653544</v>
      </c>
      <c r="T19" s="5">
        <v>4010.8767320416882</v>
      </c>
      <c r="U19" s="5">
        <v>4061.0194186020108</v>
      </c>
      <c r="V19" s="5">
        <v>4111.1621051623333</v>
      </c>
      <c r="W19" s="5">
        <v>4287.8759942091983</v>
      </c>
      <c r="X19" s="6">
        <v>4168.0109175782509</v>
      </c>
      <c r="Y19" s="53">
        <v>4048.1458409473025</v>
      </c>
      <c r="Z19" s="53">
        <v>3689.3507912027999</v>
      </c>
      <c r="AA19" s="59">
        <v>3604.9357478459751</v>
      </c>
      <c r="AB19" s="59">
        <v>3520.5207044891504</v>
      </c>
      <c r="AC19" s="81">
        <v>4188.6147631000003</v>
      </c>
      <c r="AD19" s="81">
        <v>4188.6147631000003</v>
      </c>
      <c r="AE19" s="81">
        <v>4188.6147631000003</v>
      </c>
      <c r="AF19" s="81">
        <v>4188.6147631000003</v>
      </c>
    </row>
    <row r="20" spans="1:32" x14ac:dyDescent="0.25">
      <c r="X20" s="53"/>
      <c r="Y20" s="53"/>
      <c r="Z20" s="53"/>
      <c r="AA20" s="53"/>
      <c r="AB20" s="53"/>
      <c r="AC20" s="53"/>
      <c r="AE20" s="71"/>
    </row>
    <row r="21" spans="1:32" x14ac:dyDescent="0.25">
      <c r="X21" s="53"/>
      <c r="Y21" s="53"/>
      <c r="Z21" s="53"/>
      <c r="AA21" s="53"/>
      <c r="AB21" s="53"/>
      <c r="AC21" s="53"/>
      <c r="AE21" s="71"/>
    </row>
    <row r="22" spans="1:32" x14ac:dyDescent="0.25">
      <c r="X22" s="53"/>
      <c r="Y22" s="53"/>
      <c r="Z22" s="53"/>
      <c r="AA22" s="53"/>
      <c r="AB22" s="53"/>
      <c r="AC22" s="53"/>
      <c r="AE22" s="71"/>
    </row>
    <row r="23" spans="1:32" x14ac:dyDescent="0.25">
      <c r="X23" s="53"/>
      <c r="Y23" s="53"/>
      <c r="Z23" s="53"/>
      <c r="AA23" s="53"/>
      <c r="AB23" s="53"/>
      <c r="AC23" s="53"/>
      <c r="AE23" s="71"/>
    </row>
    <row r="24" spans="1:32" x14ac:dyDescent="0.25">
      <c r="X24" s="53"/>
      <c r="Y24" s="53"/>
      <c r="Z24" s="53"/>
      <c r="AA24" s="53"/>
      <c r="AB24" s="53"/>
      <c r="AC24" s="53"/>
      <c r="AE24" s="71"/>
    </row>
    <row r="25" spans="1:32" x14ac:dyDescent="0.25">
      <c r="X25" s="53"/>
      <c r="Y25" s="53"/>
      <c r="Z25" s="53"/>
      <c r="AA25" s="53"/>
      <c r="AB25" s="53"/>
      <c r="AC25" s="53"/>
      <c r="AE25" s="71"/>
    </row>
    <row r="26" spans="1:32" x14ac:dyDescent="0.25">
      <c r="A26" s="29" t="s">
        <v>15</v>
      </c>
      <c r="B26" s="59">
        <f t="shared" ref="B26:W26" si="0">SUM(B7:B19)</f>
        <v>7560</v>
      </c>
      <c r="C26" s="59">
        <f t="shared" si="0"/>
        <v>7320</v>
      </c>
      <c r="D26" s="59">
        <f t="shared" si="0"/>
        <v>7198</v>
      </c>
      <c r="E26" s="59">
        <f t="shared" si="0"/>
        <v>7149</v>
      </c>
      <c r="F26" s="59">
        <f t="shared" si="0"/>
        <v>7542</v>
      </c>
      <c r="G26" s="59">
        <f t="shared" si="0"/>
        <v>6929</v>
      </c>
      <c r="H26" s="59">
        <f t="shared" si="0"/>
        <v>6724.3439999999991</v>
      </c>
      <c r="I26" s="59">
        <f t="shared" si="0"/>
        <v>6256.4470000000001</v>
      </c>
      <c r="J26" s="59">
        <f t="shared" si="0"/>
        <v>6260.6260000000002</v>
      </c>
      <c r="K26" s="59">
        <f t="shared" si="0"/>
        <v>7210.768</v>
      </c>
      <c r="L26" s="59">
        <f t="shared" si="0"/>
        <v>7288.0150000000003</v>
      </c>
      <c r="M26" s="59">
        <f t="shared" si="0"/>
        <v>6995.6329999999998</v>
      </c>
      <c r="N26" s="59">
        <f t="shared" si="0"/>
        <v>5805.1855080152363</v>
      </c>
      <c r="O26" s="59">
        <f t="shared" si="0"/>
        <v>5888.1458793260717</v>
      </c>
      <c r="P26" s="59">
        <f t="shared" si="0"/>
        <v>5969.5286738427076</v>
      </c>
      <c r="Q26" s="59">
        <f t="shared" si="0"/>
        <v>5592.0048624096544</v>
      </c>
      <c r="R26" s="59">
        <f t="shared" si="0"/>
        <v>5736.4481849185795</v>
      </c>
      <c r="S26" s="59">
        <f t="shared" si="0"/>
        <v>5880.8915074275037</v>
      </c>
      <c r="T26" s="59">
        <f t="shared" si="0"/>
        <v>6014.1426976861958</v>
      </c>
      <c r="U26" s="59">
        <f t="shared" si="0"/>
        <v>5987.9159428483163</v>
      </c>
      <c r="V26" s="59">
        <f t="shared" si="0"/>
        <v>5964.0594084848517</v>
      </c>
      <c r="W26" s="59">
        <f t="shared" si="0"/>
        <v>6099.6103785902424</v>
      </c>
      <c r="X26" s="53">
        <f t="shared" ref="X26:AE26" si="1">SUM(X7:X19)</f>
        <v>5939.5922950067625</v>
      </c>
      <c r="Y26" s="53">
        <f t="shared" si="1"/>
        <v>5779.5742114232817</v>
      </c>
      <c r="Z26" s="53">
        <f t="shared" si="1"/>
        <v>5380.6261547262475</v>
      </c>
      <c r="AA26" s="53">
        <f t="shared" si="1"/>
        <v>5229.2384638199583</v>
      </c>
      <c r="AB26" s="53">
        <f t="shared" si="1"/>
        <v>5060.3097010920246</v>
      </c>
      <c r="AC26" s="53">
        <f t="shared" si="1"/>
        <v>5681.0338267084999</v>
      </c>
      <c r="AD26" s="71">
        <f t="shared" si="1"/>
        <v>5667.2393846985005</v>
      </c>
      <c r="AE26" s="71">
        <f t="shared" si="1"/>
        <v>5653.4449427035006</v>
      </c>
      <c r="AF26" s="71">
        <f t="shared" ref="AF26" si="2">SUM(AF7:AF19)</f>
        <v>5639.6505007055002</v>
      </c>
    </row>
    <row r="27" spans="1:32" x14ac:dyDescent="0.25">
      <c r="A27" s="29" t="s">
        <v>22</v>
      </c>
      <c r="B27" s="59">
        <f t="shared" ref="B27:W27" si="3">B19</f>
        <v>5233</v>
      </c>
      <c r="C27" s="59">
        <f t="shared" si="3"/>
        <v>5003</v>
      </c>
      <c r="D27" s="59">
        <f t="shared" si="3"/>
        <v>4854</v>
      </c>
      <c r="E27" s="59">
        <f t="shared" si="3"/>
        <v>4926</v>
      </c>
      <c r="F27" s="59">
        <f t="shared" si="3"/>
        <v>5359</v>
      </c>
      <c r="G27" s="59">
        <f t="shared" si="3"/>
        <v>4726</v>
      </c>
      <c r="H27" s="59">
        <f t="shared" si="3"/>
        <v>4720.9269999999997</v>
      </c>
      <c r="I27" s="59">
        <f t="shared" si="3"/>
        <v>4243.9849999999997</v>
      </c>
      <c r="J27" s="59">
        <f t="shared" si="3"/>
        <v>4280.1189999999997</v>
      </c>
      <c r="K27" s="59">
        <f t="shared" si="3"/>
        <v>4510.9210000000003</v>
      </c>
      <c r="L27" s="59">
        <f t="shared" si="3"/>
        <v>4687.9160000000002</v>
      </c>
      <c r="M27" s="59">
        <f t="shared" si="3"/>
        <v>4389.6670000000004</v>
      </c>
      <c r="N27" s="59">
        <f t="shared" si="3"/>
        <v>3256.02989263262</v>
      </c>
      <c r="O27" s="59">
        <f t="shared" si="3"/>
        <v>3346.3808519088302</v>
      </c>
      <c r="P27" s="59">
        <f t="shared" si="3"/>
        <v>3436.7318111850404</v>
      </c>
      <c r="Q27" s="59">
        <f t="shared" si="3"/>
        <v>3069.0494184512263</v>
      </c>
      <c r="R27" s="59">
        <f t="shared" si="3"/>
        <v>3382.9920896082904</v>
      </c>
      <c r="S27" s="59">
        <f t="shared" si="3"/>
        <v>3696.9347607653544</v>
      </c>
      <c r="T27" s="59">
        <f t="shared" si="3"/>
        <v>4010.8767320416882</v>
      </c>
      <c r="U27" s="59">
        <f t="shared" si="3"/>
        <v>4061.0194186020108</v>
      </c>
      <c r="V27" s="59">
        <f t="shared" si="3"/>
        <v>4111.1621051623333</v>
      </c>
      <c r="W27" s="59">
        <f t="shared" si="3"/>
        <v>4287.8759942091983</v>
      </c>
      <c r="X27" s="53">
        <f t="shared" ref="X27:AE27" si="4">X19</f>
        <v>4168.0109175782509</v>
      </c>
      <c r="Y27" s="53">
        <f t="shared" si="4"/>
        <v>4048.1458409473025</v>
      </c>
      <c r="Z27" s="53">
        <f t="shared" si="4"/>
        <v>3689.3507912027999</v>
      </c>
      <c r="AA27" s="53">
        <f t="shared" si="4"/>
        <v>3604.9357478459751</v>
      </c>
      <c r="AB27" s="53">
        <f t="shared" si="4"/>
        <v>3520.5207044891504</v>
      </c>
      <c r="AC27" s="53">
        <f t="shared" si="4"/>
        <v>4188.6147631000003</v>
      </c>
      <c r="AD27" s="71">
        <f t="shared" si="4"/>
        <v>4188.6147631000003</v>
      </c>
      <c r="AE27" s="71">
        <f t="shared" si="4"/>
        <v>4188.6147631000003</v>
      </c>
      <c r="AF27" s="71">
        <f t="shared" ref="AF27" si="5">AF19</f>
        <v>4188.6147631000003</v>
      </c>
    </row>
    <row r="28" spans="1:32" x14ac:dyDescent="0.25">
      <c r="A28" s="30" t="s">
        <v>23</v>
      </c>
      <c r="B28" s="59">
        <f t="shared" ref="B28:W28" si="6">B26 - B27</f>
        <v>2327</v>
      </c>
      <c r="C28" s="59">
        <f t="shared" si="6"/>
        <v>2317</v>
      </c>
      <c r="D28" s="59">
        <f t="shared" si="6"/>
        <v>2344</v>
      </c>
      <c r="E28" s="59">
        <f t="shared" si="6"/>
        <v>2223</v>
      </c>
      <c r="F28" s="59">
        <f t="shared" si="6"/>
        <v>2183</v>
      </c>
      <c r="G28" s="59">
        <f t="shared" si="6"/>
        <v>2203</v>
      </c>
      <c r="H28" s="59">
        <f t="shared" si="6"/>
        <v>2003.4169999999995</v>
      </c>
      <c r="I28" s="59">
        <f t="shared" si="6"/>
        <v>2012.4620000000004</v>
      </c>
      <c r="J28" s="59">
        <f t="shared" si="6"/>
        <v>1980.5070000000005</v>
      </c>
      <c r="K28" s="59">
        <f t="shared" si="6"/>
        <v>2699.8469999999998</v>
      </c>
      <c r="L28" s="59">
        <f t="shared" si="6"/>
        <v>2600.0990000000002</v>
      </c>
      <c r="M28" s="59">
        <f t="shared" si="6"/>
        <v>2605.9659999999994</v>
      </c>
      <c r="N28" s="59">
        <f t="shared" si="6"/>
        <v>2549.1556153826164</v>
      </c>
      <c r="O28" s="59">
        <f t="shared" si="6"/>
        <v>2541.7650274172415</v>
      </c>
      <c r="P28" s="59">
        <f t="shared" si="6"/>
        <v>2532.7968626576671</v>
      </c>
      <c r="Q28" s="59">
        <f t="shared" si="6"/>
        <v>2522.9554439584281</v>
      </c>
      <c r="R28" s="59">
        <f t="shared" si="6"/>
        <v>2353.4560953102891</v>
      </c>
      <c r="S28" s="59">
        <f t="shared" si="6"/>
        <v>2183.9567466621493</v>
      </c>
      <c r="T28" s="59">
        <f t="shared" si="6"/>
        <v>2003.2659656445076</v>
      </c>
      <c r="U28" s="59">
        <f t="shared" si="6"/>
        <v>1926.8965242463055</v>
      </c>
      <c r="V28" s="59">
        <f t="shared" si="6"/>
        <v>1852.8973033225184</v>
      </c>
      <c r="W28" s="59">
        <f t="shared" si="6"/>
        <v>1811.734384381044</v>
      </c>
      <c r="X28" s="53">
        <f t="shared" ref="X28:AE28" si="7">X26 - X27</f>
        <v>1771.5813774285116</v>
      </c>
      <c r="Y28" s="53">
        <f t="shared" si="7"/>
        <v>1731.4283704759791</v>
      </c>
      <c r="Z28" s="53">
        <f t="shared" si="7"/>
        <v>1691.2753635234476</v>
      </c>
      <c r="AA28" s="53">
        <f t="shared" si="7"/>
        <v>1624.3027159739831</v>
      </c>
      <c r="AB28" s="53">
        <f t="shared" si="7"/>
        <v>1539.7889966028742</v>
      </c>
      <c r="AC28" s="53">
        <f t="shared" si="7"/>
        <v>1492.4190636084995</v>
      </c>
      <c r="AD28" s="71">
        <f t="shared" si="7"/>
        <v>1478.6246215985002</v>
      </c>
      <c r="AE28" s="71">
        <f t="shared" si="7"/>
        <v>1464.8301796035003</v>
      </c>
      <c r="AF28" s="71">
        <f t="shared" ref="AF28" si="8">AF26 - AF27</f>
        <v>1451.0357376054999</v>
      </c>
    </row>
    <row r="29" spans="1:32" x14ac:dyDescent="0.25">
      <c r="A29" s="32" t="s">
        <v>16</v>
      </c>
      <c r="B29" s="33"/>
      <c r="C29" s="33"/>
      <c r="D29" s="33"/>
      <c r="E29" s="33"/>
      <c r="F29" s="33"/>
      <c r="G29" s="33"/>
      <c r="H29" s="33"/>
      <c r="I29" s="33"/>
      <c r="J29" s="33"/>
      <c r="K29" s="33"/>
      <c r="L29" s="33"/>
      <c r="M29" s="33"/>
      <c r="N29" s="31">
        <v>1131.0705238551104</v>
      </c>
      <c r="O29" s="31">
        <v>1131.0705238551104</v>
      </c>
      <c r="P29" s="31">
        <v>1131.0705238551104</v>
      </c>
      <c r="Q29" s="31">
        <v>673.03717184508662</v>
      </c>
      <c r="R29" s="33">
        <v>673.03717184508662</v>
      </c>
      <c r="S29" s="33">
        <v>673.03717184508662</v>
      </c>
      <c r="T29" s="33">
        <v>998.60439824500008</v>
      </c>
      <c r="U29" s="33">
        <v>998.60439824500008</v>
      </c>
      <c r="V29" s="33">
        <v>998.60439824500008</v>
      </c>
      <c r="W29" s="33">
        <v>1125.1756007315428</v>
      </c>
      <c r="X29" s="53">
        <v>1125.1756007315428</v>
      </c>
      <c r="Y29" s="53">
        <v>1125.1756007315428</v>
      </c>
      <c r="Z29" s="53">
        <v>886.24562761798813</v>
      </c>
      <c r="AA29" s="53">
        <v>886.24562761798813</v>
      </c>
      <c r="AB29" s="53">
        <v>886.24562761798813</v>
      </c>
      <c r="AC29" s="53">
        <v>1655.2107293078402</v>
      </c>
      <c r="AD29" s="71">
        <v>1655.2107293078402</v>
      </c>
      <c r="AE29" s="71">
        <v>1655.2107293078402</v>
      </c>
      <c r="AF29" s="71">
        <v>1655.2107293078402</v>
      </c>
    </row>
    <row r="30" spans="1:32" x14ac:dyDescent="0.25">
      <c r="A30" s="32" t="s">
        <v>17</v>
      </c>
      <c r="B30" s="33"/>
      <c r="C30" s="33"/>
      <c r="D30" s="33"/>
      <c r="E30" s="33"/>
      <c r="F30" s="33"/>
      <c r="G30" s="33"/>
      <c r="H30" s="33"/>
      <c r="I30" s="33"/>
      <c r="J30" s="33"/>
      <c r="K30" s="33"/>
      <c r="L30" s="33"/>
      <c r="M30" s="33"/>
      <c r="N30" s="59">
        <f t="shared" ref="N30:W30" si="9">N26 - N29</f>
        <v>4674.1149841601255</v>
      </c>
      <c r="O30" s="59">
        <f t="shared" si="9"/>
        <v>4757.0753554709609</v>
      </c>
      <c r="P30" s="59">
        <f t="shared" si="9"/>
        <v>4838.4581499875967</v>
      </c>
      <c r="Q30" s="59">
        <f t="shared" si="9"/>
        <v>4918.9676905645674</v>
      </c>
      <c r="R30" s="59">
        <f t="shared" si="9"/>
        <v>5063.4110130734925</v>
      </c>
      <c r="S30" s="59">
        <f t="shared" si="9"/>
        <v>5207.8543355824168</v>
      </c>
      <c r="T30" s="59">
        <f t="shared" si="9"/>
        <v>5015.5382994411957</v>
      </c>
      <c r="U30" s="59">
        <f t="shared" si="9"/>
        <v>4989.3115446033162</v>
      </c>
      <c r="V30" s="59">
        <f t="shared" si="9"/>
        <v>4965.4550102398516</v>
      </c>
      <c r="W30" s="59">
        <f t="shared" si="9"/>
        <v>4974.4347778586998</v>
      </c>
      <c r="X30" s="53">
        <f t="shared" ref="X30:AE30" si="10">X26 - X29</f>
        <v>4814.4166942752199</v>
      </c>
      <c r="Y30" s="53">
        <f t="shared" si="10"/>
        <v>4654.3986106917391</v>
      </c>
      <c r="Z30" s="53">
        <f t="shared" si="10"/>
        <v>4494.3805271082592</v>
      </c>
      <c r="AA30" s="53">
        <f t="shared" si="10"/>
        <v>4342.99283620197</v>
      </c>
      <c r="AB30" s="53">
        <f t="shared" si="10"/>
        <v>4174.0640734740364</v>
      </c>
      <c r="AC30" s="53">
        <f t="shared" si="10"/>
        <v>4025.8230974006597</v>
      </c>
      <c r="AD30" s="71">
        <f t="shared" si="10"/>
        <v>4012.0286553906603</v>
      </c>
      <c r="AE30" s="71">
        <f t="shared" si="10"/>
        <v>3998.2342133956604</v>
      </c>
      <c r="AF30" s="71">
        <f t="shared" ref="AF30" si="11">AF26 - AF29</f>
        <v>3984.43977139766</v>
      </c>
    </row>
    <row r="31" spans="1:32" x14ac:dyDescent="0.25">
      <c r="A31" s="32" t="s">
        <v>18</v>
      </c>
      <c r="B31" s="33"/>
      <c r="C31" s="33"/>
      <c r="D31" s="33"/>
      <c r="E31" s="33"/>
      <c r="F31" s="33"/>
      <c r="G31" s="33"/>
      <c r="H31" s="33"/>
      <c r="I31" s="33"/>
      <c r="J31" s="33"/>
      <c r="K31" s="33"/>
      <c r="L31" s="33"/>
      <c r="M31" s="33"/>
      <c r="N31" s="59">
        <f t="shared" ref="N31:W31" si="12">N27 - N29</f>
        <v>2124.9593687775096</v>
      </c>
      <c r="O31" s="59">
        <f t="shared" si="12"/>
        <v>2215.3103280537198</v>
      </c>
      <c r="P31" s="59">
        <f t="shared" si="12"/>
        <v>2305.66128732993</v>
      </c>
      <c r="Q31" s="59">
        <f t="shared" si="12"/>
        <v>2396.0122466061398</v>
      </c>
      <c r="R31" s="59">
        <f t="shared" si="12"/>
        <v>2709.9549177632039</v>
      </c>
      <c r="S31" s="59">
        <f t="shared" si="12"/>
        <v>3023.8975889202679</v>
      </c>
      <c r="T31" s="59">
        <f t="shared" si="12"/>
        <v>3012.2723337966881</v>
      </c>
      <c r="U31" s="59">
        <f t="shared" si="12"/>
        <v>3062.4150203570107</v>
      </c>
      <c r="V31" s="59">
        <f t="shared" si="12"/>
        <v>3112.5577069173332</v>
      </c>
      <c r="W31" s="59">
        <f t="shared" si="12"/>
        <v>3162.7003934776558</v>
      </c>
      <c r="X31" s="53">
        <f t="shared" ref="X31:AE31" si="13">X27 - X29</f>
        <v>3042.8353168467083</v>
      </c>
      <c r="Y31" s="53">
        <f t="shared" si="13"/>
        <v>2922.97024021576</v>
      </c>
      <c r="Z31" s="53">
        <f t="shared" si="13"/>
        <v>2803.1051635848116</v>
      </c>
      <c r="AA31" s="53">
        <f t="shared" si="13"/>
        <v>2718.6901202279869</v>
      </c>
      <c r="AB31" s="53">
        <f t="shared" si="13"/>
        <v>2634.2750768711621</v>
      </c>
      <c r="AC31" s="53">
        <f t="shared" si="13"/>
        <v>2533.4040337921601</v>
      </c>
      <c r="AD31" s="71">
        <f t="shared" si="13"/>
        <v>2533.4040337921601</v>
      </c>
      <c r="AE31" s="71">
        <f t="shared" si="13"/>
        <v>2533.4040337921601</v>
      </c>
      <c r="AF31" s="71">
        <f t="shared" ref="AF31" si="14">AF27 - AF29</f>
        <v>2533.4040337921601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35"/>
  <sheetViews>
    <sheetView workbookViewId="0">
      <pane xSplit="1" ySplit="6" topLeftCell="R13" activePane="bottomRight" state="frozen"/>
      <selection pane="topRight" activeCell="B1" sqref="B1"/>
      <selection pane="bottomLeft" activeCell="A2" sqref="A2"/>
      <selection pane="bottomRight" activeCell="AJ25" sqref="AJ25:AJ35"/>
    </sheetView>
  </sheetViews>
  <sheetFormatPr defaultRowHeight="15" x14ac:dyDescent="0.25"/>
  <cols>
    <col min="1" max="1" width="35.5703125" bestFit="1" customWidth="1"/>
  </cols>
  <sheetData>
    <row r="1" spans="1:36" s="56" customFormat="1" x14ac:dyDescent="0.25">
      <c r="A1" s="58" t="s">
        <v>29</v>
      </c>
    </row>
    <row r="2" spans="1:36" s="56" customFormat="1" ht="30" x14ac:dyDescent="0.25">
      <c r="A2" s="14" t="s">
        <v>25</v>
      </c>
    </row>
    <row r="3" spans="1:36" s="56" customFormat="1" x14ac:dyDescent="0.25">
      <c r="A3" s="14"/>
    </row>
    <row r="4" spans="1:36" s="56" customFormat="1" x14ac:dyDescent="0.25">
      <c r="A4" s="14"/>
    </row>
    <row r="5" spans="1:36" s="56" customFormat="1" x14ac:dyDescent="0.25"/>
    <row r="6" spans="1:36"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c r="AJ6" s="9">
        <v>2020</v>
      </c>
    </row>
    <row r="7" spans="1:36" x14ac:dyDescent="0.25">
      <c r="A7" s="10" t="s">
        <v>1</v>
      </c>
      <c r="B7" s="12">
        <v>17398</v>
      </c>
      <c r="C7" s="12">
        <v>18268</v>
      </c>
      <c r="D7" s="12">
        <v>17469</v>
      </c>
      <c r="E7" s="12">
        <v>16272</v>
      </c>
      <c r="F7" s="12">
        <v>15909</v>
      </c>
      <c r="G7" s="12">
        <v>15784</v>
      </c>
      <c r="H7" s="12">
        <v>15416</v>
      </c>
      <c r="I7" s="12">
        <v>15189</v>
      </c>
      <c r="J7" s="12">
        <v>14889</v>
      </c>
      <c r="K7" s="12">
        <v>12080</v>
      </c>
      <c r="L7" s="12">
        <v>12767.18304</v>
      </c>
      <c r="M7" s="12">
        <v>13195.177679999999</v>
      </c>
      <c r="N7" s="12">
        <v>13416.00649</v>
      </c>
      <c r="O7" s="12">
        <v>12583.438165</v>
      </c>
      <c r="P7" s="12">
        <v>11396.178250999999</v>
      </c>
      <c r="Q7" s="12">
        <v>10850.383714</v>
      </c>
      <c r="R7" s="5">
        <v>10436.083690947704</v>
      </c>
      <c r="S7" s="5">
        <v>10342.972437905137</v>
      </c>
      <c r="T7" s="5">
        <v>10249.747524772569</v>
      </c>
      <c r="U7" s="5">
        <v>10404.321519705525</v>
      </c>
      <c r="V7" s="5">
        <v>9545.5602184160161</v>
      </c>
      <c r="W7" s="5">
        <v>8686.7989171265053</v>
      </c>
      <c r="X7" s="5">
        <v>7792.2062486410377</v>
      </c>
      <c r="Y7" s="5">
        <v>6762.119741510005</v>
      </c>
      <c r="Z7" s="5">
        <v>5696.2018671830128</v>
      </c>
      <c r="AA7" s="5">
        <v>4625.2954871757102</v>
      </c>
      <c r="AB7" s="6">
        <v>3358.5343551440751</v>
      </c>
      <c r="AC7" s="54">
        <v>3285.444831144076</v>
      </c>
      <c r="AD7" s="54">
        <v>3243.6566724632553</v>
      </c>
      <c r="AE7" s="54">
        <v>2624.2216461708035</v>
      </c>
      <c r="AF7" s="54">
        <v>2004.7866198783518</v>
      </c>
      <c r="AG7" s="81">
        <v>1385.3378147999999</v>
      </c>
      <c r="AH7" s="81">
        <v>1286.5467982</v>
      </c>
      <c r="AI7" s="81">
        <v>994.64526021999995</v>
      </c>
      <c r="AJ7" s="81">
        <v>818.29998221999995</v>
      </c>
    </row>
    <row r="8" spans="1:36" x14ac:dyDescent="0.25">
      <c r="A8" s="10" t="s">
        <v>2</v>
      </c>
      <c r="B8" s="12">
        <v>4568</v>
      </c>
      <c r="C8" s="12">
        <v>3310</v>
      </c>
      <c r="D8" s="12">
        <v>2951</v>
      </c>
      <c r="E8" s="12">
        <v>3169</v>
      </c>
      <c r="F8" s="12">
        <v>3550</v>
      </c>
      <c r="G8" s="12">
        <v>3256</v>
      </c>
      <c r="H8" s="12">
        <v>3292</v>
      </c>
      <c r="I8" s="12">
        <v>3284</v>
      </c>
      <c r="J8" s="12">
        <v>3218</v>
      </c>
      <c r="K8" s="12">
        <v>3357</v>
      </c>
      <c r="L8" s="12">
        <v>2848.7318599999999</v>
      </c>
      <c r="M8" s="12">
        <v>2804.9977999999996</v>
      </c>
      <c r="N8" s="12">
        <v>2740.2197000000001</v>
      </c>
      <c r="O8" s="12">
        <v>2134.9493509999998</v>
      </c>
      <c r="P8" s="12">
        <v>2138.846462</v>
      </c>
      <c r="Q8" s="12">
        <v>2242.8049819999997</v>
      </c>
      <c r="R8" s="5">
        <v>1786.02920648894</v>
      </c>
      <c r="S8" s="5">
        <v>1780.2452513395594</v>
      </c>
      <c r="T8" s="5">
        <v>1763.2694821899076</v>
      </c>
      <c r="U8" s="5">
        <v>1735.1048449483746</v>
      </c>
      <c r="V8" s="5">
        <v>1514.1602867064344</v>
      </c>
      <c r="W8" s="5">
        <v>1293.2157284644941</v>
      </c>
      <c r="X8" s="5">
        <v>1068.632246197403</v>
      </c>
      <c r="Y8" s="5">
        <v>937.73042502273779</v>
      </c>
      <c r="Z8" s="5">
        <v>806.82860384807259</v>
      </c>
      <c r="AA8" s="5">
        <v>675.92678267340727</v>
      </c>
      <c r="AB8" s="54">
        <v>628.63498104735913</v>
      </c>
      <c r="AC8" s="54">
        <v>581.34317942131099</v>
      </c>
      <c r="AD8" s="54">
        <v>534.05137779526297</v>
      </c>
      <c r="AE8" s="54">
        <v>481.59685959931301</v>
      </c>
      <c r="AF8" s="54">
        <v>429.14234140336305</v>
      </c>
      <c r="AG8" s="81">
        <v>376.96168096000002</v>
      </c>
      <c r="AH8" s="81">
        <v>376.96168096000002</v>
      </c>
      <c r="AI8" s="81">
        <v>376.96168096000002</v>
      </c>
      <c r="AJ8" s="81">
        <v>376.96168096000002</v>
      </c>
    </row>
    <row r="9" spans="1:36" x14ac:dyDescent="0.25">
      <c r="A9" s="10" t="s">
        <v>3</v>
      </c>
      <c r="B9" s="12">
        <v>1490</v>
      </c>
      <c r="C9" s="12">
        <v>1082</v>
      </c>
      <c r="D9" s="12">
        <v>971</v>
      </c>
      <c r="E9" s="12">
        <v>579</v>
      </c>
      <c r="F9" s="12">
        <v>831</v>
      </c>
      <c r="G9" s="12">
        <v>755</v>
      </c>
      <c r="H9" s="12">
        <v>784</v>
      </c>
      <c r="I9" s="12">
        <v>772</v>
      </c>
      <c r="J9" s="12">
        <v>780</v>
      </c>
      <c r="K9" s="12">
        <v>793</v>
      </c>
      <c r="L9" s="12">
        <v>635.91254000000004</v>
      </c>
      <c r="M9" s="12">
        <v>648.47557999999992</v>
      </c>
      <c r="N9" s="12">
        <v>586.28953000000001</v>
      </c>
      <c r="O9" s="12">
        <v>620.00053799999989</v>
      </c>
      <c r="P9" s="12">
        <v>627.90006600000004</v>
      </c>
      <c r="Q9" s="12">
        <v>641.95841200000007</v>
      </c>
      <c r="R9" s="5">
        <v>578.86964928142459</v>
      </c>
      <c r="S9" s="5">
        <v>580.74241246373947</v>
      </c>
      <c r="T9" s="5">
        <v>581.63009212718634</v>
      </c>
      <c r="U9" s="5">
        <v>581.54304845186527</v>
      </c>
      <c r="V9" s="5">
        <v>484.76297564149894</v>
      </c>
      <c r="W9" s="5">
        <v>387.98290283113261</v>
      </c>
      <c r="X9" s="5">
        <v>291.10598107397055</v>
      </c>
      <c r="Y9" s="5">
        <v>266.96469690585974</v>
      </c>
      <c r="Z9" s="5">
        <v>242.82341273774892</v>
      </c>
      <c r="AA9" s="5">
        <v>218.68212856963811</v>
      </c>
      <c r="AB9" s="54">
        <v>184.31065190380914</v>
      </c>
      <c r="AC9" s="54">
        <v>149.93917523798018</v>
      </c>
      <c r="AD9" s="54">
        <v>115.56769857215124</v>
      </c>
      <c r="AE9" s="54">
        <v>91.61422663572607</v>
      </c>
      <c r="AF9" s="54">
        <v>67.660754699300895</v>
      </c>
      <c r="AG9" s="81">
        <v>43.714354872999998</v>
      </c>
      <c r="AH9" s="81">
        <v>43.714354872999998</v>
      </c>
      <c r="AI9" s="81">
        <v>43.714354872999998</v>
      </c>
      <c r="AJ9" s="81">
        <v>43.714354872999998</v>
      </c>
    </row>
    <row r="10" spans="1:36" x14ac:dyDescent="0.25">
      <c r="A10" s="10" t="s">
        <v>4</v>
      </c>
      <c r="B10" s="12">
        <v>591</v>
      </c>
      <c r="C10" s="12">
        <v>367</v>
      </c>
      <c r="D10" s="12">
        <v>280</v>
      </c>
      <c r="E10" s="12">
        <v>456</v>
      </c>
      <c r="F10" s="12">
        <v>297</v>
      </c>
      <c r="G10" s="12">
        <v>280</v>
      </c>
      <c r="H10" s="12">
        <v>278</v>
      </c>
      <c r="I10" s="12">
        <v>269</v>
      </c>
      <c r="J10" s="12">
        <v>275</v>
      </c>
      <c r="K10" s="12">
        <v>286</v>
      </c>
      <c r="L10" s="12">
        <v>255.24694</v>
      </c>
      <c r="M10" s="12">
        <v>259.12139999999999</v>
      </c>
      <c r="N10" s="12">
        <v>261.12200000000001</v>
      </c>
      <c r="O10" s="12">
        <v>325.46336300000002</v>
      </c>
      <c r="P10" s="12">
        <v>338.39419099999998</v>
      </c>
      <c r="Q10" s="12">
        <v>342.200335</v>
      </c>
      <c r="R10" s="5">
        <v>259.09939545220357</v>
      </c>
      <c r="S10" s="5">
        <v>256.56512425282114</v>
      </c>
      <c r="T10" s="5">
        <v>254.03085305343868</v>
      </c>
      <c r="U10" s="5">
        <v>251.49658185405619</v>
      </c>
      <c r="V10" s="5">
        <v>229.28947486513746</v>
      </c>
      <c r="W10" s="5">
        <v>207.08236787621874</v>
      </c>
      <c r="X10" s="5">
        <v>184.87526088311498</v>
      </c>
      <c r="Y10" s="5">
        <v>165.42026329833251</v>
      </c>
      <c r="Z10" s="5">
        <v>145.96526571355005</v>
      </c>
      <c r="AA10" s="5">
        <v>126.51026812876761</v>
      </c>
      <c r="AB10" s="54">
        <v>125.3356987383617</v>
      </c>
      <c r="AC10" s="54">
        <v>124.16112934795579</v>
      </c>
      <c r="AD10" s="54">
        <v>122.9865599575499</v>
      </c>
      <c r="AE10" s="54">
        <v>119.02465673307994</v>
      </c>
      <c r="AF10" s="54">
        <v>115.06275350860997</v>
      </c>
      <c r="AG10" s="81">
        <v>111.11696302</v>
      </c>
      <c r="AH10" s="81">
        <v>111.11696302</v>
      </c>
      <c r="AI10" s="81">
        <v>111.11696302</v>
      </c>
      <c r="AJ10" s="81">
        <v>111.11696302</v>
      </c>
    </row>
    <row r="11" spans="1:36" x14ac:dyDescent="0.25">
      <c r="A11" s="10" t="s">
        <v>5</v>
      </c>
      <c r="B11" s="12">
        <v>4775</v>
      </c>
      <c r="C11" s="12">
        <v>2849</v>
      </c>
      <c r="D11" s="12">
        <v>1842</v>
      </c>
      <c r="E11" s="12">
        <v>1042</v>
      </c>
      <c r="F11" s="12">
        <v>726</v>
      </c>
      <c r="G11" s="12">
        <v>612</v>
      </c>
      <c r="H11" s="12">
        <v>615</v>
      </c>
      <c r="I11" s="12">
        <v>603</v>
      </c>
      <c r="J11" s="12">
        <v>562</v>
      </c>
      <c r="K11" s="12">
        <v>530</v>
      </c>
      <c r="L11" s="12">
        <v>388.80621000000002</v>
      </c>
      <c r="M11" s="12">
        <v>407.12083000000001</v>
      </c>
      <c r="N11" s="12">
        <v>405.00171</v>
      </c>
      <c r="O11" s="12">
        <v>303.51133099999998</v>
      </c>
      <c r="P11" s="12">
        <v>312.641367</v>
      </c>
      <c r="Q11" s="12">
        <v>331.756955</v>
      </c>
      <c r="R11" s="5">
        <v>212.95500189338239</v>
      </c>
      <c r="S11" s="5">
        <v>200.16827549947035</v>
      </c>
      <c r="T11" s="5">
        <v>187.38145910555835</v>
      </c>
      <c r="U11" s="5">
        <v>174.59464271164632</v>
      </c>
      <c r="V11" s="5">
        <v>175.47196903571421</v>
      </c>
      <c r="W11" s="5">
        <v>176.3492953597821</v>
      </c>
      <c r="X11" s="5">
        <v>177.22662167939919</v>
      </c>
      <c r="Y11" s="5">
        <v>166.28790512039393</v>
      </c>
      <c r="Z11" s="5">
        <v>155.34918856138867</v>
      </c>
      <c r="AA11" s="5">
        <v>144.41047200238341</v>
      </c>
      <c r="AB11" s="54">
        <v>131.31275606283396</v>
      </c>
      <c r="AC11" s="54">
        <v>118.21504012328448</v>
      </c>
      <c r="AD11" s="54">
        <v>105.11732418373499</v>
      </c>
      <c r="AE11" s="54">
        <v>98.338970810512066</v>
      </c>
      <c r="AF11" s="54">
        <v>91.560617437289139</v>
      </c>
      <c r="AG11" s="81">
        <v>84.782364064000006</v>
      </c>
      <c r="AH11" s="81">
        <v>84.782364064000006</v>
      </c>
      <c r="AI11" s="81">
        <v>84.782364064000006</v>
      </c>
      <c r="AJ11" s="81">
        <v>84.782364064000006</v>
      </c>
    </row>
    <row r="12" spans="1:36" x14ac:dyDescent="0.25">
      <c r="A12" s="10" t="s">
        <v>6</v>
      </c>
      <c r="B12" s="12">
        <v>881</v>
      </c>
      <c r="C12" s="12">
        <v>727</v>
      </c>
      <c r="D12" s="12">
        <v>734</v>
      </c>
      <c r="E12" s="12">
        <v>505</v>
      </c>
      <c r="F12" s="12">
        <v>430</v>
      </c>
      <c r="G12" s="12">
        <v>378</v>
      </c>
      <c r="H12" s="12">
        <v>416</v>
      </c>
      <c r="I12" s="12">
        <v>383</v>
      </c>
      <c r="J12" s="12">
        <v>379</v>
      </c>
      <c r="K12" s="12">
        <v>369</v>
      </c>
      <c r="L12" s="12">
        <v>335.05935999999997</v>
      </c>
      <c r="M12" s="12">
        <v>344.26492999999999</v>
      </c>
      <c r="N12" s="12">
        <v>342.27257000000003</v>
      </c>
      <c r="O12" s="12">
        <v>311.82537199999996</v>
      </c>
      <c r="P12" s="12">
        <v>315.76159799999999</v>
      </c>
      <c r="Q12" s="12">
        <v>319.01205699999997</v>
      </c>
      <c r="R12" s="5">
        <v>256.66710354183527</v>
      </c>
      <c r="S12" s="5">
        <v>237.37531081249514</v>
      </c>
      <c r="T12" s="5">
        <v>218.01456964315503</v>
      </c>
      <c r="U12" s="5">
        <v>198.65382847381488</v>
      </c>
      <c r="V12" s="5">
        <v>182.1299248702899</v>
      </c>
      <c r="W12" s="5">
        <v>165.60602126676494</v>
      </c>
      <c r="X12" s="5">
        <v>149.06490431967532</v>
      </c>
      <c r="Y12" s="5">
        <v>139.11736479063981</v>
      </c>
      <c r="Z12" s="5">
        <v>129.1698252616043</v>
      </c>
      <c r="AA12" s="5">
        <v>119.22228573256882</v>
      </c>
      <c r="AB12" s="54">
        <v>114.18014876984293</v>
      </c>
      <c r="AC12" s="54">
        <v>109.13801180711704</v>
      </c>
      <c r="AD12" s="54">
        <v>104.09587484439116</v>
      </c>
      <c r="AE12" s="54">
        <v>100.92870278087041</v>
      </c>
      <c r="AF12" s="54">
        <v>97.761530717349657</v>
      </c>
      <c r="AG12" s="81">
        <v>94.077464105999994</v>
      </c>
      <c r="AH12" s="81">
        <v>94.077464105999994</v>
      </c>
      <c r="AI12" s="81">
        <v>94.077464105999994</v>
      </c>
      <c r="AJ12" s="81">
        <v>94.077464105999994</v>
      </c>
    </row>
    <row r="13" spans="1:36" x14ac:dyDescent="0.25">
      <c r="A13" s="10" t="s">
        <v>7</v>
      </c>
      <c r="B13" s="12">
        <v>846</v>
      </c>
      <c r="C13" s="12">
        <v>740</v>
      </c>
      <c r="D13" s="12">
        <v>918</v>
      </c>
      <c r="E13" s="12">
        <v>425</v>
      </c>
      <c r="F13" s="12">
        <v>399</v>
      </c>
      <c r="G13" s="12">
        <v>396</v>
      </c>
      <c r="H13" s="12">
        <v>396</v>
      </c>
      <c r="I13" s="12">
        <v>392</v>
      </c>
      <c r="J13" s="12">
        <v>398</v>
      </c>
      <c r="K13" s="12">
        <v>403</v>
      </c>
      <c r="L13" s="12">
        <v>385.99396000000002</v>
      </c>
      <c r="M13" s="12">
        <v>409.09528</v>
      </c>
      <c r="N13" s="12">
        <v>414.8843</v>
      </c>
      <c r="O13" s="12">
        <v>382.06110999999999</v>
      </c>
      <c r="P13" s="12">
        <v>409.65949899999998</v>
      </c>
      <c r="Q13" s="12">
        <v>429.00187900000003</v>
      </c>
      <c r="R13" s="5">
        <v>325.13085675319996</v>
      </c>
      <c r="S13" s="5">
        <v>337.21398258649202</v>
      </c>
      <c r="T13" s="5">
        <v>349.29053951978409</v>
      </c>
      <c r="U13" s="5">
        <v>360.96385645307618</v>
      </c>
      <c r="V13" s="5">
        <v>325.02624891877747</v>
      </c>
      <c r="W13" s="5">
        <v>289.08864138447871</v>
      </c>
      <c r="X13" s="5">
        <v>252.861389524722</v>
      </c>
      <c r="Y13" s="5">
        <v>231.37281616884965</v>
      </c>
      <c r="Z13" s="5">
        <v>209.88424281297731</v>
      </c>
      <c r="AA13" s="5">
        <v>188.39566945710493</v>
      </c>
      <c r="AB13" s="54">
        <v>181.20338657151885</v>
      </c>
      <c r="AC13" s="54">
        <v>174.01110368593277</v>
      </c>
      <c r="AD13" s="54">
        <v>166.81882080034671</v>
      </c>
      <c r="AE13" s="54">
        <v>159.85076384583647</v>
      </c>
      <c r="AF13" s="54">
        <v>152.88270689132622</v>
      </c>
      <c r="AG13" s="81">
        <v>146.14337667000001</v>
      </c>
      <c r="AH13" s="81">
        <v>146.14337667000001</v>
      </c>
      <c r="AI13" s="81">
        <v>146.14337667000001</v>
      </c>
      <c r="AJ13" s="81">
        <v>146.14337667000001</v>
      </c>
    </row>
    <row r="14" spans="1:36" x14ac:dyDescent="0.25">
      <c r="A14" s="10" t="s">
        <v>8</v>
      </c>
      <c r="B14" s="12" t="s">
        <v>9</v>
      </c>
      <c r="C14" s="12" t="s">
        <v>9</v>
      </c>
      <c r="D14" s="12" t="s">
        <v>9</v>
      </c>
      <c r="E14" s="12">
        <v>1</v>
      </c>
      <c r="F14" s="12">
        <v>0</v>
      </c>
      <c r="G14" s="12">
        <v>0</v>
      </c>
      <c r="H14" s="12">
        <v>1</v>
      </c>
      <c r="I14" s="12">
        <v>1</v>
      </c>
      <c r="J14" s="12">
        <v>1</v>
      </c>
      <c r="K14" s="12">
        <v>1</v>
      </c>
      <c r="L14" s="12">
        <v>1.0341300000000002</v>
      </c>
      <c r="M14" s="12">
        <v>1.0794900000000001</v>
      </c>
      <c r="N14" s="12">
        <v>1.09717</v>
      </c>
      <c r="O14" s="12">
        <v>1.130239</v>
      </c>
      <c r="P14" s="12">
        <v>1.1496679999999999</v>
      </c>
      <c r="Q14" s="12">
        <v>1.1772529999999999</v>
      </c>
      <c r="R14" s="5">
        <v>0.23673921986580007</v>
      </c>
      <c r="S14" s="5">
        <v>0.22846403877636867</v>
      </c>
      <c r="T14" s="5">
        <v>0.22018885768693727</v>
      </c>
      <c r="U14" s="5">
        <v>0.21191367659750585</v>
      </c>
      <c r="V14" s="5">
        <v>0.4760354908983373</v>
      </c>
      <c r="W14" s="5">
        <v>0.74015730519916878</v>
      </c>
      <c r="X14" s="5">
        <v>1.00427911954199</v>
      </c>
      <c r="Y14" s="5">
        <v>0.71487114567528276</v>
      </c>
      <c r="Z14" s="5">
        <v>0.42546317180857551</v>
      </c>
      <c r="AA14" s="5">
        <v>0.13605519794186824</v>
      </c>
      <c r="AB14" s="54">
        <v>0.11367712047143783</v>
      </c>
      <c r="AC14" s="54">
        <v>9.1299043001007413E-2</v>
      </c>
      <c r="AD14" s="54">
        <v>6.8920965530577014E-2</v>
      </c>
      <c r="AE14" s="54">
        <v>6.6972593469451336E-2</v>
      </c>
      <c r="AF14" s="54">
        <v>6.5024221408325658E-2</v>
      </c>
      <c r="AG14" s="81">
        <v>6.3154749400000001E-2</v>
      </c>
      <c r="AH14" s="81">
        <v>6.3154749400000001E-2</v>
      </c>
      <c r="AI14" s="81">
        <v>6.3154749400000001E-2</v>
      </c>
      <c r="AJ14" s="81">
        <v>6.3154749400000001E-2</v>
      </c>
    </row>
    <row r="15" spans="1:36" x14ac:dyDescent="0.25">
      <c r="A15" s="10" t="s">
        <v>10</v>
      </c>
      <c r="B15" s="12" t="s">
        <v>9</v>
      </c>
      <c r="C15" s="12" t="s">
        <v>9</v>
      </c>
      <c r="D15" s="12" t="s">
        <v>9</v>
      </c>
      <c r="E15" s="12">
        <v>4</v>
      </c>
      <c r="F15" s="12">
        <v>7</v>
      </c>
      <c r="G15" s="12">
        <v>10</v>
      </c>
      <c r="H15" s="12">
        <v>9</v>
      </c>
      <c r="I15" s="12">
        <v>5</v>
      </c>
      <c r="J15" s="12">
        <v>2</v>
      </c>
      <c r="K15" s="12">
        <v>2</v>
      </c>
      <c r="L15" s="12">
        <v>4.9860200000000008</v>
      </c>
      <c r="M15" s="12">
        <v>5.2165799999999996</v>
      </c>
      <c r="N15" s="12">
        <v>5.2868199999999996</v>
      </c>
      <c r="O15" s="12">
        <v>5.9249520000000002</v>
      </c>
      <c r="P15" s="12">
        <v>6.4347529999999997</v>
      </c>
      <c r="Q15" s="12">
        <v>6.6302989999999999</v>
      </c>
      <c r="R15" s="5">
        <v>4.6196707739005998</v>
      </c>
      <c r="S15" s="5">
        <v>3.9849636902882297</v>
      </c>
      <c r="T15" s="5">
        <v>3.3502566066758597</v>
      </c>
      <c r="U15" s="5">
        <v>2.7155495230634896</v>
      </c>
      <c r="V15" s="5">
        <v>3.8639793874819937</v>
      </c>
      <c r="W15" s="5">
        <v>5.0124092519004977</v>
      </c>
      <c r="X15" s="5">
        <v>6.1608391163418501</v>
      </c>
      <c r="Y15" s="5">
        <v>7.1994361325944682</v>
      </c>
      <c r="Z15" s="5">
        <v>8.2380331488470855</v>
      </c>
      <c r="AA15" s="5">
        <v>9.2766301650997036</v>
      </c>
      <c r="AB15" s="54">
        <v>7.1941602812951864</v>
      </c>
      <c r="AC15" s="54">
        <v>5.1116903974906691</v>
      </c>
      <c r="AD15" s="54">
        <v>3.0292205136861496</v>
      </c>
      <c r="AE15" s="54">
        <v>2.3598919082987164</v>
      </c>
      <c r="AF15" s="54">
        <v>1.6905633029112832</v>
      </c>
      <c r="AG15" s="81">
        <v>1.0236808823000001</v>
      </c>
      <c r="AH15" s="81">
        <v>1.0236808823000001</v>
      </c>
      <c r="AI15" s="81">
        <v>1.0236808823000001</v>
      </c>
      <c r="AJ15" s="81">
        <v>1.0236808823000001</v>
      </c>
    </row>
    <row r="16" spans="1:36" x14ac:dyDescent="0.25">
      <c r="A16" s="10" t="s">
        <v>11</v>
      </c>
      <c r="B16" s="12">
        <v>8</v>
      </c>
      <c r="C16" s="12">
        <v>46</v>
      </c>
      <c r="D16" s="12">
        <v>33</v>
      </c>
      <c r="E16" s="12">
        <v>34</v>
      </c>
      <c r="F16" s="12">
        <v>42</v>
      </c>
      <c r="G16" s="12">
        <v>44</v>
      </c>
      <c r="H16" s="12">
        <v>44</v>
      </c>
      <c r="I16" s="12">
        <v>71</v>
      </c>
      <c r="J16" s="12">
        <v>59</v>
      </c>
      <c r="K16" s="12">
        <v>47</v>
      </c>
      <c r="L16" s="12">
        <v>32.31973</v>
      </c>
      <c r="M16" s="12">
        <v>33.307589999999998</v>
      </c>
      <c r="N16" s="12">
        <v>34.030680000000004</v>
      </c>
      <c r="O16" s="12">
        <v>33.938901999999999</v>
      </c>
      <c r="P16" s="12">
        <v>33.938758</v>
      </c>
      <c r="Q16" s="12">
        <v>34.645608999999993</v>
      </c>
      <c r="R16" s="5">
        <v>26.157681284572956</v>
      </c>
      <c r="S16" s="5">
        <v>26.933185333649106</v>
      </c>
      <c r="T16" s="5">
        <v>27.694782662725256</v>
      </c>
      <c r="U16" s="5">
        <v>28.449999991801405</v>
      </c>
      <c r="V16" s="5">
        <v>25.992312895760936</v>
      </c>
      <c r="W16" s="5">
        <v>23.534625799720466</v>
      </c>
      <c r="X16" s="5">
        <v>21.05698835006832</v>
      </c>
      <c r="Y16" s="5">
        <v>19.647671620690062</v>
      </c>
      <c r="Z16" s="5">
        <v>18.238354891311804</v>
      </c>
      <c r="AA16" s="5">
        <v>16.829038161933543</v>
      </c>
      <c r="AB16" s="54">
        <v>21.839761839210354</v>
      </c>
      <c r="AC16" s="54">
        <v>26.850485516487165</v>
      </c>
      <c r="AD16" s="54">
        <v>31.861209193763976</v>
      </c>
      <c r="AE16" s="54">
        <v>29.691389963783852</v>
      </c>
      <c r="AF16" s="54">
        <v>27.521570733803728</v>
      </c>
      <c r="AG16" s="81">
        <v>25.354337191999999</v>
      </c>
      <c r="AH16" s="81">
        <v>25.354337191999999</v>
      </c>
      <c r="AI16" s="81">
        <v>25.354337191999999</v>
      </c>
      <c r="AJ16" s="81">
        <v>25.354337191999999</v>
      </c>
    </row>
    <row r="17" spans="1:36" x14ac:dyDescent="0.25">
      <c r="A17" s="10" t="s">
        <v>12</v>
      </c>
      <c r="B17" s="12">
        <v>273</v>
      </c>
      <c r="C17" s="12">
        <v>334</v>
      </c>
      <c r="D17" s="12">
        <v>394</v>
      </c>
      <c r="E17" s="12">
        <v>455</v>
      </c>
      <c r="F17" s="12">
        <v>503</v>
      </c>
      <c r="G17" s="12">
        <v>469</v>
      </c>
      <c r="H17" s="12">
        <v>436</v>
      </c>
      <c r="I17" s="12">
        <v>402</v>
      </c>
      <c r="J17" s="12">
        <v>369</v>
      </c>
      <c r="K17" s="12">
        <v>335</v>
      </c>
      <c r="L17" s="12">
        <v>301.66485999999998</v>
      </c>
      <c r="M17" s="12">
        <v>303.66233</v>
      </c>
      <c r="N17" s="12">
        <v>300.39059999999995</v>
      </c>
      <c r="O17" s="12">
        <v>300.43069000000003</v>
      </c>
      <c r="P17" s="12">
        <v>259.57540999999998</v>
      </c>
      <c r="Q17" s="12">
        <v>247.74441000000002</v>
      </c>
      <c r="R17" s="5">
        <v>285.81593361632326</v>
      </c>
      <c r="S17" s="5">
        <v>247.75146046216705</v>
      </c>
      <c r="T17" s="5">
        <v>209.68698730801083</v>
      </c>
      <c r="U17" s="5">
        <v>171.62251415385458</v>
      </c>
      <c r="V17" s="5">
        <v>106.893881802039</v>
      </c>
      <c r="W17" s="5">
        <v>42.165249450223413</v>
      </c>
      <c r="X17" s="5">
        <v>39.422822636404703</v>
      </c>
      <c r="Y17" s="5">
        <v>35.703865346010652</v>
      </c>
      <c r="Z17" s="5">
        <v>37.230686390782523</v>
      </c>
      <c r="AA17" s="5">
        <v>29.464856834214899</v>
      </c>
      <c r="AB17" s="54">
        <v>29.110777728073018</v>
      </c>
      <c r="AC17" s="54">
        <v>28.756698621931136</v>
      </c>
      <c r="AD17" s="54">
        <v>28.402619515789254</v>
      </c>
      <c r="AE17" s="54">
        <v>27.433037818168916</v>
      </c>
      <c r="AF17" s="54">
        <v>27.744034417089299</v>
      </c>
      <c r="AG17" s="81">
        <v>25.505603575999999</v>
      </c>
      <c r="AH17" s="81">
        <v>22.338194194</v>
      </c>
      <c r="AI17" s="81">
        <v>19.170784813000001</v>
      </c>
      <c r="AJ17" s="81">
        <v>16.003375431999999</v>
      </c>
    </row>
    <row r="18" spans="1:36" x14ac:dyDescent="0.25">
      <c r="A18" s="10" t="s">
        <v>13</v>
      </c>
      <c r="B18" s="12">
        <v>278</v>
      </c>
      <c r="C18" s="12">
        <v>301</v>
      </c>
      <c r="D18" s="12">
        <v>323</v>
      </c>
      <c r="E18" s="12">
        <v>354</v>
      </c>
      <c r="F18" s="12">
        <v>371</v>
      </c>
      <c r="G18" s="12">
        <v>379</v>
      </c>
      <c r="H18" s="12">
        <v>385</v>
      </c>
      <c r="I18" s="12">
        <v>392</v>
      </c>
      <c r="J18" s="12">
        <v>399</v>
      </c>
      <c r="K18" s="12">
        <v>406</v>
      </c>
      <c r="L18" s="12">
        <v>413.12122999999997</v>
      </c>
      <c r="M18" s="12">
        <v>421.73505999999998</v>
      </c>
      <c r="N18" s="12">
        <v>431.67328000000003</v>
      </c>
      <c r="O18" s="12">
        <v>475.375519</v>
      </c>
      <c r="P18" s="12">
        <v>436.97895500000004</v>
      </c>
      <c r="Q18" s="12">
        <v>440.08677</v>
      </c>
      <c r="R18" s="5">
        <v>725.45237796750553</v>
      </c>
      <c r="S18" s="5">
        <v>653.73148948320136</v>
      </c>
      <c r="T18" s="5">
        <v>582.0106009988973</v>
      </c>
      <c r="U18" s="5">
        <v>510.28971251459313</v>
      </c>
      <c r="V18" s="5">
        <v>398.74847677842592</v>
      </c>
      <c r="W18" s="5">
        <v>287.20724104225872</v>
      </c>
      <c r="X18" s="5">
        <v>201.06211811275628</v>
      </c>
      <c r="Y18" s="5">
        <v>207.06930772925153</v>
      </c>
      <c r="Z18" s="5">
        <v>121.05304704351978</v>
      </c>
      <c r="AA18" s="5">
        <v>127.13442460249956</v>
      </c>
      <c r="AB18" s="54">
        <v>107.70738405426459</v>
      </c>
      <c r="AC18" s="54">
        <v>88.280343506029624</v>
      </c>
      <c r="AD18" s="54">
        <v>68.853302957794654</v>
      </c>
      <c r="AE18" s="54">
        <v>58.569644126362569</v>
      </c>
      <c r="AF18" s="54">
        <v>35.472374105588003</v>
      </c>
      <c r="AG18" s="81">
        <v>27.412264084</v>
      </c>
      <c r="AH18" s="81">
        <v>27.172707211999999</v>
      </c>
      <c r="AI18" s="81">
        <v>26.933150341000001</v>
      </c>
      <c r="AJ18" s="81">
        <v>26.693593469</v>
      </c>
    </row>
    <row r="19" spans="1:36" x14ac:dyDescent="0.25">
      <c r="A19" s="10" t="s">
        <v>14</v>
      </c>
      <c r="B19" s="12">
        <v>110</v>
      </c>
      <c r="C19" s="12">
        <v>20</v>
      </c>
      <c r="D19" s="12">
        <v>11</v>
      </c>
      <c r="E19" s="12">
        <v>11</v>
      </c>
      <c r="F19" s="12">
        <v>12</v>
      </c>
      <c r="G19" s="12">
        <v>11.85075</v>
      </c>
      <c r="H19" s="12">
        <v>10</v>
      </c>
      <c r="I19" s="12">
        <v>10</v>
      </c>
      <c r="J19" s="12">
        <v>15</v>
      </c>
      <c r="K19" s="12">
        <v>10</v>
      </c>
      <c r="L19" s="12">
        <v>15.20858</v>
      </c>
      <c r="M19" s="12">
        <v>6.6106699999999998</v>
      </c>
      <c r="N19" s="12">
        <v>6.1332200000000006</v>
      </c>
      <c r="O19" s="12">
        <v>67.435986999999997</v>
      </c>
      <c r="P19" s="12">
        <v>69.539186999999998</v>
      </c>
      <c r="Q19" s="12">
        <v>44.252963000000001</v>
      </c>
      <c r="R19" s="5">
        <v>134.94766473039971</v>
      </c>
      <c r="S19" s="5">
        <v>140.03166509695822</v>
      </c>
      <c r="T19" s="5">
        <v>145.11566546351673</v>
      </c>
      <c r="U19" s="5">
        <v>125.78046339385837</v>
      </c>
      <c r="V19" s="5">
        <v>130.18024182856891</v>
      </c>
      <c r="W19" s="5">
        <v>134.58002026327947</v>
      </c>
      <c r="X19" s="5">
        <v>138.97816342146493</v>
      </c>
      <c r="Y19" s="5">
        <v>149.88929388244762</v>
      </c>
      <c r="Z19" s="5">
        <v>160.80042434343031</v>
      </c>
      <c r="AA19" s="5">
        <v>197.55506837643335</v>
      </c>
      <c r="AB19" s="54">
        <v>189.81510277450707</v>
      </c>
      <c r="AC19" s="54">
        <v>182.07513717258075</v>
      </c>
      <c r="AD19" s="54">
        <v>149.94686133253944</v>
      </c>
      <c r="AE19" s="59">
        <v>151.33179866571214</v>
      </c>
      <c r="AF19" s="59">
        <v>152.71673599888481</v>
      </c>
      <c r="AG19" s="81">
        <v>218.00603179999999</v>
      </c>
      <c r="AH19" s="81">
        <v>218.00603179999999</v>
      </c>
      <c r="AI19" s="81">
        <v>218.00603179999999</v>
      </c>
      <c r="AJ19" s="81">
        <v>218.00603179999999</v>
      </c>
    </row>
    <row r="20" spans="1:36" x14ac:dyDescent="0.25">
      <c r="AB20" s="54"/>
      <c r="AC20" s="54"/>
      <c r="AD20" s="54"/>
      <c r="AE20" s="54"/>
      <c r="AF20" s="54"/>
      <c r="AG20" s="54"/>
      <c r="AI20" s="71"/>
    </row>
    <row r="21" spans="1:36" x14ac:dyDescent="0.25">
      <c r="AB21" s="54"/>
      <c r="AC21" s="54"/>
      <c r="AD21" s="54"/>
      <c r="AE21" s="54"/>
      <c r="AF21" s="54"/>
      <c r="AG21" s="54"/>
      <c r="AI21" s="71"/>
    </row>
    <row r="22" spans="1:36" x14ac:dyDescent="0.25">
      <c r="AB22" s="54"/>
      <c r="AC22" s="54"/>
      <c r="AD22" s="54"/>
      <c r="AE22" s="54"/>
      <c r="AF22" s="54"/>
      <c r="AG22" s="54"/>
      <c r="AI22" s="71"/>
    </row>
    <row r="23" spans="1:36" x14ac:dyDescent="0.25">
      <c r="AB23" s="54"/>
      <c r="AC23" s="54"/>
      <c r="AD23" s="54"/>
      <c r="AE23" s="54"/>
      <c r="AF23" s="54"/>
      <c r="AG23" s="54"/>
      <c r="AI23" s="71"/>
    </row>
    <row r="24" spans="1:36" x14ac:dyDescent="0.25">
      <c r="AB24" s="54"/>
      <c r="AC24" s="54"/>
      <c r="AD24" s="54"/>
      <c r="AE24" s="54"/>
      <c r="AF24" s="54"/>
      <c r="AG24" s="54"/>
      <c r="AI24" s="71"/>
    </row>
    <row r="25" spans="1:36" x14ac:dyDescent="0.25">
      <c r="A25" s="38" t="s">
        <v>15</v>
      </c>
      <c r="B25" s="59">
        <f t="shared" ref="B25:AA25" si="0">SUM(B7:B19)</f>
        <v>31218</v>
      </c>
      <c r="C25" s="59">
        <f t="shared" si="0"/>
        <v>28044</v>
      </c>
      <c r="D25" s="59">
        <f t="shared" si="0"/>
        <v>25926</v>
      </c>
      <c r="E25" s="59">
        <f t="shared" si="0"/>
        <v>23307</v>
      </c>
      <c r="F25" s="59">
        <f t="shared" si="0"/>
        <v>23077</v>
      </c>
      <c r="G25" s="59">
        <f t="shared" si="0"/>
        <v>22374.850750000001</v>
      </c>
      <c r="H25" s="59">
        <f t="shared" si="0"/>
        <v>22082</v>
      </c>
      <c r="I25" s="59">
        <f t="shared" si="0"/>
        <v>21773</v>
      </c>
      <c r="J25" s="59">
        <f t="shared" si="0"/>
        <v>21346</v>
      </c>
      <c r="K25" s="59">
        <f t="shared" si="0"/>
        <v>18619</v>
      </c>
      <c r="L25" s="59">
        <f t="shared" si="0"/>
        <v>18385.268459999996</v>
      </c>
      <c r="M25" s="59">
        <f t="shared" si="0"/>
        <v>18839.865219999996</v>
      </c>
      <c r="N25" s="59">
        <f t="shared" si="0"/>
        <v>18944.408070000001</v>
      </c>
      <c r="O25" s="59">
        <f t="shared" si="0"/>
        <v>17545.485519000002</v>
      </c>
      <c r="P25" s="59">
        <f t="shared" si="0"/>
        <v>16346.998164999997</v>
      </c>
      <c r="Q25" s="59">
        <f t="shared" si="0"/>
        <v>15931.655637999998</v>
      </c>
      <c r="R25" s="59">
        <f t="shared" si="0"/>
        <v>15032.064971951257</v>
      </c>
      <c r="S25" s="59">
        <f t="shared" si="0"/>
        <v>14807.944022964759</v>
      </c>
      <c r="T25" s="59">
        <f t="shared" si="0"/>
        <v>14571.443002309114</v>
      </c>
      <c r="U25" s="59">
        <f t="shared" si="0"/>
        <v>14545.748475852128</v>
      </c>
      <c r="V25" s="59">
        <f t="shared" si="0"/>
        <v>13122.556026637047</v>
      </c>
      <c r="W25" s="59">
        <f t="shared" si="0"/>
        <v>11699.363577421958</v>
      </c>
      <c r="X25" s="59">
        <f t="shared" si="0"/>
        <v>10323.657863075903</v>
      </c>
      <c r="Y25" s="59">
        <f t="shared" si="0"/>
        <v>9089.2376586734899</v>
      </c>
      <c r="Z25" s="59">
        <f t="shared" si="0"/>
        <v>7732.2084151080562</v>
      </c>
      <c r="AA25" s="59">
        <f t="shared" si="0"/>
        <v>6478.8391670777019</v>
      </c>
      <c r="AB25" s="54">
        <f t="shared" ref="AB25:AI25" si="1">SUM(AB7:AB19)</f>
        <v>5079.2928420356202</v>
      </c>
      <c r="AC25" s="54">
        <f t="shared" si="1"/>
        <v>4873.4181250251777</v>
      </c>
      <c r="AD25" s="54">
        <f t="shared" si="1"/>
        <v>4674.4564630957966</v>
      </c>
      <c r="AE25" s="54">
        <f t="shared" si="1"/>
        <v>3945.0285616519373</v>
      </c>
      <c r="AF25" s="54">
        <f t="shared" si="1"/>
        <v>3204.0676273152762</v>
      </c>
      <c r="AG25" s="54">
        <f t="shared" si="1"/>
        <v>2539.4990907767001</v>
      </c>
      <c r="AH25" s="71">
        <f t="shared" si="1"/>
        <v>2437.3011079227003</v>
      </c>
      <c r="AI25" s="71">
        <f t="shared" si="1"/>
        <v>2141.9926036906995</v>
      </c>
      <c r="AJ25" s="71">
        <f t="shared" ref="AJ25" si="2">SUM(AJ7:AJ19)</f>
        <v>1962.2403594376997</v>
      </c>
    </row>
    <row r="26" spans="1:36" x14ac:dyDescent="0.25">
      <c r="A26" s="38" t="s">
        <v>16</v>
      </c>
      <c r="B26" s="39" t="s">
        <v>9</v>
      </c>
      <c r="C26" s="39" t="s">
        <v>9</v>
      </c>
      <c r="D26" s="39" t="s">
        <v>9</v>
      </c>
      <c r="E26" s="39" t="s">
        <v>9</v>
      </c>
      <c r="F26" s="39">
        <v>11.85075</v>
      </c>
      <c r="G26" s="39">
        <v>11.85075</v>
      </c>
      <c r="H26" s="39">
        <v>9.2590699999999995</v>
      </c>
      <c r="I26" s="39">
        <v>8.7270199999999996</v>
      </c>
      <c r="J26" s="39">
        <v>14.49113</v>
      </c>
      <c r="K26" s="39">
        <v>9.652610000000001</v>
      </c>
      <c r="L26" s="39">
        <v>14.793959999999998</v>
      </c>
      <c r="M26" s="39">
        <v>6.1855000000000002</v>
      </c>
      <c r="N26" s="39">
        <v>5.7008000000000001</v>
      </c>
      <c r="O26" s="39">
        <v>67.219254000000006</v>
      </c>
      <c r="P26" s="39">
        <v>69.321860000000001</v>
      </c>
      <c r="Q26" s="39">
        <v>44.031129999999997</v>
      </c>
      <c r="R26" s="36">
        <v>80.335376891999772</v>
      </c>
      <c r="S26" s="36">
        <v>80.335376891999772</v>
      </c>
      <c r="T26" s="36">
        <v>80.335376891999772</v>
      </c>
      <c r="U26" s="36">
        <v>55.916174455782894</v>
      </c>
      <c r="V26" s="39">
        <v>55.916174455782894</v>
      </c>
      <c r="W26" s="39">
        <v>55.916174455782894</v>
      </c>
      <c r="X26" s="39">
        <v>69.993067472599904</v>
      </c>
      <c r="Y26" s="39">
        <v>69.993067472599904</v>
      </c>
      <c r="Z26" s="39">
        <v>69.993067472599904</v>
      </c>
      <c r="AA26" s="39">
        <v>95.836581044620246</v>
      </c>
      <c r="AB26" s="54">
        <v>95.836581044620246</v>
      </c>
      <c r="AC26" s="54">
        <v>95.836581044620246</v>
      </c>
      <c r="AD26" s="54">
        <v>71.448270806505235</v>
      </c>
      <c r="AE26" s="54">
        <v>71.448270806505235</v>
      </c>
      <c r="AF26" s="54">
        <v>71.448270806505235</v>
      </c>
      <c r="AG26" s="54">
        <v>135.35257327418699</v>
      </c>
      <c r="AH26" s="71">
        <v>135.35257327418699</v>
      </c>
      <c r="AI26" s="71">
        <v>135.35257327418699</v>
      </c>
      <c r="AJ26" s="71">
        <v>135.35257327418699</v>
      </c>
    </row>
    <row r="27" spans="1:36" x14ac:dyDescent="0.25">
      <c r="A27" s="35" t="s">
        <v>17</v>
      </c>
      <c r="B27" s="39">
        <v>31218</v>
      </c>
      <c r="C27" s="39">
        <v>28044</v>
      </c>
      <c r="D27" s="39">
        <v>25926</v>
      </c>
      <c r="E27" s="39">
        <v>23307</v>
      </c>
      <c r="F27" s="59">
        <f t="shared" ref="F27:AA27" si="3">F25 - F26</f>
        <v>23065.149249999999</v>
      </c>
      <c r="G27" s="59">
        <f t="shared" si="3"/>
        <v>22363</v>
      </c>
      <c r="H27" s="59">
        <f t="shared" si="3"/>
        <v>22072.74093</v>
      </c>
      <c r="I27" s="59">
        <f t="shared" si="3"/>
        <v>21764.272980000002</v>
      </c>
      <c r="J27" s="59">
        <f t="shared" si="3"/>
        <v>21331.508870000001</v>
      </c>
      <c r="K27" s="59">
        <f t="shared" si="3"/>
        <v>18609.347389999999</v>
      </c>
      <c r="L27" s="59">
        <f t="shared" si="3"/>
        <v>18370.474499999997</v>
      </c>
      <c r="M27" s="59">
        <f t="shared" si="3"/>
        <v>18833.679719999996</v>
      </c>
      <c r="N27" s="59">
        <f t="shared" si="3"/>
        <v>18938.707270000003</v>
      </c>
      <c r="O27" s="59">
        <f t="shared" si="3"/>
        <v>17478.266265000002</v>
      </c>
      <c r="P27" s="59">
        <f t="shared" si="3"/>
        <v>16277.676304999997</v>
      </c>
      <c r="Q27" s="59">
        <f t="shared" si="3"/>
        <v>15887.624507999999</v>
      </c>
      <c r="R27" s="59">
        <f t="shared" si="3"/>
        <v>14951.729595059256</v>
      </c>
      <c r="S27" s="59">
        <f t="shared" si="3"/>
        <v>14727.608646072758</v>
      </c>
      <c r="T27" s="59">
        <f t="shared" si="3"/>
        <v>14491.107625417113</v>
      </c>
      <c r="U27" s="59">
        <f t="shared" si="3"/>
        <v>14489.832301396345</v>
      </c>
      <c r="V27" s="59">
        <f t="shared" si="3"/>
        <v>13066.639852181264</v>
      </c>
      <c r="W27" s="59">
        <f t="shared" si="3"/>
        <v>11643.447402966176</v>
      </c>
      <c r="X27" s="59">
        <f t="shared" si="3"/>
        <v>10253.664795603303</v>
      </c>
      <c r="Y27" s="59">
        <f t="shared" si="3"/>
        <v>9019.2445912008898</v>
      </c>
      <c r="Z27" s="59">
        <f t="shared" si="3"/>
        <v>7662.2153476354561</v>
      </c>
      <c r="AA27" s="59">
        <f t="shared" si="3"/>
        <v>6383.0025860330816</v>
      </c>
      <c r="AB27" s="54">
        <f t="shared" ref="AB27:AI27" si="4">AB25 - AB26</f>
        <v>4983.4562609909999</v>
      </c>
      <c r="AC27" s="54">
        <f t="shared" si="4"/>
        <v>4777.5815439805574</v>
      </c>
      <c r="AD27" s="54">
        <f t="shared" si="4"/>
        <v>4603.0081922892914</v>
      </c>
      <c r="AE27" s="54">
        <f t="shared" si="4"/>
        <v>3873.580290845432</v>
      </c>
      <c r="AF27" s="54">
        <f t="shared" si="4"/>
        <v>3132.619356508771</v>
      </c>
      <c r="AG27" s="54">
        <f t="shared" si="4"/>
        <v>2404.1465175025132</v>
      </c>
      <c r="AH27" s="71">
        <f t="shared" si="4"/>
        <v>2301.9485346485135</v>
      </c>
      <c r="AI27" s="71">
        <f t="shared" si="4"/>
        <v>2006.6400304165124</v>
      </c>
      <c r="AJ27" s="71">
        <f t="shared" ref="AJ27" si="5">AJ25 - AJ26</f>
        <v>1826.8877861635126</v>
      </c>
    </row>
    <row r="28" spans="1:36" x14ac:dyDescent="0.25">
      <c r="A28" s="37" t="s">
        <v>18</v>
      </c>
      <c r="B28" s="39">
        <v>110</v>
      </c>
      <c r="C28" s="39">
        <v>20</v>
      </c>
      <c r="D28" s="39">
        <v>11</v>
      </c>
      <c r="E28" s="39">
        <v>11</v>
      </c>
      <c r="F28" s="59">
        <f t="shared" ref="F28:AA28" si="6">F19 - F26</f>
        <v>0.14925000000000033</v>
      </c>
      <c r="G28" s="59">
        <f t="shared" si="6"/>
        <v>0</v>
      </c>
      <c r="H28" s="59">
        <f t="shared" si="6"/>
        <v>0.74093000000000053</v>
      </c>
      <c r="I28" s="59">
        <f t="shared" si="6"/>
        <v>1.2729800000000004</v>
      </c>
      <c r="J28" s="59">
        <f t="shared" si="6"/>
        <v>0.50886999999999993</v>
      </c>
      <c r="K28" s="59">
        <f t="shared" si="6"/>
        <v>0.34738999999999898</v>
      </c>
      <c r="L28" s="59">
        <f t="shared" si="6"/>
        <v>0.4146200000000011</v>
      </c>
      <c r="M28" s="59">
        <f t="shared" si="6"/>
        <v>0.4251699999999996</v>
      </c>
      <c r="N28" s="59">
        <f t="shared" si="6"/>
        <v>0.43242000000000047</v>
      </c>
      <c r="O28" s="59">
        <f t="shared" si="6"/>
        <v>0.21673299999999074</v>
      </c>
      <c r="P28" s="59">
        <f t="shared" si="6"/>
        <v>0.21732699999999738</v>
      </c>
      <c r="Q28" s="59">
        <f t="shared" si="6"/>
        <v>0.22183300000000372</v>
      </c>
      <c r="R28" s="59">
        <f t="shared" si="6"/>
        <v>54.612287838399936</v>
      </c>
      <c r="S28" s="59">
        <f t="shared" si="6"/>
        <v>59.696288204958449</v>
      </c>
      <c r="T28" s="59">
        <f t="shared" si="6"/>
        <v>64.780288571516962</v>
      </c>
      <c r="U28" s="59">
        <f t="shared" si="6"/>
        <v>69.864288938075475</v>
      </c>
      <c r="V28" s="59">
        <f t="shared" si="6"/>
        <v>74.264067372786016</v>
      </c>
      <c r="W28" s="59">
        <f t="shared" si="6"/>
        <v>78.663845807496571</v>
      </c>
      <c r="X28" s="59">
        <f t="shared" si="6"/>
        <v>68.985095948865023</v>
      </c>
      <c r="Y28" s="59">
        <f t="shared" si="6"/>
        <v>79.896226409847714</v>
      </c>
      <c r="Z28" s="59">
        <f t="shared" si="6"/>
        <v>90.807356870830404</v>
      </c>
      <c r="AA28" s="59">
        <f t="shared" si="6"/>
        <v>101.71848733181311</v>
      </c>
      <c r="AB28" s="54">
        <f t="shared" ref="AB28:AI28" si="7">AB19 - AB26</f>
        <v>93.978521729886822</v>
      </c>
      <c r="AC28" s="54">
        <f t="shared" si="7"/>
        <v>86.238556127960507</v>
      </c>
      <c r="AD28" s="54">
        <f t="shared" si="7"/>
        <v>78.498590526034207</v>
      </c>
      <c r="AE28" s="54">
        <f t="shared" si="7"/>
        <v>79.883527859206907</v>
      </c>
      <c r="AF28" s="54">
        <f t="shared" si="7"/>
        <v>81.26846519237958</v>
      </c>
      <c r="AG28" s="54">
        <f t="shared" si="7"/>
        <v>82.653458525812994</v>
      </c>
      <c r="AH28" s="71">
        <f t="shared" si="7"/>
        <v>82.653458525812994</v>
      </c>
      <c r="AI28" s="71">
        <f t="shared" si="7"/>
        <v>82.653458525812994</v>
      </c>
      <c r="AJ28" s="71">
        <f t="shared" ref="AJ28" si="8">AJ19 - AJ26</f>
        <v>82.653458525812994</v>
      </c>
    </row>
    <row r="29" spans="1:36" x14ac:dyDescent="0.25">
      <c r="A29" s="37"/>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54"/>
      <c r="AC29" s="54"/>
      <c r="AD29" s="54"/>
      <c r="AE29" s="54"/>
      <c r="AF29" s="54"/>
      <c r="AG29" s="54"/>
      <c r="AI29" s="71"/>
      <c r="AJ29" s="71"/>
    </row>
    <row r="30" spans="1:36" x14ac:dyDescent="0.25">
      <c r="A30" s="37"/>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54"/>
      <c r="AC30" s="54"/>
      <c r="AD30" s="54"/>
      <c r="AE30" s="54"/>
      <c r="AF30" s="54"/>
      <c r="AG30" s="54"/>
      <c r="AI30" s="71"/>
      <c r="AJ30" s="71"/>
    </row>
    <row r="31" spans="1:36" x14ac:dyDescent="0.25">
      <c r="A31" s="37" t="s">
        <v>19</v>
      </c>
      <c r="B31" s="59">
        <f t="shared" ref="B31:AA31" si="9">SUM(B7:B9)</f>
        <v>23456</v>
      </c>
      <c r="C31" s="59">
        <f t="shared" si="9"/>
        <v>22660</v>
      </c>
      <c r="D31" s="59">
        <f t="shared" si="9"/>
        <v>21391</v>
      </c>
      <c r="E31" s="59">
        <f t="shared" si="9"/>
        <v>20020</v>
      </c>
      <c r="F31" s="59">
        <f t="shared" si="9"/>
        <v>20290</v>
      </c>
      <c r="G31" s="59">
        <f t="shared" si="9"/>
        <v>19795</v>
      </c>
      <c r="H31" s="59">
        <f t="shared" si="9"/>
        <v>19492</v>
      </c>
      <c r="I31" s="59">
        <f t="shared" si="9"/>
        <v>19245</v>
      </c>
      <c r="J31" s="59">
        <f t="shared" si="9"/>
        <v>18887</v>
      </c>
      <c r="K31" s="59">
        <f t="shared" si="9"/>
        <v>16230</v>
      </c>
      <c r="L31" s="59">
        <f t="shared" si="9"/>
        <v>16251.827439999999</v>
      </c>
      <c r="M31" s="59">
        <f t="shared" si="9"/>
        <v>16648.651059999997</v>
      </c>
      <c r="N31" s="59">
        <f t="shared" si="9"/>
        <v>16742.515719999999</v>
      </c>
      <c r="O31" s="59">
        <f t="shared" si="9"/>
        <v>15338.388053999999</v>
      </c>
      <c r="P31" s="59">
        <f t="shared" si="9"/>
        <v>14162.924778999999</v>
      </c>
      <c r="Q31" s="59">
        <f t="shared" si="9"/>
        <v>13735.147107999999</v>
      </c>
      <c r="R31" s="59">
        <f t="shared" si="9"/>
        <v>12800.982546718069</v>
      </c>
      <c r="S31" s="59">
        <f t="shared" si="9"/>
        <v>12703.960101708437</v>
      </c>
      <c r="T31" s="59">
        <f t="shared" si="9"/>
        <v>12594.647099089663</v>
      </c>
      <c r="U31" s="59">
        <f t="shared" si="9"/>
        <v>12720.969413105766</v>
      </c>
      <c r="V31" s="59">
        <f t="shared" si="9"/>
        <v>11544.483480763949</v>
      </c>
      <c r="W31" s="59">
        <f t="shared" si="9"/>
        <v>10367.997548422132</v>
      </c>
      <c r="X31" s="59">
        <f t="shared" si="9"/>
        <v>9151.9444759124108</v>
      </c>
      <c r="Y31" s="59">
        <f t="shared" si="9"/>
        <v>7966.8148634386025</v>
      </c>
      <c r="Z31" s="59">
        <f t="shared" si="9"/>
        <v>6745.8538837688347</v>
      </c>
      <c r="AA31" s="59">
        <f t="shared" si="9"/>
        <v>5519.9043984187556</v>
      </c>
      <c r="AB31" s="54">
        <f t="shared" ref="AB31:AI31" si="10">SUM(AB7:AB9)</f>
        <v>4171.4799880952432</v>
      </c>
      <c r="AC31" s="54">
        <f t="shared" si="10"/>
        <v>4016.7271858033673</v>
      </c>
      <c r="AD31" s="54">
        <f t="shared" si="10"/>
        <v>3893.2757488306693</v>
      </c>
      <c r="AE31" s="54">
        <f t="shared" si="10"/>
        <v>3197.4327324058427</v>
      </c>
      <c r="AF31" s="54">
        <f t="shared" si="10"/>
        <v>2501.5897159810156</v>
      </c>
      <c r="AG31" s="54">
        <f t="shared" si="10"/>
        <v>1806.0138506329999</v>
      </c>
      <c r="AH31" s="71">
        <f t="shared" si="10"/>
        <v>1707.222834033</v>
      </c>
      <c r="AI31" s="71">
        <f t="shared" si="10"/>
        <v>1415.321296053</v>
      </c>
      <c r="AJ31" s="71">
        <f t="shared" ref="AJ31" si="11">SUM(AJ7:AJ9)</f>
        <v>1238.976018053</v>
      </c>
    </row>
    <row r="32" spans="1:36" x14ac:dyDescent="0.25">
      <c r="A32" s="37" t="s">
        <v>20</v>
      </c>
      <c r="B32" s="59">
        <f t="shared" ref="B32:AA32" si="12">SUM(B10:B16)</f>
        <v>7101</v>
      </c>
      <c r="C32" s="59">
        <f t="shared" si="12"/>
        <v>4729</v>
      </c>
      <c r="D32" s="59">
        <f t="shared" si="12"/>
        <v>3807</v>
      </c>
      <c r="E32" s="59">
        <f t="shared" si="12"/>
        <v>2467</v>
      </c>
      <c r="F32" s="59">
        <f t="shared" si="12"/>
        <v>1901</v>
      </c>
      <c r="G32" s="59">
        <f t="shared" si="12"/>
        <v>1720</v>
      </c>
      <c r="H32" s="59">
        <f t="shared" si="12"/>
        <v>1759</v>
      </c>
      <c r="I32" s="59">
        <f t="shared" si="12"/>
        <v>1724</v>
      </c>
      <c r="J32" s="59">
        <f t="shared" si="12"/>
        <v>1676</v>
      </c>
      <c r="K32" s="59">
        <f t="shared" si="12"/>
        <v>1638</v>
      </c>
      <c r="L32" s="59">
        <f t="shared" si="12"/>
        <v>1403.4463499999999</v>
      </c>
      <c r="M32" s="59">
        <f t="shared" si="12"/>
        <v>1459.2061000000001</v>
      </c>
      <c r="N32" s="59">
        <f t="shared" si="12"/>
        <v>1463.6952500000002</v>
      </c>
      <c r="O32" s="59">
        <f t="shared" si="12"/>
        <v>1363.8552690000001</v>
      </c>
      <c r="P32" s="59">
        <f t="shared" si="12"/>
        <v>1417.979834</v>
      </c>
      <c r="Q32" s="59">
        <f t="shared" si="12"/>
        <v>1464.424387</v>
      </c>
      <c r="R32" s="59">
        <f t="shared" si="12"/>
        <v>1084.8664489189603</v>
      </c>
      <c r="S32" s="59">
        <f t="shared" si="12"/>
        <v>1062.4693062139922</v>
      </c>
      <c r="T32" s="59">
        <f t="shared" si="12"/>
        <v>1039.9826494490242</v>
      </c>
      <c r="U32" s="59">
        <f t="shared" si="12"/>
        <v>1017.0863726840561</v>
      </c>
      <c r="V32" s="59">
        <f t="shared" si="12"/>
        <v>942.24994546406026</v>
      </c>
      <c r="W32" s="59">
        <f t="shared" si="12"/>
        <v>867.41351824406479</v>
      </c>
      <c r="X32" s="59">
        <f t="shared" si="12"/>
        <v>792.25028299286362</v>
      </c>
      <c r="Y32" s="59">
        <f t="shared" si="12"/>
        <v>729.76032827717574</v>
      </c>
      <c r="Z32" s="59">
        <f t="shared" si="12"/>
        <v>667.27037356148776</v>
      </c>
      <c r="AA32" s="59">
        <f t="shared" si="12"/>
        <v>604.7804188458</v>
      </c>
      <c r="AB32" s="54">
        <f t="shared" ref="AB32:AI32" si="13">SUM(AB10:AB16)</f>
        <v>581.17958938353456</v>
      </c>
      <c r="AC32" s="54">
        <f t="shared" si="13"/>
        <v>557.5787599212689</v>
      </c>
      <c r="AD32" s="54">
        <f t="shared" si="13"/>
        <v>533.97793045900346</v>
      </c>
      <c r="AE32" s="54">
        <f t="shared" si="13"/>
        <v>510.26134863585094</v>
      </c>
      <c r="AF32" s="54">
        <f t="shared" si="13"/>
        <v>486.54476681269841</v>
      </c>
      <c r="AG32" s="54">
        <f t="shared" si="13"/>
        <v>462.5613406837</v>
      </c>
      <c r="AH32" s="71">
        <f t="shared" si="13"/>
        <v>462.5613406837</v>
      </c>
      <c r="AI32" s="71">
        <f t="shared" si="13"/>
        <v>462.5613406837</v>
      </c>
      <c r="AJ32" s="71">
        <f t="shared" ref="AJ32" si="14">SUM(AJ10:AJ16)</f>
        <v>462.5613406837</v>
      </c>
    </row>
    <row r="33" spans="1:36" x14ac:dyDescent="0.25">
      <c r="A33" s="37" t="s">
        <v>21</v>
      </c>
      <c r="B33" s="59">
        <f t="shared" ref="B33:AA33" si="15">B17+B18</f>
        <v>551</v>
      </c>
      <c r="C33" s="59">
        <f t="shared" si="15"/>
        <v>635</v>
      </c>
      <c r="D33" s="59">
        <f t="shared" si="15"/>
        <v>717</v>
      </c>
      <c r="E33" s="59">
        <f t="shared" si="15"/>
        <v>809</v>
      </c>
      <c r="F33" s="59">
        <f t="shared" si="15"/>
        <v>874</v>
      </c>
      <c r="G33" s="59">
        <f t="shared" si="15"/>
        <v>848</v>
      </c>
      <c r="H33" s="59">
        <f t="shared" si="15"/>
        <v>821</v>
      </c>
      <c r="I33" s="59">
        <f t="shared" si="15"/>
        <v>794</v>
      </c>
      <c r="J33" s="59">
        <f t="shared" si="15"/>
        <v>768</v>
      </c>
      <c r="K33" s="59">
        <f t="shared" si="15"/>
        <v>741</v>
      </c>
      <c r="L33" s="59">
        <f t="shared" si="15"/>
        <v>714.78608999999994</v>
      </c>
      <c r="M33" s="59">
        <f t="shared" si="15"/>
        <v>725.39738999999997</v>
      </c>
      <c r="N33" s="59">
        <f t="shared" si="15"/>
        <v>732.06387999999993</v>
      </c>
      <c r="O33" s="59">
        <f t="shared" si="15"/>
        <v>775.80620900000008</v>
      </c>
      <c r="P33" s="59">
        <f t="shared" si="15"/>
        <v>696.55436499999996</v>
      </c>
      <c r="Q33" s="59">
        <f t="shared" si="15"/>
        <v>687.83118000000002</v>
      </c>
      <c r="R33" s="59">
        <f t="shared" si="15"/>
        <v>1011.2683115838288</v>
      </c>
      <c r="S33" s="59">
        <f t="shared" si="15"/>
        <v>901.48294994536843</v>
      </c>
      <c r="T33" s="59">
        <f t="shared" si="15"/>
        <v>791.69758830690807</v>
      </c>
      <c r="U33" s="59">
        <f t="shared" si="15"/>
        <v>681.91222666844772</v>
      </c>
      <c r="V33" s="59">
        <f t="shared" si="15"/>
        <v>505.64235858046493</v>
      </c>
      <c r="W33" s="59">
        <f t="shared" si="15"/>
        <v>329.37249049248214</v>
      </c>
      <c r="X33" s="59">
        <f t="shared" si="15"/>
        <v>240.48494074916098</v>
      </c>
      <c r="Y33" s="59">
        <f t="shared" si="15"/>
        <v>242.77317307526218</v>
      </c>
      <c r="Z33" s="59">
        <f t="shared" si="15"/>
        <v>158.28373343430229</v>
      </c>
      <c r="AA33" s="59">
        <f t="shared" si="15"/>
        <v>156.59928143671448</v>
      </c>
      <c r="AB33" s="54">
        <f t="shared" ref="AB33:AI33" si="16">AB17+AB18</f>
        <v>136.8181617823376</v>
      </c>
      <c r="AC33" s="54">
        <f t="shared" si="16"/>
        <v>117.03704212796076</v>
      </c>
      <c r="AD33" s="54">
        <f t="shared" si="16"/>
        <v>97.255922473583908</v>
      </c>
      <c r="AE33" s="54">
        <f t="shared" si="16"/>
        <v>86.002681944531489</v>
      </c>
      <c r="AF33" s="54">
        <f t="shared" si="16"/>
        <v>63.216408522677298</v>
      </c>
      <c r="AG33" s="54">
        <f t="shared" si="16"/>
        <v>52.917867659999999</v>
      </c>
      <c r="AH33" s="71">
        <f t="shared" si="16"/>
        <v>49.510901406000002</v>
      </c>
      <c r="AI33" s="71">
        <f t="shared" si="16"/>
        <v>46.103935153999998</v>
      </c>
      <c r="AJ33" s="71">
        <f t="shared" ref="AJ33" si="17">AJ17+AJ18</f>
        <v>42.696968900999998</v>
      </c>
    </row>
    <row r="34" spans="1:36" x14ac:dyDescent="0.25">
      <c r="A34" s="37" t="s">
        <v>22</v>
      </c>
      <c r="B34" s="59">
        <f t="shared" ref="B34:AA34" si="18">B19</f>
        <v>110</v>
      </c>
      <c r="C34" s="59">
        <f t="shared" si="18"/>
        <v>20</v>
      </c>
      <c r="D34" s="59">
        <f t="shared" si="18"/>
        <v>11</v>
      </c>
      <c r="E34" s="59">
        <f t="shared" si="18"/>
        <v>11</v>
      </c>
      <c r="F34" s="59">
        <f t="shared" si="18"/>
        <v>12</v>
      </c>
      <c r="G34" s="59">
        <f t="shared" si="18"/>
        <v>11.85075</v>
      </c>
      <c r="H34" s="59">
        <f t="shared" si="18"/>
        <v>10</v>
      </c>
      <c r="I34" s="59">
        <f t="shared" si="18"/>
        <v>10</v>
      </c>
      <c r="J34" s="59">
        <f t="shared" si="18"/>
        <v>15</v>
      </c>
      <c r="K34" s="59">
        <f t="shared" si="18"/>
        <v>10</v>
      </c>
      <c r="L34" s="59">
        <f t="shared" si="18"/>
        <v>15.20858</v>
      </c>
      <c r="M34" s="59">
        <f t="shared" si="18"/>
        <v>6.6106699999999998</v>
      </c>
      <c r="N34" s="59">
        <f t="shared" si="18"/>
        <v>6.1332200000000006</v>
      </c>
      <c r="O34" s="59">
        <f t="shared" si="18"/>
        <v>67.435986999999997</v>
      </c>
      <c r="P34" s="59">
        <f t="shared" si="18"/>
        <v>69.539186999999998</v>
      </c>
      <c r="Q34" s="59">
        <f t="shared" si="18"/>
        <v>44.252963000000001</v>
      </c>
      <c r="R34" s="59">
        <f t="shared" si="18"/>
        <v>134.94766473039971</v>
      </c>
      <c r="S34" s="59">
        <f t="shared" si="18"/>
        <v>140.03166509695822</v>
      </c>
      <c r="T34" s="59">
        <f t="shared" si="18"/>
        <v>145.11566546351673</v>
      </c>
      <c r="U34" s="59">
        <f t="shared" si="18"/>
        <v>125.78046339385837</v>
      </c>
      <c r="V34" s="59">
        <f t="shared" si="18"/>
        <v>130.18024182856891</v>
      </c>
      <c r="W34" s="59">
        <f t="shared" si="18"/>
        <v>134.58002026327947</v>
      </c>
      <c r="X34" s="59">
        <f t="shared" si="18"/>
        <v>138.97816342146493</v>
      </c>
      <c r="Y34" s="59">
        <f t="shared" si="18"/>
        <v>149.88929388244762</v>
      </c>
      <c r="Z34" s="59">
        <f t="shared" si="18"/>
        <v>160.80042434343031</v>
      </c>
      <c r="AA34" s="59">
        <f t="shared" si="18"/>
        <v>197.55506837643335</v>
      </c>
      <c r="AB34" s="54">
        <f t="shared" ref="AB34:AI34" si="19">AB19</f>
        <v>189.81510277450707</v>
      </c>
      <c r="AC34" s="54">
        <f t="shared" si="19"/>
        <v>182.07513717258075</v>
      </c>
      <c r="AD34" s="54">
        <f t="shared" si="19"/>
        <v>149.94686133253944</v>
      </c>
      <c r="AE34" s="54">
        <f t="shared" si="19"/>
        <v>151.33179866571214</v>
      </c>
      <c r="AF34" s="54">
        <f t="shared" si="19"/>
        <v>152.71673599888481</v>
      </c>
      <c r="AG34" s="54">
        <f t="shared" si="19"/>
        <v>218.00603179999999</v>
      </c>
      <c r="AH34" s="71">
        <f t="shared" si="19"/>
        <v>218.00603179999999</v>
      </c>
      <c r="AI34" s="71">
        <f t="shared" si="19"/>
        <v>218.00603179999999</v>
      </c>
      <c r="AJ34" s="71">
        <f t="shared" ref="AJ34" si="20">AJ19</f>
        <v>218.00603179999999</v>
      </c>
    </row>
    <row r="35" spans="1:36" x14ac:dyDescent="0.25">
      <c r="A35" s="37" t="s">
        <v>15</v>
      </c>
      <c r="B35" s="59">
        <f t="shared" ref="B35:AA35" si="21">SUM(B31:B34)</f>
        <v>31218</v>
      </c>
      <c r="C35" s="59">
        <f t="shared" si="21"/>
        <v>28044</v>
      </c>
      <c r="D35" s="59">
        <f t="shared" si="21"/>
        <v>25926</v>
      </c>
      <c r="E35" s="59">
        <f t="shared" si="21"/>
        <v>23307</v>
      </c>
      <c r="F35" s="59">
        <f t="shared" si="21"/>
        <v>23077</v>
      </c>
      <c r="G35" s="59">
        <f t="shared" si="21"/>
        <v>22374.850750000001</v>
      </c>
      <c r="H35" s="59">
        <f t="shared" si="21"/>
        <v>22082</v>
      </c>
      <c r="I35" s="59">
        <f t="shared" si="21"/>
        <v>21773</v>
      </c>
      <c r="J35" s="59">
        <f t="shared" si="21"/>
        <v>21346</v>
      </c>
      <c r="K35" s="59">
        <f t="shared" si="21"/>
        <v>18619</v>
      </c>
      <c r="L35" s="59">
        <f t="shared" si="21"/>
        <v>18385.268459999999</v>
      </c>
      <c r="M35" s="59">
        <f t="shared" si="21"/>
        <v>18839.865219999992</v>
      </c>
      <c r="N35" s="59">
        <f t="shared" si="21"/>
        <v>18944.408070000001</v>
      </c>
      <c r="O35" s="59">
        <f t="shared" si="21"/>
        <v>17545.485518999998</v>
      </c>
      <c r="P35" s="59">
        <f t="shared" si="21"/>
        <v>16346.998164999999</v>
      </c>
      <c r="Q35" s="59">
        <f t="shared" si="21"/>
        <v>15931.655638</v>
      </c>
      <c r="R35" s="59">
        <f t="shared" si="21"/>
        <v>15032.064971951257</v>
      </c>
      <c r="S35" s="59">
        <f t="shared" si="21"/>
        <v>14807.944022964755</v>
      </c>
      <c r="T35" s="59">
        <f t="shared" si="21"/>
        <v>14571.443002309112</v>
      </c>
      <c r="U35" s="59">
        <f t="shared" si="21"/>
        <v>14545.748475852128</v>
      </c>
      <c r="V35" s="59">
        <f t="shared" si="21"/>
        <v>13122.556026637043</v>
      </c>
      <c r="W35" s="59">
        <f t="shared" si="21"/>
        <v>11699.363577421958</v>
      </c>
      <c r="X35" s="59">
        <f t="shared" si="21"/>
        <v>10323.6578630759</v>
      </c>
      <c r="Y35" s="59">
        <f t="shared" si="21"/>
        <v>9089.2376586734881</v>
      </c>
      <c r="Z35" s="59">
        <f t="shared" si="21"/>
        <v>7732.2084151080553</v>
      </c>
      <c r="AA35" s="59">
        <f t="shared" si="21"/>
        <v>6478.8391670777037</v>
      </c>
      <c r="AB35" s="54">
        <f t="shared" ref="AB35:AI35" si="22">SUM(AB31:AB34)</f>
        <v>5079.292842035622</v>
      </c>
      <c r="AC35" s="54">
        <f t="shared" si="22"/>
        <v>4873.4181250251777</v>
      </c>
      <c r="AD35" s="54">
        <f t="shared" si="22"/>
        <v>4674.4564630957966</v>
      </c>
      <c r="AE35" s="54">
        <f t="shared" si="22"/>
        <v>3945.0285616519373</v>
      </c>
      <c r="AF35" s="54">
        <f t="shared" si="22"/>
        <v>3204.0676273152762</v>
      </c>
      <c r="AG35" s="54">
        <f t="shared" si="22"/>
        <v>2539.4990907767001</v>
      </c>
      <c r="AH35" s="71">
        <f t="shared" si="22"/>
        <v>2437.3011079226999</v>
      </c>
      <c r="AI35" s="71">
        <f t="shared" si="22"/>
        <v>2141.9926036907</v>
      </c>
      <c r="AJ35" s="71">
        <f t="shared" ref="AJ35" si="23">SUM(AJ31:AJ34)</f>
        <v>1962.2403594376999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4"/>
  <sheetViews>
    <sheetView workbookViewId="0">
      <pane xSplit="1" ySplit="6" topLeftCell="Q7" activePane="bottomRight" state="frozen"/>
      <selection pane="topRight" activeCell="B1" sqref="B1"/>
      <selection pane="bottomLeft" activeCell="A2" sqref="A2"/>
      <selection pane="bottomRight" activeCell="AI1" sqref="AI1"/>
    </sheetView>
  </sheetViews>
  <sheetFormatPr defaultRowHeight="15" x14ac:dyDescent="0.25"/>
  <cols>
    <col min="1" max="1" width="35.5703125" bestFit="1" customWidth="1"/>
  </cols>
  <sheetData>
    <row r="1" spans="1:36" s="56" customFormat="1" x14ac:dyDescent="0.25">
      <c r="A1" s="58" t="s">
        <v>30</v>
      </c>
    </row>
    <row r="2" spans="1:36" s="56" customFormat="1" ht="30" x14ac:dyDescent="0.25">
      <c r="A2" s="14" t="s">
        <v>25</v>
      </c>
    </row>
    <row r="3" spans="1:36" s="56" customFormat="1" x14ac:dyDescent="0.25">
      <c r="A3" s="14"/>
    </row>
    <row r="4" spans="1:36" s="56" customFormat="1" x14ac:dyDescent="0.25">
      <c r="A4" s="14"/>
    </row>
    <row r="5" spans="1:36" s="56" customFormat="1" x14ac:dyDescent="0.25"/>
    <row r="6" spans="1:36" x14ac:dyDescent="0.2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c r="AJ6" s="9">
        <v>2020</v>
      </c>
    </row>
    <row r="7" spans="1:36" x14ac:dyDescent="0.25">
      <c r="A7" s="10" t="s">
        <v>1</v>
      </c>
      <c r="B7" s="12">
        <v>30</v>
      </c>
      <c r="C7" s="12">
        <v>40</v>
      </c>
      <c r="D7" s="12">
        <v>45</v>
      </c>
      <c r="E7" s="12">
        <v>32</v>
      </c>
      <c r="F7" s="12">
        <v>47</v>
      </c>
      <c r="G7" s="12">
        <v>44</v>
      </c>
      <c r="H7" s="12">
        <v>44</v>
      </c>
      <c r="I7" s="12">
        <v>45</v>
      </c>
      <c r="J7" s="12">
        <v>45</v>
      </c>
      <c r="K7" s="12">
        <v>44</v>
      </c>
      <c r="L7" s="12">
        <v>49.74</v>
      </c>
      <c r="M7" s="12">
        <v>52.225999999999999</v>
      </c>
      <c r="N7" s="12">
        <v>56.347000000000001</v>
      </c>
      <c r="O7" s="12">
        <v>54.057000000000002</v>
      </c>
      <c r="P7" s="12">
        <v>61.850999999999999</v>
      </c>
      <c r="Q7" s="12">
        <v>60.517000000000003</v>
      </c>
      <c r="R7" s="5">
        <v>49.463566273905236</v>
      </c>
      <c r="S7" s="5">
        <v>49.204221570917156</v>
      </c>
      <c r="T7" s="5">
        <v>48.687976867929066</v>
      </c>
      <c r="U7" s="5">
        <v>48.171732164940984</v>
      </c>
      <c r="V7" s="5">
        <v>46.811094150160656</v>
      </c>
      <c r="W7" s="5">
        <v>45.450456135380328</v>
      </c>
      <c r="X7" s="5">
        <v>43.606792942986523</v>
      </c>
      <c r="Y7" s="5">
        <v>42.597412664191367</v>
      </c>
      <c r="Z7" s="5">
        <v>41.588032385396211</v>
      </c>
      <c r="AA7" s="5">
        <v>40.578652106601062</v>
      </c>
      <c r="AB7" s="55">
        <v>39.713585364137806</v>
      </c>
      <c r="AC7" s="55">
        <v>38.84851862167455</v>
      </c>
      <c r="AD7" s="55">
        <v>37.983451879211302</v>
      </c>
      <c r="AE7" s="55">
        <v>35.953473704994202</v>
      </c>
      <c r="AF7" s="55">
        <v>33.923495530777103</v>
      </c>
      <c r="AG7" s="81">
        <v>31.867784541999999</v>
      </c>
      <c r="AH7" s="81">
        <v>31.867784541999999</v>
      </c>
      <c r="AI7" s="81">
        <v>31.867784541999999</v>
      </c>
      <c r="AJ7" s="81">
        <v>31.867784541999999</v>
      </c>
    </row>
    <row r="8" spans="1:36" x14ac:dyDescent="0.25">
      <c r="A8" s="10" t="s">
        <v>2</v>
      </c>
      <c r="B8" s="12">
        <v>150</v>
      </c>
      <c r="C8" s="12">
        <v>150</v>
      </c>
      <c r="D8" s="12">
        <v>157</v>
      </c>
      <c r="E8" s="12">
        <v>134</v>
      </c>
      <c r="F8" s="12">
        <v>182</v>
      </c>
      <c r="G8" s="12">
        <v>196</v>
      </c>
      <c r="H8" s="12">
        <v>187</v>
      </c>
      <c r="I8" s="12">
        <v>186</v>
      </c>
      <c r="J8" s="12">
        <v>196</v>
      </c>
      <c r="K8" s="12">
        <v>206</v>
      </c>
      <c r="L8" s="12">
        <v>179.14500000000001</v>
      </c>
      <c r="M8" s="12">
        <v>175.39599999999999</v>
      </c>
      <c r="N8" s="12">
        <v>173.78899999999999</v>
      </c>
      <c r="O8" s="12">
        <v>171.715</v>
      </c>
      <c r="P8" s="12">
        <v>173.036</v>
      </c>
      <c r="Q8" s="12">
        <v>175.53899999999999</v>
      </c>
      <c r="R8" s="5">
        <v>152.23270730219986</v>
      </c>
      <c r="S8" s="5">
        <v>145.75806380272743</v>
      </c>
      <c r="T8" s="5">
        <v>139.18005647141214</v>
      </c>
      <c r="U8" s="5">
        <v>132.53322138906398</v>
      </c>
      <c r="V8" s="5">
        <v>124.09164838033561</v>
      </c>
      <c r="W8" s="5">
        <v>115.65007537160726</v>
      </c>
      <c r="X8" s="5">
        <v>107.12491886450987</v>
      </c>
      <c r="Y8" s="5">
        <v>108.65259648656404</v>
      </c>
      <c r="Z8" s="5">
        <v>110.18027410861821</v>
      </c>
      <c r="AA8" s="5">
        <v>111.70795173067238</v>
      </c>
      <c r="AB8" s="55">
        <v>110.98966104503332</v>
      </c>
      <c r="AC8" s="55">
        <v>110.27137035939425</v>
      </c>
      <c r="AD8" s="55">
        <v>109.55307967375521</v>
      </c>
      <c r="AE8" s="55">
        <v>110.20643860282213</v>
      </c>
      <c r="AF8" s="55">
        <v>110.85979753188906</v>
      </c>
      <c r="AG8" s="81">
        <v>111.41310037</v>
      </c>
      <c r="AH8" s="81">
        <v>111.41310037</v>
      </c>
      <c r="AI8" s="81">
        <v>111.41310037</v>
      </c>
      <c r="AJ8" s="81">
        <v>111.41310037</v>
      </c>
    </row>
    <row r="9" spans="1:36" x14ac:dyDescent="0.25">
      <c r="A9" s="10" t="s">
        <v>3</v>
      </c>
      <c r="B9" s="12">
        <v>541</v>
      </c>
      <c r="C9" s="12">
        <v>470</v>
      </c>
      <c r="D9" s="12">
        <v>848</v>
      </c>
      <c r="E9" s="12">
        <v>1403</v>
      </c>
      <c r="F9" s="12">
        <v>776</v>
      </c>
      <c r="G9" s="12">
        <v>835</v>
      </c>
      <c r="H9" s="12">
        <v>884</v>
      </c>
      <c r="I9" s="12">
        <v>762</v>
      </c>
      <c r="J9" s="12">
        <v>748</v>
      </c>
      <c r="K9" s="12">
        <v>823</v>
      </c>
      <c r="L9" s="12">
        <v>893.31700000000001</v>
      </c>
      <c r="M9" s="12">
        <v>892.73699999999997</v>
      </c>
      <c r="N9" s="12">
        <v>889.47400000000005</v>
      </c>
      <c r="O9" s="12">
        <v>919</v>
      </c>
      <c r="P9" s="12">
        <v>949.00400000000002</v>
      </c>
      <c r="Q9" s="12">
        <v>949.85900000000004</v>
      </c>
      <c r="R9" s="5">
        <v>1522.7242454450934</v>
      </c>
      <c r="S9" s="5">
        <v>1211.4403910316828</v>
      </c>
      <c r="T9" s="5">
        <v>900.0590695245761</v>
      </c>
      <c r="U9" s="5">
        <v>588.63895416677371</v>
      </c>
      <c r="V9" s="5">
        <v>527.82700400043313</v>
      </c>
      <c r="W9" s="5">
        <v>467.01505383409261</v>
      </c>
      <c r="X9" s="5">
        <v>406.20021929472335</v>
      </c>
      <c r="Y9" s="5">
        <v>429.53680071633119</v>
      </c>
      <c r="Z9" s="5">
        <v>452.87338213793902</v>
      </c>
      <c r="AA9" s="5">
        <v>476.20996355954679</v>
      </c>
      <c r="AB9" s="55">
        <v>441.39764885190152</v>
      </c>
      <c r="AC9" s="55">
        <v>406.58533414425625</v>
      </c>
      <c r="AD9" s="55">
        <v>371.77301943661098</v>
      </c>
      <c r="AE9" s="55">
        <v>368.50458869844897</v>
      </c>
      <c r="AF9" s="55">
        <v>365.23615796028696</v>
      </c>
      <c r="AG9" s="81">
        <v>361.97668311000001</v>
      </c>
      <c r="AH9" s="81">
        <v>361.97668311000001</v>
      </c>
      <c r="AI9" s="81">
        <v>361.97668311000001</v>
      </c>
      <c r="AJ9" s="81">
        <v>361.97668311000001</v>
      </c>
    </row>
    <row r="10" spans="1:36" x14ac:dyDescent="0.25">
      <c r="A10" s="10" t="s">
        <v>4</v>
      </c>
      <c r="B10" s="12">
        <v>1341</v>
      </c>
      <c r="C10" s="12">
        <v>1351</v>
      </c>
      <c r="D10" s="12">
        <v>1595</v>
      </c>
      <c r="E10" s="12">
        <v>881</v>
      </c>
      <c r="F10" s="12">
        <v>634</v>
      </c>
      <c r="G10" s="12">
        <v>710</v>
      </c>
      <c r="H10" s="12">
        <v>715</v>
      </c>
      <c r="I10" s="12">
        <v>701</v>
      </c>
      <c r="J10" s="12">
        <v>691</v>
      </c>
      <c r="K10" s="12">
        <v>660</v>
      </c>
      <c r="L10" s="12">
        <v>388.25900000000001</v>
      </c>
      <c r="M10" s="12">
        <v>388.024</v>
      </c>
      <c r="N10" s="12">
        <v>394.33199999999999</v>
      </c>
      <c r="O10" s="12">
        <v>251.119</v>
      </c>
      <c r="P10" s="12">
        <v>253.53700000000001</v>
      </c>
      <c r="Q10" s="12">
        <v>261.86799999999999</v>
      </c>
      <c r="R10" s="5">
        <v>249.49525172120931</v>
      </c>
      <c r="S10" s="5">
        <v>244.73158250285672</v>
      </c>
      <c r="T10" s="5">
        <v>239.96722328450417</v>
      </c>
      <c r="U10" s="5">
        <v>235.20286406615156</v>
      </c>
      <c r="V10" s="5">
        <v>186.09160958325438</v>
      </c>
      <c r="W10" s="5">
        <v>136.9803551003572</v>
      </c>
      <c r="X10" s="5">
        <v>87.869100622542362</v>
      </c>
      <c r="Y10" s="5">
        <v>86.337361914455911</v>
      </c>
      <c r="Z10" s="5">
        <v>84.805623206369461</v>
      </c>
      <c r="AA10" s="5">
        <v>83.273884498282996</v>
      </c>
      <c r="AB10" s="55">
        <v>81.229732198705292</v>
      </c>
      <c r="AC10" s="55">
        <v>79.185579899127589</v>
      </c>
      <c r="AD10" s="55">
        <v>77.141427599549871</v>
      </c>
      <c r="AE10" s="55">
        <v>76.503513581768047</v>
      </c>
      <c r="AF10" s="55">
        <v>75.865599563986223</v>
      </c>
      <c r="AG10" s="81">
        <v>74.873836101999999</v>
      </c>
      <c r="AH10" s="81">
        <v>74.873836101999999</v>
      </c>
      <c r="AI10" s="81">
        <v>74.873836101999999</v>
      </c>
      <c r="AJ10" s="81">
        <v>74.873836101999999</v>
      </c>
    </row>
    <row r="11" spans="1:36" x14ac:dyDescent="0.25">
      <c r="A11" s="10" t="s">
        <v>5</v>
      </c>
      <c r="B11" s="12">
        <v>394</v>
      </c>
      <c r="C11" s="12">
        <v>336</v>
      </c>
      <c r="D11" s="12">
        <v>273</v>
      </c>
      <c r="E11" s="12">
        <v>76</v>
      </c>
      <c r="F11" s="12">
        <v>122</v>
      </c>
      <c r="G11" s="12">
        <v>123</v>
      </c>
      <c r="H11" s="12">
        <v>124</v>
      </c>
      <c r="I11" s="12">
        <v>124</v>
      </c>
      <c r="J11" s="12">
        <v>126</v>
      </c>
      <c r="K11" s="12">
        <v>125</v>
      </c>
      <c r="L11" s="12">
        <v>73.394999999999996</v>
      </c>
      <c r="M11" s="12">
        <v>77.908000000000001</v>
      </c>
      <c r="N11" s="12">
        <v>77.581000000000003</v>
      </c>
      <c r="O11" s="12">
        <v>65.686999999999998</v>
      </c>
      <c r="P11" s="12">
        <v>67.388000000000005</v>
      </c>
      <c r="Q11" s="12">
        <v>71.278000000000006</v>
      </c>
      <c r="R11" s="5">
        <v>46.328642467155007</v>
      </c>
      <c r="S11" s="5">
        <v>47.426089024853525</v>
      </c>
      <c r="T11" s="5">
        <v>48.445345582552036</v>
      </c>
      <c r="U11" s="5">
        <v>49.464602140250541</v>
      </c>
      <c r="V11" s="5">
        <v>45.421156744138365</v>
      </c>
      <c r="W11" s="5">
        <v>41.377711348026182</v>
      </c>
      <c r="X11" s="5">
        <v>37.3342659520791</v>
      </c>
      <c r="Y11" s="5">
        <v>36.284205019085924</v>
      </c>
      <c r="Z11" s="5">
        <v>35.234144086092748</v>
      </c>
      <c r="AA11" s="5">
        <v>34.184083153099579</v>
      </c>
      <c r="AB11" s="55">
        <v>32.379073299610681</v>
      </c>
      <c r="AC11" s="55">
        <v>30.574063446121787</v>
      </c>
      <c r="AD11" s="55">
        <v>28.769053592632897</v>
      </c>
      <c r="AE11" s="55">
        <v>26.557112122350631</v>
      </c>
      <c r="AF11" s="55">
        <v>24.345170652068365</v>
      </c>
      <c r="AG11" s="81">
        <v>22.126396583999998</v>
      </c>
      <c r="AH11" s="81">
        <v>22.126396583999998</v>
      </c>
      <c r="AI11" s="81">
        <v>22.126396583999998</v>
      </c>
      <c r="AJ11" s="81">
        <v>22.126396583999998</v>
      </c>
    </row>
    <row r="12" spans="1:36" x14ac:dyDescent="0.25">
      <c r="A12" s="10" t="s">
        <v>6</v>
      </c>
      <c r="B12" s="12">
        <v>1194</v>
      </c>
      <c r="C12" s="12">
        <v>1342</v>
      </c>
      <c r="D12" s="12">
        <v>1440</v>
      </c>
      <c r="E12" s="12">
        <v>703</v>
      </c>
      <c r="F12" s="12">
        <v>611</v>
      </c>
      <c r="G12" s="12">
        <v>640</v>
      </c>
      <c r="H12" s="12">
        <v>632</v>
      </c>
      <c r="I12" s="12">
        <v>649</v>
      </c>
      <c r="J12" s="12">
        <v>647</v>
      </c>
      <c r="K12" s="12">
        <v>642</v>
      </c>
      <c r="L12" s="12">
        <v>476.94900000000001</v>
      </c>
      <c r="M12" s="12">
        <v>487.28100000000001</v>
      </c>
      <c r="N12" s="12">
        <v>484.55500000000001</v>
      </c>
      <c r="O12" s="12">
        <v>456.76400000000001</v>
      </c>
      <c r="P12" s="12">
        <v>428.47</v>
      </c>
      <c r="Q12" s="12">
        <v>440.839</v>
      </c>
      <c r="R12" s="5">
        <v>600.64132978471889</v>
      </c>
      <c r="S12" s="5">
        <v>587.88580851822678</v>
      </c>
      <c r="T12" s="5">
        <v>575.03517251173469</v>
      </c>
      <c r="U12" s="5">
        <v>562.18453650524259</v>
      </c>
      <c r="V12" s="5">
        <v>956.23117557862838</v>
      </c>
      <c r="W12" s="5">
        <v>1350.2778146520143</v>
      </c>
      <c r="X12" s="5">
        <v>1744.2996613262915</v>
      </c>
      <c r="Y12" s="5">
        <v>2087.5994475456287</v>
      </c>
      <c r="Z12" s="5">
        <v>2430.8992337649661</v>
      </c>
      <c r="AA12" s="5">
        <v>2774.1990199843035</v>
      </c>
      <c r="AB12" s="55">
        <v>2897.7194009587502</v>
      </c>
      <c r="AC12" s="55">
        <v>3021.2397819331968</v>
      </c>
      <c r="AD12" s="55">
        <v>3144.7601629076435</v>
      </c>
      <c r="AE12" s="55">
        <v>2927.6467173290189</v>
      </c>
      <c r="AF12" s="55">
        <v>2710.5332717503943</v>
      </c>
      <c r="AG12" s="81">
        <v>2493.3587263999998</v>
      </c>
      <c r="AH12" s="81">
        <v>2493.3587263999998</v>
      </c>
      <c r="AI12" s="81">
        <v>2493.3587263999998</v>
      </c>
      <c r="AJ12" s="81">
        <v>2493.3587263999998</v>
      </c>
    </row>
    <row r="13" spans="1:36" x14ac:dyDescent="0.25">
      <c r="A13" s="10" t="s">
        <v>7</v>
      </c>
      <c r="B13" s="12">
        <v>270</v>
      </c>
      <c r="C13" s="12">
        <v>235</v>
      </c>
      <c r="D13" s="12">
        <v>237</v>
      </c>
      <c r="E13" s="12">
        <v>390</v>
      </c>
      <c r="F13" s="12">
        <v>401</v>
      </c>
      <c r="G13" s="12">
        <v>391</v>
      </c>
      <c r="H13" s="12">
        <v>414</v>
      </c>
      <c r="I13" s="12">
        <v>442</v>
      </c>
      <c r="J13" s="12">
        <v>438</v>
      </c>
      <c r="K13" s="12">
        <v>450</v>
      </c>
      <c r="L13" s="12">
        <v>434.733</v>
      </c>
      <c r="M13" s="12">
        <v>437.59800000000001</v>
      </c>
      <c r="N13" s="12">
        <v>443.11099999999999</v>
      </c>
      <c r="O13" s="12">
        <v>438.488</v>
      </c>
      <c r="P13" s="12">
        <v>454.01</v>
      </c>
      <c r="Q13" s="12">
        <v>420.28800000000001</v>
      </c>
      <c r="R13" s="5">
        <v>442.06153072435012</v>
      </c>
      <c r="S13" s="5">
        <v>447.20931207009301</v>
      </c>
      <c r="T13" s="5">
        <v>452.09629146583592</v>
      </c>
      <c r="U13" s="5">
        <v>456.89614086157889</v>
      </c>
      <c r="V13" s="5">
        <v>425.48309917991662</v>
      </c>
      <c r="W13" s="5">
        <v>394.0700574982543</v>
      </c>
      <c r="X13" s="5">
        <v>362.45325355947131</v>
      </c>
      <c r="Y13" s="5">
        <v>351.21139839133667</v>
      </c>
      <c r="Z13" s="5">
        <v>339.96954322320204</v>
      </c>
      <c r="AA13" s="5">
        <v>328.72768805506746</v>
      </c>
      <c r="AB13" s="55">
        <v>334.52659115129524</v>
      </c>
      <c r="AC13" s="55">
        <v>340.32549424752301</v>
      </c>
      <c r="AD13" s="55">
        <v>346.12439734375084</v>
      </c>
      <c r="AE13" s="55">
        <v>345.99308698842526</v>
      </c>
      <c r="AF13" s="55">
        <v>345.86177663309968</v>
      </c>
      <c r="AG13" s="81">
        <v>346.41105528000003</v>
      </c>
      <c r="AH13" s="81">
        <v>346.41105528000003</v>
      </c>
      <c r="AI13" s="81">
        <v>346.41105528000003</v>
      </c>
      <c r="AJ13" s="81">
        <v>346.41105528000003</v>
      </c>
    </row>
    <row r="14" spans="1:36" x14ac:dyDescent="0.25">
      <c r="A14" s="10" t="s">
        <v>8</v>
      </c>
      <c r="B14" s="12">
        <v>7174</v>
      </c>
      <c r="C14" s="12">
        <v>5651</v>
      </c>
      <c r="D14" s="12">
        <v>6584</v>
      </c>
      <c r="E14" s="12">
        <v>5699</v>
      </c>
      <c r="F14" s="12">
        <v>5750</v>
      </c>
      <c r="G14" s="12">
        <v>5782</v>
      </c>
      <c r="H14" s="12">
        <v>5901</v>
      </c>
      <c r="I14" s="12">
        <v>6016</v>
      </c>
      <c r="J14" s="12">
        <v>6162</v>
      </c>
      <c r="K14" s="12">
        <v>6183</v>
      </c>
      <c r="L14" s="12">
        <v>5476.63</v>
      </c>
      <c r="M14" s="12">
        <v>5620.7929999999997</v>
      </c>
      <c r="N14" s="12">
        <v>5149.3100000000004</v>
      </c>
      <c r="O14" s="12">
        <v>5035.5069999999996</v>
      </c>
      <c r="P14" s="12">
        <v>4831.4120000000003</v>
      </c>
      <c r="Q14" s="12">
        <v>5012.22</v>
      </c>
      <c r="R14" s="5">
        <v>4277.9839675210978</v>
      </c>
      <c r="S14" s="5">
        <v>4267.049689948798</v>
      </c>
      <c r="T14" s="5">
        <v>4256.1125493764976</v>
      </c>
      <c r="U14" s="5">
        <v>4245.1754088041962</v>
      </c>
      <c r="V14" s="5">
        <v>3937.6298853844637</v>
      </c>
      <c r="W14" s="5">
        <v>3630.0843619647312</v>
      </c>
      <c r="X14" s="5">
        <v>3298.7657460567243</v>
      </c>
      <c r="Y14" s="5">
        <v>3136.2679708320811</v>
      </c>
      <c r="Z14" s="5">
        <v>2973.7701956074379</v>
      </c>
      <c r="AA14" s="5">
        <v>2811.2724203827943</v>
      </c>
      <c r="AB14" s="55">
        <v>2891.4999905274517</v>
      </c>
      <c r="AC14" s="55">
        <v>2971.7275606721091</v>
      </c>
      <c r="AD14" s="55">
        <v>3051.9551308167665</v>
      </c>
      <c r="AE14" s="55">
        <v>3025.3768611804976</v>
      </c>
      <c r="AF14" s="55">
        <v>2998.7985915442287</v>
      </c>
      <c r="AG14" s="81">
        <v>2972.0281678000001</v>
      </c>
      <c r="AH14" s="81">
        <v>2972.0281678000001</v>
      </c>
      <c r="AI14" s="81">
        <v>2972.0281678000001</v>
      </c>
      <c r="AJ14" s="81">
        <v>2972.0281678000001</v>
      </c>
    </row>
    <row r="15" spans="1:36" x14ac:dyDescent="0.25">
      <c r="A15" s="10" t="s">
        <v>10</v>
      </c>
      <c r="B15" s="12">
        <v>1954</v>
      </c>
      <c r="C15" s="12">
        <v>2181</v>
      </c>
      <c r="D15" s="12">
        <v>1975</v>
      </c>
      <c r="E15" s="12">
        <v>1747</v>
      </c>
      <c r="F15" s="12">
        <v>1490</v>
      </c>
      <c r="G15" s="12">
        <v>1532</v>
      </c>
      <c r="H15" s="12">
        <v>1583</v>
      </c>
      <c r="I15" s="12">
        <v>1600</v>
      </c>
      <c r="J15" s="12">
        <v>1629</v>
      </c>
      <c r="K15" s="12">
        <v>1652</v>
      </c>
      <c r="L15" s="12">
        <v>1293.915</v>
      </c>
      <c r="M15" s="12">
        <v>1327.527</v>
      </c>
      <c r="N15" s="12">
        <v>1327.3420000000001</v>
      </c>
      <c r="O15" s="12">
        <v>1236.7850000000001</v>
      </c>
      <c r="P15" s="12">
        <v>1176.02</v>
      </c>
      <c r="Q15" s="12">
        <v>1192.3130000000001</v>
      </c>
      <c r="R15" s="5">
        <v>1483.9347847747515</v>
      </c>
      <c r="S15" s="5">
        <v>1487.1237265190161</v>
      </c>
      <c r="T15" s="5">
        <v>1473.176771683648</v>
      </c>
      <c r="U15" s="5">
        <v>1442.131870301647</v>
      </c>
      <c r="V15" s="5">
        <v>1359.6650664576009</v>
      </c>
      <c r="W15" s="5">
        <v>1277.1982626135548</v>
      </c>
      <c r="X15" s="5">
        <v>1192.9438484290265</v>
      </c>
      <c r="Y15" s="5">
        <v>1143.0870640765381</v>
      </c>
      <c r="Z15" s="5">
        <v>1093.2302797240498</v>
      </c>
      <c r="AA15" s="5">
        <v>1043.3734953715616</v>
      </c>
      <c r="AB15" s="55">
        <v>920.66040078525282</v>
      </c>
      <c r="AC15" s="55">
        <v>797.94730619894403</v>
      </c>
      <c r="AD15" s="55">
        <v>675.23421161263525</v>
      </c>
      <c r="AE15" s="55">
        <v>682.6441916051142</v>
      </c>
      <c r="AF15" s="55">
        <v>690.05417159759315</v>
      </c>
      <c r="AG15" s="81">
        <v>697.58716934999995</v>
      </c>
      <c r="AH15" s="81">
        <v>697.58716934999995</v>
      </c>
      <c r="AI15" s="81">
        <v>697.58716934999995</v>
      </c>
      <c r="AJ15" s="81">
        <v>697.58716934999995</v>
      </c>
    </row>
    <row r="16" spans="1:36" x14ac:dyDescent="0.25">
      <c r="A16" s="10" t="s">
        <v>11</v>
      </c>
      <c r="B16" s="12">
        <v>1984</v>
      </c>
      <c r="C16" s="12">
        <v>984</v>
      </c>
      <c r="D16" s="12">
        <v>758</v>
      </c>
      <c r="E16" s="12">
        <v>979</v>
      </c>
      <c r="F16" s="12">
        <v>986</v>
      </c>
      <c r="G16" s="12">
        <v>999</v>
      </c>
      <c r="H16" s="12">
        <v>1010</v>
      </c>
      <c r="I16" s="12">
        <v>1046</v>
      </c>
      <c r="J16" s="12">
        <v>1046</v>
      </c>
      <c r="K16" s="12">
        <v>1067</v>
      </c>
      <c r="L16" s="12">
        <v>508.95600000000002</v>
      </c>
      <c r="M16" s="12">
        <v>517.50599999999997</v>
      </c>
      <c r="N16" s="12">
        <v>535.23599999999999</v>
      </c>
      <c r="O16" s="12">
        <v>487.46199999999999</v>
      </c>
      <c r="P16" s="12">
        <v>415.47899999999998</v>
      </c>
      <c r="Q16" s="12">
        <v>419.60300000000001</v>
      </c>
      <c r="R16" s="5">
        <v>395.24184179619829</v>
      </c>
      <c r="S16" s="5">
        <v>394.79690378502431</v>
      </c>
      <c r="T16" s="5">
        <v>393.7313335138503</v>
      </c>
      <c r="U16" s="5">
        <v>392.06160324267637</v>
      </c>
      <c r="V16" s="5">
        <v>323.1601809757509</v>
      </c>
      <c r="W16" s="5">
        <v>254.25875870882544</v>
      </c>
      <c r="X16" s="5">
        <v>185.05116194694125</v>
      </c>
      <c r="Y16" s="5">
        <v>167.29161004423901</v>
      </c>
      <c r="Z16" s="5">
        <v>149.53205814153677</v>
      </c>
      <c r="AA16" s="5">
        <v>131.77250623883452</v>
      </c>
      <c r="AB16" s="55">
        <v>165.40118602950969</v>
      </c>
      <c r="AC16" s="55">
        <v>199.02986582018485</v>
      </c>
      <c r="AD16" s="55">
        <v>232.65854561085999</v>
      </c>
      <c r="AE16" s="55">
        <v>214.26958975855166</v>
      </c>
      <c r="AF16" s="55">
        <v>195.88063390624333</v>
      </c>
      <c r="AG16" s="81">
        <v>177.55625573</v>
      </c>
      <c r="AH16" s="81">
        <v>177.55625573</v>
      </c>
      <c r="AI16" s="81">
        <v>177.55625573</v>
      </c>
      <c r="AJ16" s="81">
        <v>177.55625573</v>
      </c>
    </row>
    <row r="17" spans="1:36" x14ac:dyDescent="0.25">
      <c r="A17" s="10" t="s">
        <v>12</v>
      </c>
      <c r="B17" s="12">
        <v>16910</v>
      </c>
      <c r="C17" s="12">
        <v>15392</v>
      </c>
      <c r="D17" s="12">
        <v>13869</v>
      </c>
      <c r="E17" s="12">
        <v>12354</v>
      </c>
      <c r="F17" s="12">
        <v>9388</v>
      </c>
      <c r="G17" s="12">
        <v>8860</v>
      </c>
      <c r="H17" s="12">
        <v>8332</v>
      </c>
      <c r="I17" s="12">
        <v>7804</v>
      </c>
      <c r="J17" s="12">
        <v>7277</v>
      </c>
      <c r="K17" s="12">
        <v>6749</v>
      </c>
      <c r="L17" s="12">
        <v>6220.77</v>
      </c>
      <c r="M17" s="12">
        <v>5985.4059999999999</v>
      </c>
      <c r="N17" s="12">
        <v>5859.2250000000004</v>
      </c>
      <c r="O17" s="12">
        <v>5680.576</v>
      </c>
      <c r="P17" s="12">
        <v>5325.3969999999999</v>
      </c>
      <c r="Q17" s="12">
        <v>4952.0940000000001</v>
      </c>
      <c r="R17" s="5">
        <v>4013.0587019468799</v>
      </c>
      <c r="S17" s="5">
        <v>3823.055298635325</v>
      </c>
      <c r="T17" s="5">
        <v>3633.0518953237706</v>
      </c>
      <c r="U17" s="5">
        <v>3443.0484920122162</v>
      </c>
      <c r="V17" s="5">
        <v>3463.5359493725664</v>
      </c>
      <c r="W17" s="5">
        <v>3484.023406732917</v>
      </c>
      <c r="X17" s="5">
        <v>3051.8036761990338</v>
      </c>
      <c r="Y17" s="5">
        <v>2755.536837143849</v>
      </c>
      <c r="Z17" s="5">
        <v>2765.5451553105568</v>
      </c>
      <c r="AA17" s="5">
        <v>2871.6001434995187</v>
      </c>
      <c r="AB17" s="55">
        <v>2707.0430413419504</v>
      </c>
      <c r="AC17" s="55">
        <v>2542.485939184382</v>
      </c>
      <c r="AD17" s="55">
        <v>2377.9288370268132</v>
      </c>
      <c r="AE17" s="55">
        <v>2229.467240762011</v>
      </c>
      <c r="AF17" s="55">
        <v>1878.99257705334</v>
      </c>
      <c r="AG17" s="81">
        <v>1814.4365539</v>
      </c>
      <c r="AH17" s="81">
        <v>1668.5613602000001</v>
      </c>
      <c r="AI17" s="81">
        <v>1522.6861666</v>
      </c>
      <c r="AJ17" s="81">
        <v>1376.8109729</v>
      </c>
    </row>
    <row r="18" spans="1:36" x14ac:dyDescent="0.25">
      <c r="A18" s="10" t="s">
        <v>13</v>
      </c>
      <c r="B18" s="12">
        <v>1616</v>
      </c>
      <c r="C18" s="12">
        <v>1917</v>
      </c>
      <c r="D18" s="12">
        <v>2192</v>
      </c>
      <c r="E18" s="12">
        <v>2439</v>
      </c>
      <c r="F18" s="12">
        <v>2662</v>
      </c>
      <c r="G18" s="12">
        <v>2709</v>
      </c>
      <c r="H18" s="12">
        <v>2754</v>
      </c>
      <c r="I18" s="12">
        <v>2799</v>
      </c>
      <c r="J18" s="12">
        <v>2845</v>
      </c>
      <c r="K18" s="12">
        <v>2890</v>
      </c>
      <c r="L18" s="12">
        <v>2934.9830000000002</v>
      </c>
      <c r="M18" s="12">
        <v>2751.8519999999999</v>
      </c>
      <c r="N18" s="12">
        <v>2673.2869999999998</v>
      </c>
      <c r="O18" s="12">
        <v>2681.7049999999999</v>
      </c>
      <c r="P18" s="12">
        <v>2643.7060000000001</v>
      </c>
      <c r="Q18" s="12">
        <v>2622.3560000000002</v>
      </c>
      <c r="R18" s="5">
        <v>3085.9742675889952</v>
      </c>
      <c r="S18" s="5">
        <v>3012.6602563968736</v>
      </c>
      <c r="T18" s="5">
        <v>2939.346245204752</v>
      </c>
      <c r="U18" s="5">
        <v>2866.0322340126295</v>
      </c>
      <c r="V18" s="5">
        <v>2746.3183672439509</v>
      </c>
      <c r="W18" s="5">
        <v>2626.6045004752732</v>
      </c>
      <c r="X18" s="5">
        <v>2545.9161105868184</v>
      </c>
      <c r="Y18" s="5">
        <v>2369.8993362257002</v>
      </c>
      <c r="Z18" s="5">
        <v>2295.0827001992702</v>
      </c>
      <c r="AA18" s="5">
        <v>2157.0388716657062</v>
      </c>
      <c r="AB18" s="6">
        <v>2024.7565972430848</v>
      </c>
      <c r="AC18" s="55">
        <v>1892.4743228204634</v>
      </c>
      <c r="AD18" s="55">
        <v>1760.192048397842</v>
      </c>
      <c r="AE18" s="55">
        <v>1582.0368230211313</v>
      </c>
      <c r="AF18" s="55">
        <v>1287.6081069614299</v>
      </c>
      <c r="AG18" s="81">
        <v>1192.8524977</v>
      </c>
      <c r="AH18" s="81">
        <v>1147.9730804999999</v>
      </c>
      <c r="AI18" s="81">
        <v>1103.0936634</v>
      </c>
      <c r="AJ18" s="81">
        <v>1058.2142463</v>
      </c>
    </row>
    <row r="19" spans="1:36" x14ac:dyDescent="0.25">
      <c r="A19" s="10" t="s">
        <v>14</v>
      </c>
      <c r="B19" s="12">
        <v>1101</v>
      </c>
      <c r="C19" s="12">
        <v>716</v>
      </c>
      <c r="D19" s="12">
        <v>1134</v>
      </c>
      <c r="E19" s="12">
        <v>566</v>
      </c>
      <c r="F19" s="12">
        <v>1059</v>
      </c>
      <c r="G19" s="12">
        <v>756</v>
      </c>
      <c r="H19" s="12">
        <v>486</v>
      </c>
      <c r="I19" s="12">
        <v>556</v>
      </c>
      <c r="J19" s="12">
        <v>720</v>
      </c>
      <c r="K19" s="12">
        <v>551</v>
      </c>
      <c r="L19" s="12">
        <v>1940.443</v>
      </c>
      <c r="M19" s="12">
        <v>815.92899999999997</v>
      </c>
      <c r="N19" s="12">
        <v>717.85</v>
      </c>
      <c r="O19" s="12">
        <v>791.077</v>
      </c>
      <c r="P19" s="12">
        <v>733.03200000000004</v>
      </c>
      <c r="Q19" s="12">
        <v>532.48900000000003</v>
      </c>
      <c r="R19" s="5">
        <v>3970.3082495268764</v>
      </c>
      <c r="S19" s="5">
        <v>4192.6286449138051</v>
      </c>
      <c r="T19" s="5">
        <v>4414.949040300733</v>
      </c>
      <c r="U19" s="5">
        <v>3291.4639995021262</v>
      </c>
      <c r="V19" s="5">
        <v>3759.4718080810035</v>
      </c>
      <c r="W19" s="5">
        <v>4227.4796166598808</v>
      </c>
      <c r="X19" s="5">
        <v>4695.487388726503</v>
      </c>
      <c r="Y19" s="5">
        <v>4878.8951776095064</v>
      </c>
      <c r="Z19" s="5">
        <v>5062.3029664925089</v>
      </c>
      <c r="AA19" s="5">
        <v>5290.3481356922075</v>
      </c>
      <c r="AB19" s="55">
        <v>5224.7869874474081</v>
      </c>
      <c r="AC19" s="55">
        <v>5159.2258392026088</v>
      </c>
      <c r="AD19" s="55">
        <v>4668.6042827239944</v>
      </c>
      <c r="AE19" s="59">
        <v>4704.6199161037493</v>
      </c>
      <c r="AF19" s="59">
        <v>4740.6355494835043</v>
      </c>
      <c r="AG19" s="81">
        <v>6888.3623578999996</v>
      </c>
      <c r="AH19" s="81">
        <v>6888.3623578999996</v>
      </c>
      <c r="AI19" s="81">
        <v>6888.3623578999996</v>
      </c>
      <c r="AJ19" s="81">
        <v>6888.3623578999996</v>
      </c>
    </row>
    <row r="20" spans="1:36" x14ac:dyDescent="0.25">
      <c r="AB20" s="55"/>
      <c r="AC20" s="55"/>
      <c r="AD20" s="55"/>
      <c r="AE20" s="55"/>
      <c r="AF20" s="55"/>
      <c r="AG20" s="55"/>
      <c r="AI20" s="71"/>
    </row>
    <row r="21" spans="1:36" x14ac:dyDescent="0.25">
      <c r="AB21" s="55"/>
      <c r="AC21" s="55"/>
      <c r="AD21" s="55"/>
      <c r="AE21" s="55"/>
      <c r="AF21" s="55"/>
      <c r="AG21" s="55"/>
      <c r="AI21" s="71"/>
    </row>
    <row r="22" spans="1:36" x14ac:dyDescent="0.25">
      <c r="AB22" s="55"/>
      <c r="AC22" s="55"/>
      <c r="AD22" s="55"/>
      <c r="AE22" s="55"/>
      <c r="AF22" s="55"/>
      <c r="AG22" s="55"/>
      <c r="AI22" s="71"/>
    </row>
    <row r="23" spans="1:36" x14ac:dyDescent="0.25">
      <c r="AB23" s="55"/>
      <c r="AC23" s="55"/>
      <c r="AD23" s="55"/>
      <c r="AE23" s="55"/>
      <c r="AF23" s="55"/>
      <c r="AG23" s="55"/>
      <c r="AI23" s="71"/>
    </row>
    <row r="24" spans="1:36" x14ac:dyDescent="0.25">
      <c r="A24" s="44" t="s">
        <v>15</v>
      </c>
      <c r="B24" s="59">
        <f t="shared" ref="B24:AA24" si="0">SUM(B7:B19)</f>
        <v>34659</v>
      </c>
      <c r="C24" s="59">
        <f t="shared" si="0"/>
        <v>30765</v>
      </c>
      <c r="D24" s="59">
        <f t="shared" si="0"/>
        <v>31107</v>
      </c>
      <c r="E24" s="59">
        <f t="shared" si="0"/>
        <v>27403</v>
      </c>
      <c r="F24" s="59">
        <f t="shared" si="0"/>
        <v>24108</v>
      </c>
      <c r="G24" s="59">
        <f t="shared" si="0"/>
        <v>23577</v>
      </c>
      <c r="H24" s="59">
        <f t="shared" si="0"/>
        <v>23066</v>
      </c>
      <c r="I24" s="59">
        <f t="shared" si="0"/>
        <v>22730</v>
      </c>
      <c r="J24" s="59">
        <f t="shared" si="0"/>
        <v>22570</v>
      </c>
      <c r="K24" s="59">
        <f t="shared" si="0"/>
        <v>22042</v>
      </c>
      <c r="L24" s="59">
        <f t="shared" si="0"/>
        <v>20871.235000000001</v>
      </c>
      <c r="M24" s="59">
        <f t="shared" si="0"/>
        <v>19530.182999999997</v>
      </c>
      <c r="N24" s="59">
        <f t="shared" si="0"/>
        <v>18781.438999999998</v>
      </c>
      <c r="O24" s="59">
        <f t="shared" si="0"/>
        <v>18269.941999999999</v>
      </c>
      <c r="P24" s="59">
        <f t="shared" si="0"/>
        <v>17512.341999999997</v>
      </c>
      <c r="Q24" s="59">
        <f t="shared" si="0"/>
        <v>17111.263000000003</v>
      </c>
      <c r="R24" s="59">
        <f t="shared" si="0"/>
        <v>20289.449086873432</v>
      </c>
      <c r="S24" s="59">
        <f t="shared" si="0"/>
        <v>19910.969988720197</v>
      </c>
      <c r="T24" s="59">
        <f t="shared" si="0"/>
        <v>19513.838971111792</v>
      </c>
      <c r="U24" s="59">
        <f t="shared" si="0"/>
        <v>17753.005659169496</v>
      </c>
      <c r="V24" s="59">
        <f t="shared" si="0"/>
        <v>17901.738045132202</v>
      </c>
      <c r="W24" s="59">
        <f t="shared" si="0"/>
        <v>18050.470431094916</v>
      </c>
      <c r="X24" s="59">
        <f t="shared" si="0"/>
        <v>17758.856144507652</v>
      </c>
      <c r="Y24" s="59">
        <f t="shared" si="0"/>
        <v>17593.197218669509</v>
      </c>
      <c r="Z24" s="59">
        <f t="shared" si="0"/>
        <v>17835.013588387945</v>
      </c>
      <c r="AA24" s="59">
        <f t="shared" si="0"/>
        <v>18154.286815938198</v>
      </c>
      <c r="AB24" s="55">
        <f t="shared" ref="AB24:AI24" si="1">SUM(AB7:AB19)</f>
        <v>17872.103896244091</v>
      </c>
      <c r="AC24" s="55">
        <f t="shared" si="1"/>
        <v>17589.920976549987</v>
      </c>
      <c r="AD24" s="55">
        <f t="shared" si="1"/>
        <v>16882.677648622066</v>
      </c>
      <c r="AE24" s="55">
        <f t="shared" si="1"/>
        <v>16329.779553458884</v>
      </c>
      <c r="AF24" s="55">
        <f t="shared" si="1"/>
        <v>15458.594900168842</v>
      </c>
      <c r="AG24" s="55">
        <f t="shared" si="1"/>
        <v>17184.850584767999</v>
      </c>
      <c r="AH24" s="71">
        <f t="shared" si="1"/>
        <v>16994.095973867999</v>
      </c>
      <c r="AI24" s="71">
        <f t="shared" si="1"/>
        <v>16803.341363168001</v>
      </c>
      <c r="AJ24" s="71">
        <f t="shared" ref="AJ24" si="2">SUM(AJ7:AJ19)</f>
        <v>16612.586752367999</v>
      </c>
    </row>
    <row r="25" spans="1:36" x14ac:dyDescent="0.25">
      <c r="A25" s="44" t="s">
        <v>16</v>
      </c>
      <c r="B25" s="45">
        <v>917</v>
      </c>
      <c r="C25" s="45">
        <v>587</v>
      </c>
      <c r="D25" s="45">
        <v>1024</v>
      </c>
      <c r="E25" s="45">
        <v>465</v>
      </c>
      <c r="F25" s="45">
        <v>983</v>
      </c>
      <c r="G25" s="45">
        <v>678</v>
      </c>
      <c r="H25" s="45">
        <v>407</v>
      </c>
      <c r="I25" s="45">
        <v>478</v>
      </c>
      <c r="J25" s="45">
        <v>638</v>
      </c>
      <c r="K25" s="45">
        <v>464</v>
      </c>
      <c r="L25" s="45">
        <v>1869.894</v>
      </c>
      <c r="M25" s="45">
        <v>744.29077000000007</v>
      </c>
      <c r="N25" s="45">
        <v>645.40773000000002</v>
      </c>
      <c r="O25" s="45">
        <v>667.03942400000017</v>
      </c>
      <c r="P25" s="45">
        <v>614.8335689999999</v>
      </c>
      <c r="Q25" s="45">
        <v>412.32834900000012</v>
      </c>
      <c r="R25" s="42">
        <v>3213.4749775009832</v>
      </c>
      <c r="S25" s="42">
        <v>3213.4749775009832</v>
      </c>
      <c r="T25" s="42">
        <v>3213.4749775009832</v>
      </c>
      <c r="U25" s="42">
        <v>1867.6695413154482</v>
      </c>
      <c r="V25" s="45">
        <v>1867.6695413154482</v>
      </c>
      <c r="W25" s="45">
        <v>1867.6695413154482</v>
      </c>
      <c r="X25" s="45">
        <v>2846.6340199229899</v>
      </c>
      <c r="Y25" s="45">
        <v>2846.6340199229899</v>
      </c>
      <c r="Z25" s="45">
        <v>2846.6340199229899</v>
      </c>
      <c r="AA25" s="45">
        <v>2891.2714002396851</v>
      </c>
      <c r="AB25" s="55">
        <v>2891.2714002396851</v>
      </c>
      <c r="AC25" s="55">
        <v>2891.2714002396851</v>
      </c>
      <c r="AD25" s="55">
        <v>2466.2109920058701</v>
      </c>
      <c r="AE25" s="55">
        <v>2466.2109920058701</v>
      </c>
      <c r="AF25" s="55">
        <v>2466.2109920058701</v>
      </c>
      <c r="AG25" s="55">
        <v>4577.92177807384</v>
      </c>
      <c r="AH25" s="71">
        <v>4577.92177807384</v>
      </c>
      <c r="AI25" s="71">
        <v>4577.92177807384</v>
      </c>
      <c r="AJ25" s="71">
        <v>4577.92177807384</v>
      </c>
    </row>
    <row r="26" spans="1:36" x14ac:dyDescent="0.25">
      <c r="A26" s="44" t="s">
        <v>17</v>
      </c>
      <c r="B26" s="59">
        <f t="shared" ref="B26:AA26" si="3">B24 - B25</f>
        <v>33742</v>
      </c>
      <c r="C26" s="59">
        <f t="shared" si="3"/>
        <v>30178</v>
      </c>
      <c r="D26" s="59">
        <f t="shared" si="3"/>
        <v>30083</v>
      </c>
      <c r="E26" s="59">
        <f t="shared" si="3"/>
        <v>26938</v>
      </c>
      <c r="F26" s="59">
        <f t="shared" si="3"/>
        <v>23125</v>
      </c>
      <c r="G26" s="59">
        <f t="shared" si="3"/>
        <v>22899</v>
      </c>
      <c r="H26" s="59">
        <f t="shared" si="3"/>
        <v>22659</v>
      </c>
      <c r="I26" s="59">
        <f t="shared" si="3"/>
        <v>22252</v>
      </c>
      <c r="J26" s="59">
        <f t="shared" si="3"/>
        <v>21932</v>
      </c>
      <c r="K26" s="59">
        <f t="shared" si="3"/>
        <v>21578</v>
      </c>
      <c r="L26" s="59">
        <f t="shared" si="3"/>
        <v>19001.341</v>
      </c>
      <c r="M26" s="59">
        <f t="shared" si="3"/>
        <v>18785.892229999998</v>
      </c>
      <c r="N26" s="59">
        <f t="shared" si="3"/>
        <v>18136.031269999999</v>
      </c>
      <c r="O26" s="59">
        <f t="shared" si="3"/>
        <v>17602.902576</v>
      </c>
      <c r="P26" s="59">
        <f t="shared" si="3"/>
        <v>16897.508430999998</v>
      </c>
      <c r="Q26" s="59">
        <f t="shared" si="3"/>
        <v>16698.934651000003</v>
      </c>
      <c r="R26" s="59">
        <f t="shared" si="3"/>
        <v>17075.974109372448</v>
      </c>
      <c r="S26" s="59">
        <f t="shared" si="3"/>
        <v>16697.495011219213</v>
      </c>
      <c r="T26" s="59">
        <f t="shared" si="3"/>
        <v>16300.363993610808</v>
      </c>
      <c r="U26" s="59">
        <f t="shared" si="3"/>
        <v>15885.336117854047</v>
      </c>
      <c r="V26" s="59">
        <f t="shared" si="3"/>
        <v>16034.068503816754</v>
      </c>
      <c r="W26" s="59">
        <f t="shared" si="3"/>
        <v>16182.800889779468</v>
      </c>
      <c r="X26" s="59">
        <f t="shared" si="3"/>
        <v>14912.222124584663</v>
      </c>
      <c r="Y26" s="59">
        <f t="shared" si="3"/>
        <v>14746.56319874652</v>
      </c>
      <c r="Z26" s="59">
        <f t="shared" si="3"/>
        <v>14988.379568464956</v>
      </c>
      <c r="AA26" s="59">
        <f t="shared" si="3"/>
        <v>15263.015415698512</v>
      </c>
      <c r="AB26" s="55">
        <f t="shared" ref="AB26:AI26" si="4">AB24 - AB25</f>
        <v>14980.832496004405</v>
      </c>
      <c r="AC26" s="55">
        <f t="shared" si="4"/>
        <v>14698.649576310301</v>
      </c>
      <c r="AD26" s="55">
        <f t="shared" si="4"/>
        <v>14416.466656616196</v>
      </c>
      <c r="AE26" s="55">
        <f t="shared" si="4"/>
        <v>13863.568561453014</v>
      </c>
      <c r="AF26" s="55">
        <f t="shared" si="4"/>
        <v>12992.383908162972</v>
      </c>
      <c r="AG26" s="55">
        <f t="shared" si="4"/>
        <v>12606.928806694159</v>
      </c>
      <c r="AH26" s="71">
        <f t="shared" si="4"/>
        <v>12416.174195794159</v>
      </c>
      <c r="AI26" s="71">
        <f t="shared" si="4"/>
        <v>12225.419585094161</v>
      </c>
      <c r="AJ26" s="71">
        <f t="shared" ref="AJ26" si="5">AJ24 - AJ25</f>
        <v>12034.664974294159</v>
      </c>
    </row>
    <row r="27" spans="1:36" x14ac:dyDescent="0.25">
      <c r="A27" s="41" t="s">
        <v>18</v>
      </c>
      <c r="B27" s="59">
        <f t="shared" ref="B27:AA27" si="6">B19 - B25</f>
        <v>184</v>
      </c>
      <c r="C27" s="59">
        <f t="shared" si="6"/>
        <v>129</v>
      </c>
      <c r="D27" s="59">
        <f t="shared" si="6"/>
        <v>110</v>
      </c>
      <c r="E27" s="59">
        <f t="shared" si="6"/>
        <v>101</v>
      </c>
      <c r="F27" s="59">
        <f t="shared" si="6"/>
        <v>76</v>
      </c>
      <c r="G27" s="59">
        <f t="shared" si="6"/>
        <v>78</v>
      </c>
      <c r="H27" s="59">
        <f t="shared" si="6"/>
        <v>79</v>
      </c>
      <c r="I27" s="59">
        <f t="shared" si="6"/>
        <v>78</v>
      </c>
      <c r="J27" s="59">
        <f t="shared" si="6"/>
        <v>82</v>
      </c>
      <c r="K27" s="59">
        <f t="shared" si="6"/>
        <v>87</v>
      </c>
      <c r="L27" s="59">
        <f t="shared" si="6"/>
        <v>70.548999999999978</v>
      </c>
      <c r="M27" s="59">
        <f t="shared" si="6"/>
        <v>71.638229999999908</v>
      </c>
      <c r="N27" s="59">
        <f t="shared" si="6"/>
        <v>72.442270000000008</v>
      </c>
      <c r="O27" s="59">
        <f t="shared" si="6"/>
        <v>124.03757599999983</v>
      </c>
      <c r="P27" s="59">
        <f t="shared" si="6"/>
        <v>118.19843100000014</v>
      </c>
      <c r="Q27" s="59">
        <f t="shared" si="6"/>
        <v>120.16065099999992</v>
      </c>
      <c r="R27" s="59">
        <f t="shared" si="6"/>
        <v>756.83327202589317</v>
      </c>
      <c r="S27" s="59">
        <f t="shared" si="6"/>
        <v>979.15366741282196</v>
      </c>
      <c r="T27" s="59">
        <f t="shared" si="6"/>
        <v>1201.4740627997498</v>
      </c>
      <c r="U27" s="59">
        <f t="shared" si="6"/>
        <v>1423.794458186678</v>
      </c>
      <c r="V27" s="59">
        <f t="shared" si="6"/>
        <v>1891.8022667655553</v>
      </c>
      <c r="W27" s="59">
        <f t="shared" si="6"/>
        <v>2359.8100753444323</v>
      </c>
      <c r="X27" s="59">
        <f t="shared" si="6"/>
        <v>1848.8533688035131</v>
      </c>
      <c r="Y27" s="59">
        <f t="shared" si="6"/>
        <v>2032.2611576865165</v>
      </c>
      <c r="Z27" s="59">
        <f t="shared" si="6"/>
        <v>2215.668946569519</v>
      </c>
      <c r="AA27" s="59">
        <f t="shared" si="6"/>
        <v>2399.0767354525224</v>
      </c>
      <c r="AB27" s="55">
        <f t="shared" ref="AB27:AI27" si="7">AB19 - AB25</f>
        <v>2333.515587207723</v>
      </c>
      <c r="AC27" s="55">
        <f t="shared" si="7"/>
        <v>2267.9544389629236</v>
      </c>
      <c r="AD27" s="55">
        <f t="shared" si="7"/>
        <v>2202.3932907181243</v>
      </c>
      <c r="AE27" s="55">
        <f t="shared" si="7"/>
        <v>2238.4089240978792</v>
      </c>
      <c r="AF27" s="55">
        <f t="shared" si="7"/>
        <v>2274.4245574776342</v>
      </c>
      <c r="AG27" s="55">
        <f t="shared" si="7"/>
        <v>2310.4405798261596</v>
      </c>
      <c r="AH27" s="71">
        <f t="shared" si="7"/>
        <v>2310.4405798261596</v>
      </c>
      <c r="AI27" s="71">
        <f t="shared" si="7"/>
        <v>2310.4405798261596</v>
      </c>
      <c r="AJ27" s="71">
        <f t="shared" ref="AJ27" si="8">AJ19 - AJ25</f>
        <v>2310.4405798261596</v>
      </c>
    </row>
    <row r="28" spans="1:36" x14ac:dyDescent="0.25">
      <c r="A28" s="43"/>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55"/>
      <c r="AC28" s="55"/>
      <c r="AD28" s="55"/>
      <c r="AE28" s="55"/>
      <c r="AF28" s="55"/>
      <c r="AG28" s="55"/>
      <c r="AI28" s="71"/>
      <c r="AJ28" s="71"/>
    </row>
    <row r="29" spans="1:36" x14ac:dyDescent="0.25">
      <c r="A29" s="43"/>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55"/>
      <c r="AC29" s="55"/>
      <c r="AD29" s="55"/>
      <c r="AE29" s="55"/>
      <c r="AF29" s="55"/>
      <c r="AG29" s="55"/>
      <c r="AI29" s="71"/>
      <c r="AJ29" s="71"/>
    </row>
    <row r="30" spans="1:36" x14ac:dyDescent="0.25">
      <c r="A30" s="43" t="s">
        <v>19</v>
      </c>
      <c r="B30" s="59">
        <f t="shared" ref="B30:AA30" si="9">SUM(B7:B9)</f>
        <v>721</v>
      </c>
      <c r="C30" s="59">
        <f t="shared" si="9"/>
        <v>660</v>
      </c>
      <c r="D30" s="59">
        <f t="shared" si="9"/>
        <v>1050</v>
      </c>
      <c r="E30" s="59">
        <f t="shared" si="9"/>
        <v>1569</v>
      </c>
      <c r="F30" s="59">
        <f t="shared" si="9"/>
        <v>1005</v>
      </c>
      <c r="G30" s="59">
        <f t="shared" si="9"/>
        <v>1075</v>
      </c>
      <c r="H30" s="59">
        <f t="shared" si="9"/>
        <v>1115</v>
      </c>
      <c r="I30" s="59">
        <f t="shared" si="9"/>
        <v>993</v>
      </c>
      <c r="J30" s="59">
        <f t="shared" si="9"/>
        <v>989</v>
      </c>
      <c r="K30" s="59">
        <f t="shared" si="9"/>
        <v>1073</v>
      </c>
      <c r="L30" s="59">
        <f t="shared" si="9"/>
        <v>1122.202</v>
      </c>
      <c r="M30" s="59">
        <f t="shared" si="9"/>
        <v>1120.3589999999999</v>
      </c>
      <c r="N30" s="59">
        <f t="shared" si="9"/>
        <v>1119.6100000000001</v>
      </c>
      <c r="O30" s="59">
        <f t="shared" si="9"/>
        <v>1144.7719999999999</v>
      </c>
      <c r="P30" s="59">
        <f t="shared" si="9"/>
        <v>1183.8910000000001</v>
      </c>
      <c r="Q30" s="59">
        <f t="shared" si="9"/>
        <v>1185.915</v>
      </c>
      <c r="R30" s="59">
        <f t="shared" si="9"/>
        <v>1724.4205190211985</v>
      </c>
      <c r="S30" s="59">
        <f t="shared" si="9"/>
        <v>1406.4026764053274</v>
      </c>
      <c r="T30" s="59">
        <f t="shared" si="9"/>
        <v>1087.9271028639173</v>
      </c>
      <c r="U30" s="59">
        <f t="shared" si="9"/>
        <v>769.3439077207787</v>
      </c>
      <c r="V30" s="59">
        <f t="shared" si="9"/>
        <v>698.72974653092933</v>
      </c>
      <c r="W30" s="59">
        <f t="shared" si="9"/>
        <v>628.11558534108019</v>
      </c>
      <c r="X30" s="59">
        <f t="shared" si="9"/>
        <v>556.93193110221978</v>
      </c>
      <c r="Y30" s="59">
        <f t="shared" si="9"/>
        <v>580.78680986708662</v>
      </c>
      <c r="Z30" s="59">
        <f t="shared" si="9"/>
        <v>604.64168863195346</v>
      </c>
      <c r="AA30" s="59">
        <f t="shared" si="9"/>
        <v>628.49656739682018</v>
      </c>
      <c r="AB30" s="55">
        <f t="shared" ref="AB30:AI30" si="10">SUM(AB7:AB9)</f>
        <v>592.10089526107265</v>
      </c>
      <c r="AC30" s="55">
        <f t="shared" si="10"/>
        <v>555.70522312532512</v>
      </c>
      <c r="AD30" s="55">
        <f t="shared" si="10"/>
        <v>519.30955098957747</v>
      </c>
      <c r="AE30" s="55">
        <f t="shared" si="10"/>
        <v>514.66450100626525</v>
      </c>
      <c r="AF30" s="55">
        <f t="shared" si="10"/>
        <v>510.01945102295315</v>
      </c>
      <c r="AG30" s="55">
        <f t="shared" si="10"/>
        <v>505.25756802199999</v>
      </c>
      <c r="AH30" s="71">
        <f t="shared" si="10"/>
        <v>505.25756802199999</v>
      </c>
      <c r="AI30" s="71">
        <f t="shared" si="10"/>
        <v>505.25756802199999</v>
      </c>
      <c r="AJ30" s="71">
        <f t="shared" ref="AJ30" si="11">SUM(AJ7:AJ9)</f>
        <v>505.25756802199999</v>
      </c>
    </row>
    <row r="31" spans="1:36" x14ac:dyDescent="0.25">
      <c r="A31" s="43" t="s">
        <v>20</v>
      </c>
      <c r="B31" s="59">
        <f t="shared" ref="B31:AA31" si="12">SUM(B10:B16)</f>
        <v>14311</v>
      </c>
      <c r="C31" s="59">
        <f t="shared" si="12"/>
        <v>12080</v>
      </c>
      <c r="D31" s="59">
        <f t="shared" si="12"/>
        <v>12862</v>
      </c>
      <c r="E31" s="59">
        <f t="shared" si="12"/>
        <v>10475</v>
      </c>
      <c r="F31" s="59">
        <f t="shared" si="12"/>
        <v>9994</v>
      </c>
      <c r="G31" s="59">
        <f t="shared" si="12"/>
        <v>10177</v>
      </c>
      <c r="H31" s="59">
        <f t="shared" si="12"/>
        <v>10379</v>
      </c>
      <c r="I31" s="59">
        <f t="shared" si="12"/>
        <v>10578</v>
      </c>
      <c r="J31" s="59">
        <f t="shared" si="12"/>
        <v>10739</v>
      </c>
      <c r="K31" s="59">
        <f t="shared" si="12"/>
        <v>10779</v>
      </c>
      <c r="L31" s="59">
        <f t="shared" si="12"/>
        <v>8652.8369999999995</v>
      </c>
      <c r="M31" s="59">
        <f t="shared" si="12"/>
        <v>8856.6369999999988</v>
      </c>
      <c r="N31" s="59">
        <f t="shared" si="12"/>
        <v>8411.4670000000024</v>
      </c>
      <c r="O31" s="59">
        <f t="shared" si="12"/>
        <v>7971.8119999999999</v>
      </c>
      <c r="P31" s="59">
        <f t="shared" si="12"/>
        <v>7626.3159999999998</v>
      </c>
      <c r="Q31" s="59">
        <f t="shared" si="12"/>
        <v>7818.4090000000006</v>
      </c>
      <c r="R31" s="59">
        <f t="shared" si="12"/>
        <v>7495.68734878948</v>
      </c>
      <c r="S31" s="59">
        <f t="shared" si="12"/>
        <v>7476.223112368868</v>
      </c>
      <c r="T31" s="59">
        <f t="shared" si="12"/>
        <v>7438.5646874186232</v>
      </c>
      <c r="U31" s="59">
        <f t="shared" si="12"/>
        <v>7383.1170259217424</v>
      </c>
      <c r="V31" s="59">
        <f t="shared" si="12"/>
        <v>7233.6821739037541</v>
      </c>
      <c r="W31" s="59">
        <f t="shared" si="12"/>
        <v>7084.247321885764</v>
      </c>
      <c r="X31" s="59">
        <f t="shared" si="12"/>
        <v>6908.7170378930768</v>
      </c>
      <c r="Y31" s="59">
        <f t="shared" si="12"/>
        <v>7008.0790578233655</v>
      </c>
      <c r="Z31" s="59">
        <f t="shared" si="12"/>
        <v>7107.441077753655</v>
      </c>
      <c r="AA31" s="59">
        <f t="shared" si="12"/>
        <v>7206.8030976839436</v>
      </c>
      <c r="AB31" s="55">
        <f t="shared" ref="AB31:AI31" si="13">SUM(AB10:AB16)</f>
        <v>7323.416374950576</v>
      </c>
      <c r="AC31" s="55">
        <f t="shared" si="13"/>
        <v>7440.0296522172075</v>
      </c>
      <c r="AD31" s="55">
        <f t="shared" si="13"/>
        <v>7556.642929483839</v>
      </c>
      <c r="AE31" s="55">
        <f t="shared" si="13"/>
        <v>7298.9910725657264</v>
      </c>
      <c r="AF31" s="55">
        <f t="shared" si="13"/>
        <v>7041.3392156476139</v>
      </c>
      <c r="AG31" s="55">
        <f t="shared" si="13"/>
        <v>6783.9416072459999</v>
      </c>
      <c r="AH31" s="71">
        <f t="shared" si="13"/>
        <v>6783.9416072459999</v>
      </c>
      <c r="AI31" s="71">
        <f t="shared" si="13"/>
        <v>6783.9416072459999</v>
      </c>
      <c r="AJ31" s="71">
        <f t="shared" ref="AJ31" si="14">SUM(AJ10:AJ16)</f>
        <v>6783.9416072459999</v>
      </c>
    </row>
    <row r="32" spans="1:36" x14ac:dyDescent="0.25">
      <c r="A32" s="43" t="s">
        <v>21</v>
      </c>
      <c r="B32" s="59">
        <f t="shared" ref="B32:AA32" si="15">B17+B18</f>
        <v>18526</v>
      </c>
      <c r="C32" s="59">
        <f t="shared" si="15"/>
        <v>17309</v>
      </c>
      <c r="D32" s="59">
        <f t="shared" si="15"/>
        <v>16061</v>
      </c>
      <c r="E32" s="59">
        <f t="shared" si="15"/>
        <v>14793</v>
      </c>
      <c r="F32" s="59">
        <f t="shared" si="15"/>
        <v>12050</v>
      </c>
      <c r="G32" s="59">
        <f t="shared" si="15"/>
        <v>11569</v>
      </c>
      <c r="H32" s="59">
        <f t="shared" si="15"/>
        <v>11086</v>
      </c>
      <c r="I32" s="59">
        <f t="shared" si="15"/>
        <v>10603</v>
      </c>
      <c r="J32" s="59">
        <f t="shared" si="15"/>
        <v>10122</v>
      </c>
      <c r="K32" s="59">
        <f t="shared" si="15"/>
        <v>9639</v>
      </c>
      <c r="L32" s="59">
        <f t="shared" si="15"/>
        <v>9155.7530000000006</v>
      </c>
      <c r="M32" s="59">
        <f t="shared" si="15"/>
        <v>8737.2579999999998</v>
      </c>
      <c r="N32" s="59">
        <f t="shared" si="15"/>
        <v>8532.5120000000006</v>
      </c>
      <c r="O32" s="59">
        <f t="shared" si="15"/>
        <v>8362.280999999999</v>
      </c>
      <c r="P32" s="59">
        <f t="shared" si="15"/>
        <v>7969.1030000000001</v>
      </c>
      <c r="Q32" s="59">
        <f t="shared" si="15"/>
        <v>7574.4500000000007</v>
      </c>
      <c r="R32" s="59">
        <f t="shared" si="15"/>
        <v>7099.0329695358751</v>
      </c>
      <c r="S32" s="59">
        <f t="shared" si="15"/>
        <v>6835.7155550321986</v>
      </c>
      <c r="T32" s="59">
        <f t="shared" si="15"/>
        <v>6572.3981405285231</v>
      </c>
      <c r="U32" s="59">
        <f t="shared" si="15"/>
        <v>6309.0807260248457</v>
      </c>
      <c r="V32" s="59">
        <f t="shared" si="15"/>
        <v>6209.8543166165173</v>
      </c>
      <c r="W32" s="59">
        <f t="shared" si="15"/>
        <v>6110.6279072081907</v>
      </c>
      <c r="X32" s="59">
        <f t="shared" si="15"/>
        <v>5597.7197867858522</v>
      </c>
      <c r="Y32" s="59">
        <f t="shared" si="15"/>
        <v>5125.4361733695496</v>
      </c>
      <c r="Z32" s="59">
        <f t="shared" si="15"/>
        <v>5060.627855509827</v>
      </c>
      <c r="AA32" s="59">
        <f t="shared" si="15"/>
        <v>5028.6390151652249</v>
      </c>
      <c r="AB32" s="55">
        <f t="shared" ref="AB32:AI32" si="16">AB17+AB18</f>
        <v>4731.7996385850347</v>
      </c>
      <c r="AC32" s="55">
        <f t="shared" si="16"/>
        <v>4434.9602620048454</v>
      </c>
      <c r="AD32" s="55">
        <f t="shared" si="16"/>
        <v>4138.1208854246552</v>
      </c>
      <c r="AE32" s="55">
        <f t="shared" si="16"/>
        <v>3811.5040637831426</v>
      </c>
      <c r="AF32" s="55">
        <f t="shared" si="16"/>
        <v>3166.6006840147702</v>
      </c>
      <c r="AG32" s="55">
        <f t="shared" si="16"/>
        <v>3007.2890515999998</v>
      </c>
      <c r="AH32" s="71">
        <f t="shared" si="16"/>
        <v>2816.5344407000002</v>
      </c>
      <c r="AI32" s="71">
        <f t="shared" si="16"/>
        <v>2625.7798299999999</v>
      </c>
      <c r="AJ32" s="71">
        <f t="shared" ref="AJ32" si="17">AJ17+AJ18</f>
        <v>2435.0252191999998</v>
      </c>
    </row>
    <row r="33" spans="1:36" x14ac:dyDescent="0.25">
      <c r="A33" s="43" t="s">
        <v>22</v>
      </c>
      <c r="B33" s="59">
        <f t="shared" ref="B33:AA33" si="18">B19</f>
        <v>1101</v>
      </c>
      <c r="C33" s="59">
        <f t="shared" si="18"/>
        <v>716</v>
      </c>
      <c r="D33" s="59">
        <f t="shared" si="18"/>
        <v>1134</v>
      </c>
      <c r="E33" s="59">
        <f t="shared" si="18"/>
        <v>566</v>
      </c>
      <c r="F33" s="59">
        <f t="shared" si="18"/>
        <v>1059</v>
      </c>
      <c r="G33" s="59">
        <f t="shared" si="18"/>
        <v>756</v>
      </c>
      <c r="H33" s="59">
        <f t="shared" si="18"/>
        <v>486</v>
      </c>
      <c r="I33" s="59">
        <f t="shared" si="18"/>
        <v>556</v>
      </c>
      <c r="J33" s="59">
        <f t="shared" si="18"/>
        <v>720</v>
      </c>
      <c r="K33" s="59">
        <f t="shared" si="18"/>
        <v>551</v>
      </c>
      <c r="L33" s="59">
        <f t="shared" si="18"/>
        <v>1940.443</v>
      </c>
      <c r="M33" s="59">
        <f t="shared" si="18"/>
        <v>815.92899999999997</v>
      </c>
      <c r="N33" s="59">
        <f t="shared" si="18"/>
        <v>717.85</v>
      </c>
      <c r="O33" s="59">
        <f t="shared" si="18"/>
        <v>791.077</v>
      </c>
      <c r="P33" s="59">
        <f t="shared" si="18"/>
        <v>733.03200000000004</v>
      </c>
      <c r="Q33" s="59">
        <f t="shared" si="18"/>
        <v>532.48900000000003</v>
      </c>
      <c r="R33" s="59">
        <f t="shared" si="18"/>
        <v>3970.3082495268764</v>
      </c>
      <c r="S33" s="59">
        <f t="shared" si="18"/>
        <v>4192.6286449138051</v>
      </c>
      <c r="T33" s="59">
        <f t="shared" si="18"/>
        <v>4414.949040300733</v>
      </c>
      <c r="U33" s="59">
        <f t="shared" si="18"/>
        <v>3291.4639995021262</v>
      </c>
      <c r="V33" s="59">
        <f t="shared" si="18"/>
        <v>3759.4718080810035</v>
      </c>
      <c r="W33" s="59">
        <f t="shared" si="18"/>
        <v>4227.4796166598808</v>
      </c>
      <c r="X33" s="59">
        <f t="shared" si="18"/>
        <v>4695.487388726503</v>
      </c>
      <c r="Y33" s="59">
        <f t="shared" si="18"/>
        <v>4878.8951776095064</v>
      </c>
      <c r="Z33" s="59">
        <f t="shared" si="18"/>
        <v>5062.3029664925089</v>
      </c>
      <c r="AA33" s="59">
        <f t="shared" si="18"/>
        <v>5290.3481356922075</v>
      </c>
      <c r="AB33" s="55">
        <f t="shared" ref="AB33:AI33" si="19">AB19</f>
        <v>5224.7869874474081</v>
      </c>
      <c r="AC33" s="55">
        <f t="shared" si="19"/>
        <v>5159.2258392026088</v>
      </c>
      <c r="AD33" s="55">
        <f t="shared" si="19"/>
        <v>4668.6042827239944</v>
      </c>
      <c r="AE33" s="55">
        <f t="shared" si="19"/>
        <v>4704.6199161037493</v>
      </c>
      <c r="AF33" s="55">
        <f t="shared" si="19"/>
        <v>4740.6355494835043</v>
      </c>
      <c r="AG33" s="55">
        <f t="shared" si="19"/>
        <v>6888.3623578999996</v>
      </c>
      <c r="AH33" s="71">
        <f t="shared" si="19"/>
        <v>6888.3623578999996</v>
      </c>
      <c r="AI33" s="71">
        <f t="shared" si="19"/>
        <v>6888.3623578999996</v>
      </c>
      <c r="AJ33" s="71">
        <f t="shared" ref="AJ33" si="20">AJ19</f>
        <v>6888.3623578999996</v>
      </c>
    </row>
    <row r="34" spans="1:36" x14ac:dyDescent="0.25">
      <c r="A34" s="43" t="s">
        <v>15</v>
      </c>
      <c r="B34" s="59">
        <f t="shared" ref="B34:AA34" si="21">SUM(B30:B33)</f>
        <v>34659</v>
      </c>
      <c r="C34" s="59">
        <f t="shared" si="21"/>
        <v>30765</v>
      </c>
      <c r="D34" s="59">
        <f t="shared" si="21"/>
        <v>31107</v>
      </c>
      <c r="E34" s="59">
        <f t="shared" si="21"/>
        <v>27403</v>
      </c>
      <c r="F34" s="59">
        <f t="shared" si="21"/>
        <v>24108</v>
      </c>
      <c r="G34" s="59">
        <f t="shared" si="21"/>
        <v>23577</v>
      </c>
      <c r="H34" s="59">
        <f t="shared" si="21"/>
        <v>23066</v>
      </c>
      <c r="I34" s="59">
        <f t="shared" si="21"/>
        <v>22730</v>
      </c>
      <c r="J34" s="59">
        <f t="shared" si="21"/>
        <v>22570</v>
      </c>
      <c r="K34" s="59">
        <f t="shared" si="21"/>
        <v>22042</v>
      </c>
      <c r="L34" s="59">
        <f t="shared" si="21"/>
        <v>20871.235000000001</v>
      </c>
      <c r="M34" s="59">
        <f t="shared" si="21"/>
        <v>19530.183000000001</v>
      </c>
      <c r="N34" s="59">
        <f t="shared" si="21"/>
        <v>18781.439000000002</v>
      </c>
      <c r="O34" s="59">
        <f t="shared" si="21"/>
        <v>18269.941999999999</v>
      </c>
      <c r="P34" s="59">
        <f t="shared" si="21"/>
        <v>17512.342000000001</v>
      </c>
      <c r="Q34" s="59">
        <f t="shared" si="21"/>
        <v>17111.263000000003</v>
      </c>
      <c r="R34" s="59">
        <f t="shared" si="21"/>
        <v>20289.449086873428</v>
      </c>
      <c r="S34" s="59">
        <f t="shared" si="21"/>
        <v>19910.9699887202</v>
      </c>
      <c r="T34" s="59">
        <f t="shared" si="21"/>
        <v>19513.838971111796</v>
      </c>
      <c r="U34" s="59">
        <f t="shared" si="21"/>
        <v>17753.005659169496</v>
      </c>
      <c r="V34" s="59">
        <f t="shared" si="21"/>
        <v>17901.738045132202</v>
      </c>
      <c r="W34" s="59">
        <f t="shared" si="21"/>
        <v>18050.470431094916</v>
      </c>
      <c r="X34" s="59">
        <f t="shared" si="21"/>
        <v>17758.856144507652</v>
      </c>
      <c r="Y34" s="59">
        <f t="shared" si="21"/>
        <v>17593.197218669509</v>
      </c>
      <c r="Z34" s="59">
        <f t="shared" si="21"/>
        <v>17835.013588387945</v>
      </c>
      <c r="AA34" s="59">
        <f t="shared" si="21"/>
        <v>18154.286815938198</v>
      </c>
      <c r="AB34" s="55">
        <f t="shared" ref="AB34:AI34" si="22">SUM(AB30:AB33)</f>
        <v>17872.103896244091</v>
      </c>
      <c r="AC34" s="55">
        <f t="shared" si="22"/>
        <v>17589.920976549987</v>
      </c>
      <c r="AD34" s="55">
        <f t="shared" si="22"/>
        <v>16882.677648622066</v>
      </c>
      <c r="AE34" s="55">
        <f t="shared" si="22"/>
        <v>16329.779553458884</v>
      </c>
      <c r="AF34" s="55">
        <f t="shared" si="22"/>
        <v>15458.594900168842</v>
      </c>
      <c r="AG34" s="55">
        <f t="shared" si="22"/>
        <v>17184.850584767999</v>
      </c>
      <c r="AH34" s="71">
        <f t="shared" si="22"/>
        <v>16994.095973867999</v>
      </c>
      <c r="AI34" s="71">
        <f t="shared" si="22"/>
        <v>16803.341363168001</v>
      </c>
      <c r="AJ34" s="71">
        <f t="shared" ref="AJ34" si="23">SUM(AJ30:AJ33)</f>
        <v>16612.586752367999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7"/>
  <sheetViews>
    <sheetView workbookViewId="0">
      <pane xSplit="1" ySplit="7" topLeftCell="M8" activePane="bottomRight" state="frozen"/>
      <selection pane="topRight" activeCell="B1" sqref="B1"/>
      <selection pane="bottomLeft" activeCell="A2" sqref="A2"/>
      <selection pane="bottomRight" activeCell="AE23" sqref="AE23"/>
    </sheetView>
  </sheetViews>
  <sheetFormatPr defaultRowHeight="15" x14ac:dyDescent="0.25"/>
  <cols>
    <col min="1" max="1" width="35.5703125" bestFit="1" customWidth="1"/>
  </cols>
  <sheetData>
    <row r="1" spans="1:32" x14ac:dyDescent="0.25">
      <c r="A1" s="58" t="s">
        <v>31</v>
      </c>
    </row>
    <row r="2" spans="1:32" ht="30" x14ac:dyDescent="0.25">
      <c r="A2" s="14" t="s">
        <v>25</v>
      </c>
    </row>
    <row r="3" spans="1:32" s="56" customFormat="1" x14ac:dyDescent="0.25"/>
    <row r="4" spans="1:32" s="56" customFormat="1" x14ac:dyDescent="0.25"/>
    <row r="5" spans="1:32" s="56" customFormat="1" x14ac:dyDescent="0.25"/>
    <row r="6" spans="1:32" s="56" customFormat="1" x14ac:dyDescent="0.25"/>
    <row r="7" spans="1:32" x14ac:dyDescent="0.25">
      <c r="A7" s="7" t="s">
        <v>0</v>
      </c>
      <c r="B7" s="8">
        <v>1990</v>
      </c>
      <c r="C7" s="8">
        <v>1991</v>
      </c>
      <c r="D7" s="8">
        <v>1992</v>
      </c>
      <c r="E7" s="8">
        <v>1993</v>
      </c>
      <c r="F7" s="8">
        <v>1994</v>
      </c>
      <c r="G7" s="8">
        <v>1995</v>
      </c>
      <c r="H7" s="8">
        <v>1996</v>
      </c>
      <c r="I7" s="8">
        <v>1997</v>
      </c>
      <c r="J7" s="8">
        <v>1998</v>
      </c>
      <c r="K7" s="8">
        <v>1999</v>
      </c>
      <c r="L7" s="8">
        <v>2000</v>
      </c>
      <c r="M7" s="8">
        <v>2001</v>
      </c>
      <c r="N7" s="8">
        <v>2002</v>
      </c>
      <c r="O7" s="8">
        <v>2003</v>
      </c>
      <c r="P7" s="8">
        <v>2004</v>
      </c>
      <c r="Q7" s="8">
        <v>2005</v>
      </c>
      <c r="R7" s="8">
        <v>2006</v>
      </c>
      <c r="S7" s="8">
        <v>2007</v>
      </c>
      <c r="T7" s="8">
        <v>2008</v>
      </c>
      <c r="U7" s="8">
        <v>2009</v>
      </c>
      <c r="V7" s="8">
        <v>2010</v>
      </c>
      <c r="W7" s="8">
        <v>2011</v>
      </c>
      <c r="X7" s="9">
        <v>2012</v>
      </c>
      <c r="Y7" s="9">
        <v>2013</v>
      </c>
      <c r="Z7" s="9">
        <v>2014</v>
      </c>
      <c r="AA7" s="9">
        <v>2015</v>
      </c>
      <c r="AB7" s="9">
        <v>2016</v>
      </c>
      <c r="AC7" s="9">
        <v>2017</v>
      </c>
      <c r="AD7" s="9">
        <v>2018</v>
      </c>
      <c r="AE7" s="9">
        <v>2019</v>
      </c>
      <c r="AF7" s="9">
        <v>2020</v>
      </c>
    </row>
    <row r="8" spans="1:32" x14ac:dyDescent="0.25">
      <c r="A8" s="10" t="s">
        <v>1</v>
      </c>
      <c r="B8" s="12">
        <v>0</v>
      </c>
      <c r="C8" s="12">
        <v>0</v>
      </c>
      <c r="D8" s="12">
        <v>0</v>
      </c>
      <c r="E8" s="12">
        <v>0</v>
      </c>
      <c r="F8" s="12">
        <v>0</v>
      </c>
      <c r="G8" s="12">
        <v>0</v>
      </c>
      <c r="H8" s="12">
        <v>6</v>
      </c>
      <c r="I8" s="12">
        <v>6</v>
      </c>
      <c r="J8" s="12">
        <v>8</v>
      </c>
      <c r="K8" s="12">
        <v>11</v>
      </c>
      <c r="L8" s="12">
        <v>11</v>
      </c>
      <c r="M8" s="12">
        <v>11</v>
      </c>
      <c r="N8" s="5">
        <v>28.863070746600428</v>
      </c>
      <c r="O8" s="5">
        <v>27.771599346113923</v>
      </c>
      <c r="P8" s="5">
        <v>26.615368945627417</v>
      </c>
      <c r="Q8" s="5">
        <v>25.45913854514091</v>
      </c>
      <c r="R8" s="5">
        <v>26.376600569527273</v>
      </c>
      <c r="S8" s="5">
        <v>27.29406259391364</v>
      </c>
      <c r="T8" s="5">
        <v>28.211524618874453</v>
      </c>
      <c r="U8" s="5">
        <v>27.234982850789208</v>
      </c>
      <c r="V8" s="5">
        <v>26.258441082703964</v>
      </c>
      <c r="W8" s="5">
        <v>25.281899314618716</v>
      </c>
      <c r="X8" s="57">
        <v>25.381934491097869</v>
      </c>
      <c r="Y8" s="57">
        <v>25.481969667577022</v>
      </c>
      <c r="Z8" s="57">
        <v>25.582004844056179</v>
      </c>
      <c r="AA8" s="57">
        <v>23.654734155969653</v>
      </c>
      <c r="AB8" s="57">
        <v>21.727463467883126</v>
      </c>
      <c r="AC8" s="81">
        <v>19.796169171999999</v>
      </c>
      <c r="AD8" s="81">
        <v>19.796169171999999</v>
      </c>
      <c r="AE8" s="81">
        <v>19.796169171999999</v>
      </c>
      <c r="AF8" s="81">
        <v>19.796169171999999</v>
      </c>
    </row>
    <row r="9" spans="1:32" x14ac:dyDescent="0.25">
      <c r="A9" s="10" t="s">
        <v>2</v>
      </c>
      <c r="B9" s="12">
        <v>17</v>
      </c>
      <c r="C9" s="12">
        <v>17</v>
      </c>
      <c r="D9" s="12">
        <v>17</v>
      </c>
      <c r="E9" s="12">
        <v>18</v>
      </c>
      <c r="F9" s="12">
        <v>18</v>
      </c>
      <c r="G9" s="12">
        <v>18</v>
      </c>
      <c r="H9" s="12">
        <v>34</v>
      </c>
      <c r="I9" s="12">
        <v>33</v>
      </c>
      <c r="J9" s="12">
        <v>33</v>
      </c>
      <c r="K9" s="12">
        <v>31</v>
      </c>
      <c r="L9" s="12">
        <v>31</v>
      </c>
      <c r="M9" s="12">
        <v>31</v>
      </c>
      <c r="N9" s="5">
        <v>16.757829308889423</v>
      </c>
      <c r="O9" s="5">
        <v>17.682545782542267</v>
      </c>
      <c r="P9" s="5">
        <v>18.60726225619511</v>
      </c>
      <c r="Q9" s="5">
        <v>19.53197872984795</v>
      </c>
      <c r="R9" s="5">
        <v>17.2632091534485</v>
      </c>
      <c r="S9" s="5">
        <v>14.994439577049052</v>
      </c>
      <c r="T9" s="5">
        <v>12.725670000343143</v>
      </c>
      <c r="U9" s="5">
        <v>12.759490346429228</v>
      </c>
      <c r="V9" s="5">
        <v>12.793310692515313</v>
      </c>
      <c r="W9" s="5">
        <v>12.827131038601399</v>
      </c>
      <c r="X9" s="57">
        <v>13.702000703648849</v>
      </c>
      <c r="Y9" s="57">
        <v>14.5768703686963</v>
      </c>
      <c r="Z9" s="57">
        <v>15.451740033743748</v>
      </c>
      <c r="AA9" s="57">
        <v>15.514667888538966</v>
      </c>
      <c r="AB9" s="57">
        <v>15.577595743334184</v>
      </c>
      <c r="AC9" s="81">
        <v>15.635618421</v>
      </c>
      <c r="AD9" s="81">
        <v>15.635618421</v>
      </c>
      <c r="AE9" s="81">
        <v>15.635618421</v>
      </c>
      <c r="AF9" s="81">
        <v>15.635618421</v>
      </c>
    </row>
    <row r="10" spans="1:32" x14ac:dyDescent="0.25">
      <c r="A10" s="10" t="s">
        <v>3</v>
      </c>
      <c r="B10" s="12">
        <v>8</v>
      </c>
      <c r="C10" s="12">
        <v>8</v>
      </c>
      <c r="D10" s="12">
        <v>8</v>
      </c>
      <c r="E10" s="12">
        <v>8</v>
      </c>
      <c r="F10" s="12">
        <v>8</v>
      </c>
      <c r="G10" s="12">
        <v>8</v>
      </c>
      <c r="H10" s="12">
        <v>7</v>
      </c>
      <c r="I10" s="12">
        <v>7</v>
      </c>
      <c r="J10" s="12">
        <v>6</v>
      </c>
      <c r="K10" s="12">
        <v>8</v>
      </c>
      <c r="L10" s="12">
        <v>8</v>
      </c>
      <c r="M10" s="12">
        <v>8</v>
      </c>
      <c r="N10" s="5">
        <v>18.335217068074467</v>
      </c>
      <c r="O10" s="5">
        <v>18.148873130664224</v>
      </c>
      <c r="P10" s="5">
        <v>17.962529193253982</v>
      </c>
      <c r="Q10" s="5">
        <v>17.776185255843743</v>
      </c>
      <c r="R10" s="5">
        <v>32.879447981376792</v>
      </c>
      <c r="S10" s="5">
        <v>47.982710706909849</v>
      </c>
      <c r="T10" s="5">
        <v>63.085973430923843</v>
      </c>
      <c r="U10" s="5">
        <v>64.063554851063941</v>
      </c>
      <c r="V10" s="5">
        <v>65.041136271204039</v>
      </c>
      <c r="W10" s="5">
        <v>66.018717691344122</v>
      </c>
      <c r="X10" s="57">
        <v>66.465521678981105</v>
      </c>
      <c r="Y10" s="57">
        <v>66.912325666618088</v>
      </c>
      <c r="Z10" s="57">
        <v>67.359129654255085</v>
      </c>
      <c r="AA10" s="57">
        <v>62.938742933431023</v>
      </c>
      <c r="AB10" s="57">
        <v>58.51835621260696</v>
      </c>
      <c r="AC10" s="81">
        <v>54.100105272</v>
      </c>
      <c r="AD10" s="81">
        <v>54.100105272</v>
      </c>
      <c r="AE10" s="81">
        <v>54.100105272</v>
      </c>
      <c r="AF10" s="81">
        <v>54.100105272</v>
      </c>
    </row>
    <row r="11" spans="1:32" x14ac:dyDescent="0.25">
      <c r="A11" s="10" t="s">
        <v>4</v>
      </c>
      <c r="B11" s="12">
        <v>183</v>
      </c>
      <c r="C11" s="12">
        <v>183</v>
      </c>
      <c r="D11" s="12">
        <v>183</v>
      </c>
      <c r="E11" s="12">
        <v>183</v>
      </c>
      <c r="F11" s="12">
        <v>183</v>
      </c>
      <c r="G11" s="12">
        <v>183</v>
      </c>
      <c r="H11" s="12">
        <v>123</v>
      </c>
      <c r="I11" s="12">
        <v>125</v>
      </c>
      <c r="J11" s="12">
        <v>130</v>
      </c>
      <c r="K11" s="12">
        <v>25</v>
      </c>
      <c r="L11" s="12">
        <v>26</v>
      </c>
      <c r="M11" s="12">
        <v>27</v>
      </c>
      <c r="N11" s="5">
        <v>23.12303813458141</v>
      </c>
      <c r="O11" s="5">
        <v>21.336391936676655</v>
      </c>
      <c r="P11" s="5">
        <v>19.5497457387719</v>
      </c>
      <c r="Q11" s="5">
        <v>17.763099540867149</v>
      </c>
      <c r="R11" s="5">
        <v>18.070658593378102</v>
      </c>
      <c r="S11" s="5">
        <v>18.378217645889055</v>
      </c>
      <c r="T11" s="5">
        <v>18.685776698359646</v>
      </c>
      <c r="U11" s="5">
        <v>20.148782202518429</v>
      </c>
      <c r="V11" s="5">
        <v>21.611787706677212</v>
      </c>
      <c r="W11" s="5">
        <v>23.074793210835995</v>
      </c>
      <c r="X11" s="57">
        <v>22.82707752366694</v>
      </c>
      <c r="Y11" s="57">
        <v>22.579361836497885</v>
      </c>
      <c r="Z11" s="57">
        <v>22.331646149328829</v>
      </c>
      <c r="AA11" s="57">
        <v>22.768679534837752</v>
      </c>
      <c r="AB11" s="57">
        <v>23.205712920346674</v>
      </c>
      <c r="AC11" s="81">
        <v>22.914345846</v>
      </c>
      <c r="AD11" s="81">
        <v>22.914345846</v>
      </c>
      <c r="AE11" s="81">
        <v>22.914345846</v>
      </c>
      <c r="AF11" s="81">
        <v>22.914345846</v>
      </c>
    </row>
    <row r="12" spans="1:32" x14ac:dyDescent="0.25">
      <c r="A12" s="10" t="s">
        <v>5</v>
      </c>
      <c r="B12" s="12">
        <v>6</v>
      </c>
      <c r="C12" s="12">
        <v>6</v>
      </c>
      <c r="D12" s="12">
        <v>6</v>
      </c>
      <c r="E12" s="12">
        <v>6</v>
      </c>
      <c r="F12" s="12">
        <v>6</v>
      </c>
      <c r="G12" s="12">
        <v>6</v>
      </c>
      <c r="H12" s="12">
        <v>5</v>
      </c>
      <c r="I12" s="12">
        <v>5</v>
      </c>
      <c r="J12" s="12">
        <v>5</v>
      </c>
      <c r="K12" s="12">
        <v>2</v>
      </c>
      <c r="L12" s="12">
        <v>2</v>
      </c>
      <c r="M12" s="12">
        <v>2</v>
      </c>
      <c r="N12" s="5">
        <v>3.2484630790744005</v>
      </c>
      <c r="O12" s="5">
        <v>3.0723200494619536</v>
      </c>
      <c r="P12" s="5">
        <v>2.8961770198495067</v>
      </c>
      <c r="Q12" s="5">
        <v>2.7200339902370598</v>
      </c>
      <c r="R12" s="5">
        <v>2.4763977872747063</v>
      </c>
      <c r="S12" s="5">
        <v>2.2327615843123527</v>
      </c>
      <c r="T12" s="5">
        <v>1.9891253813499996</v>
      </c>
      <c r="U12" s="5">
        <v>1.7008104451448329</v>
      </c>
      <c r="V12" s="5">
        <v>1.4124955089396662</v>
      </c>
      <c r="W12" s="5">
        <v>1.1241805727344998</v>
      </c>
      <c r="X12" s="57">
        <v>1.1054712419202823</v>
      </c>
      <c r="Y12" s="57">
        <v>1.0867619111060649</v>
      </c>
      <c r="Z12" s="57">
        <v>1.0680525802918472</v>
      </c>
      <c r="AA12" s="57">
        <v>0.93474174878789817</v>
      </c>
      <c r="AB12" s="57">
        <v>0.80143091728394911</v>
      </c>
      <c r="AC12" s="81">
        <v>0.66814008589999996</v>
      </c>
      <c r="AD12" s="81">
        <v>0.66814008589999996</v>
      </c>
      <c r="AE12" s="81">
        <v>0.66814008589999996</v>
      </c>
      <c r="AF12" s="81">
        <v>0.66814008589999996</v>
      </c>
    </row>
    <row r="13" spans="1:32" x14ac:dyDescent="0.25">
      <c r="A13" s="10" t="s">
        <v>6</v>
      </c>
      <c r="B13" s="12">
        <v>43</v>
      </c>
      <c r="C13" s="12">
        <v>43</v>
      </c>
      <c r="D13" s="12">
        <v>43</v>
      </c>
      <c r="E13" s="12">
        <v>43</v>
      </c>
      <c r="F13" s="12">
        <v>43</v>
      </c>
      <c r="G13" s="12">
        <v>43</v>
      </c>
      <c r="H13" s="12">
        <v>16</v>
      </c>
      <c r="I13" s="12">
        <v>17</v>
      </c>
      <c r="J13" s="12">
        <v>17</v>
      </c>
      <c r="K13" s="12">
        <v>9</v>
      </c>
      <c r="L13" s="12">
        <v>10</v>
      </c>
      <c r="M13" s="12">
        <v>10</v>
      </c>
      <c r="N13" s="5">
        <v>2.8796067099822005</v>
      </c>
      <c r="O13" s="5">
        <v>2.4138357047503041</v>
      </c>
      <c r="P13" s="5">
        <v>1.9480646995184077</v>
      </c>
      <c r="Q13" s="5">
        <v>1.4822936942865115</v>
      </c>
      <c r="R13" s="5">
        <v>1.441718179369341</v>
      </c>
      <c r="S13" s="5">
        <v>1.4011426644521705</v>
      </c>
      <c r="T13" s="5">
        <v>1.3605671494912297</v>
      </c>
      <c r="U13" s="5">
        <v>1.3698623329688624</v>
      </c>
      <c r="V13" s="5">
        <v>1.3791575164464951</v>
      </c>
      <c r="W13" s="5">
        <v>1.388452699924128</v>
      </c>
      <c r="X13" s="57">
        <v>1.4546426951289535</v>
      </c>
      <c r="Y13" s="57">
        <v>1.520832690333779</v>
      </c>
      <c r="Z13" s="57">
        <v>1.5870226855386045</v>
      </c>
      <c r="AA13" s="57">
        <v>1.5630804444790263</v>
      </c>
      <c r="AB13" s="57">
        <v>1.5391382034194481</v>
      </c>
      <c r="AC13" s="81">
        <v>1.5149238624000001</v>
      </c>
      <c r="AD13" s="81">
        <v>1.5149238624000001</v>
      </c>
      <c r="AE13" s="81">
        <v>1.5149238624000001</v>
      </c>
      <c r="AF13" s="81">
        <v>1.5149238624000001</v>
      </c>
    </row>
    <row r="14" spans="1:32" x14ac:dyDescent="0.25">
      <c r="A14" s="10" t="s">
        <v>7</v>
      </c>
      <c r="B14" s="12">
        <v>38</v>
      </c>
      <c r="C14" s="12">
        <v>38</v>
      </c>
      <c r="D14" s="12">
        <v>39</v>
      </c>
      <c r="E14" s="12">
        <v>39</v>
      </c>
      <c r="F14" s="12">
        <v>40</v>
      </c>
      <c r="G14" s="12">
        <v>40</v>
      </c>
      <c r="H14" s="12">
        <v>43</v>
      </c>
      <c r="I14" s="12">
        <v>45</v>
      </c>
      <c r="J14" s="12">
        <v>45</v>
      </c>
      <c r="K14" s="12">
        <v>48</v>
      </c>
      <c r="L14" s="12">
        <v>50</v>
      </c>
      <c r="M14" s="12">
        <v>52</v>
      </c>
      <c r="N14" s="5">
        <v>177.23902321567707</v>
      </c>
      <c r="O14" s="5">
        <v>178.04404555208677</v>
      </c>
      <c r="P14" s="5">
        <v>178.61648322349646</v>
      </c>
      <c r="Q14" s="5">
        <v>179.01498558490613</v>
      </c>
      <c r="R14" s="5">
        <v>138.07766628113342</v>
      </c>
      <c r="S14" s="5">
        <v>97.140346977360707</v>
      </c>
      <c r="T14" s="5">
        <v>56.203027676255083</v>
      </c>
      <c r="U14" s="5">
        <v>48.687877445283618</v>
      </c>
      <c r="V14" s="5">
        <v>41.172727214312154</v>
      </c>
      <c r="W14" s="5">
        <v>33.657576983340689</v>
      </c>
      <c r="X14" s="57">
        <v>29.873626872525701</v>
      </c>
      <c r="Y14" s="57">
        <v>26.089676761710713</v>
      </c>
      <c r="Z14" s="57">
        <v>22.305726650895728</v>
      </c>
      <c r="AA14" s="57">
        <v>23.950533676970419</v>
      </c>
      <c r="AB14" s="57">
        <v>25.59534070304511</v>
      </c>
      <c r="AC14" s="81">
        <v>27.897758737</v>
      </c>
      <c r="AD14" s="81">
        <v>27.897758737</v>
      </c>
      <c r="AE14" s="81">
        <v>27.897758737</v>
      </c>
      <c r="AF14" s="81">
        <v>27.897758737</v>
      </c>
    </row>
    <row r="15" spans="1:32" x14ac:dyDescent="0.25">
      <c r="A15" s="10" t="s">
        <v>8</v>
      </c>
      <c r="B15" s="12" t="s">
        <v>9</v>
      </c>
      <c r="C15" s="12" t="s">
        <v>9</v>
      </c>
      <c r="D15" s="12" t="s">
        <v>9</v>
      </c>
      <c r="E15" s="12" t="s">
        <v>9</v>
      </c>
      <c r="F15" s="12" t="s">
        <v>9</v>
      </c>
      <c r="G15" s="12" t="s">
        <v>9</v>
      </c>
      <c r="H15" s="12">
        <v>0</v>
      </c>
      <c r="I15" s="12">
        <v>0</v>
      </c>
      <c r="J15" s="12">
        <v>0</v>
      </c>
      <c r="K15" s="12">
        <v>0</v>
      </c>
      <c r="L15" s="12">
        <v>0</v>
      </c>
      <c r="M15" s="12">
        <v>0</v>
      </c>
      <c r="N15" s="5">
        <v>0.29581800096790001</v>
      </c>
      <c r="O15" s="5">
        <v>0.31790533737545706</v>
      </c>
      <c r="P15" s="5">
        <v>0.33999267378301412</v>
      </c>
      <c r="Q15" s="5">
        <v>0.36208001019057123</v>
      </c>
      <c r="R15" s="5">
        <v>0.40562342198871415</v>
      </c>
      <c r="S15" s="5">
        <v>0.44916683378685707</v>
      </c>
      <c r="T15" s="5">
        <v>0.49301946953771197</v>
      </c>
      <c r="U15" s="5">
        <v>0.53459823118251482</v>
      </c>
      <c r="V15" s="5">
        <v>0.5761769928273176</v>
      </c>
      <c r="W15" s="5">
        <v>0.61775575447212039</v>
      </c>
      <c r="X15" s="57">
        <v>0.59564940030064328</v>
      </c>
      <c r="Y15" s="57">
        <v>0.57354304612916618</v>
      </c>
      <c r="Z15" s="57">
        <v>0.55143669195768896</v>
      </c>
      <c r="AA15" s="57">
        <v>0.52673588947874928</v>
      </c>
      <c r="AB15" s="57">
        <v>0.50203508699980959</v>
      </c>
      <c r="AC15" s="81">
        <v>0.47985428450000001</v>
      </c>
      <c r="AD15" s="81">
        <v>0.47985428450000001</v>
      </c>
      <c r="AE15" s="81">
        <v>0.47985428450000001</v>
      </c>
      <c r="AF15" s="81">
        <v>0.47985428450000001</v>
      </c>
    </row>
    <row r="16" spans="1:32" x14ac:dyDescent="0.25">
      <c r="A16" s="10" t="s">
        <v>10</v>
      </c>
      <c r="B16" s="12">
        <v>0</v>
      </c>
      <c r="C16" s="12">
        <v>0</v>
      </c>
      <c r="D16" s="12">
        <v>0</v>
      </c>
      <c r="E16" s="12">
        <v>0</v>
      </c>
      <c r="F16" s="12">
        <v>0</v>
      </c>
      <c r="G16" s="12">
        <v>0</v>
      </c>
      <c r="H16" s="12">
        <v>1</v>
      </c>
      <c r="I16" s="12">
        <v>1</v>
      </c>
      <c r="J16" s="12">
        <v>1</v>
      </c>
      <c r="K16" s="12">
        <v>5</v>
      </c>
      <c r="L16" s="12">
        <v>5</v>
      </c>
      <c r="M16" s="12">
        <v>5</v>
      </c>
      <c r="N16" s="5">
        <v>0.73076576589179998</v>
      </c>
      <c r="O16" s="5">
        <v>0.68437636488273335</v>
      </c>
      <c r="P16" s="5">
        <v>0.63798696387366671</v>
      </c>
      <c r="Q16" s="5">
        <v>0.59159756286460019</v>
      </c>
      <c r="R16" s="5">
        <v>2.100976803833067</v>
      </c>
      <c r="S16" s="5">
        <v>3.610356044801533</v>
      </c>
      <c r="T16" s="5">
        <v>5.1194260613728293</v>
      </c>
      <c r="U16" s="5">
        <v>5.414095370043011</v>
      </c>
      <c r="V16" s="5">
        <v>5.7087646787131927</v>
      </c>
      <c r="W16" s="5">
        <v>6.0034339873833735</v>
      </c>
      <c r="X16" s="57">
        <v>5.7952699547192985</v>
      </c>
      <c r="Y16" s="57">
        <v>5.5871059220552235</v>
      </c>
      <c r="Z16" s="57">
        <v>5.3789418893911494</v>
      </c>
      <c r="AA16" s="57">
        <v>4.8057251748578196</v>
      </c>
      <c r="AB16" s="57">
        <v>4.2325084603244898</v>
      </c>
      <c r="AC16" s="81">
        <v>3.6604540458999999</v>
      </c>
      <c r="AD16" s="81">
        <v>3.6604540458999999</v>
      </c>
      <c r="AE16" s="81">
        <v>3.6604540458999999</v>
      </c>
      <c r="AF16" s="81">
        <v>3.6604540458999999</v>
      </c>
    </row>
    <row r="17" spans="1:32" x14ac:dyDescent="0.25">
      <c r="A17" s="10" t="s">
        <v>11</v>
      </c>
      <c r="B17" s="12">
        <v>82</v>
      </c>
      <c r="C17" s="12">
        <v>86</v>
      </c>
      <c r="D17" s="12">
        <v>89</v>
      </c>
      <c r="E17" s="12">
        <v>93</v>
      </c>
      <c r="F17" s="12">
        <v>93</v>
      </c>
      <c r="G17" s="12">
        <v>93</v>
      </c>
      <c r="H17" s="12">
        <v>84</v>
      </c>
      <c r="I17" s="12">
        <v>84</v>
      </c>
      <c r="J17" s="12">
        <v>86</v>
      </c>
      <c r="K17" s="12">
        <v>82</v>
      </c>
      <c r="L17" s="12">
        <v>83</v>
      </c>
      <c r="M17" s="12">
        <v>85</v>
      </c>
      <c r="N17" s="5">
        <v>25.762770265110309</v>
      </c>
      <c r="O17" s="5">
        <v>26.448957430173621</v>
      </c>
      <c r="P17" s="5">
        <v>27.128711338303155</v>
      </c>
      <c r="Q17" s="5">
        <v>27.802031989498907</v>
      </c>
      <c r="R17" s="5">
        <v>41.015175681494334</v>
      </c>
      <c r="S17" s="5">
        <v>54.228319373489768</v>
      </c>
      <c r="T17" s="5">
        <v>67.426126410654305</v>
      </c>
      <c r="U17" s="5">
        <v>56.858368591124055</v>
      </c>
      <c r="V17" s="5">
        <v>46.290610771593805</v>
      </c>
      <c r="W17" s="5">
        <v>35.722852952063555</v>
      </c>
      <c r="X17" s="57">
        <v>33.865681538603845</v>
      </c>
      <c r="Y17" s="57">
        <v>32.008510125144134</v>
      </c>
      <c r="Z17" s="57">
        <v>30.151338711684428</v>
      </c>
      <c r="AA17" s="57">
        <v>27.202319907873552</v>
      </c>
      <c r="AB17" s="57">
        <v>24.253301104062675</v>
      </c>
      <c r="AC17" s="81">
        <v>21.375005692999999</v>
      </c>
      <c r="AD17" s="81">
        <v>21.375005692999999</v>
      </c>
      <c r="AE17" s="81">
        <v>21.375005692999999</v>
      </c>
      <c r="AF17" s="81">
        <v>21.375005692999999</v>
      </c>
    </row>
    <row r="18" spans="1:32" x14ac:dyDescent="0.25">
      <c r="A18" s="10" t="s">
        <v>12</v>
      </c>
      <c r="B18" s="12">
        <v>155</v>
      </c>
      <c r="C18" s="12">
        <v>169</v>
      </c>
      <c r="D18" s="12">
        <v>182</v>
      </c>
      <c r="E18" s="12">
        <v>195</v>
      </c>
      <c r="F18" s="12">
        <v>209</v>
      </c>
      <c r="G18" s="12">
        <v>222</v>
      </c>
      <c r="H18" s="12">
        <v>236</v>
      </c>
      <c r="I18" s="12">
        <v>265</v>
      </c>
      <c r="J18" s="12">
        <v>256</v>
      </c>
      <c r="K18" s="12">
        <v>267</v>
      </c>
      <c r="L18" s="12">
        <v>275</v>
      </c>
      <c r="M18" s="12">
        <v>278</v>
      </c>
      <c r="N18" s="5">
        <v>155.22697397846358</v>
      </c>
      <c r="O18" s="5">
        <v>152.08354276631124</v>
      </c>
      <c r="P18" s="5">
        <v>148.9401115541589</v>
      </c>
      <c r="Q18" s="5">
        <v>145.79668034200657</v>
      </c>
      <c r="R18" s="5">
        <v>146.25015769555102</v>
      </c>
      <c r="S18" s="5">
        <v>146.70363504909548</v>
      </c>
      <c r="T18" s="5">
        <v>137.70739153417773</v>
      </c>
      <c r="U18" s="5">
        <v>133.04411790049494</v>
      </c>
      <c r="V18" s="5">
        <v>128.38084426681215</v>
      </c>
      <c r="W18" s="5">
        <v>123.71757063312936</v>
      </c>
      <c r="X18" s="57">
        <v>118.71372078364634</v>
      </c>
      <c r="Y18" s="57">
        <v>113.70987093416332</v>
      </c>
      <c r="Z18" s="57">
        <v>108.7060210846803</v>
      </c>
      <c r="AA18" s="57">
        <v>105.49310588250698</v>
      </c>
      <c r="AB18" s="57">
        <v>101.20540900802</v>
      </c>
      <c r="AC18" s="81">
        <v>100.60486525</v>
      </c>
      <c r="AD18" s="81">
        <v>97.667807065000005</v>
      </c>
      <c r="AE18" s="81">
        <v>94.730748880999997</v>
      </c>
      <c r="AF18" s="81">
        <v>91.793690695999999</v>
      </c>
    </row>
    <row r="19" spans="1:32" x14ac:dyDescent="0.25">
      <c r="A19" s="10" t="s">
        <v>13</v>
      </c>
      <c r="B19" s="12">
        <v>31</v>
      </c>
      <c r="C19" s="12">
        <v>35</v>
      </c>
      <c r="D19" s="12">
        <v>35</v>
      </c>
      <c r="E19" s="12">
        <v>36</v>
      </c>
      <c r="F19" s="12">
        <v>36</v>
      </c>
      <c r="G19" s="12">
        <v>37</v>
      </c>
      <c r="H19" s="12">
        <v>34</v>
      </c>
      <c r="I19" s="12">
        <v>34</v>
      </c>
      <c r="J19" s="12">
        <v>35</v>
      </c>
      <c r="K19" s="12">
        <v>3</v>
      </c>
      <c r="L19" s="12">
        <v>3</v>
      </c>
      <c r="M19" s="12">
        <v>3</v>
      </c>
      <c r="N19" s="5">
        <v>2.6742859978568556</v>
      </c>
      <c r="O19" s="5">
        <v>2.7070780186658872</v>
      </c>
      <c r="P19" s="5">
        <v>2.7398700394749187</v>
      </c>
      <c r="Q19" s="5">
        <v>2.7726620602839502</v>
      </c>
      <c r="R19" s="5">
        <v>2.6443943426156502</v>
      </c>
      <c r="S19" s="5">
        <v>2.5161266249473497</v>
      </c>
      <c r="T19" s="5">
        <v>3.6081236845072691</v>
      </c>
      <c r="U19" s="5">
        <v>3.4983449969830138</v>
      </c>
      <c r="V19" s="5">
        <v>3.3885663094587586</v>
      </c>
      <c r="W19" s="5">
        <v>3.2787876219345038</v>
      </c>
      <c r="X19" s="57">
        <v>3.1173380591647017</v>
      </c>
      <c r="Y19" s="57">
        <v>2.9558884963948997</v>
      </c>
      <c r="Z19" s="57">
        <v>2.7944389336250977</v>
      </c>
      <c r="AA19" s="57">
        <v>2.6701452074284586</v>
      </c>
      <c r="AB19" s="57">
        <v>2.2178639047342599</v>
      </c>
      <c r="AC19" s="81">
        <v>2.4215569521</v>
      </c>
      <c r="AD19" s="81">
        <v>2.4521949243000001</v>
      </c>
      <c r="AE19" s="81">
        <v>2.4828328965000002</v>
      </c>
      <c r="AF19" s="81">
        <v>2.5134708686999998</v>
      </c>
    </row>
    <row r="20" spans="1:32" x14ac:dyDescent="0.25">
      <c r="A20" s="10" t="s">
        <v>14</v>
      </c>
      <c r="B20" s="12">
        <v>3757</v>
      </c>
      <c r="C20" s="12">
        <v>3799</v>
      </c>
      <c r="D20" s="12">
        <v>3841</v>
      </c>
      <c r="E20" s="12">
        <v>3897</v>
      </c>
      <c r="F20" s="12">
        <v>3953</v>
      </c>
      <c r="G20" s="12">
        <v>4009</v>
      </c>
      <c r="H20" s="12">
        <v>4138</v>
      </c>
      <c r="I20" s="12">
        <v>4195</v>
      </c>
      <c r="J20" s="12">
        <v>4318</v>
      </c>
      <c r="K20" s="12">
        <v>4366</v>
      </c>
      <c r="L20" s="12">
        <v>4403</v>
      </c>
      <c r="M20" s="12">
        <v>3177</v>
      </c>
      <c r="N20" s="5">
        <v>3538.980106566522</v>
      </c>
      <c r="O20" s="5">
        <v>3554.4176700680446</v>
      </c>
      <c r="P20" s="5">
        <v>3569.8552335695672</v>
      </c>
      <c r="Q20" s="5">
        <v>3490.4787512026896</v>
      </c>
      <c r="R20" s="5">
        <v>3647.8876625859598</v>
      </c>
      <c r="S20" s="5">
        <v>3805.2965739692304</v>
      </c>
      <c r="T20" s="5">
        <v>3962.7054853555837</v>
      </c>
      <c r="U20" s="5">
        <v>3939.8240733846696</v>
      </c>
      <c r="V20" s="5">
        <v>3916.9426614137556</v>
      </c>
      <c r="W20" s="5">
        <v>3699.4301963204198</v>
      </c>
      <c r="X20" s="57">
        <v>3499.6590588435424</v>
      </c>
      <c r="Y20" s="57">
        <v>3500.3121630139099</v>
      </c>
      <c r="Z20" s="57">
        <v>3268.227091188639</v>
      </c>
      <c r="AA20" s="57">
        <v>3471.8710162291654</v>
      </c>
      <c r="AB20" s="57">
        <v>3675.5149412696919</v>
      </c>
      <c r="AC20" s="81">
        <v>4026.2252134</v>
      </c>
      <c r="AD20" s="81">
        <v>4026.2252134</v>
      </c>
      <c r="AE20" s="81">
        <v>4026.2252134</v>
      </c>
      <c r="AF20" s="81">
        <v>4026.2252134</v>
      </c>
    </row>
    <row r="21" spans="1:32" x14ac:dyDescent="0.25">
      <c r="N21" s="40"/>
      <c r="O21" s="40"/>
      <c r="P21" s="40"/>
      <c r="Q21" s="40"/>
      <c r="R21" s="40"/>
      <c r="S21" s="40"/>
      <c r="T21" s="40"/>
      <c r="U21" s="40"/>
      <c r="V21" s="40"/>
      <c r="W21" s="40"/>
      <c r="X21" s="40"/>
      <c r="Y21" s="40"/>
      <c r="Z21" s="40"/>
      <c r="AA21" s="57"/>
      <c r="AB21" s="57"/>
      <c r="AC21" s="57"/>
      <c r="AE21" s="71"/>
    </row>
    <row r="22" spans="1:32" x14ac:dyDescent="0.25">
      <c r="N22" s="40"/>
      <c r="O22" s="40"/>
      <c r="P22" s="40"/>
      <c r="Q22" s="40"/>
      <c r="R22" s="40"/>
      <c r="S22" s="40"/>
      <c r="T22" s="40"/>
      <c r="U22" s="40"/>
      <c r="V22" s="40"/>
      <c r="W22" s="40"/>
      <c r="X22" s="40"/>
      <c r="Y22" s="40"/>
      <c r="Z22" s="40"/>
      <c r="AA22" s="57"/>
      <c r="AB22" s="57"/>
      <c r="AC22" s="57"/>
      <c r="AE22" s="71"/>
    </row>
    <row r="23" spans="1:32" x14ac:dyDescent="0.25">
      <c r="X23" s="57"/>
      <c r="Y23" s="57"/>
      <c r="Z23" s="57"/>
      <c r="AA23" s="57"/>
      <c r="AB23" s="57"/>
      <c r="AC23" s="57"/>
      <c r="AE23" s="71"/>
    </row>
    <row r="24" spans="1:32" x14ac:dyDescent="0.25">
      <c r="X24" s="57"/>
      <c r="Y24" s="57"/>
      <c r="Z24" s="57"/>
      <c r="AA24" s="57"/>
      <c r="AB24" s="57"/>
      <c r="AC24" s="57"/>
      <c r="AE24" s="71"/>
    </row>
    <row r="25" spans="1:32" x14ac:dyDescent="0.25">
      <c r="A25" s="48" t="s">
        <v>15</v>
      </c>
      <c r="B25" s="57">
        <f t="shared" ref="B25:W25" si="0">SUM(B8:B20)</f>
        <v>4320</v>
      </c>
      <c r="C25" s="57">
        <f t="shared" si="0"/>
        <v>4384</v>
      </c>
      <c r="D25" s="57">
        <f t="shared" si="0"/>
        <v>4443</v>
      </c>
      <c r="E25" s="57">
        <f t="shared" si="0"/>
        <v>4518</v>
      </c>
      <c r="F25" s="57">
        <f t="shared" si="0"/>
        <v>4589</v>
      </c>
      <c r="G25" s="57">
        <f t="shared" si="0"/>
        <v>4659</v>
      </c>
      <c r="H25" s="57">
        <f t="shared" si="0"/>
        <v>4727</v>
      </c>
      <c r="I25" s="57">
        <f t="shared" si="0"/>
        <v>4817</v>
      </c>
      <c r="J25" s="57">
        <f t="shared" si="0"/>
        <v>4940</v>
      </c>
      <c r="K25" s="57">
        <f t="shared" si="0"/>
        <v>4857</v>
      </c>
      <c r="L25" s="57">
        <f t="shared" si="0"/>
        <v>4907</v>
      </c>
      <c r="M25" s="57">
        <f t="shared" si="0"/>
        <v>3689</v>
      </c>
      <c r="N25" s="57">
        <f t="shared" si="0"/>
        <v>3994.1169688376917</v>
      </c>
      <c r="O25" s="57">
        <f t="shared" si="0"/>
        <v>4005.1291414877496</v>
      </c>
      <c r="P25" s="57">
        <f t="shared" si="0"/>
        <v>4015.8375372158735</v>
      </c>
      <c r="Q25" s="57">
        <f t="shared" si="0"/>
        <v>3931.5515185086638</v>
      </c>
      <c r="R25" s="57">
        <f t="shared" si="0"/>
        <v>4076.8896890769506</v>
      </c>
      <c r="S25" s="57">
        <f t="shared" si="0"/>
        <v>4222.2278596452379</v>
      </c>
      <c r="T25" s="57">
        <f t="shared" si="0"/>
        <v>4359.3212374714312</v>
      </c>
      <c r="U25" s="57">
        <f t="shared" si="0"/>
        <v>4315.1389589486953</v>
      </c>
      <c r="V25" s="57">
        <f t="shared" si="0"/>
        <v>4270.9566804259593</v>
      </c>
      <c r="W25" s="57">
        <f t="shared" si="0"/>
        <v>4032.1433487808022</v>
      </c>
      <c r="X25" s="57">
        <f t="shared" ref="X25:AE25" si="1">SUM(X8:X20)</f>
        <v>3822.5569937869468</v>
      </c>
      <c r="Y25" s="57">
        <f t="shared" si="1"/>
        <v>3813.3948804403362</v>
      </c>
      <c r="Z25" s="57">
        <f t="shared" si="1"/>
        <v>3571.4945910980878</v>
      </c>
      <c r="AA25" s="57">
        <f t="shared" si="1"/>
        <v>3763.8942286743259</v>
      </c>
      <c r="AB25" s="57">
        <f t="shared" si="1"/>
        <v>3954.8910970017528</v>
      </c>
      <c r="AC25" s="57">
        <f t="shared" si="1"/>
        <v>4297.2940110217996</v>
      </c>
      <c r="AD25" s="73">
        <f t="shared" si="1"/>
        <v>4294.3875908090004</v>
      </c>
      <c r="AE25" s="73">
        <f t="shared" si="1"/>
        <v>4291.4811705971997</v>
      </c>
      <c r="AF25" s="73">
        <f t="shared" ref="AF25" si="2">SUM(AF8:AF20)</f>
        <v>4288.5747503843995</v>
      </c>
    </row>
    <row r="26" spans="1:32" x14ac:dyDescent="0.25">
      <c r="A26" s="48" t="s">
        <v>22</v>
      </c>
      <c r="B26" s="57">
        <f t="shared" ref="B26:W26" si="3">B20</f>
        <v>3757</v>
      </c>
      <c r="C26" s="57">
        <f t="shared" si="3"/>
        <v>3799</v>
      </c>
      <c r="D26" s="57">
        <f t="shared" si="3"/>
        <v>3841</v>
      </c>
      <c r="E26" s="57">
        <f t="shared" si="3"/>
        <v>3897</v>
      </c>
      <c r="F26" s="57">
        <f t="shared" si="3"/>
        <v>3953</v>
      </c>
      <c r="G26" s="57">
        <f t="shared" si="3"/>
        <v>4009</v>
      </c>
      <c r="H26" s="57">
        <f t="shared" si="3"/>
        <v>4138</v>
      </c>
      <c r="I26" s="57">
        <f t="shared" si="3"/>
        <v>4195</v>
      </c>
      <c r="J26" s="57">
        <f t="shared" si="3"/>
        <v>4318</v>
      </c>
      <c r="K26" s="57">
        <f t="shared" si="3"/>
        <v>4366</v>
      </c>
      <c r="L26" s="57">
        <f t="shared" si="3"/>
        <v>4403</v>
      </c>
      <c r="M26" s="57">
        <f t="shared" si="3"/>
        <v>3177</v>
      </c>
      <c r="N26" s="57">
        <f t="shared" si="3"/>
        <v>3538.980106566522</v>
      </c>
      <c r="O26" s="57">
        <f t="shared" si="3"/>
        <v>3554.4176700680446</v>
      </c>
      <c r="P26" s="57">
        <f t="shared" si="3"/>
        <v>3569.8552335695672</v>
      </c>
      <c r="Q26" s="57">
        <f t="shared" si="3"/>
        <v>3490.4787512026896</v>
      </c>
      <c r="R26" s="57">
        <f t="shared" si="3"/>
        <v>3647.8876625859598</v>
      </c>
      <c r="S26" s="57">
        <f t="shared" si="3"/>
        <v>3805.2965739692304</v>
      </c>
      <c r="T26" s="57">
        <f t="shared" si="3"/>
        <v>3962.7054853555837</v>
      </c>
      <c r="U26" s="57">
        <f t="shared" si="3"/>
        <v>3939.8240733846696</v>
      </c>
      <c r="V26" s="57">
        <f t="shared" si="3"/>
        <v>3916.9426614137556</v>
      </c>
      <c r="W26" s="57">
        <f t="shared" si="3"/>
        <v>3699.4301963204198</v>
      </c>
      <c r="X26" s="57">
        <f t="shared" ref="X26:AE26" si="4">X20</f>
        <v>3499.6590588435424</v>
      </c>
      <c r="Y26" s="57">
        <f t="shared" si="4"/>
        <v>3500.3121630139099</v>
      </c>
      <c r="Z26" s="57">
        <f t="shared" si="4"/>
        <v>3268.227091188639</v>
      </c>
      <c r="AA26" s="57">
        <f t="shared" si="4"/>
        <v>3471.8710162291654</v>
      </c>
      <c r="AB26" s="57">
        <f t="shared" si="4"/>
        <v>3675.5149412696919</v>
      </c>
      <c r="AC26" s="57">
        <f t="shared" si="4"/>
        <v>4026.2252134</v>
      </c>
      <c r="AD26" s="73">
        <f t="shared" si="4"/>
        <v>4026.2252134</v>
      </c>
      <c r="AE26" s="73">
        <f t="shared" si="4"/>
        <v>4026.2252134</v>
      </c>
      <c r="AF26" s="73">
        <f t="shared" ref="AF26" si="5">AF20</f>
        <v>4026.2252134</v>
      </c>
    </row>
    <row r="27" spans="1:32" x14ac:dyDescent="0.25">
      <c r="A27" s="48" t="s">
        <v>23</v>
      </c>
      <c r="B27" s="57">
        <f t="shared" ref="B27:W27" si="6">B25 - B26</f>
        <v>563</v>
      </c>
      <c r="C27" s="57">
        <f t="shared" si="6"/>
        <v>585</v>
      </c>
      <c r="D27" s="57">
        <f t="shared" si="6"/>
        <v>602</v>
      </c>
      <c r="E27" s="57">
        <f t="shared" si="6"/>
        <v>621</v>
      </c>
      <c r="F27" s="57">
        <f t="shared" si="6"/>
        <v>636</v>
      </c>
      <c r="G27" s="57">
        <f t="shared" si="6"/>
        <v>650</v>
      </c>
      <c r="H27" s="57">
        <f t="shared" si="6"/>
        <v>589</v>
      </c>
      <c r="I27" s="57">
        <f t="shared" si="6"/>
        <v>622</v>
      </c>
      <c r="J27" s="57">
        <f t="shared" si="6"/>
        <v>622</v>
      </c>
      <c r="K27" s="57">
        <f t="shared" si="6"/>
        <v>491</v>
      </c>
      <c r="L27" s="57">
        <f t="shared" si="6"/>
        <v>504</v>
      </c>
      <c r="M27" s="57">
        <f t="shared" si="6"/>
        <v>512</v>
      </c>
      <c r="N27" s="57">
        <f t="shared" si="6"/>
        <v>455.13686227116978</v>
      </c>
      <c r="O27" s="57">
        <f t="shared" si="6"/>
        <v>450.71147141970505</v>
      </c>
      <c r="P27" s="57">
        <f t="shared" si="6"/>
        <v>445.98230364630626</v>
      </c>
      <c r="Q27" s="57">
        <f t="shared" si="6"/>
        <v>441.07276730597414</v>
      </c>
      <c r="R27" s="57">
        <f t="shared" si="6"/>
        <v>429.00202649099083</v>
      </c>
      <c r="S27" s="57">
        <f t="shared" si="6"/>
        <v>416.93128567600752</v>
      </c>
      <c r="T27" s="57">
        <f t="shared" si="6"/>
        <v>396.6157521158475</v>
      </c>
      <c r="U27" s="57">
        <f t="shared" si="6"/>
        <v>375.31488556402564</v>
      </c>
      <c r="V27" s="57">
        <f t="shared" si="6"/>
        <v>354.01401901220379</v>
      </c>
      <c r="W27" s="57">
        <f t="shared" si="6"/>
        <v>332.71315246038239</v>
      </c>
      <c r="X27" s="57">
        <f t="shared" ref="X27:AE27" si="7">X25 - X26</f>
        <v>322.89793494340438</v>
      </c>
      <c r="Y27" s="57">
        <f t="shared" si="7"/>
        <v>313.08271742642637</v>
      </c>
      <c r="Z27" s="57">
        <f t="shared" si="7"/>
        <v>303.26749990944882</v>
      </c>
      <c r="AA27" s="57">
        <f t="shared" si="7"/>
        <v>292.02321244516042</v>
      </c>
      <c r="AB27" s="57">
        <f t="shared" si="7"/>
        <v>279.37615573206085</v>
      </c>
      <c r="AC27" s="57">
        <f t="shared" si="7"/>
        <v>271.0687976217996</v>
      </c>
      <c r="AD27" s="73">
        <f t="shared" si="7"/>
        <v>268.16237740900033</v>
      </c>
      <c r="AE27" s="73">
        <f t="shared" si="7"/>
        <v>265.25595719719968</v>
      </c>
      <c r="AF27" s="73">
        <f t="shared" ref="AF27" si="8">AF25 - AF26</f>
        <v>262.34953698439949</v>
      </c>
    </row>
    <row r="28" spans="1:32" x14ac:dyDescent="0.25">
      <c r="A28" s="48" t="s">
        <v>16</v>
      </c>
      <c r="B28" s="49"/>
      <c r="C28" s="49"/>
      <c r="D28" s="49"/>
      <c r="E28" s="49"/>
      <c r="F28" s="49"/>
      <c r="G28" s="49"/>
      <c r="H28" s="49"/>
      <c r="I28" s="49"/>
      <c r="J28" s="49"/>
      <c r="K28" s="49"/>
      <c r="L28" s="49"/>
      <c r="M28" s="49"/>
      <c r="N28" s="47">
        <v>224.73888348849999</v>
      </c>
      <c r="O28" s="47">
        <v>224.7388834884996</v>
      </c>
      <c r="P28" s="47">
        <v>224.7388834884996</v>
      </c>
      <c r="Q28" s="47">
        <v>129.92483762009999</v>
      </c>
      <c r="R28" s="47">
        <v>129.92483762009999</v>
      </c>
      <c r="S28" s="49">
        <v>129.92483762009999</v>
      </c>
      <c r="T28" s="49">
        <v>198.11168669214999</v>
      </c>
      <c r="U28" s="49">
        <v>198.11168669214999</v>
      </c>
      <c r="V28" s="49">
        <v>198.11168669214999</v>
      </c>
      <c r="W28" s="49">
        <v>203.25177104660563</v>
      </c>
      <c r="X28" s="57">
        <v>203.25177104660563</v>
      </c>
      <c r="Y28" s="57">
        <v>203.25177104660563</v>
      </c>
      <c r="Z28" s="57">
        <v>171.59094086857894</v>
      </c>
      <c r="AA28" s="57">
        <v>171.59094086857894</v>
      </c>
      <c r="AB28" s="57">
        <v>171.59094086857894</v>
      </c>
      <c r="AC28" s="57">
        <v>318.65728794369801</v>
      </c>
      <c r="AD28" s="73">
        <v>318.65728794369801</v>
      </c>
      <c r="AE28" s="73">
        <v>318.65728794369801</v>
      </c>
      <c r="AF28" s="73">
        <v>318.65728794369801</v>
      </c>
    </row>
    <row r="29" spans="1:32" x14ac:dyDescent="0.25">
      <c r="A29" s="48" t="s">
        <v>17</v>
      </c>
      <c r="B29" s="49"/>
      <c r="C29" s="49"/>
      <c r="D29" s="49"/>
      <c r="E29" s="49"/>
      <c r="F29" s="49"/>
      <c r="G29" s="49"/>
      <c r="H29" s="49"/>
      <c r="I29" s="49"/>
      <c r="J29" s="49"/>
      <c r="K29" s="49"/>
      <c r="L29" s="49"/>
      <c r="M29" s="49"/>
      <c r="N29" s="57">
        <f t="shared" ref="N29:W29" si="9">N25 - N28</f>
        <v>3769.3780853491917</v>
      </c>
      <c r="O29" s="57">
        <f t="shared" si="9"/>
        <v>3780.39025799925</v>
      </c>
      <c r="P29" s="57">
        <f t="shared" si="9"/>
        <v>3791.0986537273739</v>
      </c>
      <c r="Q29" s="57">
        <f t="shared" si="9"/>
        <v>3801.6266808885639</v>
      </c>
      <c r="R29" s="57">
        <f t="shared" si="9"/>
        <v>3946.9648514568507</v>
      </c>
      <c r="S29" s="57">
        <f t="shared" si="9"/>
        <v>4092.303022025138</v>
      </c>
      <c r="T29" s="57">
        <f t="shared" si="9"/>
        <v>4161.209550779281</v>
      </c>
      <c r="U29" s="57">
        <f t="shared" si="9"/>
        <v>4117.0272722565451</v>
      </c>
      <c r="V29" s="57">
        <f t="shared" si="9"/>
        <v>4072.8449937338091</v>
      </c>
      <c r="W29" s="57">
        <f t="shared" si="9"/>
        <v>3828.8915777341967</v>
      </c>
      <c r="X29" s="57">
        <f t="shared" ref="X29:AE29" si="10">X25 - X28</f>
        <v>3619.3052227403414</v>
      </c>
      <c r="Y29" s="57">
        <f t="shared" si="10"/>
        <v>3610.1431093937308</v>
      </c>
      <c r="Z29" s="57">
        <f t="shared" si="10"/>
        <v>3399.9036502295089</v>
      </c>
      <c r="AA29" s="57">
        <f t="shared" si="10"/>
        <v>3592.303287805747</v>
      </c>
      <c r="AB29" s="57">
        <f t="shared" si="10"/>
        <v>3783.3001561331739</v>
      </c>
      <c r="AC29" s="57">
        <f t="shared" si="10"/>
        <v>3978.6367230781016</v>
      </c>
      <c r="AD29" s="73">
        <f t="shared" si="10"/>
        <v>3975.7303028653023</v>
      </c>
      <c r="AE29" s="73">
        <f t="shared" si="10"/>
        <v>3972.8238826535016</v>
      </c>
      <c r="AF29" s="73">
        <f t="shared" ref="AF29" si="11">AF25 - AF28</f>
        <v>3969.9174624407015</v>
      </c>
    </row>
    <row r="30" spans="1:32" x14ac:dyDescent="0.25">
      <c r="A30" s="48" t="s">
        <v>18</v>
      </c>
      <c r="B30" s="49"/>
      <c r="C30" s="49"/>
      <c r="D30" s="49"/>
      <c r="E30" s="49"/>
      <c r="F30" s="49"/>
      <c r="G30" s="49"/>
      <c r="H30" s="49"/>
      <c r="I30" s="49"/>
      <c r="J30" s="49"/>
      <c r="K30" s="49"/>
      <c r="L30" s="49"/>
      <c r="M30" s="49"/>
      <c r="N30" s="57">
        <f t="shared" ref="N30:W30" si="12">N26 - N28</f>
        <v>3314.2412230780219</v>
      </c>
      <c r="O30" s="57">
        <f t="shared" si="12"/>
        <v>3329.678786579545</v>
      </c>
      <c r="P30" s="57">
        <f t="shared" si="12"/>
        <v>3345.1163500810676</v>
      </c>
      <c r="Q30" s="57">
        <f t="shared" si="12"/>
        <v>3360.5539135825898</v>
      </c>
      <c r="R30" s="57">
        <f t="shared" si="12"/>
        <v>3517.9628249658599</v>
      </c>
      <c r="S30" s="57">
        <f t="shared" si="12"/>
        <v>3675.3717363491305</v>
      </c>
      <c r="T30" s="57">
        <f t="shared" si="12"/>
        <v>3764.5937986634335</v>
      </c>
      <c r="U30" s="57">
        <f t="shared" si="12"/>
        <v>3741.7123866925194</v>
      </c>
      <c r="V30" s="57">
        <f t="shared" si="12"/>
        <v>3718.8309747216053</v>
      </c>
      <c r="W30" s="57">
        <f t="shared" si="12"/>
        <v>3496.1784252738144</v>
      </c>
      <c r="X30" s="57">
        <f t="shared" ref="X30:AE30" si="13">X26 - X28</f>
        <v>3296.407287796937</v>
      </c>
      <c r="Y30" s="57">
        <f t="shared" si="13"/>
        <v>3297.0603919673044</v>
      </c>
      <c r="Z30" s="57">
        <f t="shared" si="13"/>
        <v>3096.6361503200601</v>
      </c>
      <c r="AA30" s="57">
        <f t="shared" si="13"/>
        <v>3300.2800753605866</v>
      </c>
      <c r="AB30" s="57">
        <f t="shared" si="13"/>
        <v>3503.9240004011131</v>
      </c>
      <c r="AC30" s="57">
        <f t="shared" si="13"/>
        <v>3707.567925456302</v>
      </c>
      <c r="AD30" s="73">
        <f t="shared" si="13"/>
        <v>3707.567925456302</v>
      </c>
      <c r="AE30" s="73">
        <f t="shared" si="13"/>
        <v>3707.567925456302</v>
      </c>
      <c r="AF30" s="73">
        <f t="shared" ref="AF30" si="14">AF26 - AF28</f>
        <v>3707.567925456302</v>
      </c>
    </row>
    <row r="31" spans="1:32" x14ac:dyDescent="0.25">
      <c r="A31" s="46"/>
      <c r="B31" s="46"/>
      <c r="C31" s="46"/>
      <c r="D31" s="46"/>
      <c r="E31" s="46"/>
      <c r="F31" s="46"/>
      <c r="G31" s="46"/>
      <c r="H31" s="46"/>
      <c r="I31" s="46"/>
      <c r="J31" s="46"/>
      <c r="K31" s="46"/>
      <c r="L31" s="46"/>
      <c r="M31" s="46"/>
      <c r="N31" s="46"/>
      <c r="O31" s="46"/>
      <c r="P31" s="46"/>
      <c r="Q31" s="46"/>
      <c r="R31" s="46"/>
      <c r="S31" s="46"/>
      <c r="T31" s="46"/>
      <c r="U31" s="46"/>
      <c r="V31" s="46"/>
      <c r="W31" s="46"/>
      <c r="X31" s="57"/>
      <c r="Y31" s="57"/>
      <c r="Z31" s="57"/>
      <c r="AA31" s="57"/>
      <c r="AB31" s="57"/>
      <c r="AC31" s="57"/>
      <c r="AE31" s="71"/>
      <c r="AF31" s="71"/>
    </row>
    <row r="32" spans="1:32" x14ac:dyDescent="0.25">
      <c r="A32" s="46"/>
      <c r="B32" s="46"/>
      <c r="C32" s="46"/>
      <c r="D32" s="46"/>
      <c r="E32" s="46"/>
      <c r="F32" s="46"/>
      <c r="G32" s="46"/>
      <c r="H32" s="46"/>
      <c r="I32" s="46"/>
      <c r="J32" s="46"/>
      <c r="K32" s="46"/>
      <c r="L32" s="46"/>
      <c r="M32" s="46"/>
      <c r="N32" s="46"/>
      <c r="O32" s="46"/>
      <c r="P32" s="46"/>
      <c r="Q32" s="46"/>
      <c r="R32" s="46"/>
      <c r="S32" s="46"/>
      <c r="T32" s="46"/>
      <c r="U32" s="46"/>
      <c r="V32" s="46"/>
      <c r="W32" s="46"/>
      <c r="X32" s="57"/>
      <c r="Y32" s="57"/>
      <c r="Z32" s="57"/>
      <c r="AA32" s="57"/>
      <c r="AB32" s="57"/>
      <c r="AC32" s="57"/>
      <c r="AE32" s="71"/>
      <c r="AF32" s="71"/>
    </row>
    <row r="33" spans="1:32" x14ac:dyDescent="0.25">
      <c r="A33" s="48" t="s">
        <v>19</v>
      </c>
      <c r="B33" s="57">
        <f t="shared" ref="B33:W33" si="15">SUM(B8:B10)</f>
        <v>25</v>
      </c>
      <c r="C33" s="57">
        <f t="shared" si="15"/>
        <v>25</v>
      </c>
      <c r="D33" s="57">
        <f t="shared" si="15"/>
        <v>25</v>
      </c>
      <c r="E33" s="57">
        <f t="shared" si="15"/>
        <v>26</v>
      </c>
      <c r="F33" s="57">
        <f t="shared" si="15"/>
        <v>26</v>
      </c>
      <c r="G33" s="57">
        <f t="shared" si="15"/>
        <v>26</v>
      </c>
      <c r="H33" s="57">
        <f t="shared" si="15"/>
        <v>47</v>
      </c>
      <c r="I33" s="57">
        <f t="shared" si="15"/>
        <v>46</v>
      </c>
      <c r="J33" s="57">
        <f t="shared" si="15"/>
        <v>47</v>
      </c>
      <c r="K33" s="57">
        <f t="shared" si="15"/>
        <v>50</v>
      </c>
      <c r="L33" s="57">
        <f t="shared" si="15"/>
        <v>50</v>
      </c>
      <c r="M33" s="57">
        <f t="shared" si="15"/>
        <v>50</v>
      </c>
      <c r="N33" s="57">
        <f t="shared" si="15"/>
        <v>63.956117123564326</v>
      </c>
      <c r="O33" s="57">
        <f t="shared" si="15"/>
        <v>63.603018259320422</v>
      </c>
      <c r="P33" s="57">
        <f t="shared" si="15"/>
        <v>63.185160395076508</v>
      </c>
      <c r="Q33" s="57">
        <f t="shared" si="15"/>
        <v>62.767302530832602</v>
      </c>
      <c r="R33" s="57">
        <f t="shared" si="15"/>
        <v>76.519257704352555</v>
      </c>
      <c r="S33" s="57">
        <f t="shared" si="15"/>
        <v>90.271212877872543</v>
      </c>
      <c r="T33" s="57">
        <f t="shared" si="15"/>
        <v>104.02316805014144</v>
      </c>
      <c r="U33" s="57">
        <f t="shared" si="15"/>
        <v>104.05802804828238</v>
      </c>
      <c r="V33" s="57">
        <f t="shared" si="15"/>
        <v>104.09288804642331</v>
      </c>
      <c r="W33" s="57">
        <f t="shared" si="15"/>
        <v>104.12774804456424</v>
      </c>
      <c r="X33" s="49">
        <f t="shared" ref="X33:AE33" si="16">SUM(X8:X10)</f>
        <v>105.54945687372782</v>
      </c>
      <c r="Y33" s="57">
        <f t="shared" si="16"/>
        <v>106.97116570289141</v>
      </c>
      <c r="Z33" s="57">
        <f t="shared" si="16"/>
        <v>108.392874532055</v>
      </c>
      <c r="AA33" s="57">
        <f t="shared" si="16"/>
        <v>102.10814497793965</v>
      </c>
      <c r="AB33" s="57">
        <f t="shared" si="16"/>
        <v>95.823415423824272</v>
      </c>
      <c r="AC33" s="57">
        <f t="shared" si="16"/>
        <v>89.531892865000003</v>
      </c>
      <c r="AD33" s="73">
        <f t="shared" si="16"/>
        <v>89.531892865000003</v>
      </c>
      <c r="AE33" s="73">
        <f t="shared" si="16"/>
        <v>89.531892865000003</v>
      </c>
      <c r="AF33" s="73">
        <f t="shared" ref="AF33" si="17">SUM(AF8:AF10)</f>
        <v>89.531892865000003</v>
      </c>
    </row>
    <row r="34" spans="1:32" x14ac:dyDescent="0.25">
      <c r="A34" s="48" t="s">
        <v>20</v>
      </c>
      <c r="B34" s="57">
        <f t="shared" ref="B34:W34" si="18">SUM(B11:B17)</f>
        <v>352</v>
      </c>
      <c r="C34" s="57">
        <f t="shared" si="18"/>
        <v>356</v>
      </c>
      <c r="D34" s="57">
        <f t="shared" si="18"/>
        <v>360</v>
      </c>
      <c r="E34" s="57">
        <f t="shared" si="18"/>
        <v>364</v>
      </c>
      <c r="F34" s="57">
        <f t="shared" si="18"/>
        <v>365</v>
      </c>
      <c r="G34" s="57">
        <f t="shared" si="18"/>
        <v>365</v>
      </c>
      <c r="H34" s="57">
        <f t="shared" si="18"/>
        <v>272</v>
      </c>
      <c r="I34" s="57">
        <f t="shared" si="18"/>
        <v>277</v>
      </c>
      <c r="J34" s="57">
        <f t="shared" si="18"/>
        <v>284</v>
      </c>
      <c r="K34" s="57">
        <f t="shared" si="18"/>
        <v>171</v>
      </c>
      <c r="L34" s="57">
        <f t="shared" si="18"/>
        <v>176</v>
      </c>
      <c r="M34" s="57">
        <f t="shared" si="18"/>
        <v>181</v>
      </c>
      <c r="N34" s="57">
        <f t="shared" si="18"/>
        <v>233.27948517128507</v>
      </c>
      <c r="O34" s="57">
        <f t="shared" si="18"/>
        <v>232.31783237540748</v>
      </c>
      <c r="P34" s="57">
        <f t="shared" si="18"/>
        <v>231.11716165759609</v>
      </c>
      <c r="Q34" s="57">
        <f t="shared" si="18"/>
        <v>229.73612237285093</v>
      </c>
      <c r="R34" s="57">
        <f t="shared" si="18"/>
        <v>203.58821674847167</v>
      </c>
      <c r="S34" s="57">
        <f t="shared" si="18"/>
        <v>177.44031112409243</v>
      </c>
      <c r="T34" s="57">
        <f t="shared" si="18"/>
        <v>151.27706884702081</v>
      </c>
      <c r="U34" s="57">
        <f t="shared" si="18"/>
        <v>134.71439461826532</v>
      </c>
      <c r="V34" s="57">
        <f t="shared" si="18"/>
        <v>118.15172038950985</v>
      </c>
      <c r="W34" s="57">
        <f t="shared" si="18"/>
        <v>101.58904616075435</v>
      </c>
      <c r="X34" s="49">
        <f t="shared" ref="X34:AE34" si="19">SUM(X11:X17)</f>
        <v>95.517419226865655</v>
      </c>
      <c r="Y34" s="57">
        <f t="shared" si="19"/>
        <v>89.445792292976961</v>
      </c>
      <c r="Z34" s="57">
        <f t="shared" si="19"/>
        <v>83.374165359088281</v>
      </c>
      <c r="AA34" s="57">
        <f t="shared" si="19"/>
        <v>81.751816377285223</v>
      </c>
      <c r="AB34" s="57">
        <f t="shared" si="19"/>
        <v>80.129467395482152</v>
      </c>
      <c r="AC34" s="57">
        <f t="shared" si="19"/>
        <v>78.51048255469999</v>
      </c>
      <c r="AD34" s="73">
        <f t="shared" si="19"/>
        <v>78.51048255469999</v>
      </c>
      <c r="AE34" s="73">
        <f t="shared" si="19"/>
        <v>78.51048255469999</v>
      </c>
      <c r="AF34" s="73">
        <f t="shared" ref="AF34" si="20">SUM(AF11:AF17)</f>
        <v>78.51048255469999</v>
      </c>
    </row>
    <row r="35" spans="1:32" x14ac:dyDescent="0.25">
      <c r="A35" s="48" t="s">
        <v>21</v>
      </c>
      <c r="B35" s="57">
        <f t="shared" ref="B35:W35" si="21">B18 + B19</f>
        <v>186</v>
      </c>
      <c r="C35" s="57">
        <f t="shared" si="21"/>
        <v>204</v>
      </c>
      <c r="D35" s="57">
        <f t="shared" si="21"/>
        <v>217</v>
      </c>
      <c r="E35" s="57">
        <f t="shared" si="21"/>
        <v>231</v>
      </c>
      <c r="F35" s="57">
        <f t="shared" si="21"/>
        <v>245</v>
      </c>
      <c r="G35" s="57">
        <f t="shared" si="21"/>
        <v>259</v>
      </c>
      <c r="H35" s="57">
        <f t="shared" si="21"/>
        <v>270</v>
      </c>
      <c r="I35" s="57">
        <f t="shared" si="21"/>
        <v>299</v>
      </c>
      <c r="J35" s="57">
        <f t="shared" si="21"/>
        <v>291</v>
      </c>
      <c r="K35" s="57">
        <f t="shared" si="21"/>
        <v>270</v>
      </c>
      <c r="L35" s="57">
        <f t="shared" si="21"/>
        <v>278</v>
      </c>
      <c r="M35" s="57">
        <f t="shared" si="21"/>
        <v>281</v>
      </c>
      <c r="N35" s="57">
        <f t="shared" si="21"/>
        <v>157.90125997632043</v>
      </c>
      <c r="O35" s="57">
        <f t="shared" si="21"/>
        <v>154.79062078497714</v>
      </c>
      <c r="P35" s="57">
        <f t="shared" si="21"/>
        <v>151.67998159363381</v>
      </c>
      <c r="Q35" s="57">
        <f t="shared" si="21"/>
        <v>148.56934240229052</v>
      </c>
      <c r="R35" s="57">
        <f t="shared" si="21"/>
        <v>148.89455203816667</v>
      </c>
      <c r="S35" s="57">
        <f t="shared" si="21"/>
        <v>149.21976167404284</v>
      </c>
      <c r="T35" s="57">
        <f t="shared" si="21"/>
        <v>141.31551521868499</v>
      </c>
      <c r="U35" s="57">
        <f t="shared" si="21"/>
        <v>136.54246289747795</v>
      </c>
      <c r="V35" s="57">
        <f t="shared" si="21"/>
        <v>131.7694105762709</v>
      </c>
      <c r="W35" s="57">
        <f t="shared" si="21"/>
        <v>126.99635825506385</v>
      </c>
      <c r="X35" s="49">
        <f t="shared" ref="X35:AE35" si="22">X18 + X19</f>
        <v>121.83105884281105</v>
      </c>
      <c r="Y35" s="57">
        <f t="shared" si="22"/>
        <v>116.66575943055823</v>
      </c>
      <c r="Z35" s="57">
        <f t="shared" si="22"/>
        <v>111.5004600183054</v>
      </c>
      <c r="AA35" s="57">
        <f t="shared" si="22"/>
        <v>108.16325108993544</v>
      </c>
      <c r="AB35" s="57">
        <f t="shared" si="22"/>
        <v>103.42327291275426</v>
      </c>
      <c r="AC35" s="57">
        <f t="shared" si="22"/>
        <v>103.02642220210001</v>
      </c>
      <c r="AD35" s="73">
        <f t="shared" si="22"/>
        <v>100.12000198930001</v>
      </c>
      <c r="AE35" s="73">
        <f t="shared" si="22"/>
        <v>97.213581777499996</v>
      </c>
      <c r="AF35" s="73">
        <f t="shared" ref="AF35" si="23">AF18 + AF19</f>
        <v>94.307161564699996</v>
      </c>
    </row>
    <row r="36" spans="1:32" x14ac:dyDescent="0.25">
      <c r="A36" s="48" t="s">
        <v>22</v>
      </c>
      <c r="B36" s="57">
        <f t="shared" ref="B36:W36" si="24">B20</f>
        <v>3757</v>
      </c>
      <c r="C36" s="57">
        <f t="shared" si="24"/>
        <v>3799</v>
      </c>
      <c r="D36" s="57">
        <f t="shared" si="24"/>
        <v>3841</v>
      </c>
      <c r="E36" s="57">
        <f t="shared" si="24"/>
        <v>3897</v>
      </c>
      <c r="F36" s="57">
        <f t="shared" si="24"/>
        <v>3953</v>
      </c>
      <c r="G36" s="57">
        <f t="shared" si="24"/>
        <v>4009</v>
      </c>
      <c r="H36" s="57">
        <f t="shared" si="24"/>
        <v>4138</v>
      </c>
      <c r="I36" s="57">
        <f t="shared" si="24"/>
        <v>4195</v>
      </c>
      <c r="J36" s="57">
        <f t="shared" si="24"/>
        <v>4318</v>
      </c>
      <c r="K36" s="57">
        <f t="shared" si="24"/>
        <v>4366</v>
      </c>
      <c r="L36" s="57">
        <f t="shared" si="24"/>
        <v>4403</v>
      </c>
      <c r="M36" s="57">
        <f t="shared" si="24"/>
        <v>3177</v>
      </c>
      <c r="N36" s="57">
        <f t="shared" si="24"/>
        <v>3538.980106566522</v>
      </c>
      <c r="O36" s="57">
        <f t="shared" si="24"/>
        <v>3554.4176700680446</v>
      </c>
      <c r="P36" s="57">
        <f t="shared" si="24"/>
        <v>3569.8552335695672</v>
      </c>
      <c r="Q36" s="57">
        <f t="shared" si="24"/>
        <v>3490.4787512026896</v>
      </c>
      <c r="R36" s="57">
        <f t="shared" si="24"/>
        <v>3647.8876625859598</v>
      </c>
      <c r="S36" s="57">
        <f t="shared" si="24"/>
        <v>3805.2965739692304</v>
      </c>
      <c r="T36" s="57">
        <f t="shared" si="24"/>
        <v>3962.7054853555837</v>
      </c>
      <c r="U36" s="57">
        <f t="shared" si="24"/>
        <v>3939.8240733846696</v>
      </c>
      <c r="V36" s="57">
        <f t="shared" si="24"/>
        <v>3916.9426614137556</v>
      </c>
      <c r="W36" s="57">
        <f t="shared" si="24"/>
        <v>3699.4301963204198</v>
      </c>
      <c r="X36" s="49">
        <f t="shared" ref="X36:AE36" si="25">X20</f>
        <v>3499.6590588435424</v>
      </c>
      <c r="Y36" s="57">
        <f t="shared" si="25"/>
        <v>3500.3121630139099</v>
      </c>
      <c r="Z36" s="57">
        <f t="shared" si="25"/>
        <v>3268.227091188639</v>
      </c>
      <c r="AA36" s="57">
        <f t="shared" si="25"/>
        <v>3471.8710162291654</v>
      </c>
      <c r="AB36" s="57">
        <f t="shared" si="25"/>
        <v>3675.5149412696919</v>
      </c>
      <c r="AC36" s="57">
        <f t="shared" si="25"/>
        <v>4026.2252134</v>
      </c>
      <c r="AD36" s="73">
        <f t="shared" si="25"/>
        <v>4026.2252134</v>
      </c>
      <c r="AE36" s="73">
        <f t="shared" si="25"/>
        <v>4026.2252134</v>
      </c>
      <c r="AF36" s="73">
        <f t="shared" ref="AF36" si="26">AF20</f>
        <v>4026.2252134</v>
      </c>
    </row>
    <row r="37" spans="1:32" x14ac:dyDescent="0.25">
      <c r="A37" s="48" t="s">
        <v>15</v>
      </c>
      <c r="B37" s="57">
        <f t="shared" ref="B37:W37" si="27">SUM(B33:B36)</f>
        <v>4320</v>
      </c>
      <c r="C37" s="57">
        <f t="shared" si="27"/>
        <v>4384</v>
      </c>
      <c r="D37" s="57">
        <f t="shared" si="27"/>
        <v>4443</v>
      </c>
      <c r="E37" s="57">
        <f t="shared" si="27"/>
        <v>4518</v>
      </c>
      <c r="F37" s="57">
        <f t="shared" si="27"/>
        <v>4589</v>
      </c>
      <c r="G37" s="57">
        <f t="shared" si="27"/>
        <v>4659</v>
      </c>
      <c r="H37" s="57">
        <f t="shared" si="27"/>
        <v>4727</v>
      </c>
      <c r="I37" s="57">
        <f t="shared" si="27"/>
        <v>4817</v>
      </c>
      <c r="J37" s="57">
        <f t="shared" si="27"/>
        <v>4940</v>
      </c>
      <c r="K37" s="57">
        <f t="shared" si="27"/>
        <v>4857</v>
      </c>
      <c r="L37" s="57">
        <f t="shared" si="27"/>
        <v>4907</v>
      </c>
      <c r="M37" s="57">
        <f t="shared" si="27"/>
        <v>3689</v>
      </c>
      <c r="N37" s="57">
        <f t="shared" si="27"/>
        <v>3994.1169688376917</v>
      </c>
      <c r="O37" s="57">
        <f t="shared" si="27"/>
        <v>4005.1291414877496</v>
      </c>
      <c r="P37" s="57">
        <f t="shared" si="27"/>
        <v>4015.8375372158735</v>
      </c>
      <c r="Q37" s="57">
        <f t="shared" si="27"/>
        <v>3931.5515185086638</v>
      </c>
      <c r="R37" s="57">
        <f t="shared" si="27"/>
        <v>4076.8896890769506</v>
      </c>
      <c r="S37" s="57">
        <f t="shared" si="27"/>
        <v>4222.2278596452379</v>
      </c>
      <c r="T37" s="57">
        <f t="shared" si="27"/>
        <v>4359.3212374714312</v>
      </c>
      <c r="U37" s="57">
        <f t="shared" si="27"/>
        <v>4315.1389589486953</v>
      </c>
      <c r="V37" s="57">
        <f t="shared" si="27"/>
        <v>4270.9566804259593</v>
      </c>
      <c r="W37" s="57">
        <f t="shared" si="27"/>
        <v>4032.1433487808022</v>
      </c>
      <c r="X37" s="49">
        <f t="shared" ref="X37:AE37" si="28">SUM(X33:X36)</f>
        <v>3822.5569937869468</v>
      </c>
      <c r="Y37" s="57">
        <f t="shared" si="28"/>
        <v>3813.3948804403362</v>
      </c>
      <c r="Z37" s="57">
        <f t="shared" si="28"/>
        <v>3571.4945910980878</v>
      </c>
      <c r="AA37" s="57">
        <f t="shared" si="28"/>
        <v>3763.8942286743259</v>
      </c>
      <c r="AB37" s="57">
        <f t="shared" si="28"/>
        <v>3954.8910970017528</v>
      </c>
      <c r="AC37" s="57">
        <f t="shared" si="28"/>
        <v>4297.2940110217996</v>
      </c>
      <c r="AD37" s="73">
        <f t="shared" si="28"/>
        <v>4294.3875908090004</v>
      </c>
      <c r="AE37" s="73">
        <f t="shared" si="28"/>
        <v>4291.4811705971997</v>
      </c>
      <c r="AF37" s="73">
        <f t="shared" ref="AF37" si="29">SUM(AF33:AF36)</f>
        <v>4288.5747503844004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DevelopmentOfData</vt:lpstr>
      <vt:lpstr>CO</vt:lpstr>
      <vt:lpstr>NOX</vt:lpstr>
      <vt:lpstr>PM10Primary</vt:lpstr>
      <vt:lpstr>PM25Primary</vt:lpstr>
      <vt:lpstr>SO2</vt:lpstr>
      <vt:lpstr>VOC</vt:lpstr>
      <vt:lpstr>NH3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Mason, Rich</cp:lastModifiedBy>
  <dcterms:created xsi:type="dcterms:W3CDTF">2018-03-20T12:43:27Z</dcterms:created>
  <dcterms:modified xsi:type="dcterms:W3CDTF">2021-03-25T13:42:08Z</dcterms:modified>
</cp:coreProperties>
</file>