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sting of 250ml-20L (2)" sheetId="1" state="visible" r:id="rId2"/>
    <sheet name="Costing of 250ml-20L (2)_2" sheetId="2" state="visible" r:id="rId3"/>
    <sheet name="Sheet3" sheetId="3" state="visible" r:id="rId4"/>
  </sheets>
  <definedNames>
    <definedName function="false" hidden="false" localSheetId="0" name="_xlnm.Print_Area" vbProcedure="false">'Costing of 250ml-20L (2)'!$A$1:$J$23</definedName>
    <definedName function="false" hidden="false" localSheetId="1" name="_xlnm.Print_Area" vbProcedure="false">'Costing of 250ml-20L (2)_2'!$A$1:$J$23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<sst xmlns="http://schemas.openxmlformats.org/spreadsheetml/2006/main" count="96" uniqueCount="48">
  <si>
    <t xml:space="preserve">Estimated Costing of 250ml, 0.5Liter, 1.0Liter, 1.5Liter, 2.0Liter, 5.0Liter Bottled &amp; 20 Liter Jar Water</t>
  </si>
  <si>
    <t xml:space="preserve">SL No.</t>
  </si>
  <si>
    <t xml:space="preserve">Cost Items</t>
  </si>
  <si>
    <t xml:space="preserve">0.250 L (Tk.)</t>
  </si>
  <si>
    <t xml:space="preserve">0.5 L (Tk.)</t>
  </si>
  <si>
    <t xml:space="preserve">1.0 L (Tk.)</t>
  </si>
  <si>
    <t xml:space="preserve">1.5 L (Tk.)</t>
  </si>
  <si>
    <t xml:space="preserve">2.0 L (Tk.)</t>
  </si>
  <si>
    <t xml:space="preserve">5.0 L (Tk.)</t>
  </si>
  <si>
    <t xml:space="preserve">20.0 L (Tk.)</t>
  </si>
  <si>
    <t xml:space="preserve">Remarks</t>
  </si>
  <si>
    <t xml:space="preserve">Bottle (PET)</t>
  </si>
  <si>
    <t xml:space="preserve">PET Price 162.999 Tk/kg Weight- 0.25L = 15.20gm, 0.5L =18.60gm, 1.0L= 27.50gm, 1.5L = 34.70gm, 2.0L=46.20gm, 5.0L= 110.50gm</t>
  </si>
  <si>
    <t xml:space="preserve">Cap (HDPE &amp; LLDPE)</t>
  </si>
  <si>
    <t xml:space="preserve">HDPE, LDPE, LLDPE Price 180.21 Tk/kg                                             Cap 5L Weight- 5.7gm, Cap 20L Jar Weight- 7.6gm.</t>
  </si>
  <si>
    <t xml:space="preserve">Hanger (HDPE &amp; LLDPE)</t>
  </si>
  <si>
    <t xml:space="preserve">HDPE, LDPE, LLDPE Price 180.21 Tk/kg                                              Weight-7.45gm</t>
  </si>
  <si>
    <t xml:space="preserve">Body Label</t>
  </si>
  <si>
    <t xml:space="preserve">Body Label Price 1633 Tk/kg,  Weight- 0.25L = 0.38gm, 0.5L =0.55gm, 1.0L= 0.81gm, 1.5L = 1.50gm, 2.0L=1.70gm, 5.0L= 20gm</t>
  </si>
  <si>
    <t xml:space="preserve">Wrapping</t>
  </si>
  <si>
    <t xml:space="preserve">Wrapping Paper Price- 277.01 Tk/kg, Weight- 0.25L = 28gm, 0.5L =35gm, 1.0L= 31gm, 1.5L = 41.5gm, 2.0L=53gm</t>
  </si>
  <si>
    <t xml:space="preserve">Security Seal &amp; Tag </t>
  </si>
  <si>
    <t xml:space="preserve">Security Seal Price-1480Tk/kg, Weight-   0.4gm/pc, MFG tap 1 tk/pc</t>
  </si>
  <si>
    <t xml:space="preserve">Dosing Chemical</t>
  </si>
  <si>
    <t xml:space="preserve">As expenditure</t>
  </si>
  <si>
    <t xml:space="preserve">Power </t>
  </si>
  <si>
    <t xml:space="preserve">Total =3406213tk/y  , Per day (34062136/365) =9332.09tk, prt liter = (9332.09/35000)=0.266TK  </t>
  </si>
  <si>
    <t xml:space="preserve">Fuel (Gas &amp; Oil)</t>
  </si>
  <si>
    <t xml:space="preserve">Gas + Oil =586386tk/y  , Per day (586386/365) =1606.54tk, prt liter = (1606.54/35000)=0.045TK  </t>
  </si>
  <si>
    <t xml:space="preserve"> Salary, Over Time, Convence (Out Sursing &amp; MasterRol)</t>
  </si>
  <si>
    <t xml:space="preserve">Total =55,00,000 tk/y  , Per day (5500000/365) =15068.5tk, prt liter = (15068.5/35000)=0.43TK  </t>
  </si>
  <si>
    <t xml:space="preserve">Consumable Item Cost</t>
  </si>
  <si>
    <t xml:space="preserve">Total =10,00000tk/y  , Per day (1000000/365) =2739.726tk, prt liter = (2739.72/35000)=0.078TK  </t>
  </si>
  <si>
    <t xml:space="preserve">Maintenance Cost</t>
  </si>
  <si>
    <t xml:space="preserve">Total =19,00000tk/y  , Per day (19,00000/365) =5205.47tk, prt liter = (5205.47/35000)=0.148TK  </t>
  </si>
  <si>
    <t xml:space="preserve">Capital Invesment (10%)</t>
  </si>
  <si>
    <t xml:space="preserve">Total =75,65,914tk/y  , Per day (7565914/365) =20728.53tk, prt liter = (20728.53/35000)=0.6TK  </t>
  </si>
  <si>
    <t xml:space="preserve">Raw Water</t>
  </si>
  <si>
    <t xml:space="preserve">35.28tk/1000 leater , rate=0.035tk/lit</t>
  </si>
  <si>
    <t xml:space="preserve">Overhead (1%)</t>
  </si>
  <si>
    <t xml:space="preserve">Depreciation (5%)</t>
  </si>
  <si>
    <t xml:space="preserve">Total Cost</t>
  </si>
  <si>
    <t xml:space="preserve">SD</t>
  </si>
  <si>
    <t xml:space="preserve">(5% of total cost)</t>
  </si>
  <si>
    <t xml:space="preserve">VAT</t>
  </si>
  <si>
    <t xml:space="preserve">(15% of total cost)</t>
  </si>
  <si>
    <t xml:space="preserve">Grand Total Cost</t>
  </si>
  <si>
    <t xml:space="preserve">(Taka)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</si>
</sst>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u val="single"/>
      <sz val="14"/>
      <color rgb="FF000000"/>
      <name val="Arial"/>
      <family val="2"/>
      <charset val="1"/>
    </font>
    <font>
      <b val="true"/>
      <u val="single"/>
      <sz val="16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name val="Times New Roman"/>
      <family val="1"/>
      <charset val="1"/>
    </font>
    <font>
      <b val="true"/>
      <sz val="11"/>
      <name val="Arial"/>
      <family val="2"/>
      <charset val="1"/>
    </font>
    <font>
      <b val="true"/>
      <sz val="10"/>
      <name val="Times New Roman"/>
      <family val="1"/>
      <charset val="1"/>
    </font>
    <font>
      <sz val="12"/>
      <name val="Arial"/>
      <family val="2"/>
      <charset val="1"/>
    </font>
    <font>
      <sz val="11"/>
      <color rgb="FFC9211E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A6A6A6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5" activeCellId="1" sqref="F10:F17 C5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6.72"/>
    <col collapsed="false" customWidth="true" hidden="false" outlineLevel="0" max="2" min="2" style="2" width="25"/>
    <col collapsed="false" customWidth="false" hidden="false" outlineLevel="0" max="3" min="3" style="3" width="9.18"/>
    <col collapsed="false" customWidth="true" hidden="false" outlineLevel="0" max="4" min="4" style="3" width="8.54"/>
    <col collapsed="false" customWidth="true" hidden="false" outlineLevel="0" max="5" min="5" style="3" width="8.45"/>
    <col collapsed="false" customWidth="true" hidden="false" outlineLevel="0" max="6" min="6" style="3" width="9.73"/>
    <col collapsed="false" customWidth="true" hidden="false" outlineLevel="0" max="7" min="7" style="3" width="8.18"/>
    <col collapsed="false" customWidth="true" hidden="false" outlineLevel="0" max="8" min="8" style="3" width="9.27"/>
    <col collapsed="false" customWidth="true" hidden="false" outlineLevel="0" max="9" min="9" style="3" width="10.18"/>
    <col collapsed="false" customWidth="true" hidden="false" outlineLevel="0" max="10" min="10" style="4" width="57.45"/>
    <col collapsed="false" customWidth="false" hidden="false" outlineLevel="0" max="1024" min="11" style="3" width="9.18"/>
  </cols>
  <sheetData>
    <row r="1" s="7" customFormat="true" ht="19.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6"/>
      <c r="L1" s="6"/>
    </row>
    <row r="3" s="10" customFormat="true" ht="33" hidden="false" customHeight="true" outlineLevel="0" collapsed="false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9" t="s">
        <v>10</v>
      </c>
    </row>
    <row r="4" s="15" customFormat="true" ht="42" hidden="false" customHeight="false" outlineLevel="0" collapsed="false">
      <c r="A4" s="11" t="n">
        <v>1</v>
      </c>
      <c r="B4" s="12" t="s">
        <v>11</v>
      </c>
      <c r="C4" s="11" t="n">
        <v>2.37</v>
      </c>
      <c r="D4" s="11" t="n">
        <v>3.03</v>
      </c>
      <c r="E4" s="11" t="n">
        <v>4.48</v>
      </c>
      <c r="F4" s="11" t="n">
        <v>5.656</v>
      </c>
      <c r="G4" s="11" t="n">
        <v>7.53</v>
      </c>
      <c r="H4" s="11" t="n">
        <v>18.01</v>
      </c>
      <c r="I4" s="13" t="n">
        <v>0</v>
      </c>
      <c r="J4" s="14" t="s">
        <v>12</v>
      </c>
    </row>
    <row r="5" s="15" customFormat="true" ht="27.75" hidden="false" customHeight="false" outlineLevel="0" collapsed="false">
      <c r="A5" s="11" t="n">
        <v>2</v>
      </c>
      <c r="B5" s="12" t="s">
        <v>13</v>
      </c>
      <c r="C5" s="11" t="n">
        <v>1.05</v>
      </c>
      <c r="D5" s="11" t="n">
        <v>1.05</v>
      </c>
      <c r="E5" s="11" t="n">
        <v>1.05</v>
      </c>
      <c r="F5" s="11" t="n">
        <v>1.05</v>
      </c>
      <c r="G5" s="11" t="n">
        <v>1.05</v>
      </c>
      <c r="H5" s="11" t="n">
        <v>1.02</v>
      </c>
      <c r="I5" s="11" t="n">
        <v>1.36</v>
      </c>
      <c r="J5" s="14" t="s">
        <v>14</v>
      </c>
    </row>
    <row r="6" s="15" customFormat="true" ht="35.25" hidden="false" customHeight="true" outlineLevel="0" collapsed="false">
      <c r="A6" s="11" t="n">
        <v>3</v>
      </c>
      <c r="B6" s="12" t="s">
        <v>15</v>
      </c>
      <c r="C6" s="13" t="n">
        <v>0</v>
      </c>
      <c r="D6" s="13" t="n">
        <v>0</v>
      </c>
      <c r="E6" s="13" t="n">
        <v>0</v>
      </c>
      <c r="F6" s="13" t="n">
        <v>0</v>
      </c>
      <c r="G6" s="13" t="n">
        <v>0</v>
      </c>
      <c r="H6" s="11" t="n">
        <v>1.35</v>
      </c>
      <c r="I6" s="13" t="n">
        <v>0</v>
      </c>
      <c r="J6" s="14" t="s">
        <v>16</v>
      </c>
    </row>
    <row r="7" s="15" customFormat="true" ht="45.75" hidden="false" customHeight="true" outlineLevel="0" collapsed="false">
      <c r="A7" s="11" t="n">
        <v>4</v>
      </c>
      <c r="B7" s="12" t="s">
        <v>17</v>
      </c>
      <c r="C7" s="11" t="n">
        <v>0.52</v>
      </c>
      <c r="D7" s="11" t="n">
        <v>1.02</v>
      </c>
      <c r="E7" s="11" t="n">
        <v>1.04</v>
      </c>
      <c r="F7" s="11" t="n">
        <v>1.32</v>
      </c>
      <c r="G7" s="11" t="n">
        <v>2.77</v>
      </c>
      <c r="H7" s="11" t="n">
        <v>3.26</v>
      </c>
      <c r="I7" s="13" t="n">
        <v>0.93</v>
      </c>
      <c r="J7" s="14" t="s">
        <v>18</v>
      </c>
    </row>
    <row r="8" s="15" customFormat="true" ht="35.25" hidden="false" customHeight="true" outlineLevel="0" collapsed="false">
      <c r="A8" s="11" t="n">
        <v>5</v>
      </c>
      <c r="B8" s="12" t="s">
        <v>19</v>
      </c>
      <c r="C8" s="13" t="n">
        <v>0.5</v>
      </c>
      <c r="D8" s="13" t="n">
        <v>1</v>
      </c>
      <c r="E8" s="13" t="n">
        <v>1.5</v>
      </c>
      <c r="F8" s="13" t="n">
        <v>1.86</v>
      </c>
      <c r="G8" s="13" t="n">
        <v>2.7</v>
      </c>
      <c r="H8" s="13" t="n">
        <v>5.75</v>
      </c>
      <c r="I8" s="13" t="n">
        <v>0</v>
      </c>
      <c r="J8" s="14" t="s">
        <v>20</v>
      </c>
    </row>
    <row r="9" s="15" customFormat="true" ht="45" hidden="false" customHeight="true" outlineLevel="0" collapsed="false">
      <c r="A9" s="11" t="n">
        <v>6</v>
      </c>
      <c r="B9" s="12" t="s">
        <v>21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1.6</v>
      </c>
      <c r="J9" s="14" t="s">
        <v>22</v>
      </c>
    </row>
    <row r="10" s="15" customFormat="true" ht="45" hidden="false" customHeight="true" outlineLevel="0" collapsed="false">
      <c r="A10" s="11" t="n">
        <v>7</v>
      </c>
      <c r="B10" s="12" t="s">
        <v>23</v>
      </c>
      <c r="C10" s="11" t="n">
        <v>0.001</v>
      </c>
      <c r="D10" s="11" t="n">
        <v>0.002</v>
      </c>
      <c r="E10" s="11" t="n">
        <v>0.004</v>
      </c>
      <c r="F10" s="11" t="n">
        <v>0.005</v>
      </c>
      <c r="G10" s="11" t="n">
        <v>0.006</v>
      </c>
      <c r="H10" s="11" t="n">
        <v>0.007</v>
      </c>
      <c r="I10" s="11" t="n">
        <v>0.1</v>
      </c>
      <c r="J10" s="16" t="s">
        <v>24</v>
      </c>
    </row>
    <row r="11" s="15" customFormat="true" ht="45" hidden="false" customHeight="true" outlineLevel="0" collapsed="false">
      <c r="A11" s="11" t="n">
        <v>8</v>
      </c>
      <c r="B11" s="12" t="s">
        <v>25</v>
      </c>
      <c r="C11" s="11" t="n">
        <v>0.067</v>
      </c>
      <c r="D11" s="11" t="n">
        <v>0.133</v>
      </c>
      <c r="E11" s="11" t="n">
        <v>0.26</v>
      </c>
      <c r="F11" s="11" t="n">
        <v>0.26</v>
      </c>
      <c r="G11" s="11" t="n">
        <v>0.533</v>
      </c>
      <c r="H11" s="11" t="n">
        <v>0.533</v>
      </c>
      <c r="I11" s="11" t="n">
        <v>0.533</v>
      </c>
      <c r="J11" s="17" t="s">
        <v>26</v>
      </c>
    </row>
    <row r="12" s="15" customFormat="true" ht="35.25" hidden="false" customHeight="true" outlineLevel="0" collapsed="false">
      <c r="A12" s="11" t="n">
        <v>9</v>
      </c>
      <c r="B12" s="12" t="s">
        <v>27</v>
      </c>
      <c r="C12" s="11" t="n">
        <v>0.011</v>
      </c>
      <c r="D12" s="11" t="n">
        <v>0.011</v>
      </c>
      <c r="E12" s="11" t="n">
        <v>0.011</v>
      </c>
      <c r="F12" s="11" t="n">
        <v>0.011</v>
      </c>
      <c r="G12" s="11" t="n">
        <v>0.011</v>
      </c>
      <c r="H12" s="11" t="n">
        <v>0.011</v>
      </c>
      <c r="I12" s="13" t="n">
        <v>0</v>
      </c>
      <c r="J12" s="17" t="s">
        <v>28</v>
      </c>
    </row>
    <row r="13" s="15" customFormat="true" ht="46.5" hidden="false" customHeight="true" outlineLevel="0" collapsed="false">
      <c r="A13" s="11" t="n">
        <v>10</v>
      </c>
      <c r="B13" s="18" t="s">
        <v>29</v>
      </c>
      <c r="C13" s="11" t="n">
        <v>0.08</v>
      </c>
      <c r="D13" s="11" t="n">
        <v>0.107</v>
      </c>
      <c r="E13" s="11" t="n">
        <v>0.107</v>
      </c>
      <c r="F13" s="11" t="n">
        <v>0.107</v>
      </c>
      <c r="G13" s="11" t="n">
        <v>0.107</v>
      </c>
      <c r="H13" s="11" t="n">
        <v>0.107</v>
      </c>
      <c r="I13" s="11" t="n">
        <v>0.107</v>
      </c>
      <c r="J13" s="17" t="s">
        <v>30</v>
      </c>
    </row>
    <row r="14" s="15" customFormat="true" ht="49.5" hidden="false" customHeight="true" outlineLevel="0" collapsed="false">
      <c r="A14" s="11" t="n">
        <v>11</v>
      </c>
      <c r="B14" s="18" t="s">
        <v>31</v>
      </c>
      <c r="C14" s="11" t="n">
        <v>0.02</v>
      </c>
      <c r="D14" s="11" t="n">
        <v>0.02</v>
      </c>
      <c r="E14" s="11" t="n">
        <v>0.02</v>
      </c>
      <c r="F14" s="11" t="n">
        <v>0.02</v>
      </c>
      <c r="G14" s="11" t="n">
        <v>0.02</v>
      </c>
      <c r="H14" s="11" t="n">
        <v>0.02</v>
      </c>
      <c r="I14" s="11" t="n">
        <v>0</v>
      </c>
      <c r="J14" s="17" t="s">
        <v>32</v>
      </c>
    </row>
    <row r="15" s="15" customFormat="true" ht="49.5" hidden="false" customHeight="true" outlineLevel="0" collapsed="false">
      <c r="A15" s="11" t="n">
        <v>12</v>
      </c>
      <c r="B15" s="18" t="s">
        <v>33</v>
      </c>
      <c r="C15" s="11" t="n">
        <v>0.01</v>
      </c>
      <c r="D15" s="11" t="n">
        <v>0.03</v>
      </c>
      <c r="E15" s="11" t="n">
        <v>0.03</v>
      </c>
      <c r="F15" s="11" t="n">
        <v>0.03</v>
      </c>
      <c r="G15" s="11" t="n">
        <v>0.03</v>
      </c>
      <c r="H15" s="11" t="n">
        <v>0.03</v>
      </c>
      <c r="I15" s="11" t="n">
        <v>0.03</v>
      </c>
      <c r="J15" s="17" t="s">
        <v>34</v>
      </c>
    </row>
    <row r="16" s="15" customFormat="true" ht="49.5" hidden="false" customHeight="true" outlineLevel="0" collapsed="false">
      <c r="A16" s="11" t="n">
        <v>13</v>
      </c>
      <c r="B16" s="18" t="s">
        <v>35</v>
      </c>
      <c r="C16" s="11" t="n">
        <v>0.01</v>
      </c>
      <c r="D16" s="11" t="n">
        <v>0.01</v>
      </c>
      <c r="E16" s="11" t="n">
        <v>0.01</v>
      </c>
      <c r="F16" s="11" t="n">
        <v>0.01</v>
      </c>
      <c r="G16" s="11" t="n">
        <v>0.01</v>
      </c>
      <c r="H16" s="11" t="n">
        <v>0.01</v>
      </c>
      <c r="I16" s="11" t="n">
        <v>0.01</v>
      </c>
      <c r="J16" s="17" t="s">
        <v>36</v>
      </c>
    </row>
    <row r="17" s="15" customFormat="true" ht="24.75" hidden="false" customHeight="true" outlineLevel="0" collapsed="false">
      <c r="A17" s="11" t="n">
        <v>14</v>
      </c>
      <c r="B17" s="18" t="s">
        <v>37</v>
      </c>
      <c r="C17" s="11" t="n">
        <v>0.01</v>
      </c>
      <c r="D17" s="11" t="n">
        <v>0.02</v>
      </c>
      <c r="E17" s="11" t="n">
        <v>0.04</v>
      </c>
      <c r="F17" s="11" t="n">
        <v>0.06</v>
      </c>
      <c r="G17" s="11" t="n">
        <v>0.08</v>
      </c>
      <c r="H17" s="11" t="n">
        <v>0.2</v>
      </c>
      <c r="I17" s="13" t="n">
        <v>0.8</v>
      </c>
      <c r="J17" s="14" t="s">
        <v>38</v>
      </c>
    </row>
    <row r="18" s="15" customFormat="true" ht="35.25" hidden="false" customHeight="true" outlineLevel="0" collapsed="false">
      <c r="A18" s="11" t="n">
        <v>15</v>
      </c>
      <c r="B18" s="12" t="s">
        <v>39</v>
      </c>
      <c r="C18" s="11" t="n">
        <f aca="false">SUM(C4:C17)*0.01</f>
        <v>0.04649</v>
      </c>
      <c r="D18" s="11" t="n">
        <f aca="false">SUM(D4:D17)*0.01</f>
        <v>0.06433</v>
      </c>
      <c r="E18" s="11" t="n">
        <f aca="false">SUM(E4:E17)*0.01</f>
        <v>0.08552</v>
      </c>
      <c r="F18" s="11" t="n">
        <f aca="false">SUM(F4:F17)*0.01</f>
        <v>0.10389</v>
      </c>
      <c r="G18" s="11" t="n">
        <f aca="false">SUM(G4:G17)*0.01</f>
        <v>0.14847</v>
      </c>
      <c r="H18" s="11" t="n">
        <f aca="false">SUM(H4:H17)*0.01</f>
        <v>0.30308</v>
      </c>
      <c r="I18" s="11" t="n">
        <f aca="false">SUM(I4:I17)*0.01</f>
        <v>0.0547</v>
      </c>
      <c r="J18" s="12"/>
    </row>
    <row r="19" s="15" customFormat="true" ht="35.25" hidden="false" customHeight="true" outlineLevel="0" collapsed="false">
      <c r="A19" s="11" t="n">
        <v>16</v>
      </c>
      <c r="B19" s="12" t="s">
        <v>40</v>
      </c>
      <c r="C19" s="11" t="n">
        <f aca="false">SUM(C4:C18)*0.05</f>
        <v>0.2347745</v>
      </c>
      <c r="D19" s="11" t="n">
        <f aca="false">SUM(D4:D18)*0.05</f>
        <v>0.3248665</v>
      </c>
      <c r="E19" s="11" t="n">
        <f aca="false">SUM(E4:E18)*0.05</f>
        <v>0.431876</v>
      </c>
      <c r="F19" s="11" t="n">
        <f aca="false">SUM(F4:F18)*0.05</f>
        <v>0.5246445</v>
      </c>
      <c r="G19" s="11" t="n">
        <f aca="false">SUM(G4:G18)*0.05</f>
        <v>0.7497735</v>
      </c>
      <c r="H19" s="11" t="n">
        <f aca="false">SUM(H4:H18)*0.05</f>
        <v>1.530554</v>
      </c>
      <c r="I19" s="11" t="n">
        <f aca="false">SUM(I4:I18)*0.05</f>
        <v>0.276235</v>
      </c>
      <c r="J19" s="14"/>
    </row>
    <row r="20" s="23" customFormat="true" ht="24.75" hidden="false" customHeight="true" outlineLevel="0" collapsed="false">
      <c r="A20" s="11" t="n">
        <v>17</v>
      </c>
      <c r="B20" s="19" t="s">
        <v>41</v>
      </c>
      <c r="C20" s="20" t="n">
        <f aca="false">SUM(C4:C19)</f>
        <v>4.9302645</v>
      </c>
      <c r="D20" s="20" t="n">
        <f aca="false">SUM(D4:D19)</f>
        <v>6.8221965</v>
      </c>
      <c r="E20" s="20" t="n">
        <f aca="false">SUM(E4:E19)</f>
        <v>9.069396</v>
      </c>
      <c r="F20" s="20" t="n">
        <f aca="false">SUM(F4:F19)</f>
        <v>11.0175345</v>
      </c>
      <c r="G20" s="20" t="n">
        <f aca="false">SUM(G4:G19)</f>
        <v>15.7452435</v>
      </c>
      <c r="H20" s="20" t="n">
        <f aca="false">SUM(H4:H19)</f>
        <v>32.141634</v>
      </c>
      <c r="I20" s="21" t="n">
        <f aca="false">SUM(I4:I19)</f>
        <v>5.800935</v>
      </c>
      <c r="J20" s="22"/>
    </row>
    <row r="21" s="15" customFormat="true" ht="21" hidden="false" customHeight="true" outlineLevel="0" collapsed="false">
      <c r="A21" s="11" t="n">
        <v>18</v>
      </c>
      <c r="B21" s="12" t="s">
        <v>42</v>
      </c>
      <c r="C21" s="11" t="n">
        <f aca="false">C20*0.05</f>
        <v>0.246513225</v>
      </c>
      <c r="D21" s="11" t="n">
        <f aca="false">SUM(D20)*0.05</f>
        <v>0.341109825</v>
      </c>
      <c r="E21" s="11" t="n">
        <f aca="false">SUM(E20)*0.05</f>
        <v>0.4534698</v>
      </c>
      <c r="F21" s="11" t="n">
        <f aca="false">SUM(F20)*0.05</f>
        <v>0.550876725</v>
      </c>
      <c r="G21" s="11" t="n">
        <f aca="false">SUM(G20)*0.05</f>
        <v>0.787262175</v>
      </c>
      <c r="H21" s="11" t="n">
        <f aca="false">SUM(H20)*0.05</f>
        <v>1.6070817</v>
      </c>
      <c r="I21" s="11" t="n">
        <f aca="false">SUM(I20)*0.05</f>
        <v>0.29004675</v>
      </c>
      <c r="J21" s="24" t="s">
        <v>43</v>
      </c>
    </row>
    <row r="22" s="15" customFormat="true" ht="21" hidden="false" customHeight="true" outlineLevel="0" collapsed="false">
      <c r="A22" s="11" t="n">
        <v>19</v>
      </c>
      <c r="B22" s="12" t="s">
        <v>44</v>
      </c>
      <c r="C22" s="11" t="n">
        <f aca="false">SUM(C20:C21)*0.15</f>
        <v>0.77651665875</v>
      </c>
      <c r="D22" s="11" t="n">
        <f aca="false">SUM(D20:D21)*0.15</f>
        <v>1.07449594875</v>
      </c>
      <c r="E22" s="11" t="n">
        <f aca="false">SUM(E20:E21)*0.15</f>
        <v>1.42842987</v>
      </c>
      <c r="F22" s="11" t="n">
        <f aca="false">SUM(F20:F21)*0.15</f>
        <v>1.73526168375</v>
      </c>
      <c r="G22" s="11" t="n">
        <f aca="false">SUM(G20:G21)*0.15</f>
        <v>2.47987585125</v>
      </c>
      <c r="H22" s="11" t="n">
        <f aca="false">SUM(H20:H21)*0.15</f>
        <v>5.062307355</v>
      </c>
      <c r="I22" s="11" t="n">
        <f aca="false">SUM(I20:I21)*0.15</f>
        <v>0.9136472625</v>
      </c>
      <c r="J22" s="24" t="s">
        <v>45</v>
      </c>
    </row>
    <row r="23" s="23" customFormat="true" ht="24" hidden="false" customHeight="true" outlineLevel="0" collapsed="false">
      <c r="A23" s="25"/>
      <c r="B23" s="26" t="s">
        <v>46</v>
      </c>
      <c r="C23" s="27" t="n">
        <f aca="false">C20+C21+C22</f>
        <v>5.95329438375</v>
      </c>
      <c r="D23" s="27" t="n">
        <f aca="false">D20+D21+D22</f>
        <v>8.23780227375</v>
      </c>
      <c r="E23" s="27" t="n">
        <f aca="false">E20+E21+E22</f>
        <v>10.95129567</v>
      </c>
      <c r="F23" s="27" t="n">
        <f aca="false">F20+F21+F22</f>
        <v>13.30367290875</v>
      </c>
      <c r="G23" s="27" t="n">
        <f aca="false">G20+G21+G22</f>
        <v>19.01238152625</v>
      </c>
      <c r="H23" s="27" t="n">
        <f aca="false">H20+H21+H22</f>
        <v>38.811023055</v>
      </c>
      <c r="I23" s="27" t="n">
        <f aca="false">I20+I21+I22</f>
        <v>7.0046290125</v>
      </c>
      <c r="J23" s="28" t="s">
        <v>47</v>
      </c>
    </row>
    <row r="24" s="30" customFormat="true" ht="13.5" hidden="false" customHeight="false" outlineLevel="0" collapsed="false">
      <c r="A24" s="15"/>
      <c r="B24" s="29"/>
      <c r="J24" s="31"/>
    </row>
  </sheetData>
  <mergeCells count="1">
    <mergeCell ref="A1:J1"/>
  </mergeCells>
  <printOptions headings="false" gridLines="false" gridLinesSet="true" horizontalCentered="false" verticalCentered="false"/>
  <pageMargins left="0.25" right="0.25" top="0.2" bottom="0.2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18" activeCellId="1" sqref="F10:F17 C18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6.72"/>
    <col collapsed="false" customWidth="true" hidden="false" outlineLevel="0" max="2" min="2" style="2" width="25"/>
    <col collapsed="false" customWidth="false" hidden="false" outlineLevel="0" max="3" min="3" style="3" width="9.18"/>
    <col collapsed="false" customWidth="true" hidden="false" outlineLevel="0" max="4" min="4" style="3" width="8.54"/>
    <col collapsed="false" customWidth="true" hidden="false" outlineLevel="0" max="5" min="5" style="3" width="8.45"/>
    <col collapsed="false" customWidth="true" hidden="false" outlineLevel="0" max="6" min="6" style="3" width="9.73"/>
    <col collapsed="false" customWidth="true" hidden="false" outlineLevel="0" max="7" min="7" style="3" width="8.18"/>
    <col collapsed="false" customWidth="true" hidden="false" outlineLevel="0" max="8" min="8" style="3" width="9.27"/>
    <col collapsed="false" customWidth="true" hidden="false" outlineLevel="0" max="9" min="9" style="3" width="10.18"/>
    <col collapsed="false" customWidth="true" hidden="false" outlineLevel="0" max="10" min="10" style="4" width="57.45"/>
    <col collapsed="false" customWidth="false" hidden="false" outlineLevel="0" max="1024" min="11" style="3" width="9.18"/>
  </cols>
  <sheetData>
    <row r="1" s="7" customFormat="true" ht="19.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6"/>
      <c r="L1" s="6"/>
    </row>
    <row r="3" s="10" customFormat="true" ht="33" hidden="false" customHeight="true" outlineLevel="0" collapsed="false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9" t="s">
        <v>10</v>
      </c>
    </row>
    <row r="4" s="15" customFormat="true" ht="42" hidden="false" customHeight="false" outlineLevel="0" collapsed="false">
      <c r="A4" s="11" t="n">
        <v>1</v>
      </c>
      <c r="B4" s="12" t="s">
        <v>11</v>
      </c>
      <c r="C4" s="11" t="n">
        <v>2</v>
      </c>
      <c r="D4" s="11" t="n">
        <v>2.5</v>
      </c>
      <c r="E4" s="11" t="n">
        <v>4</v>
      </c>
      <c r="F4" s="11" t="n">
        <v>5</v>
      </c>
      <c r="G4" s="11" t="n">
        <v>7</v>
      </c>
      <c r="H4" s="11" t="n">
        <v>17</v>
      </c>
      <c r="I4" s="13" t="n">
        <v>0</v>
      </c>
      <c r="J4" s="14" t="s">
        <v>12</v>
      </c>
    </row>
    <row r="5" s="15" customFormat="true" ht="26.85" hidden="false" customHeight="false" outlineLevel="0" collapsed="false">
      <c r="A5" s="11" t="n">
        <v>2</v>
      </c>
      <c r="B5" s="12" t="s">
        <v>13</v>
      </c>
      <c r="C5" s="32" t="n">
        <v>0.75</v>
      </c>
      <c r="D5" s="32" t="n">
        <v>0.75</v>
      </c>
      <c r="E5" s="32" t="n">
        <v>0.75</v>
      </c>
      <c r="F5" s="32" t="n">
        <v>0.75</v>
      </c>
      <c r="G5" s="32" t="n">
        <v>0.75</v>
      </c>
      <c r="H5" s="11" t="n">
        <v>1.02</v>
      </c>
      <c r="I5" s="11" t="n">
        <v>1.36</v>
      </c>
      <c r="J5" s="14" t="s">
        <v>14</v>
      </c>
    </row>
    <row r="6" s="15" customFormat="true" ht="35.25" hidden="false" customHeight="true" outlineLevel="0" collapsed="false">
      <c r="A6" s="11" t="n">
        <v>3</v>
      </c>
      <c r="B6" s="12" t="s">
        <v>15</v>
      </c>
      <c r="C6" s="13" t="n">
        <v>0</v>
      </c>
      <c r="D6" s="13" t="n">
        <v>0</v>
      </c>
      <c r="E6" s="13" t="n">
        <v>0</v>
      </c>
      <c r="F6" s="13" t="n">
        <v>0</v>
      </c>
      <c r="G6" s="13" t="n">
        <v>0</v>
      </c>
      <c r="H6" s="11" t="n">
        <v>1.35</v>
      </c>
      <c r="I6" s="13" t="n">
        <v>0</v>
      </c>
      <c r="J6" s="14" t="s">
        <v>16</v>
      </c>
    </row>
    <row r="7" s="15" customFormat="true" ht="45.75" hidden="false" customHeight="true" outlineLevel="0" collapsed="false">
      <c r="A7" s="11" t="n">
        <v>4</v>
      </c>
      <c r="B7" s="12" t="s">
        <v>17</v>
      </c>
      <c r="C7" s="11" t="n">
        <v>0.52</v>
      </c>
      <c r="D7" s="11" t="n">
        <v>1.02</v>
      </c>
      <c r="E7" s="11" t="n">
        <v>1.04</v>
      </c>
      <c r="F7" s="11" t="n">
        <v>1.32</v>
      </c>
      <c r="G7" s="11" t="n">
        <v>2.77</v>
      </c>
      <c r="H7" s="11" t="n">
        <v>3.26</v>
      </c>
      <c r="I7" s="13" t="n">
        <v>0.93</v>
      </c>
      <c r="J7" s="14" t="s">
        <v>18</v>
      </c>
    </row>
    <row r="8" s="15" customFormat="true" ht="35.25" hidden="false" customHeight="true" outlineLevel="0" collapsed="false">
      <c r="A8" s="11" t="n">
        <v>5</v>
      </c>
      <c r="B8" s="12" t="s">
        <v>19</v>
      </c>
      <c r="C8" s="13" t="n">
        <v>0.5</v>
      </c>
      <c r="D8" s="13" t="n">
        <v>1</v>
      </c>
      <c r="E8" s="13" t="n">
        <v>1.5</v>
      </c>
      <c r="F8" s="13" t="n">
        <v>1.86</v>
      </c>
      <c r="G8" s="13" t="n">
        <v>2.7</v>
      </c>
      <c r="H8" s="13" t="n">
        <v>5.75</v>
      </c>
      <c r="I8" s="13" t="n">
        <v>0</v>
      </c>
      <c r="J8" s="14" t="s">
        <v>20</v>
      </c>
    </row>
    <row r="9" s="15" customFormat="true" ht="45" hidden="false" customHeight="true" outlineLevel="0" collapsed="false">
      <c r="A9" s="11" t="n">
        <v>6</v>
      </c>
      <c r="B9" s="12" t="s">
        <v>21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1.6</v>
      </c>
      <c r="J9" s="14" t="s">
        <v>22</v>
      </c>
    </row>
    <row r="10" s="15" customFormat="true" ht="45" hidden="false" customHeight="true" outlineLevel="0" collapsed="false">
      <c r="A10" s="11" t="n">
        <v>7</v>
      </c>
      <c r="B10" s="12" t="s">
        <v>23</v>
      </c>
      <c r="C10" s="11" t="n">
        <v>0.001</v>
      </c>
      <c r="D10" s="11" t="n">
        <v>0.002</v>
      </c>
      <c r="E10" s="11" t="n">
        <v>0.004</v>
      </c>
      <c r="F10" s="11" t="n">
        <v>0.005</v>
      </c>
      <c r="G10" s="11" t="n">
        <v>0.006</v>
      </c>
      <c r="H10" s="11" t="n">
        <v>0.007</v>
      </c>
      <c r="I10" s="11" t="n">
        <v>0.1</v>
      </c>
      <c r="J10" s="16" t="s">
        <v>24</v>
      </c>
    </row>
    <row r="11" s="15" customFormat="true" ht="45" hidden="false" customHeight="true" outlineLevel="0" collapsed="false">
      <c r="A11" s="11" t="n">
        <v>8</v>
      </c>
      <c r="B11" s="12" t="s">
        <v>25</v>
      </c>
      <c r="C11" s="11" t="n">
        <v>0.067</v>
      </c>
      <c r="D11" s="11" t="n">
        <v>0.133</v>
      </c>
      <c r="E11" s="11" t="n">
        <v>0.26</v>
      </c>
      <c r="F11" s="11" t="n">
        <v>0.26</v>
      </c>
      <c r="G11" s="11" t="n">
        <v>0.533</v>
      </c>
      <c r="H11" s="11" t="n">
        <v>0.533</v>
      </c>
      <c r="I11" s="11" t="n">
        <v>0.533</v>
      </c>
      <c r="J11" s="17" t="s">
        <v>26</v>
      </c>
    </row>
    <row r="12" s="15" customFormat="true" ht="35.25" hidden="false" customHeight="true" outlineLevel="0" collapsed="false">
      <c r="A12" s="11" t="n">
        <v>9</v>
      </c>
      <c r="B12" s="12" t="s">
        <v>27</v>
      </c>
      <c r="C12" s="11" t="n">
        <v>0.011</v>
      </c>
      <c r="D12" s="11" t="n">
        <v>0.011</v>
      </c>
      <c r="E12" s="11" t="n">
        <v>0.011</v>
      </c>
      <c r="F12" s="11" t="n">
        <v>0.011</v>
      </c>
      <c r="G12" s="11" t="n">
        <v>0.011</v>
      </c>
      <c r="H12" s="11" t="n">
        <v>0.011</v>
      </c>
      <c r="I12" s="13" t="n">
        <v>0</v>
      </c>
      <c r="J12" s="17" t="s">
        <v>28</v>
      </c>
    </row>
    <row r="13" s="15" customFormat="true" ht="46.5" hidden="false" customHeight="true" outlineLevel="0" collapsed="false">
      <c r="A13" s="11" t="n">
        <v>10</v>
      </c>
      <c r="B13" s="18" t="s">
        <v>29</v>
      </c>
      <c r="C13" s="11" t="n">
        <v>0.08</v>
      </c>
      <c r="D13" s="11" t="n">
        <v>0.107</v>
      </c>
      <c r="E13" s="11" t="n">
        <v>0.107</v>
      </c>
      <c r="F13" s="11" t="n">
        <v>0.107</v>
      </c>
      <c r="G13" s="11" t="n">
        <v>0.107</v>
      </c>
      <c r="H13" s="11" t="n">
        <v>0.107</v>
      </c>
      <c r="I13" s="11" t="n">
        <v>0.107</v>
      </c>
      <c r="J13" s="17" t="s">
        <v>30</v>
      </c>
    </row>
    <row r="14" s="15" customFormat="true" ht="49.5" hidden="false" customHeight="true" outlineLevel="0" collapsed="false">
      <c r="A14" s="11" t="n">
        <v>11</v>
      </c>
      <c r="B14" s="18" t="s">
        <v>31</v>
      </c>
      <c r="C14" s="11" t="n">
        <v>0.02</v>
      </c>
      <c r="D14" s="11" t="n">
        <v>0.02</v>
      </c>
      <c r="E14" s="11" t="n">
        <v>0.02</v>
      </c>
      <c r="F14" s="11" t="n">
        <v>0.02</v>
      </c>
      <c r="G14" s="11" t="n">
        <v>0.02</v>
      </c>
      <c r="H14" s="11" t="n">
        <v>0.02</v>
      </c>
      <c r="I14" s="11" t="n">
        <v>0</v>
      </c>
      <c r="J14" s="17" t="s">
        <v>32</v>
      </c>
    </row>
    <row r="15" s="15" customFormat="true" ht="49.5" hidden="false" customHeight="true" outlineLevel="0" collapsed="false">
      <c r="A15" s="11" t="n">
        <v>12</v>
      </c>
      <c r="B15" s="18" t="s">
        <v>33</v>
      </c>
      <c r="C15" s="11" t="n">
        <v>0.01</v>
      </c>
      <c r="D15" s="11" t="n">
        <v>0.03</v>
      </c>
      <c r="E15" s="11" t="n">
        <v>0.03</v>
      </c>
      <c r="F15" s="11" t="n">
        <v>0.03</v>
      </c>
      <c r="G15" s="11" t="n">
        <v>0.03</v>
      </c>
      <c r="H15" s="11" t="n">
        <v>0.03</v>
      </c>
      <c r="I15" s="11" t="n">
        <v>0.03</v>
      </c>
      <c r="J15" s="17" t="s">
        <v>34</v>
      </c>
    </row>
    <row r="16" s="15" customFormat="true" ht="49.5" hidden="false" customHeight="true" outlineLevel="0" collapsed="false">
      <c r="A16" s="11" t="n">
        <v>13</v>
      </c>
      <c r="B16" s="18" t="s">
        <v>35</v>
      </c>
      <c r="C16" s="11" t="n">
        <v>0.01</v>
      </c>
      <c r="D16" s="11" t="n">
        <v>0.01</v>
      </c>
      <c r="E16" s="11" t="n">
        <v>0.01</v>
      </c>
      <c r="F16" s="11" t="n">
        <v>0.01</v>
      </c>
      <c r="G16" s="11" t="n">
        <v>0.01</v>
      </c>
      <c r="H16" s="11" t="n">
        <v>0.01</v>
      </c>
      <c r="I16" s="11" t="n">
        <v>0.01</v>
      </c>
      <c r="J16" s="17" t="s">
        <v>36</v>
      </c>
    </row>
    <row r="17" s="15" customFormat="true" ht="24.75" hidden="false" customHeight="true" outlineLevel="0" collapsed="false">
      <c r="A17" s="11" t="n">
        <v>14</v>
      </c>
      <c r="B17" s="18" t="s">
        <v>37</v>
      </c>
      <c r="C17" s="11" t="n">
        <v>0.01</v>
      </c>
      <c r="D17" s="11" t="n">
        <v>0.02</v>
      </c>
      <c r="E17" s="11" t="n">
        <v>0.04</v>
      </c>
      <c r="F17" s="11" t="n">
        <v>0.06</v>
      </c>
      <c r="G17" s="11" t="n">
        <v>0.08</v>
      </c>
      <c r="H17" s="11" t="n">
        <v>0.2</v>
      </c>
      <c r="I17" s="13" t="n">
        <v>0.8</v>
      </c>
      <c r="J17" s="14" t="s">
        <v>38</v>
      </c>
    </row>
    <row r="18" s="15" customFormat="true" ht="35.25" hidden="false" customHeight="true" outlineLevel="0" collapsed="false">
      <c r="A18" s="11" t="n">
        <v>15</v>
      </c>
      <c r="B18" s="12" t="s">
        <v>39</v>
      </c>
      <c r="C18" s="11" t="n">
        <f aca="false">SUM(C4:C17)*0.01</f>
        <v>0.03979</v>
      </c>
      <c r="D18" s="11" t="n">
        <f aca="false">SUM(D4:D17)*0.01</f>
        <v>0.05603</v>
      </c>
      <c r="E18" s="11" t="n">
        <f aca="false">SUM(E4:E17)*0.01</f>
        <v>0.07772</v>
      </c>
      <c r="F18" s="11" t="n">
        <f aca="false">SUM(F4:F17)*0.01</f>
        <v>0.09433</v>
      </c>
      <c r="G18" s="11" t="n">
        <f aca="false">SUM(G4:G17)*0.01</f>
        <v>0.14017</v>
      </c>
      <c r="H18" s="11" t="n">
        <f aca="false">SUM(H4:H17)*0.01</f>
        <v>0.29298</v>
      </c>
      <c r="I18" s="11" t="n">
        <f aca="false">SUM(I4:I17)*0.01</f>
        <v>0.0547</v>
      </c>
      <c r="J18" s="12"/>
    </row>
    <row r="19" s="15" customFormat="true" ht="35.25" hidden="false" customHeight="true" outlineLevel="0" collapsed="false">
      <c r="A19" s="11" t="n">
        <v>16</v>
      </c>
      <c r="B19" s="12" t="s">
        <v>40</v>
      </c>
      <c r="C19" s="11" t="n">
        <f aca="false">SUM(C4:C18)*0.05</f>
        <v>0.2009395</v>
      </c>
      <c r="D19" s="11" t="n">
        <f aca="false">SUM(D4:D18)*0.05</f>
        <v>0.2829515</v>
      </c>
      <c r="E19" s="11" t="n">
        <f aca="false">SUM(E4:E18)*0.05</f>
        <v>0.392486</v>
      </c>
      <c r="F19" s="11" t="n">
        <f aca="false">SUM(F4:F18)*0.05</f>
        <v>0.4763665</v>
      </c>
      <c r="G19" s="11" t="n">
        <f aca="false">SUM(G4:G18)*0.05</f>
        <v>0.7078585</v>
      </c>
      <c r="H19" s="11" t="n">
        <f aca="false">SUM(H4:H18)*0.05</f>
        <v>1.479549</v>
      </c>
      <c r="I19" s="11" t="n">
        <f aca="false">SUM(I4:I18)*0.05</f>
        <v>0.276235</v>
      </c>
      <c r="J19" s="14"/>
    </row>
    <row r="20" s="23" customFormat="true" ht="24.75" hidden="false" customHeight="true" outlineLevel="0" collapsed="false">
      <c r="A20" s="11" t="n">
        <v>17</v>
      </c>
      <c r="B20" s="19" t="s">
        <v>41</v>
      </c>
      <c r="C20" s="20" t="n">
        <f aca="false">SUM(C4:C19)</f>
        <v>4.2197295</v>
      </c>
      <c r="D20" s="20" t="n">
        <f aca="false">SUM(D4:D19)</f>
        <v>5.9419815</v>
      </c>
      <c r="E20" s="20" t="n">
        <f aca="false">SUM(E4:E19)</f>
        <v>8.242206</v>
      </c>
      <c r="F20" s="20" t="n">
        <f aca="false">SUM(F4:F19)</f>
        <v>10.0036965</v>
      </c>
      <c r="G20" s="20" t="n">
        <f aca="false">SUM(G4:G19)</f>
        <v>14.8650285</v>
      </c>
      <c r="H20" s="20" t="n">
        <f aca="false">SUM(H4:H19)</f>
        <v>31.070529</v>
      </c>
      <c r="I20" s="21" t="n">
        <f aca="false">SUM(I4:I19)</f>
        <v>5.800935</v>
      </c>
      <c r="J20" s="22"/>
    </row>
    <row r="21" s="15" customFormat="true" ht="21" hidden="false" customHeight="true" outlineLevel="0" collapsed="false">
      <c r="A21" s="11" t="n">
        <v>18</v>
      </c>
      <c r="B21" s="12" t="s">
        <v>42</v>
      </c>
      <c r="C21" s="11" t="n">
        <f aca="false">C20*0.05</f>
        <v>0.210986475</v>
      </c>
      <c r="D21" s="11" t="n">
        <f aca="false">SUM(D20)*0.05</f>
        <v>0.297099075</v>
      </c>
      <c r="E21" s="11" t="n">
        <f aca="false">SUM(E20)*0.05</f>
        <v>0.4121103</v>
      </c>
      <c r="F21" s="11" t="n">
        <f aca="false">SUM(F20)*0.05</f>
        <v>0.500184825</v>
      </c>
      <c r="G21" s="11" t="n">
        <f aca="false">SUM(G20)*0.05</f>
        <v>0.743251425</v>
      </c>
      <c r="H21" s="11" t="n">
        <f aca="false">SUM(H20)*0.05</f>
        <v>1.55352645</v>
      </c>
      <c r="I21" s="11" t="n">
        <f aca="false">SUM(I20)*0.05</f>
        <v>0.29004675</v>
      </c>
      <c r="J21" s="24" t="s">
        <v>43</v>
      </c>
    </row>
    <row r="22" s="15" customFormat="true" ht="21" hidden="false" customHeight="true" outlineLevel="0" collapsed="false">
      <c r="A22" s="11" t="n">
        <v>19</v>
      </c>
      <c r="B22" s="12" t="s">
        <v>44</v>
      </c>
      <c r="C22" s="11" t="n">
        <f aca="false">SUM(C20:C21)*0.15</f>
        <v>0.66460739625</v>
      </c>
      <c r="D22" s="11" t="n">
        <f aca="false">SUM(D20:D21)*0.15</f>
        <v>0.93586208625</v>
      </c>
      <c r="E22" s="11" t="n">
        <f aca="false">SUM(E20:E21)*0.15</f>
        <v>1.298147445</v>
      </c>
      <c r="F22" s="11" t="n">
        <f aca="false">SUM(F20:F21)*0.15</f>
        <v>1.57558219875</v>
      </c>
      <c r="G22" s="11" t="n">
        <f aca="false">SUM(G20:G21)*0.15</f>
        <v>2.34124198875</v>
      </c>
      <c r="H22" s="11" t="n">
        <f aca="false">SUM(H20:H21)*0.15</f>
        <v>4.8936083175</v>
      </c>
      <c r="I22" s="11" t="n">
        <f aca="false">SUM(I20:I21)*0.15</f>
        <v>0.9136472625</v>
      </c>
      <c r="J22" s="24" t="s">
        <v>45</v>
      </c>
    </row>
    <row r="23" s="23" customFormat="true" ht="24" hidden="false" customHeight="true" outlineLevel="0" collapsed="false">
      <c r="A23" s="25"/>
      <c r="B23" s="26" t="s">
        <v>46</v>
      </c>
      <c r="C23" s="27" t="n">
        <f aca="false">C20+C21+C22</f>
        <v>5.09532337125</v>
      </c>
      <c r="D23" s="27" t="n">
        <f aca="false">D20+D21+D22</f>
        <v>7.17494266125</v>
      </c>
      <c r="E23" s="27" t="n">
        <f aca="false">E20+E21+E22</f>
        <v>9.952463745</v>
      </c>
      <c r="F23" s="27" t="n">
        <f aca="false">F20+F21+F22</f>
        <v>12.07946352375</v>
      </c>
      <c r="G23" s="27" t="n">
        <f aca="false">G20+G21+G22</f>
        <v>17.94952191375</v>
      </c>
      <c r="H23" s="27" t="n">
        <f aca="false">H20+H21+H22</f>
        <v>37.5176637675</v>
      </c>
      <c r="I23" s="27" t="n">
        <f aca="false">I20+I21+I22</f>
        <v>7.0046290125</v>
      </c>
      <c r="J23" s="28" t="s">
        <v>47</v>
      </c>
    </row>
    <row r="24" s="30" customFormat="true" ht="13.5" hidden="false" customHeight="false" outlineLevel="0" collapsed="false">
      <c r="A24" s="15"/>
      <c r="B24" s="29"/>
      <c r="J24" s="31"/>
    </row>
  </sheetData>
  <mergeCells count="1">
    <mergeCell ref="A1:J1"/>
  </mergeCells>
  <printOptions headings="false" gridLines="false" gridLinesSet="true" horizontalCentered="false" verticalCentered="false"/>
  <pageMargins left="0.25" right="0.25" top="0.2" bottom="0.2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10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:F17"/>
    </sheetView>
  </sheetViews>
  <sheetFormatPr defaultColWidth="11.53515625" defaultRowHeight="12.8" zeroHeight="false" outlineLevelRow="0" outlineLevelCol="0"/>
  <sheetData>
    <row r="10" customFormat="false" ht="13.8" hidden="false" customHeight="false" outlineLevel="0" collapsed="false">
      <c r="F10" s="33" t="n">
        <v>2500000</v>
      </c>
    </row>
    <row r="11" customFormat="false" ht="13.8" hidden="false" customHeight="false" outlineLevel="0" collapsed="false">
      <c r="F11" s="34" t="n">
        <v>5000000</v>
      </c>
    </row>
    <row r="12" customFormat="false" ht="13.8" hidden="false" customHeight="false" outlineLevel="0" collapsed="false">
      <c r="F12" s="34" t="n">
        <v>15000000</v>
      </c>
    </row>
    <row r="13" customFormat="false" ht="13.8" hidden="false" customHeight="false" outlineLevel="0" collapsed="false">
      <c r="F13" s="34" t="n">
        <v>250000</v>
      </c>
    </row>
    <row r="14" customFormat="false" ht="13.8" hidden="false" customHeight="false" outlineLevel="0" collapsed="false">
      <c r="F14" s="34" t="n">
        <v>500000</v>
      </c>
    </row>
    <row r="15" customFormat="false" ht="13.8" hidden="false" customHeight="false" outlineLevel="0" collapsed="false">
      <c r="F15" s="34" t="n">
        <v>500000</v>
      </c>
    </row>
    <row r="16" customFormat="false" ht="13.8" hidden="false" customHeight="false" outlineLevel="0" collapsed="false">
      <c r="F16" s="34" t="n">
        <v>200000</v>
      </c>
    </row>
    <row r="17" customFormat="false" ht="12.8" hidden="false" customHeight="false" outlineLevel="0" collapsed="false">
      <c r="F17" s="0" t="n">
        <f aca="false">SUM(F10:F16)</f>
        <v>23950000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2022-12-18T18:41:02Z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