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<sst xmlns="http://schemas.openxmlformats.org/spreadsheetml/2006/main" count="15" uniqueCount="14">
  <si>
    <t>微安表表头内阻Rg</t>
  </si>
  <si>
    <t>kΩ</t>
  </si>
  <si>
    <t>Vcd</t>
  </si>
  <si>
    <t>1V</t>
  </si>
  <si>
    <t>Rg</t>
  </si>
  <si>
    <t>R1计算：</t>
  </si>
  <si>
    <t>温度值</t>
  </si>
  <si>
    <t>R1</t>
  </si>
  <si>
    <t>热敏电阻值 （Ω）</t>
  </si>
  <si>
    <t>R2</t>
  </si>
  <si>
    <t>理论微安表电流值 （μA）</t>
  </si>
  <si>
    <t>R3</t>
  </si>
  <si>
    <t>实际微安表电流值 （μA）</t>
  </si>
  <si>
    <t>相对误差(%)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</si>
</sst>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 "/>
    <numFmt numFmtId="178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22" borderId="5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4" fillId="13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8" fontId="0" fillId="2" borderId="0" xfId="0" applyNumberForma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Sheet1!$B$6:$L$6</c:f>
              <c:numCache>
                <c:formatCode>General</c:formatCode>
                <c:ptCount val="11"/>
                <c:pt idx="0">
                  <c:v>4711</c:v>
                </c:pt>
                <c:pt idx="1">
                  <c:v>3800</c:v>
                </c:pt>
                <c:pt idx="2">
                  <c:v>3087</c:v>
                </c:pt>
                <c:pt idx="3">
                  <c:v>2524</c:v>
                </c:pt>
                <c:pt idx="4">
                  <c:v>2078</c:v>
                </c:pt>
                <c:pt idx="5">
                  <c:v>1721</c:v>
                </c:pt>
                <c:pt idx="6">
                  <c:v>1433</c:v>
                </c:pt>
                <c:pt idx="7">
                  <c:v>1200</c:v>
                </c:pt>
                <c:pt idx="8">
                  <c:v>1011</c:v>
                </c:pt>
                <c:pt idx="9">
                  <c:v>856</c:v>
                </c:pt>
                <c:pt idx="10">
                  <c:v>728</c:v>
                </c:pt>
              </c:numCache>
            </c:numRef>
          </c:xVal>
          <c:yVal>
            <c:numRef>
              <c:f>Sheet1!$B$7:$L$7</c:f>
              <c:numCache>
                <c:formatCode>0.0_ 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21.8</c:v>
                </c:pt>
                <c:pt idx="3">
                  <c:v>33</c:v>
                </c:pt>
                <c:pt idx="4">
                  <c:v>44.2</c:v>
                </c:pt>
                <c:pt idx="5">
                  <c:v>54.5</c:v>
                </c:pt>
                <c:pt idx="6">
                  <c:v>65.5</c:v>
                </c:pt>
                <c:pt idx="7">
                  <c:v>75.2</c:v>
                </c:pt>
                <c:pt idx="8">
                  <c:v>84</c:v>
                </c:pt>
                <c:pt idx="9">
                  <c:v>92.5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279320"/>
        <c:axId val="154197802"/>
      </c:scatterChart>
      <c:valAx>
        <c:axId val="251279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实际微安表电流值（</a:t>
                </a:r>
                <a:r>
                  <a:rPr lang="en-US" altLang="zh-CN"/>
                  <a:t>μA</a:t>
                </a:r>
                <a:r>
                  <a:rPr altLang="en-US"/>
                  <a:t>）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97802"/>
        <c:crosses val="autoZero"/>
        <c:crossBetween val="midCat"/>
      </c:valAx>
      <c:valAx>
        <c:axId val="154197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理论微安表电流值（</a:t>
                </a:r>
                <a:r>
                  <a:rPr lang="en-US" altLang="zh-CN"/>
                  <a:t>μA</a:t>
                </a:r>
                <a:r>
                  <a:rPr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27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655320</xdr:colOff>
      <xdr:row>10</xdr:row>
      <xdr:rowOff>76200</xdr:rowOff>
    </xdr:from>
    <xdr:to>
      <xdr:col>7</xdr:col>
      <xdr:colOff>739140</xdr:colOff>
      <xdr:row>13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6140" y="1905000"/>
          <a:ext cx="45034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901700</xdr:colOff>
      <xdr:row>13</xdr:row>
      <xdr:rowOff>139700</xdr:rowOff>
    </xdr:from>
    <xdr:to>
      <xdr:col>5</xdr:col>
      <xdr:colOff>71120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901700" y="2517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H24" sqref="H24"/>
    </sheetView>
  </sheetViews>
  <sheetFormatPr defaultColWidth="9" defaultRowHeight="14.4"/>
  <cols>
    <col min="1" max="1" width="27.4444444444444" customWidth="1"/>
    <col min="2" max="2" width="12.6666666666667" customWidth="1"/>
    <col min="3" max="12" width="12.8888888888889"/>
    <col min="15" max="15" width="12.8888888888889"/>
  </cols>
  <sheetData>
    <row r="1" spans="1:12">
      <c r="A1" t="s">
        <v>0</v>
      </c>
      <c r="C1">
        <v>1.2</v>
      </c>
      <c r="D1" t="s">
        <v>1</v>
      </c>
      <c r="F1" t="s">
        <v>2</v>
      </c>
      <c r="G1" t="s">
        <v>3</v>
      </c>
      <c r="K1" t="s">
        <v>4</v>
      </c>
      <c r="L1">
        <v>1200</v>
      </c>
    </row>
    <row r="2" spans="1:12">
      <c r="A2" t="s">
        <v>5</v>
      </c>
      <c r="B2" s="1">
        <f>H3*I3-2*J3</f>
        <v>3661.92020592021</v>
      </c>
      <c r="K2" t="s">
        <v>2</v>
      </c>
      <c r="L2">
        <v>1</v>
      </c>
    </row>
    <row r="3" spans="8:10">
      <c r="H3">
        <f>2*L2/(100*0.000001)</f>
        <v>20000</v>
      </c>
      <c r="I3">
        <f>0.5-L6/(L6+B6)</f>
        <v>0.366151866151866</v>
      </c>
      <c r="J3">
        <f>L1+(B6*L6)/(B6+L6)</f>
        <v>1830.55855855856</v>
      </c>
    </row>
    <row r="5" spans="1:15">
      <c r="A5" s="2" t="s">
        <v>6</v>
      </c>
      <c r="B5" s="2">
        <v>20</v>
      </c>
      <c r="C5" s="2">
        <v>25</v>
      </c>
      <c r="D5" s="2">
        <v>30</v>
      </c>
      <c r="E5" s="2">
        <v>35</v>
      </c>
      <c r="F5" s="2">
        <v>40</v>
      </c>
      <c r="G5" s="2">
        <v>45</v>
      </c>
      <c r="H5" s="2">
        <v>50</v>
      </c>
      <c r="I5" s="2">
        <v>55</v>
      </c>
      <c r="J5" s="2">
        <v>60</v>
      </c>
      <c r="K5" s="2">
        <v>65</v>
      </c>
      <c r="L5" s="2">
        <v>70</v>
      </c>
      <c r="N5" t="s">
        <v>7</v>
      </c>
      <c r="O5" s="7">
        <f>B2</f>
        <v>3661.92020592021</v>
      </c>
    </row>
    <row r="6" spans="1:15">
      <c r="A6" s="2" t="s">
        <v>8</v>
      </c>
      <c r="B6" s="3">
        <v>4711</v>
      </c>
      <c r="C6" s="3">
        <v>3800</v>
      </c>
      <c r="D6" s="3">
        <v>3087</v>
      </c>
      <c r="E6" s="3">
        <v>2524</v>
      </c>
      <c r="F6" s="3">
        <v>2078</v>
      </c>
      <c r="G6" s="3">
        <v>1721</v>
      </c>
      <c r="H6" s="3">
        <v>1433</v>
      </c>
      <c r="I6" s="3">
        <v>1200</v>
      </c>
      <c r="J6" s="3">
        <v>1011</v>
      </c>
      <c r="K6" s="3">
        <v>856</v>
      </c>
      <c r="L6" s="3">
        <v>728</v>
      </c>
      <c r="N6" t="s">
        <v>9</v>
      </c>
      <c r="O6" s="7">
        <f>O5</f>
        <v>3661.92020592021</v>
      </c>
    </row>
    <row r="7" spans="1:15">
      <c r="A7" s="2" t="s">
        <v>10</v>
      </c>
      <c r="B7" s="4">
        <v>0</v>
      </c>
      <c r="C7" s="4">
        <v>11</v>
      </c>
      <c r="D7" s="4">
        <v>21.8</v>
      </c>
      <c r="E7" s="4">
        <v>33</v>
      </c>
      <c r="F7" s="4">
        <v>44.2</v>
      </c>
      <c r="G7" s="4">
        <v>54.5</v>
      </c>
      <c r="H7" s="4">
        <v>65.5</v>
      </c>
      <c r="I7" s="4">
        <v>75.2</v>
      </c>
      <c r="J7" s="4">
        <v>84</v>
      </c>
      <c r="K7" s="4">
        <v>92.5</v>
      </c>
      <c r="L7" s="4">
        <v>100</v>
      </c>
      <c r="N7" t="s">
        <v>11</v>
      </c>
      <c r="O7">
        <f>B6</f>
        <v>4711</v>
      </c>
    </row>
    <row r="8" spans="1:12">
      <c r="A8" s="2" t="s">
        <v>12</v>
      </c>
      <c r="B8" s="4">
        <v>0</v>
      </c>
      <c r="C8" s="4">
        <v>11.1</v>
      </c>
      <c r="D8" s="4">
        <v>21.9</v>
      </c>
      <c r="E8" s="4">
        <v>33.1</v>
      </c>
      <c r="F8" s="4">
        <v>44.4</v>
      </c>
      <c r="G8" s="4">
        <v>55</v>
      </c>
      <c r="H8" s="4">
        <v>65.7</v>
      </c>
      <c r="I8" s="4">
        <v>75.5</v>
      </c>
      <c r="J8" s="4">
        <v>84.4</v>
      </c>
      <c r="K8" s="4">
        <v>92.9</v>
      </c>
      <c r="L8" s="4">
        <v>100.1</v>
      </c>
    </row>
    <row r="9" spans="1:12">
      <c r="A9" s="2" t="s">
        <v>13</v>
      </c>
      <c r="B9" s="5">
        <v>0</v>
      </c>
      <c r="C9" s="5">
        <f>100*ABS(C8-C7)/(C8)</f>
        <v>0.900900900900898</v>
      </c>
      <c r="D9" s="5">
        <f>100*ABS(D8-D7)/(D8)</f>
        <v>0.4566210045662</v>
      </c>
      <c r="E9" s="5">
        <f t="shared" ref="E9:L9" si="0">100*ABS(E8-E7)/(E8)</f>
        <v>0.302114803625382</v>
      </c>
      <c r="F9" s="5">
        <f t="shared" si="0"/>
        <v>0.450450450450441</v>
      </c>
      <c r="G9" s="5">
        <f t="shared" si="0"/>
        <v>0.909090909090909</v>
      </c>
      <c r="H9" s="5">
        <f t="shared" si="0"/>
        <v>0.304414003044144</v>
      </c>
      <c r="I9" s="5">
        <f t="shared" si="0"/>
        <v>0.39735099337748</v>
      </c>
      <c r="J9" s="5">
        <f t="shared" si="0"/>
        <v>0.473933649289106</v>
      </c>
      <c r="K9" s="5">
        <f t="shared" si="0"/>
        <v>0.430570505920351</v>
      </c>
      <c r="L9" s="5">
        <f t="shared" si="0"/>
        <v>0.0999000999000942</v>
      </c>
    </row>
    <row r="12" spans="1:3">
      <c r="A12" s="6"/>
      <c r="B12" s="6"/>
      <c r="C12" s="6"/>
    </row>
    <row r="13" spans="1:3">
      <c r="A13" s="6"/>
      <c r="B13" s="6"/>
      <c r="C13" s="6"/>
    </row>
    <row r="20" spans="1:3">
      <c r="A20" s="6"/>
      <c r="B20" s="6"/>
      <c r="C20" s="6"/>
    </row>
    <row r="21" spans="1:3">
      <c r="A21" s="6"/>
      <c r="B21" s="6"/>
      <c r="C21" s="6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乐乐</cp:lastModifiedBy>
  <dcterms:created xsi:type="dcterms:W3CDTF">2020-05-30T06:32:00Z</dcterms:created>
  <dcterms:modified xsi:type="dcterms:W3CDTF">2020-07-02T12:43:17Z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