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ko\Documents\R Projects\Budget FY23\data\"/>
    </mc:Choice>
  </mc:AlternateContent>
  <xr:revisionPtr revIDLastSave="0" documentId="13_ncr:1_{36311D70-355E-417D-801A-3BC5E7BC61BE}" xr6:coauthVersionLast="47" xr6:coauthVersionMax="47" xr10:uidLastSave="{00000000-0000-0000-0000-000000000000}"/>
  <bookViews>
    <workbookView xWindow="-108" yWindow="-108" windowWidth="23256" windowHeight="13176" activeTab="1" xr2:uid="{A6D844CF-41C5-4EE0-90A8-00B58BE078EA}"/>
  </bookViews>
  <sheets>
    <sheet name="DevExp" sheetId="1" r:id="rId1"/>
    <sheet name="DevExpCSV" sheetId="3" r:id="rId2"/>
    <sheet name="OperDevExp" sheetId="2" r:id="rId3"/>
  </sheets>
  <definedNames>
    <definedName name="_xlchart.v1.0" hidden="1">OperDevExp!$A$19</definedName>
    <definedName name="_xlchart.v1.1" hidden="1">OperDevExp!$B$19:$F$19</definedName>
    <definedName name="_xlchart.v1.2" hidden="1">OperDevExp!$A$19</definedName>
    <definedName name="_xlchart.v1.3" hidden="1">OperDevExp!$B$19:$F$19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B11" i="3"/>
  <c r="C11" i="3"/>
  <c r="D11" i="3"/>
  <c r="E11" i="3"/>
  <c r="F11" i="3"/>
  <c r="B1" i="3"/>
  <c r="C1" i="3"/>
  <c r="D1" i="3"/>
  <c r="E1" i="3"/>
  <c r="F1" i="3"/>
  <c r="I28" i="1"/>
  <c r="J28" i="1"/>
  <c r="K28" i="1"/>
  <c r="L28" i="1"/>
  <c r="M28" i="1"/>
  <c r="J27" i="1"/>
  <c r="K27" i="1"/>
  <c r="L27" i="1"/>
  <c r="M27" i="1"/>
  <c r="I27" i="1"/>
  <c r="I26" i="1"/>
  <c r="J26" i="1"/>
  <c r="K26" i="1"/>
  <c r="L26" i="1"/>
  <c r="M26" i="1"/>
  <c r="H26" i="1"/>
  <c r="H25" i="1"/>
  <c r="I25" i="1"/>
  <c r="J25" i="1"/>
  <c r="K25" i="1"/>
  <c r="L25" i="1"/>
  <c r="M25" i="1"/>
  <c r="I24" i="1"/>
  <c r="J24" i="1"/>
  <c r="K24" i="1"/>
  <c r="L24" i="1"/>
  <c r="M24" i="1"/>
  <c r="H24" i="1"/>
  <c r="H22" i="1"/>
  <c r="I22" i="1"/>
  <c r="J22" i="1"/>
  <c r="K22" i="1"/>
  <c r="L22" i="1"/>
  <c r="M22" i="1"/>
  <c r="H23" i="1"/>
  <c r="I23" i="1"/>
  <c r="J23" i="1"/>
  <c r="K23" i="1"/>
  <c r="L23" i="1"/>
  <c r="M23" i="1"/>
  <c r="I21" i="1"/>
  <c r="J21" i="1"/>
  <c r="K21" i="1"/>
  <c r="L21" i="1"/>
  <c r="M21" i="1"/>
  <c r="H21" i="1"/>
  <c r="H20" i="1"/>
  <c r="I20" i="1"/>
  <c r="J20" i="1"/>
  <c r="K20" i="1"/>
  <c r="L20" i="1"/>
  <c r="M20" i="1"/>
  <c r="I19" i="1"/>
  <c r="J19" i="1"/>
  <c r="K19" i="1"/>
  <c r="L19" i="1"/>
  <c r="M19" i="1"/>
  <c r="H19" i="1"/>
  <c r="H12" i="1"/>
  <c r="H3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3" i="2"/>
  <c r="F19" i="2"/>
  <c r="F17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E19" i="2"/>
  <c r="E17" i="2"/>
  <c r="L3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  <c r="J2" i="2"/>
  <c r="K2" i="2"/>
  <c r="L2" i="2"/>
  <c r="M2" i="2"/>
  <c r="I2" i="2"/>
  <c r="C19" i="2"/>
  <c r="D19" i="2"/>
  <c r="B19" i="2"/>
  <c r="D17" i="2"/>
  <c r="C17" i="2"/>
  <c r="B17" i="2"/>
  <c r="H4" i="1"/>
  <c r="H5" i="1"/>
  <c r="H6" i="1"/>
  <c r="H7" i="1"/>
  <c r="H8" i="1"/>
  <c r="H9" i="1"/>
  <c r="H10" i="1"/>
  <c r="H11" i="1"/>
  <c r="H13" i="1"/>
  <c r="H14" i="1"/>
  <c r="H15" i="1"/>
  <c r="H1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3" i="1"/>
  <c r="M2" i="1"/>
  <c r="F1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J2" i="1"/>
  <c r="K2" i="1"/>
  <c r="L2" i="1"/>
  <c r="I2" i="1"/>
  <c r="E1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B16" i="1"/>
  <c r="C16" i="1"/>
  <c r="D16" i="1"/>
</calcChain>
</file>

<file path=xl/sharedStrings.xml><?xml version="1.0" encoding="utf-8"?>
<sst xmlns="http://schemas.openxmlformats.org/spreadsheetml/2006/main" count="53" uniqueCount="35">
  <si>
    <t xml:space="preserve">Public Services </t>
  </si>
  <si>
    <t>Budget 2022-23</t>
  </si>
  <si>
    <t>Ministry/Division wise Development Expenditure (TK in Crore)</t>
  </si>
  <si>
    <t>Local Government and Rural Development</t>
  </si>
  <si>
    <t>Revised 2021-22</t>
  </si>
  <si>
    <t>Actual 2020-21</t>
  </si>
  <si>
    <t>Defense</t>
  </si>
  <si>
    <t>Public Order and Safety</t>
  </si>
  <si>
    <t>Education and Technology</t>
  </si>
  <si>
    <t>Health</t>
  </si>
  <si>
    <t>Social Security and Welfare</t>
  </si>
  <si>
    <t xml:space="preserve">Housing </t>
  </si>
  <si>
    <t>Recreation, Culture and Religious Affairs</t>
  </si>
  <si>
    <t>Fuel and Energy</t>
  </si>
  <si>
    <t>Agriculture</t>
  </si>
  <si>
    <t>Industrial and Economic Services</t>
  </si>
  <si>
    <t>Transport and Communication</t>
  </si>
  <si>
    <t>Total</t>
  </si>
  <si>
    <t>Percentage</t>
  </si>
  <si>
    <t>Actual 2017-18</t>
  </si>
  <si>
    <t>Actual 2013-14</t>
  </si>
  <si>
    <t>Operating and Development Expenditure</t>
  </si>
  <si>
    <t>Interest</t>
  </si>
  <si>
    <t>Total Operating and Devlopment Expenditure</t>
  </si>
  <si>
    <t>Memorandum</t>
  </si>
  <si>
    <t>Total Expenditure</t>
  </si>
  <si>
    <t>Development Budget</t>
  </si>
  <si>
    <t>Public Administration</t>
  </si>
  <si>
    <t>Energy and Power</t>
  </si>
  <si>
    <t>FY23b</t>
  </si>
  <si>
    <t>FY22r</t>
  </si>
  <si>
    <t>FY21</t>
  </si>
  <si>
    <t>FY18</t>
  </si>
  <si>
    <t>FY14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</si>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</sst>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7" fontId="0" fillId="0" borderId="0" xfId="0" applyNumberFormat="1"/>
    <xf numFmtId="0" fontId="0" fillId="2" borderId="0" xfId="0" applyFill="1"/>
    <xf numFmtId="167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7" fontId="0" fillId="0" borderId="0" xfId="0" applyNumberFormat="1" applyBorder="1"/>
    <xf numFmtId="167" fontId="0" fillId="0" borderId="5" xfId="0" applyNumberFormat="1" applyBorder="1"/>
    <xf numFmtId="0" fontId="0" fillId="0" borderId="6" xfId="0" applyBorder="1"/>
    <xf numFmtId="167" fontId="0" fillId="0" borderId="7" xfId="0" applyNumberFormat="1" applyBorder="1"/>
    <xf numFmtId="167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4E643-75B6-420F-B59D-038FD5845A35}">
  <dimension ref="A1:O28"/>
  <sheetViews>
    <sheetView workbookViewId="0">
      <selection activeCell="D24" sqref="D24"/>
    </sheetView>
  </sheetViews>
  <sheetFormatPr defaultRowHeight="14.4" x14ac:dyDescent="0.3"/>
  <cols>
    <col min="1" max="1" width="25.21875" customWidth="1"/>
    <col min="2" max="2" width="14.21875" customWidth="1"/>
    <col min="3" max="3" width="14.109375" customWidth="1"/>
    <col min="4" max="4" width="14.33203125" customWidth="1"/>
    <col min="8" max="8" width="36" bestFit="1" customWidth="1"/>
    <col min="9" max="9" width="13.88671875" bestFit="1" customWidth="1"/>
    <col min="10" max="10" width="14.44140625" bestFit="1" customWidth="1"/>
    <col min="11" max="13" width="13.33203125" bestFit="1" customWidth="1"/>
  </cols>
  <sheetData>
    <row r="1" spans="1:15" x14ac:dyDescent="0.3">
      <c r="A1" t="s">
        <v>2</v>
      </c>
      <c r="H1" t="s">
        <v>26</v>
      </c>
      <c r="I1" t="s">
        <v>18</v>
      </c>
    </row>
    <row r="2" spans="1:15" x14ac:dyDescent="0.3">
      <c r="B2" t="s">
        <v>1</v>
      </c>
      <c r="C2" t="s">
        <v>4</v>
      </c>
      <c r="D2" t="s">
        <v>5</v>
      </c>
      <c r="E2" t="s">
        <v>19</v>
      </c>
      <c r="F2" t="s">
        <v>20</v>
      </c>
      <c r="I2" t="str">
        <f>B2</f>
        <v>Budget 2022-23</v>
      </c>
      <c r="J2" t="str">
        <f t="shared" ref="J2:M2" si="0">C2</f>
        <v>Revised 2021-22</v>
      </c>
      <c r="K2" t="str">
        <f t="shared" si="0"/>
        <v>Actual 2020-21</v>
      </c>
      <c r="L2" t="str">
        <f t="shared" si="0"/>
        <v>Actual 2017-18</v>
      </c>
      <c r="M2" t="str">
        <f t="shared" si="0"/>
        <v>Actual 2013-14</v>
      </c>
    </row>
    <row r="3" spans="1:15" x14ac:dyDescent="0.3">
      <c r="A3" t="s">
        <v>0</v>
      </c>
      <c r="B3">
        <v>17841</v>
      </c>
      <c r="C3">
        <v>14293</v>
      </c>
      <c r="D3">
        <v>8546</v>
      </c>
      <c r="E3">
        <v>6497</v>
      </c>
      <c r="F3">
        <v>846</v>
      </c>
      <c r="H3" s="3" t="str">
        <f>O3</f>
        <v>Public Administration</v>
      </c>
      <c r="I3" s="4">
        <f>B3/$B$16*100</f>
        <v>6.8720461294907498</v>
      </c>
      <c r="J3" s="4">
        <f>C3/$C$16*100</f>
        <v>6.4397967091390766</v>
      </c>
      <c r="K3" s="4">
        <f>D3/$D$16*100</f>
        <v>5.0421853796684175</v>
      </c>
      <c r="L3" s="4">
        <f>E3/$E$16*100</f>
        <v>5.3186960721711936</v>
      </c>
      <c r="M3" s="4">
        <f>F3/$F$16*100</f>
        <v>1.5010912187938039</v>
      </c>
      <c r="O3" t="s">
        <v>27</v>
      </c>
    </row>
    <row r="4" spans="1:15" x14ac:dyDescent="0.3">
      <c r="A4" t="s">
        <v>3</v>
      </c>
      <c r="B4">
        <v>37742</v>
      </c>
      <c r="C4">
        <v>36192</v>
      </c>
      <c r="D4">
        <v>29913</v>
      </c>
      <c r="E4">
        <v>17482</v>
      </c>
      <c r="F4">
        <v>12026</v>
      </c>
      <c r="H4" s="3" t="str">
        <f t="shared" ref="H4:H16" si="1">A4</f>
        <v>Local Government and Rural Development</v>
      </c>
      <c r="I4" s="4">
        <f t="shared" ref="I4:I16" si="2">B4/$B$16*100</f>
        <v>14.537568803275594</v>
      </c>
      <c r="J4" s="4">
        <f t="shared" ref="J4:J16" si="3">C4/$C$16*100</f>
        <v>16.306522248454595</v>
      </c>
      <c r="K4" s="4">
        <f t="shared" ref="K4:K16" si="4">D4/$D$16*100</f>
        <v>17.648828839459554</v>
      </c>
      <c r="L4" s="4">
        <f t="shared" ref="L4:M16" si="5">E4/$E$16*100</f>
        <v>14.31144293269152</v>
      </c>
      <c r="M4" s="4">
        <f t="shared" ref="M4:M16" si="6">F4/$F$16*100</f>
        <v>21.338206852499155</v>
      </c>
    </row>
    <row r="5" spans="1:15" x14ac:dyDescent="0.3">
      <c r="A5" t="s">
        <v>6</v>
      </c>
      <c r="B5">
        <v>1885</v>
      </c>
      <c r="C5">
        <v>1780</v>
      </c>
      <c r="D5">
        <v>229</v>
      </c>
      <c r="E5">
        <v>42</v>
      </c>
      <c r="F5">
        <v>234</v>
      </c>
      <c r="H5" t="str">
        <f t="shared" si="1"/>
        <v>Defense</v>
      </c>
      <c r="I5" s="2">
        <f t="shared" si="2"/>
        <v>0.7260695563079459</v>
      </c>
      <c r="J5" s="2">
        <f t="shared" si="3"/>
        <v>0.80198965523455945</v>
      </c>
      <c r="K5" s="2">
        <f t="shared" si="4"/>
        <v>0.13511121600094403</v>
      </c>
      <c r="L5" s="2">
        <f t="shared" si="5"/>
        <v>3.4382828233213807E-2</v>
      </c>
      <c r="M5" s="2">
        <f t="shared" si="6"/>
        <v>0.4151954434961585</v>
      </c>
    </row>
    <row r="6" spans="1:15" x14ac:dyDescent="0.3">
      <c r="A6" t="s">
        <v>7</v>
      </c>
      <c r="B6">
        <v>3629</v>
      </c>
      <c r="C6">
        <v>3491</v>
      </c>
      <c r="D6">
        <v>2269</v>
      </c>
      <c r="E6">
        <v>2261</v>
      </c>
      <c r="F6">
        <v>1063</v>
      </c>
      <c r="H6" t="str">
        <f t="shared" si="1"/>
        <v>Public Order and Safety</v>
      </c>
      <c r="I6" s="2">
        <f t="shared" si="2"/>
        <v>1.3978283394384805</v>
      </c>
      <c r="J6" s="2">
        <f t="shared" si="3"/>
        <v>1.5728909474291275</v>
      </c>
      <c r="K6" s="2">
        <f t="shared" si="4"/>
        <v>1.3387220484984366</v>
      </c>
      <c r="L6" s="2">
        <f t="shared" si="5"/>
        <v>1.8509422532213433</v>
      </c>
      <c r="M6" s="2">
        <f t="shared" si="6"/>
        <v>1.8861228907539169</v>
      </c>
    </row>
    <row r="7" spans="1:15" x14ac:dyDescent="0.3">
      <c r="A7" t="s">
        <v>8</v>
      </c>
      <c r="B7">
        <v>48341</v>
      </c>
      <c r="C7">
        <v>39411</v>
      </c>
      <c r="D7">
        <v>31838</v>
      </c>
      <c r="E7">
        <v>14091</v>
      </c>
      <c r="F7">
        <v>8598</v>
      </c>
      <c r="H7" s="3" t="str">
        <f t="shared" si="1"/>
        <v>Education and Technology</v>
      </c>
      <c r="I7" s="4">
        <f t="shared" si="2"/>
        <v>18.620121178505258</v>
      </c>
      <c r="J7" s="4">
        <f t="shared" si="3"/>
        <v>17.756861967668101</v>
      </c>
      <c r="K7" s="4">
        <f t="shared" si="4"/>
        <v>18.784589061301553</v>
      </c>
      <c r="L7" s="4">
        <f t="shared" si="5"/>
        <v>11.535438872243233</v>
      </c>
      <c r="M7" s="4">
        <f t="shared" si="6"/>
        <v>15.255771039230645</v>
      </c>
    </row>
    <row r="8" spans="1:15" x14ac:dyDescent="0.3">
      <c r="A8" t="s">
        <v>9</v>
      </c>
      <c r="B8">
        <v>18665</v>
      </c>
      <c r="C8">
        <v>15094</v>
      </c>
      <c r="D8">
        <v>7947</v>
      </c>
      <c r="E8">
        <v>6665</v>
      </c>
      <c r="F8">
        <v>3416</v>
      </c>
      <c r="H8" s="3" t="str">
        <f t="shared" si="1"/>
        <v>Health</v>
      </c>
      <c r="I8" s="4">
        <f t="shared" si="2"/>
        <v>7.1894367472083873</v>
      </c>
      <c r="J8" s="4">
        <f t="shared" si="3"/>
        <v>6.8006920539946298</v>
      </c>
      <c r="K8" s="4">
        <f t="shared" si="4"/>
        <v>4.688772198949791</v>
      </c>
      <c r="L8" s="4">
        <f t="shared" si="5"/>
        <v>5.4562273851040493</v>
      </c>
      <c r="M8" s="4">
        <f t="shared" si="6"/>
        <v>6.0611437392430672</v>
      </c>
    </row>
    <row r="9" spans="1:15" x14ac:dyDescent="0.3">
      <c r="A9" t="s">
        <v>10</v>
      </c>
      <c r="B9">
        <v>8787</v>
      </c>
      <c r="C9">
        <v>7161</v>
      </c>
      <c r="D9">
        <v>4810</v>
      </c>
      <c r="E9">
        <v>3116</v>
      </c>
      <c r="F9">
        <v>2398</v>
      </c>
      <c r="H9" s="3" t="str">
        <f t="shared" si="1"/>
        <v>Social Security and Welfare</v>
      </c>
      <c r="I9" s="4">
        <f t="shared" si="2"/>
        <v>3.3846011624816557</v>
      </c>
      <c r="J9" s="4">
        <f t="shared" si="3"/>
        <v>3.2264314163677978</v>
      </c>
      <c r="K9" s="4">
        <f t="shared" si="4"/>
        <v>2.8379255413298718</v>
      </c>
      <c r="L9" s="4">
        <f t="shared" si="5"/>
        <v>2.5508783993974817</v>
      </c>
      <c r="M9" s="4">
        <f t="shared" si="6"/>
        <v>4.2548661260845648</v>
      </c>
    </row>
    <row r="10" spans="1:15" x14ac:dyDescent="0.3">
      <c r="A10" t="s">
        <v>11</v>
      </c>
      <c r="B10">
        <v>4929</v>
      </c>
      <c r="C10">
        <v>5088</v>
      </c>
      <c r="D10">
        <v>4884</v>
      </c>
      <c r="E10">
        <v>2223</v>
      </c>
      <c r="F10">
        <v>766</v>
      </c>
      <c r="H10" t="str">
        <f t="shared" si="1"/>
        <v xml:space="preserve">Housing </v>
      </c>
      <c r="I10" s="2">
        <f t="shared" si="2"/>
        <v>1.8985659644784432</v>
      </c>
      <c r="J10" s="2">
        <f t="shared" si="3"/>
        <v>2.2924288572097966</v>
      </c>
      <c r="K10" s="2">
        <f t="shared" si="4"/>
        <v>2.8815859342734083</v>
      </c>
      <c r="L10" s="2">
        <f t="shared" si="5"/>
        <v>1.8198339800579597</v>
      </c>
      <c r="M10" s="2">
        <f t="shared" si="6"/>
        <v>1.3591440586241772</v>
      </c>
    </row>
    <row r="11" spans="1:15" x14ac:dyDescent="0.3">
      <c r="A11" t="s">
        <v>12</v>
      </c>
      <c r="B11">
        <v>2969</v>
      </c>
      <c r="C11">
        <v>3148</v>
      </c>
      <c r="D11">
        <v>2006</v>
      </c>
      <c r="E11">
        <v>1142</v>
      </c>
      <c r="F11">
        <v>640</v>
      </c>
      <c r="H11" t="str">
        <f t="shared" si="1"/>
        <v>Recreation, Culture and Religious Affairs</v>
      </c>
      <c r="I11" s="2">
        <f t="shared" si="2"/>
        <v>1.1436076990335764</v>
      </c>
      <c r="J11" s="2">
        <f t="shared" si="3"/>
        <v>1.4183502442013445</v>
      </c>
      <c r="K11" s="2">
        <f t="shared" si="4"/>
        <v>1.1835506519558676</v>
      </c>
      <c r="L11" s="2">
        <f t="shared" si="5"/>
        <v>0.93488547243643272</v>
      </c>
      <c r="M11" s="2">
        <f t="shared" si="6"/>
        <v>1.1355772813570149</v>
      </c>
    </row>
    <row r="12" spans="1:15" x14ac:dyDescent="0.3">
      <c r="A12" t="s">
        <v>13</v>
      </c>
      <c r="B12">
        <v>25937</v>
      </c>
      <c r="C12">
        <v>24406</v>
      </c>
      <c r="D12">
        <v>22755</v>
      </c>
      <c r="E12">
        <v>27414</v>
      </c>
      <c r="F12">
        <v>10470</v>
      </c>
      <c r="H12" s="3" t="str">
        <f>O12</f>
        <v>Energy and Power</v>
      </c>
      <c r="I12" s="4">
        <f t="shared" si="2"/>
        <v>9.9904859851242414</v>
      </c>
      <c r="J12" s="4">
        <f t="shared" si="3"/>
        <v>10.996269396435201</v>
      </c>
      <c r="K12" s="4">
        <f t="shared" si="4"/>
        <v>13.42557083013747</v>
      </c>
      <c r="L12" s="4">
        <f t="shared" si="5"/>
        <v>22.44216317107913</v>
      </c>
      <c r="M12" s="4">
        <f t="shared" si="6"/>
        <v>18.577334587199914</v>
      </c>
      <c r="O12" t="s">
        <v>28</v>
      </c>
    </row>
    <row r="13" spans="1:15" x14ac:dyDescent="0.3">
      <c r="A13" t="s">
        <v>14</v>
      </c>
      <c r="B13">
        <v>16130</v>
      </c>
      <c r="C13">
        <v>13668</v>
      </c>
      <c r="D13">
        <v>10857</v>
      </c>
      <c r="E13">
        <v>7567</v>
      </c>
      <c r="F13">
        <v>4072</v>
      </c>
      <c r="H13" s="3" t="str">
        <f t="shared" si="1"/>
        <v>Agriculture</v>
      </c>
      <c r="I13" s="4">
        <f t="shared" si="2"/>
        <v>6.2129983783804601</v>
      </c>
      <c r="J13" s="4">
        <f t="shared" si="3"/>
        <v>6.1581992178348077</v>
      </c>
      <c r="K13" s="4">
        <f t="shared" si="4"/>
        <v>6.4056876511888614</v>
      </c>
      <c r="L13" s="4">
        <f t="shared" si="5"/>
        <v>6.1946395533506884</v>
      </c>
      <c r="M13" s="4">
        <f t="shared" si="6"/>
        <v>7.2251104526340066</v>
      </c>
    </row>
    <row r="14" spans="1:15" x14ac:dyDescent="0.3">
      <c r="A14" t="s">
        <v>15</v>
      </c>
      <c r="B14">
        <v>2600</v>
      </c>
      <c r="C14">
        <v>2770</v>
      </c>
      <c r="D14">
        <v>1843</v>
      </c>
      <c r="E14">
        <v>1334</v>
      </c>
      <c r="F14">
        <v>1887</v>
      </c>
      <c r="H14" t="str">
        <f t="shared" si="1"/>
        <v>Industrial and Economic Services</v>
      </c>
      <c r="I14" s="2">
        <f t="shared" si="2"/>
        <v>1.0014752500799255</v>
      </c>
      <c r="J14" s="2">
        <f t="shared" si="3"/>
        <v>1.2480400814605224</v>
      </c>
      <c r="K14" s="2">
        <f t="shared" si="4"/>
        <v>1.0873797864180779</v>
      </c>
      <c r="L14" s="2">
        <f t="shared" si="5"/>
        <v>1.0920641157882671</v>
      </c>
      <c r="M14" s="2">
        <f t="shared" si="6"/>
        <v>3.3481786405010734</v>
      </c>
    </row>
    <row r="15" spans="1:15" x14ac:dyDescent="0.3">
      <c r="A15" t="s">
        <v>16</v>
      </c>
      <c r="B15">
        <v>70162</v>
      </c>
      <c r="C15">
        <v>55446</v>
      </c>
      <c r="D15">
        <v>41593</v>
      </c>
      <c r="E15">
        <v>32320</v>
      </c>
      <c r="F15">
        <v>9943</v>
      </c>
      <c r="H15" s="3" t="str">
        <f t="shared" si="1"/>
        <v>Transport and Communication</v>
      </c>
      <c r="I15" s="4">
        <f t="shared" si="2"/>
        <v>27.02519480619528</v>
      </c>
      <c r="J15" s="4">
        <f t="shared" si="3"/>
        <v>24.98152720457044</v>
      </c>
      <c r="K15" s="4">
        <f t="shared" si="4"/>
        <v>24.540090860817749</v>
      </c>
      <c r="L15" s="4">
        <f t="shared" si="5"/>
        <v>26.458404964225483</v>
      </c>
      <c r="M15" s="4">
        <f t="shared" si="6"/>
        <v>17.642257669582499</v>
      </c>
    </row>
    <row r="16" spans="1:15" x14ac:dyDescent="0.3">
      <c r="A16" t="s">
        <v>17</v>
      </c>
      <c r="B16">
        <f>SUM(B3:B15)</f>
        <v>259617</v>
      </c>
      <c r="C16">
        <f>SUM(C3:C15)</f>
        <v>221948</v>
      </c>
      <c r="D16">
        <f>SUM(D3:D15)</f>
        <v>169490</v>
      </c>
      <c r="E16">
        <f>SUM(E3:E15)</f>
        <v>122154</v>
      </c>
      <c r="F16">
        <f>SUM(F3:F15)</f>
        <v>56359</v>
      </c>
      <c r="H16" t="str">
        <f t="shared" si="1"/>
        <v>Total</v>
      </c>
      <c r="I16" s="2">
        <f t="shared" si="2"/>
        <v>100</v>
      </c>
      <c r="J16" s="2">
        <f t="shared" si="3"/>
        <v>100</v>
      </c>
      <c r="K16" s="2">
        <f t="shared" si="4"/>
        <v>100</v>
      </c>
      <c r="L16" s="2">
        <f t="shared" si="5"/>
        <v>100</v>
      </c>
      <c r="M16" s="2">
        <f t="shared" si="6"/>
        <v>100</v>
      </c>
    </row>
    <row r="18" spans="8:13" x14ac:dyDescent="0.3">
      <c r="H18" s="5"/>
      <c r="I18" s="6" t="s">
        <v>29</v>
      </c>
      <c r="J18" s="6" t="s">
        <v>30</v>
      </c>
      <c r="K18" s="6" t="s">
        <v>31</v>
      </c>
      <c r="L18" s="6" t="s">
        <v>32</v>
      </c>
      <c r="M18" s="7" t="s">
        <v>33</v>
      </c>
    </row>
    <row r="19" spans="8:13" x14ac:dyDescent="0.3">
      <c r="H19" s="8" t="str">
        <f>H3</f>
        <v>Public Administration</v>
      </c>
      <c r="I19" s="9">
        <f t="shared" ref="I19:M20" si="7">I3</f>
        <v>6.8720461294907498</v>
      </c>
      <c r="J19" s="9">
        <f t="shared" si="7"/>
        <v>6.4397967091390766</v>
      </c>
      <c r="K19" s="9">
        <f t="shared" si="7"/>
        <v>5.0421853796684175</v>
      </c>
      <c r="L19" s="9">
        <f t="shared" si="7"/>
        <v>5.3186960721711936</v>
      </c>
      <c r="M19" s="10">
        <f t="shared" si="7"/>
        <v>1.5010912187938039</v>
      </c>
    </row>
    <row r="20" spans="8:13" x14ac:dyDescent="0.3">
      <c r="H20" s="8" t="str">
        <f>H4</f>
        <v>Local Government and Rural Development</v>
      </c>
      <c r="I20" s="9">
        <f t="shared" si="7"/>
        <v>14.537568803275594</v>
      </c>
      <c r="J20" s="9">
        <f t="shared" si="7"/>
        <v>16.306522248454595</v>
      </c>
      <c r="K20" s="9">
        <f t="shared" si="7"/>
        <v>17.648828839459554</v>
      </c>
      <c r="L20" s="9">
        <f t="shared" si="7"/>
        <v>14.31144293269152</v>
      </c>
      <c r="M20" s="10">
        <f t="shared" si="7"/>
        <v>21.338206852499155</v>
      </c>
    </row>
    <row r="21" spans="8:13" x14ac:dyDescent="0.3">
      <c r="H21" s="8" t="str">
        <f>H7</f>
        <v>Education and Technology</v>
      </c>
      <c r="I21" s="9">
        <f t="shared" ref="I21:M21" si="8">I7</f>
        <v>18.620121178505258</v>
      </c>
      <c r="J21" s="9">
        <f t="shared" si="8"/>
        <v>17.756861967668101</v>
      </c>
      <c r="K21" s="9">
        <f t="shared" si="8"/>
        <v>18.784589061301553</v>
      </c>
      <c r="L21" s="9">
        <f t="shared" si="8"/>
        <v>11.535438872243233</v>
      </c>
      <c r="M21" s="10">
        <f t="shared" si="8"/>
        <v>15.255771039230645</v>
      </c>
    </row>
    <row r="22" spans="8:13" x14ac:dyDescent="0.3">
      <c r="H22" s="8" t="str">
        <f t="shared" ref="H22:M22" si="9">H8</f>
        <v>Health</v>
      </c>
      <c r="I22" s="9">
        <f t="shared" si="9"/>
        <v>7.1894367472083873</v>
      </c>
      <c r="J22" s="9">
        <f t="shared" si="9"/>
        <v>6.8006920539946298</v>
      </c>
      <c r="K22" s="9">
        <f t="shared" si="9"/>
        <v>4.688772198949791</v>
      </c>
      <c r="L22" s="9">
        <f t="shared" si="9"/>
        <v>5.4562273851040493</v>
      </c>
      <c r="M22" s="10">
        <f t="shared" si="9"/>
        <v>6.0611437392430672</v>
      </c>
    </row>
    <row r="23" spans="8:13" x14ac:dyDescent="0.3">
      <c r="H23" s="8" t="str">
        <f t="shared" ref="H23:M23" si="10">H9</f>
        <v>Social Security and Welfare</v>
      </c>
      <c r="I23" s="9">
        <f t="shared" si="10"/>
        <v>3.3846011624816557</v>
      </c>
      <c r="J23" s="9">
        <f t="shared" si="10"/>
        <v>3.2264314163677978</v>
      </c>
      <c r="K23" s="9">
        <f t="shared" si="10"/>
        <v>2.8379255413298718</v>
      </c>
      <c r="L23" s="9">
        <f t="shared" si="10"/>
        <v>2.5508783993974817</v>
      </c>
      <c r="M23" s="10">
        <f t="shared" si="10"/>
        <v>4.2548661260845648</v>
      </c>
    </row>
    <row r="24" spans="8:13" x14ac:dyDescent="0.3">
      <c r="H24" s="8" t="str">
        <f>H12</f>
        <v>Energy and Power</v>
      </c>
      <c r="I24" s="9">
        <f t="shared" ref="I24:M25" si="11">I12</f>
        <v>9.9904859851242414</v>
      </c>
      <c r="J24" s="9">
        <f t="shared" si="11"/>
        <v>10.996269396435201</v>
      </c>
      <c r="K24" s="9">
        <f t="shared" si="11"/>
        <v>13.42557083013747</v>
      </c>
      <c r="L24" s="9">
        <f t="shared" si="11"/>
        <v>22.44216317107913</v>
      </c>
      <c r="M24" s="10">
        <f t="shared" si="11"/>
        <v>18.577334587199914</v>
      </c>
    </row>
    <row r="25" spans="8:13" x14ac:dyDescent="0.3">
      <c r="H25" s="8" t="str">
        <f>H13</f>
        <v>Agriculture</v>
      </c>
      <c r="I25" s="9">
        <f t="shared" si="11"/>
        <v>6.2129983783804601</v>
      </c>
      <c r="J25" s="9">
        <f t="shared" si="11"/>
        <v>6.1581992178348077</v>
      </c>
      <c r="K25" s="9">
        <f t="shared" si="11"/>
        <v>6.4056876511888614</v>
      </c>
      <c r="L25" s="9">
        <f t="shared" si="11"/>
        <v>6.1946395533506884</v>
      </c>
      <c r="M25" s="10">
        <f t="shared" si="11"/>
        <v>7.2251104526340066</v>
      </c>
    </row>
    <row r="26" spans="8:13" x14ac:dyDescent="0.3">
      <c r="H26" s="8" t="str">
        <f>H15</f>
        <v>Transport and Communication</v>
      </c>
      <c r="I26" s="9">
        <f t="shared" ref="I26:M26" si="12">I15</f>
        <v>27.02519480619528</v>
      </c>
      <c r="J26" s="9">
        <f t="shared" si="12"/>
        <v>24.98152720457044</v>
      </c>
      <c r="K26" s="9">
        <f t="shared" si="12"/>
        <v>24.540090860817749</v>
      </c>
      <c r="L26" s="9">
        <f t="shared" si="12"/>
        <v>26.458404964225483</v>
      </c>
      <c r="M26" s="10">
        <f t="shared" si="12"/>
        <v>17.642257669582499</v>
      </c>
    </row>
    <row r="27" spans="8:13" x14ac:dyDescent="0.3">
      <c r="H27" s="11" t="s">
        <v>34</v>
      </c>
      <c r="I27" s="12">
        <f>I5+I6+I10+I11+I14</f>
        <v>6.1675468093383712</v>
      </c>
      <c r="J27" s="12">
        <f t="shared" ref="J27:M27" si="13">J5+J6+J10+J11+J14</f>
        <v>7.3336997855353507</v>
      </c>
      <c r="K27" s="12">
        <f t="shared" si="13"/>
        <v>6.6263496371467339</v>
      </c>
      <c r="L27" s="12">
        <f t="shared" si="13"/>
        <v>5.7321086497372171</v>
      </c>
      <c r="M27" s="13">
        <f t="shared" si="13"/>
        <v>8.1442183147323419</v>
      </c>
    </row>
    <row r="28" spans="8:13" x14ac:dyDescent="0.3">
      <c r="I28" s="2">
        <f>SUM(I19:I27)</f>
        <v>100</v>
      </c>
      <c r="J28" s="2">
        <f>SUM(J19:J27)</f>
        <v>100</v>
      </c>
      <c r="K28" s="2">
        <f>SUM(K19:K27)</f>
        <v>99.999999999999986</v>
      </c>
      <c r="L28" s="2">
        <f>SUM(L19:L27)</f>
        <v>99.999999999999986</v>
      </c>
      <c r="M28" s="2">
        <f>SUM(M19:M27)</f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C480-AB2C-4401-9E11-76609685A1AD}">
  <dimension ref="A1:F11"/>
  <sheetViews>
    <sheetView tabSelected="1" zoomScale="160" zoomScaleNormal="160" workbookViewId="0">
      <selection activeCell="I7" sqref="I7"/>
    </sheetView>
  </sheetViews>
  <sheetFormatPr defaultRowHeight="14.4" x14ac:dyDescent="0.3"/>
  <cols>
    <col min="1" max="1" width="36" bestFit="1" customWidth="1"/>
    <col min="2" max="2" width="7" customWidth="1"/>
    <col min="3" max="3" width="6.5546875" customWidth="1"/>
    <col min="4" max="5" width="6.21875" customWidth="1"/>
    <col min="6" max="6" width="5.77734375" customWidth="1"/>
  </cols>
  <sheetData>
    <row r="1" spans="1:6" x14ac:dyDescent="0.3">
      <c r="B1" t="str">
        <f>DevExp!I18</f>
        <v>FY23b</v>
      </c>
      <c r="C1" t="str">
        <f>DevExp!J18</f>
        <v>FY22r</v>
      </c>
      <c r="D1" t="str">
        <f>DevExp!K18</f>
        <v>FY21</v>
      </c>
      <c r="E1" t="str">
        <f>DevExp!L18</f>
        <v>FY18</v>
      </c>
      <c r="F1" t="str">
        <f>DevExp!M18</f>
        <v>FY14</v>
      </c>
    </row>
    <row r="2" spans="1:6" x14ac:dyDescent="0.3">
      <c r="A2" t="str">
        <f>DevExp!H19</f>
        <v>Public Administration</v>
      </c>
      <c r="B2" s="2">
        <f>DevExp!I19</f>
        <v>6.8720461294907498</v>
      </c>
      <c r="C2" s="2">
        <f>DevExp!J19</f>
        <v>6.4397967091390766</v>
      </c>
      <c r="D2" s="2">
        <f>DevExp!K19</f>
        <v>5.0421853796684175</v>
      </c>
      <c r="E2" s="2">
        <f>DevExp!L19</f>
        <v>5.3186960721711936</v>
      </c>
      <c r="F2" s="2">
        <f>DevExp!M19</f>
        <v>1.5010912187938039</v>
      </c>
    </row>
    <row r="3" spans="1:6" x14ac:dyDescent="0.3">
      <c r="A3" t="str">
        <f>DevExp!H20</f>
        <v>Local Government and Rural Development</v>
      </c>
      <c r="B3" s="2">
        <f>DevExp!I20</f>
        <v>14.537568803275594</v>
      </c>
      <c r="C3" s="2">
        <f>DevExp!J20</f>
        <v>16.306522248454595</v>
      </c>
      <c r="D3" s="2">
        <f>DevExp!K20</f>
        <v>17.648828839459554</v>
      </c>
      <c r="E3" s="2">
        <f>DevExp!L20</f>
        <v>14.31144293269152</v>
      </c>
      <c r="F3" s="2">
        <f>DevExp!M20</f>
        <v>21.338206852499155</v>
      </c>
    </row>
    <row r="4" spans="1:6" x14ac:dyDescent="0.3">
      <c r="A4" t="str">
        <f>DevExp!H21</f>
        <v>Education and Technology</v>
      </c>
      <c r="B4" s="2">
        <f>DevExp!I21</f>
        <v>18.620121178505258</v>
      </c>
      <c r="C4" s="2">
        <f>DevExp!J21</f>
        <v>17.756861967668101</v>
      </c>
      <c r="D4" s="2">
        <f>DevExp!K21</f>
        <v>18.784589061301553</v>
      </c>
      <c r="E4" s="2">
        <f>DevExp!L21</f>
        <v>11.535438872243233</v>
      </c>
      <c r="F4" s="2">
        <f>DevExp!M21</f>
        <v>15.255771039230645</v>
      </c>
    </row>
    <row r="5" spans="1:6" x14ac:dyDescent="0.3">
      <c r="A5" t="str">
        <f>DevExp!H22</f>
        <v>Health</v>
      </c>
      <c r="B5" s="2">
        <f>DevExp!I22</f>
        <v>7.1894367472083873</v>
      </c>
      <c r="C5" s="2">
        <f>DevExp!J22</f>
        <v>6.8006920539946298</v>
      </c>
      <c r="D5" s="2">
        <f>DevExp!K22</f>
        <v>4.688772198949791</v>
      </c>
      <c r="E5" s="2">
        <f>DevExp!L22</f>
        <v>5.4562273851040493</v>
      </c>
      <c r="F5" s="2">
        <f>DevExp!M22</f>
        <v>6.0611437392430672</v>
      </c>
    </row>
    <row r="6" spans="1:6" x14ac:dyDescent="0.3">
      <c r="A6" t="str">
        <f>DevExp!H23</f>
        <v>Social Security and Welfare</v>
      </c>
      <c r="B6" s="2">
        <f>DevExp!I23</f>
        <v>3.3846011624816557</v>
      </c>
      <c r="C6" s="2">
        <f>DevExp!J23</f>
        <v>3.2264314163677978</v>
      </c>
      <c r="D6" s="2">
        <f>DevExp!K23</f>
        <v>2.8379255413298718</v>
      </c>
      <c r="E6" s="2">
        <f>DevExp!L23</f>
        <v>2.5508783993974817</v>
      </c>
      <c r="F6" s="2">
        <f>DevExp!M23</f>
        <v>4.2548661260845648</v>
      </c>
    </row>
    <row r="7" spans="1:6" x14ac:dyDescent="0.3">
      <c r="A7" t="str">
        <f>DevExp!H24</f>
        <v>Energy and Power</v>
      </c>
      <c r="B7" s="2">
        <f>DevExp!I24</f>
        <v>9.9904859851242414</v>
      </c>
      <c r="C7" s="2">
        <f>DevExp!J24</f>
        <v>10.996269396435201</v>
      </c>
      <c r="D7" s="2">
        <f>DevExp!K24</f>
        <v>13.42557083013747</v>
      </c>
      <c r="E7" s="2">
        <f>DevExp!L24</f>
        <v>22.44216317107913</v>
      </c>
      <c r="F7" s="2">
        <f>DevExp!M24</f>
        <v>18.577334587199914</v>
      </c>
    </row>
    <row r="8" spans="1:6" x14ac:dyDescent="0.3">
      <c r="A8" t="str">
        <f>DevExp!H25</f>
        <v>Agriculture</v>
      </c>
      <c r="B8" s="2">
        <f>DevExp!I25</f>
        <v>6.2129983783804601</v>
      </c>
      <c r="C8" s="2">
        <f>DevExp!J25</f>
        <v>6.1581992178348077</v>
      </c>
      <c r="D8" s="2">
        <f>DevExp!K25</f>
        <v>6.4056876511888614</v>
      </c>
      <c r="E8" s="2">
        <f>DevExp!L25</f>
        <v>6.1946395533506884</v>
      </c>
      <c r="F8" s="2">
        <f>DevExp!M25</f>
        <v>7.2251104526340066</v>
      </c>
    </row>
    <row r="9" spans="1:6" x14ac:dyDescent="0.3">
      <c r="A9" t="str">
        <f>DevExp!H26</f>
        <v>Transport and Communication</v>
      </c>
      <c r="B9" s="2">
        <f>DevExp!I26</f>
        <v>27.02519480619528</v>
      </c>
      <c r="C9" s="2">
        <f>DevExp!J26</f>
        <v>24.98152720457044</v>
      </c>
      <c r="D9" s="2">
        <f>DevExp!K26</f>
        <v>24.540090860817749</v>
      </c>
      <c r="E9" s="2">
        <f>DevExp!L26</f>
        <v>26.458404964225483</v>
      </c>
      <c r="F9" s="2">
        <f>DevExp!M26</f>
        <v>17.642257669582499</v>
      </c>
    </row>
    <row r="10" spans="1:6" x14ac:dyDescent="0.3">
      <c r="A10" t="str">
        <f>DevExp!H27</f>
        <v>Others</v>
      </c>
      <c r="B10" s="2">
        <f>DevExp!I27</f>
        <v>6.1675468093383712</v>
      </c>
      <c r="C10" s="2">
        <f>DevExp!J27</f>
        <v>7.3336997855353507</v>
      </c>
      <c r="D10" s="2">
        <f>DevExp!K27</f>
        <v>6.6263496371467339</v>
      </c>
      <c r="E10" s="2">
        <f>DevExp!L27</f>
        <v>5.7321086497372171</v>
      </c>
      <c r="F10" s="2">
        <f>DevExp!M27</f>
        <v>8.1442183147323419</v>
      </c>
    </row>
    <row r="11" spans="1:6" x14ac:dyDescent="0.3">
      <c r="B11">
        <f>DevExp!I28</f>
        <v>100</v>
      </c>
      <c r="C11">
        <f>DevExp!J28</f>
        <v>100</v>
      </c>
      <c r="D11">
        <f>DevExp!K28</f>
        <v>99.999999999999986</v>
      </c>
      <c r="E11">
        <f>DevExp!L28</f>
        <v>99.999999999999986</v>
      </c>
      <c r="F11">
        <f>DevExp!M28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B6F7-A126-4244-8A97-AAEFB9631925}">
  <dimension ref="A1:M19"/>
  <sheetViews>
    <sheetView workbookViewId="0">
      <selection activeCell="I19" sqref="I19"/>
    </sheetView>
  </sheetViews>
  <sheetFormatPr defaultRowHeight="14.4" x14ac:dyDescent="0.3"/>
  <cols>
    <col min="1" max="1" width="37.88671875" customWidth="1"/>
    <col min="2" max="2" width="14.77734375" customWidth="1"/>
    <col min="3" max="3" width="14.44140625" bestFit="1" customWidth="1"/>
    <col min="4" max="6" width="13.33203125" bestFit="1" customWidth="1"/>
  </cols>
  <sheetData>
    <row r="1" spans="1:13" x14ac:dyDescent="0.3">
      <c r="A1" t="s">
        <v>21</v>
      </c>
    </row>
    <row r="2" spans="1:13" x14ac:dyDescent="0.3">
      <c r="B2" t="s">
        <v>1</v>
      </c>
      <c r="C2" t="s">
        <v>4</v>
      </c>
      <c r="D2" t="s">
        <v>5</v>
      </c>
      <c r="E2" t="s">
        <v>19</v>
      </c>
      <c r="F2" t="s">
        <v>20</v>
      </c>
      <c r="I2" t="str">
        <f>B2</f>
        <v>Budget 2022-23</v>
      </c>
      <c r="J2" t="str">
        <f t="shared" ref="J2:M2" si="0">C2</f>
        <v>Revised 2021-22</v>
      </c>
      <c r="K2" t="str">
        <f t="shared" si="0"/>
        <v>Actual 2020-21</v>
      </c>
      <c r="L2" t="str">
        <f t="shared" si="0"/>
        <v>Actual 2017-18</v>
      </c>
      <c r="M2" t="str">
        <f t="shared" si="0"/>
        <v>Actual 2013-14</v>
      </c>
    </row>
    <row r="3" spans="1:13" x14ac:dyDescent="0.3">
      <c r="A3" t="s">
        <v>0</v>
      </c>
      <c r="B3">
        <v>134670</v>
      </c>
      <c r="C3">
        <v>110906</v>
      </c>
      <c r="D3">
        <v>56581</v>
      </c>
      <c r="E3">
        <v>27862</v>
      </c>
      <c r="F3">
        <v>14521</v>
      </c>
      <c r="I3" s="1">
        <f>B3/$B$17*100</f>
        <v>20.069356788068369</v>
      </c>
      <c r="J3" s="1">
        <f>C3/$C$17*100</f>
        <v>18.843138087754323</v>
      </c>
      <c r="K3" s="1">
        <f>D3/$D$17*100</f>
        <v>12.424652992031058</v>
      </c>
      <c r="L3" s="1">
        <f>E3/$E$17*100</f>
        <v>8.8838014584203524</v>
      </c>
      <c r="M3" s="1">
        <f>F3/$F$17*100</f>
        <v>8.1543377303076756</v>
      </c>
    </row>
    <row r="4" spans="1:13" x14ac:dyDescent="0.3">
      <c r="A4" t="s">
        <v>3</v>
      </c>
      <c r="B4">
        <v>44690</v>
      </c>
      <c r="C4">
        <v>42525</v>
      </c>
      <c r="D4">
        <v>35484</v>
      </c>
      <c r="E4">
        <v>21573</v>
      </c>
      <c r="F4">
        <v>14466</v>
      </c>
      <c r="I4" s="1">
        <f t="shared" ref="I4:I17" si="1">B4/$B$17*100</f>
        <v>6.6599803583483723</v>
      </c>
      <c r="J4" s="1">
        <f t="shared" ref="J4:J17" si="2">C4/$C$17*100</f>
        <v>7.2250775177335091</v>
      </c>
      <c r="K4" s="1">
        <f t="shared" ref="K4:K17" si="3">D4/$D$17*100</f>
        <v>7.7919511279268674</v>
      </c>
      <c r="L4" s="1">
        <f t="shared" ref="L4:L17" si="4">E4/$E$17*100</f>
        <v>6.8785531857907642</v>
      </c>
      <c r="M4" s="1">
        <f t="shared" ref="M4:M17" si="5">F4/$F$17*100</f>
        <v>8.1234522144914827</v>
      </c>
    </row>
    <row r="5" spans="1:13" x14ac:dyDescent="0.3">
      <c r="A5" t="s">
        <v>6</v>
      </c>
      <c r="B5">
        <v>39995</v>
      </c>
      <c r="C5">
        <v>37126</v>
      </c>
      <c r="D5">
        <v>35463</v>
      </c>
      <c r="E5">
        <v>21146</v>
      </c>
      <c r="F5">
        <v>13920</v>
      </c>
      <c r="I5" s="1">
        <f t="shared" si="1"/>
        <v>5.9603024039414452</v>
      </c>
      <c r="J5" s="1">
        <f t="shared" si="2"/>
        <v>6.3077772586331387</v>
      </c>
      <c r="K5" s="1">
        <f t="shared" si="3"/>
        <v>7.7873397263462554</v>
      </c>
      <c r="L5" s="1">
        <f t="shared" si="4"/>
        <v>6.742404193516502</v>
      </c>
      <c r="M5" s="1">
        <f t="shared" si="5"/>
        <v>7.8168432756616513</v>
      </c>
    </row>
    <row r="6" spans="1:13" x14ac:dyDescent="0.3">
      <c r="A6" t="s">
        <v>7</v>
      </c>
      <c r="B6">
        <v>31153</v>
      </c>
      <c r="C6">
        <v>29149</v>
      </c>
      <c r="D6">
        <v>24414</v>
      </c>
      <c r="E6">
        <v>22052</v>
      </c>
      <c r="F6">
        <v>11759</v>
      </c>
      <c r="I6" s="1">
        <f t="shared" si="1"/>
        <v>4.6426128463554903</v>
      </c>
      <c r="J6" s="1">
        <f t="shared" si="2"/>
        <v>4.9524699486046808</v>
      </c>
      <c r="K6" s="1">
        <f t="shared" si="3"/>
        <v>5.3610837232895543</v>
      </c>
      <c r="L6" s="1">
        <f t="shared" si="4"/>
        <v>7.0312823832131803</v>
      </c>
      <c r="M6" s="1">
        <f t="shared" si="5"/>
        <v>6.6033232815018215</v>
      </c>
    </row>
    <row r="7" spans="1:13" x14ac:dyDescent="0.3">
      <c r="A7" t="s">
        <v>8</v>
      </c>
      <c r="B7">
        <v>99978</v>
      </c>
      <c r="C7">
        <v>87740</v>
      </c>
      <c r="D7">
        <v>71925</v>
      </c>
      <c r="E7">
        <v>47572</v>
      </c>
      <c r="F7">
        <v>26629</v>
      </c>
      <c r="I7" s="1">
        <f t="shared" si="1"/>
        <v>14.899340261064076</v>
      </c>
      <c r="J7" s="1">
        <f t="shared" si="2"/>
        <v>14.9071910971414</v>
      </c>
      <c r="K7" s="1">
        <f t="shared" si="3"/>
        <v>15.794050413598804</v>
      </c>
      <c r="L7" s="1">
        <f t="shared" si="4"/>
        <v>15.168336909768609</v>
      </c>
      <c r="M7" s="1">
        <f t="shared" si="5"/>
        <v>14.953643648534062</v>
      </c>
    </row>
    <row r="8" spans="1:13" x14ac:dyDescent="0.3">
      <c r="A8" t="s">
        <v>9</v>
      </c>
      <c r="B8">
        <v>36863</v>
      </c>
      <c r="C8">
        <v>32274</v>
      </c>
      <c r="D8">
        <v>21647</v>
      </c>
      <c r="E8">
        <v>16839</v>
      </c>
      <c r="F8">
        <v>9384</v>
      </c>
      <c r="I8" s="1">
        <f t="shared" si="1"/>
        <v>5.4935523819600816</v>
      </c>
      <c r="J8" s="1">
        <f t="shared" si="2"/>
        <v>5.4834133288026168</v>
      </c>
      <c r="K8" s="1">
        <f t="shared" si="3"/>
        <v>4.7534766674059554</v>
      </c>
      <c r="L8" s="1">
        <f t="shared" si="4"/>
        <v>5.3691168171107719</v>
      </c>
      <c r="M8" s="1">
        <f t="shared" si="5"/>
        <v>5.2696305530753556</v>
      </c>
    </row>
    <row r="9" spans="1:13" x14ac:dyDescent="0.3">
      <c r="A9" t="s">
        <v>10</v>
      </c>
      <c r="B9">
        <v>37374</v>
      </c>
      <c r="C9">
        <v>35691</v>
      </c>
      <c r="D9">
        <v>26938</v>
      </c>
      <c r="E9">
        <v>18089</v>
      </c>
      <c r="F9">
        <v>11229</v>
      </c>
      <c r="I9" s="1">
        <f t="shared" si="1"/>
        <v>5.5697047642182165</v>
      </c>
      <c r="J9" s="1">
        <f t="shared" si="2"/>
        <v>6.063968058446247</v>
      </c>
      <c r="K9" s="1">
        <f t="shared" si="3"/>
        <v>5.9153302751689205</v>
      </c>
      <c r="L9" s="1">
        <f t="shared" si="4"/>
        <v>5.767679440864466</v>
      </c>
      <c r="M9" s="1">
        <f t="shared" si="5"/>
        <v>6.3056992200003368</v>
      </c>
    </row>
    <row r="10" spans="1:13" x14ac:dyDescent="0.3">
      <c r="A10" t="s">
        <v>11</v>
      </c>
      <c r="B10">
        <v>6821</v>
      </c>
      <c r="C10">
        <v>6843</v>
      </c>
      <c r="D10">
        <v>6419</v>
      </c>
      <c r="E10">
        <v>3456</v>
      </c>
      <c r="F10">
        <v>1695</v>
      </c>
      <c r="I10" s="1">
        <f t="shared" si="1"/>
        <v>1.0165076308859755</v>
      </c>
      <c r="J10" s="1">
        <f t="shared" si="2"/>
        <v>1.1626385762222315</v>
      </c>
      <c r="K10" s="1">
        <f t="shared" si="3"/>
        <v>1.4095517498073094</v>
      </c>
      <c r="L10" s="1">
        <f t="shared" si="4"/>
        <v>1.101945942154215</v>
      </c>
      <c r="M10" s="1">
        <f t="shared" si="5"/>
        <v>0.95183544197173131</v>
      </c>
    </row>
    <row r="11" spans="1:13" x14ac:dyDescent="0.3">
      <c r="A11" t="s">
        <v>12</v>
      </c>
      <c r="B11">
        <v>5370</v>
      </c>
      <c r="C11">
        <v>5426</v>
      </c>
      <c r="D11">
        <v>4091</v>
      </c>
      <c r="E11">
        <v>3084</v>
      </c>
      <c r="F11">
        <v>1811</v>
      </c>
      <c r="I11" s="1">
        <f t="shared" si="1"/>
        <v>0.80027063155808376</v>
      </c>
      <c r="J11" s="1">
        <f t="shared" si="2"/>
        <v>0.92188760990527963</v>
      </c>
      <c r="K11" s="1">
        <f t="shared" si="3"/>
        <v>0.89834494601366299</v>
      </c>
      <c r="L11" s="1">
        <f t="shared" si="4"/>
        <v>0.98333370532511544</v>
      </c>
      <c r="M11" s="1">
        <f t="shared" si="5"/>
        <v>1.0169758026022451</v>
      </c>
    </row>
    <row r="12" spans="1:13" x14ac:dyDescent="0.3">
      <c r="A12" t="s">
        <v>13</v>
      </c>
      <c r="B12">
        <v>26066</v>
      </c>
      <c r="C12">
        <v>24519</v>
      </c>
      <c r="D12">
        <v>22840</v>
      </c>
      <c r="E12">
        <v>28562</v>
      </c>
      <c r="F12">
        <v>10504</v>
      </c>
      <c r="I12" s="1">
        <f t="shared" si="1"/>
        <v>3.8845166261067057</v>
      </c>
      <c r="J12" s="1">
        <f t="shared" si="2"/>
        <v>4.1658242365034193</v>
      </c>
      <c r="K12" s="1">
        <f t="shared" si="3"/>
        <v>5.0154481952950531</v>
      </c>
      <c r="L12" s="1">
        <f t="shared" si="4"/>
        <v>9.1069965277224227</v>
      </c>
      <c r="M12" s="1">
        <f t="shared" si="5"/>
        <v>5.8985719660596256</v>
      </c>
    </row>
    <row r="13" spans="1:13" x14ac:dyDescent="0.3">
      <c r="A13" t="s">
        <v>14</v>
      </c>
      <c r="B13">
        <v>42108</v>
      </c>
      <c r="C13">
        <v>34973</v>
      </c>
      <c r="D13">
        <v>25759</v>
      </c>
      <c r="E13">
        <v>19126</v>
      </c>
      <c r="F13">
        <v>17277</v>
      </c>
      <c r="I13" s="1">
        <f t="shared" si="1"/>
        <v>6.2751947399716554</v>
      </c>
      <c r="J13" s="1">
        <f t="shared" si="2"/>
        <v>5.94197850741197</v>
      </c>
      <c r="K13" s="1">
        <f t="shared" si="3"/>
        <v>5.6564330150002302</v>
      </c>
      <c r="L13" s="1">
        <f t="shared" si="4"/>
        <v>6.0983269935305309</v>
      </c>
      <c r="M13" s="1">
        <f t="shared" si="5"/>
        <v>9.7019828501153995</v>
      </c>
    </row>
    <row r="14" spans="1:13" x14ac:dyDescent="0.3">
      <c r="A14" t="s">
        <v>15</v>
      </c>
      <c r="B14">
        <v>4042</v>
      </c>
      <c r="C14">
        <v>4280</v>
      </c>
      <c r="D14">
        <v>3008</v>
      </c>
      <c r="E14">
        <v>2425</v>
      </c>
      <c r="F14">
        <v>2433</v>
      </c>
      <c r="I14" s="1">
        <f t="shared" si="1"/>
        <v>0.6023638533999579</v>
      </c>
      <c r="J14" s="1">
        <f t="shared" si="2"/>
        <v>0.72718005351909276</v>
      </c>
      <c r="K14" s="1">
        <f t="shared" si="3"/>
        <v>0.66052837878491766</v>
      </c>
      <c r="L14" s="1">
        <f t="shared" si="4"/>
        <v>0.77321149008216772</v>
      </c>
      <c r="M14" s="1">
        <f t="shared" si="5"/>
        <v>1.3662629087417242</v>
      </c>
    </row>
    <row r="15" spans="1:13" x14ac:dyDescent="0.3">
      <c r="A15" t="s">
        <v>16</v>
      </c>
      <c r="B15">
        <v>81518</v>
      </c>
      <c r="C15">
        <v>65879</v>
      </c>
      <c r="D15">
        <v>50218</v>
      </c>
      <c r="E15">
        <v>40076</v>
      </c>
      <c r="F15">
        <v>14244</v>
      </c>
      <c r="I15" s="1">
        <f t="shared" si="1"/>
        <v>12.148316823715431</v>
      </c>
      <c r="J15" s="1">
        <f t="shared" si="2"/>
        <v>11.192966062099138</v>
      </c>
      <c r="K15" s="1">
        <f t="shared" si="3"/>
        <v>11.027398313105383</v>
      </c>
      <c r="L15" s="1">
        <f t="shared" si="4"/>
        <v>12.778236567642454</v>
      </c>
      <c r="M15" s="1">
        <f t="shared" si="5"/>
        <v>7.9987870415606732</v>
      </c>
    </row>
    <row r="16" spans="1:13" x14ac:dyDescent="0.3">
      <c r="A16" t="s">
        <v>22</v>
      </c>
      <c r="B16">
        <v>80375</v>
      </c>
      <c r="C16">
        <v>71244</v>
      </c>
      <c r="D16">
        <v>70606</v>
      </c>
      <c r="E16">
        <v>41765</v>
      </c>
      <c r="F16">
        <v>28205</v>
      </c>
      <c r="I16" s="1">
        <f t="shared" si="1"/>
        <v>11.977979890406141</v>
      </c>
      <c r="J16" s="1">
        <f t="shared" si="2"/>
        <v>12.104489657222954</v>
      </c>
      <c r="K16" s="1">
        <f t="shared" si="3"/>
        <v>15.504410476226029</v>
      </c>
      <c r="L16" s="1">
        <f t="shared" si="4"/>
        <v>13.316774384858446</v>
      </c>
      <c r="M16" s="1">
        <f t="shared" si="5"/>
        <v>15.838654065376215</v>
      </c>
    </row>
    <row r="17" spans="1:13" x14ac:dyDescent="0.3">
      <c r="A17" t="s">
        <v>23</v>
      </c>
      <c r="B17">
        <f>SUM(B3:B16)</f>
        <v>671023</v>
      </c>
      <c r="C17">
        <f>SUM(C3:C16)</f>
        <v>588575</v>
      </c>
      <c r="D17">
        <f>SUM(D3:D16)</f>
        <v>455393</v>
      </c>
      <c r="E17">
        <f>SUM(E3:E16)</f>
        <v>313627</v>
      </c>
      <c r="F17">
        <f>SUM(F3:F16)</f>
        <v>178077</v>
      </c>
      <c r="I17" s="1">
        <f t="shared" si="1"/>
        <v>100</v>
      </c>
      <c r="J17" s="1">
        <f t="shared" si="2"/>
        <v>100</v>
      </c>
      <c r="K17" s="1">
        <f t="shared" si="3"/>
        <v>100</v>
      </c>
      <c r="L17" s="1">
        <f t="shared" si="4"/>
        <v>100</v>
      </c>
      <c r="M17" s="1">
        <f t="shared" si="5"/>
        <v>100</v>
      </c>
    </row>
    <row r="18" spans="1:13" x14ac:dyDescent="0.3">
      <c r="A18" t="s">
        <v>24</v>
      </c>
      <c r="B18">
        <v>7041</v>
      </c>
      <c r="C18">
        <v>4925</v>
      </c>
      <c r="D18">
        <v>4839</v>
      </c>
      <c r="E18">
        <v>8235</v>
      </c>
      <c r="F18">
        <v>10128</v>
      </c>
    </row>
    <row r="19" spans="1:13" x14ac:dyDescent="0.3">
      <c r="A19" t="s">
        <v>25</v>
      </c>
      <c r="B19">
        <f>B17+B18</f>
        <v>678064</v>
      </c>
      <c r="C19">
        <f t="shared" ref="C19:D19" si="6">C17+C18</f>
        <v>593500</v>
      </c>
      <c r="D19">
        <f t="shared" si="6"/>
        <v>460232</v>
      </c>
      <c r="E19">
        <f>E17+E18</f>
        <v>321862</v>
      </c>
      <c r="F19">
        <f>F17+F18</f>
        <v>188205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DevExp</vt:lpstr>
      <vt:lpstr>DevExpCSV</vt:lpstr>
      <vt:lpstr>OperDevExp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Ataur Rahaman</dc:creator>
  <cp:lastModifiedBy>Ataur Rahaman</cp:lastModifiedBy>
  <dcterms:created xsi:type="dcterms:W3CDTF">2022-06-23T05:32:53Z</dcterms:created>
  <dcterms:modified xsi:type="dcterms:W3CDTF">2022-06-23T08:01:27Z</dcterms:modified>
</cp:coreProperties>
</file>