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520" tabRatio="795"/>
  </bookViews>
  <sheets>
    <sheet name="报价" sheetId="1" r:id="rId1"/>
    <sheet name="iOS端" sheetId="5" r:id="rId2"/>
    <sheet name="Android" sheetId="6" r:id="rId3"/>
  </sheets>
  <definedNames>
    <definedName name="_xlnm.Print_Area" localSheetId="0">报价!$A$1:$AR$23</definedName>
    <definedName name="_xlnm.Print_Titles" localSheetId="0">报价!$A:AQ</definedName>
    <definedName name="项目名称">报价!$G$4</definedName>
  </definedNames>
  <calcPr calcId="144525" concurrentCalc="0"/>
</workbook>
</file>

<file path=xl/sharedStrings.xml><?xml version="1.0" encoding="utf-8"?>
<sst xmlns="http://schemas.openxmlformats.org/spreadsheetml/2006/main" count="88">
  <si>
    <t>富士康</t>
  </si>
  <si>
    <t>（下称甲方）</t>
  </si>
  <si>
    <t>项目名：</t>
  </si>
  <si>
    <t>富士康员工信息录入</t>
  </si>
  <si>
    <t>作成者：</t>
  </si>
  <si>
    <t>中软国际科技服务有限公司</t>
  </si>
  <si>
    <t>（下称乙方）</t>
  </si>
  <si>
    <t>作成日：</t>
  </si>
  <si>
    <t>１．作业工期</t>
  </si>
  <si>
    <t>作业期间</t>
  </si>
  <si>
    <t>S月</t>
  </si>
  <si>
    <t>～</t>
  </si>
  <si>
    <t>S+3月</t>
  </si>
  <si>
    <t>※ S月为项目启动时间。以上仅为预估工期，实际工期甲乙双方根据实际情况经协商而定。</t>
  </si>
  <si>
    <t>２．功能范围</t>
  </si>
  <si>
    <t>No</t>
  </si>
  <si>
    <t>功能模块名称</t>
  </si>
  <si>
    <t>内容描述</t>
  </si>
  <si>
    <t>iOS端</t>
  </si>
  <si>
    <t>员工通过账号密码登录可以在APP签字生成合同传给服务器,服务器生成纸质合同</t>
  </si>
  <si>
    <t>Android端</t>
  </si>
  <si>
    <t>３．费用</t>
  </si>
  <si>
    <t>1).实施费用</t>
  </si>
  <si>
    <t>单价</t>
  </si>
  <si>
    <t>应用系统开发</t>
  </si>
  <si>
    <t>小计（工时)</t>
  </si>
  <si>
    <t>小计（金额)</t>
  </si>
  <si>
    <t>人天</t>
  </si>
  <si>
    <t>元</t>
  </si>
  <si>
    <t>合计</t>
  </si>
  <si>
    <t>2).其他费用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</si>
  <si>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在甲方现场作业时，所发生的办公费用（水、电、网络、机器等）由甲方提供。</t>
    </r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</si>
  <si>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若因甲方要求到</t>
    </r>
    <r>
      <rPr>
        <sz val="9"/>
        <rFont val="MS Gothic"/>
        <charset val="128"/>
      </rPr>
      <t>客</t>
    </r>
    <r>
      <rPr>
        <sz val="9"/>
        <rFont val="微软雅黑"/>
        <charset val="134"/>
      </rPr>
      <t>户所在市区以外的地区进行需求调研、开发、或安装部署等作业，期间产生的额外费用应另行计算。</t>
    </r>
  </si>
  <si>
    <t>4．约束条件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</si>
  <si>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本报价是基于甲方提供的项目需求信息，整理的系统功能清单而进行估算的结果，如有新需求或需求范围变更，双方要另外评估变更费用。</t>
    </r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</si>
  <si>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以上报价包含系统设计&lt;含架构、功能、UI&gt;、制造&lt;编码、单元测试&gt;、系统测试、上线协助等 工作的预计时间。</t>
    </r>
  </si>
  <si>
    <t>项目需求分析及需求规格说明书，由甲方提供。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</si>
  <si>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若需求范围或作业范围发生较大幅度改变时（±5%以上），需要重新进行估算和报价。</t>
    </r>
  </si>
  <si>
    <t>5．交货物品</t>
  </si>
  <si>
    <t>交货物品</t>
  </si>
  <si>
    <t>・系统源代码</t>
  </si>
  <si>
    <t>制造(编码+单元测试)规模估计(人天)</t>
  </si>
  <si>
    <t>制造，指编码&amp;单元测试的工作，其他工作以系数考虑；系数指项目整体工作(需求分析、系统设计&lt;含架构、功能、UI&gt;、制造、系统测试、上线协助等)对制造工作的比例，全流程的比例，一般为1.7-2.25，若复杂度提升，则需加大该系数。</t>
  </si>
  <si>
    <t>№</t>
  </si>
  <si>
    <t>一级栏目/子系统</t>
  </si>
  <si>
    <t>二级栏目/模块名称</t>
  </si>
  <si>
    <t>功能说明/备注</t>
  </si>
  <si>
    <t>工作量(人天)</t>
  </si>
  <si>
    <t>乐观值</t>
  </si>
  <si>
    <t>最可能值</t>
  </si>
  <si>
    <t>悲观值</t>
  </si>
  <si>
    <t>估算结果</t>
  </si>
  <si>
    <t>备注2</t>
  </si>
  <si>
    <t>登录注册</t>
  </si>
  <si>
    <t>账号密码登录</t>
  </si>
  <si>
    <t>使用账号密码登录</t>
  </si>
  <si>
    <t>注册</t>
  </si>
  <si>
    <t>注册账号</t>
  </si>
  <si>
    <t>忘记密码</t>
  </si>
  <si>
    <t>忘记密码修改密码</t>
  </si>
  <si>
    <t>登录视频</t>
  </si>
  <si>
    <t>视频上传</t>
  </si>
  <si>
    <t>登录后录视频上传</t>
  </si>
  <si>
    <t>入职合同签订</t>
  </si>
  <si>
    <t>个人信息确认</t>
  </si>
  <si>
    <t>劳动合同信息确认</t>
  </si>
  <si>
    <t>劳动合同签名</t>
  </si>
  <si>
    <t>续约合同签订</t>
  </si>
  <si>
    <t>合同签字确认</t>
  </si>
  <si>
    <t>续约合同签名</t>
  </si>
  <si>
    <t>个人信息</t>
  </si>
  <si>
    <t>银行卡OCR识别</t>
  </si>
  <si>
    <t>OCR获取银行卡账号</t>
  </si>
  <si>
    <t>员工个人信息</t>
  </si>
  <si>
    <t>补充个人信息</t>
  </si>
  <si>
    <t>亲属信息</t>
  </si>
  <si>
    <t>填写亲属信息</t>
  </si>
  <si>
    <t>法人变更合同</t>
  </si>
  <si>
    <t>法人变更合同签订</t>
  </si>
  <si>
    <t>法人合同变更签字</t>
  </si>
  <si>
    <t>续约意愿</t>
  </si>
  <si>
    <t>员工续约意愿签字</t>
  </si>
  <si>
    <t>续约意愿签字</t>
  </si>
  <si>
    <t>项目框架</t>
  </si>
  <si>
    <t>项目框架设计</t>
  </si>
  <si>
    <t>合计工作量(人天)</t>
  </si>
  <si>
    <t>注：以上工作量，包含系统设计&lt;含架构、功能、UI&gt;、制造&lt;编码、单元测试&gt;、系统测试、上线协助等 工作的预计时间。</t>
  </si>
  <si>
    <t>Android</t>
  </si>
</sst>
</file>

<file path=xl/styles.xml><?xml version="1.0" encoding="utf-8"?>
<styleSheet xmlns="http://schemas.openxmlformats.org/spreadsheetml/2006/main">
  <numFmts count="16">
    <numFmt numFmtId="176" formatCode="0.0"/>
    <numFmt numFmtId="177" formatCode="##0\ &quot;元/人天&quot;"/>
    <numFmt numFmtId="178" formatCode="yyyy&quot;年&quot;mm&quot;月&quot;dd&quot;日&quot;;@"/>
    <numFmt numFmtId="179" formatCode="#\ &quot;ページ/人月&quot;\ "/>
    <numFmt numFmtId="180" formatCode="#,##0_);[Red]\(#,##0\)"/>
    <numFmt numFmtId="181" formatCode="0.0_ "/>
    <numFmt numFmtId="182" formatCode="yyyy&quot;年&quot;mm&quot;月&quot;dd&quot;日&quot;"/>
    <numFmt numFmtId="183" formatCode="###&quot;人&quot;&quot;天&quot;"/>
    <numFmt numFmtId="184" formatCode="yyyy&quot;年&quot;m&quot;月&quot;d&quot;日&quot;;@"/>
    <numFmt numFmtId="43" formatCode="_ * #,##0.00_ ;_ * \-#,##0.00_ ;_ * &quot;-&quot;??_ ;_ @_ "/>
    <numFmt numFmtId="42" formatCode="_ &quot;￥&quot;* #,##0_ ;_ &quot;￥&quot;* \-#,##0_ ;_ &quot;￥&quot;* &quot;-&quot;_ ;_ @_ "/>
    <numFmt numFmtId="185" formatCode="[$-F800]dddd\,\ mmmm\ dd\,\ yyyy"/>
    <numFmt numFmtId="186" formatCode="#,##0.0_);[Red]\(#,##0.0\)"/>
    <numFmt numFmtId="187" formatCode="&quot;系&quot;&quot;数&quot;\=#.00"/>
    <numFmt numFmtId="41" formatCode="_ * #,##0_ ;_ * \-#,##0_ ;_ * &quot;-&quot;_ ;_ @_ "/>
    <numFmt numFmtId="44" formatCode="_ &quot;￥&quot;* #,##0.00_ ;_ &quot;￥&quot;* \-#,##0.00_ ;_ &quot;￥&quot;* &quot;-&quot;??_ ;_ @_ "/>
  </numFmts>
  <fonts count="38">
    <font>
      <sz val="10"/>
      <name val="DejaVu Sans"/>
      <charset val="134"/>
    </font>
    <font>
      <b/>
      <sz val="14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0"/>
      <color indexed="8"/>
      <name val="微软雅黑"/>
      <charset val="134"/>
    </font>
    <font>
      <b/>
      <sz val="10"/>
      <color indexed="8"/>
      <name val="微软雅黑"/>
      <charset val="134"/>
    </font>
    <font>
      <sz val="9"/>
      <name val="微软雅黑"/>
      <charset val="134"/>
    </font>
    <font>
      <sz val="12"/>
      <name val="微软雅黑"/>
      <charset val="134"/>
    </font>
    <font>
      <sz val="9"/>
      <color indexed="10"/>
      <name val="微软雅黑"/>
      <charset val="134"/>
    </font>
    <font>
      <i/>
      <u/>
      <sz val="20"/>
      <color indexed="12"/>
      <name val="微软雅黑"/>
      <charset val="134"/>
    </font>
    <font>
      <b/>
      <sz val="9"/>
      <color indexed="12"/>
      <name val="微软雅黑"/>
      <charset val="134"/>
    </font>
    <font>
      <b/>
      <sz val="9"/>
      <name val="微软雅黑"/>
      <charset val="134"/>
    </font>
    <font>
      <sz val="9"/>
      <color rgb="FFFF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Times New Roman"/>
      <charset val="134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name val="ＭＳ Ｐゴシック"/>
      <charset val="134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sz val="9"/>
      <name val="MS Gothic"/>
      <charset val="128"/>
    </font>
  </fonts>
  <fills count="3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7">
    <xf numFmtId="185" fontId="0" fillId="0" borderId="0">
      <alignment vertical="center"/>
    </xf>
    <xf numFmtId="185" fontId="36" fillId="0" borderId="0" applyProtection="0">
      <alignment vertical="center"/>
    </xf>
    <xf numFmtId="185" fontId="0" fillId="0" borderId="0" applyProtection="0">
      <alignment vertical="center"/>
    </xf>
    <xf numFmtId="0" fontId="17" fillId="0" borderId="0"/>
    <xf numFmtId="0" fontId="14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4" fillId="30" borderId="16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185" fontId="21" fillId="0" borderId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185" fontId="30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1" fillId="16" borderId="16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185" fontId="26" fillId="0" borderId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11" borderId="12" applyNumberFormat="0" applyAlignment="0" applyProtection="0">
      <alignment vertical="center"/>
    </xf>
    <xf numFmtId="0" fontId="24" fillId="16" borderId="13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185" fontId="21" fillId="0" borderId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1" borderId="14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185" fontId="30" fillId="0" borderId="0">
      <alignment vertical="center"/>
    </xf>
    <xf numFmtId="0" fontId="13" fillId="0" borderId="9" applyNumberFormat="0" applyFill="0" applyAlignment="0" applyProtection="0">
      <alignment vertical="center"/>
    </xf>
  </cellStyleXfs>
  <cellXfs count="86">
    <xf numFmtId="185" fontId="0" fillId="0" borderId="0" xfId="0" applyAlignment="1"/>
    <xf numFmtId="185" fontId="1" fillId="2" borderId="1" xfId="1" applyNumberFormat="1" applyFont="1" applyFill="1" applyBorder="1" applyAlignment="1">
      <alignment vertical="center"/>
    </xf>
    <xf numFmtId="185" fontId="1" fillId="0" borderId="1" xfId="1" applyNumberFormat="1" applyFont="1" applyFill="1" applyBorder="1" applyAlignment="1">
      <alignment horizontal="left" vertical="center"/>
    </xf>
    <xf numFmtId="185" fontId="2" fillId="0" borderId="0" xfId="0" applyFont="1" applyAlignment="1"/>
    <xf numFmtId="185" fontId="2" fillId="0" borderId="1" xfId="1" applyNumberFormat="1" applyFont="1" applyFill="1" applyBorder="1" applyAlignment="1">
      <alignment horizontal="center" vertical="center" wrapText="1"/>
    </xf>
    <xf numFmtId="185" fontId="3" fillId="3" borderId="1" xfId="0" applyNumberFormat="1" applyFont="1" applyFill="1" applyBorder="1" applyAlignment="1">
      <alignment horizontal="center" vertical="center" wrapText="1"/>
    </xf>
    <xf numFmtId="0" fontId="1" fillId="2" borderId="1" xfId="1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left" vertical="center" indent="1"/>
    </xf>
    <xf numFmtId="0" fontId="2" fillId="0" borderId="3" xfId="0" applyNumberFormat="1" applyFont="1" applyFill="1" applyBorder="1" applyAlignment="1">
      <alignment vertical="center" wrapText="1"/>
    </xf>
    <xf numFmtId="0" fontId="4" fillId="4" borderId="3" xfId="0" applyNumberFormat="1" applyFont="1" applyFill="1" applyBorder="1" applyAlignment="1">
      <alignment horizontal="left" vertical="center" indent="1"/>
    </xf>
    <xf numFmtId="0" fontId="2" fillId="0" borderId="4" xfId="0" applyNumberFormat="1" applyFont="1" applyFill="1" applyBorder="1" applyAlignment="1">
      <alignment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left" vertical="center" indent="1"/>
    </xf>
    <xf numFmtId="0" fontId="4" fillId="4" borderId="1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vertical="center" wrapText="1"/>
    </xf>
    <xf numFmtId="0" fontId="4" fillId="4" borderId="5" xfId="0" applyNumberFormat="1" applyFont="1" applyFill="1" applyBorder="1" applyAlignment="1">
      <alignment horizontal="center" vertical="center"/>
    </xf>
    <xf numFmtId="0" fontId="4" fillId="4" borderId="4" xfId="0" applyNumberFormat="1" applyFont="1" applyFill="1" applyBorder="1" applyAlignment="1">
      <alignment horizontal="center" vertical="center"/>
    </xf>
    <xf numFmtId="185" fontId="2" fillId="0" borderId="1" xfId="0" applyFont="1" applyBorder="1" applyAlignment="1"/>
    <xf numFmtId="185" fontId="5" fillId="0" borderId="1" xfId="13" applyFont="1" applyBorder="1" applyAlignment="1">
      <alignment horizontal="center" vertical="center"/>
    </xf>
    <xf numFmtId="185" fontId="4" fillId="0" borderId="1" xfId="13" applyFont="1" applyBorder="1" applyAlignment="1">
      <alignment horizontal="center" vertical="center"/>
    </xf>
    <xf numFmtId="185" fontId="4" fillId="0" borderId="1" xfId="13" applyFont="1" applyBorder="1" applyAlignment="1">
      <alignment horizontal="center" vertical="center" wrapText="1"/>
    </xf>
    <xf numFmtId="185" fontId="4" fillId="0" borderId="1" xfId="13" applyFont="1" applyBorder="1" applyAlignment="1">
      <alignment vertical="center"/>
    </xf>
    <xf numFmtId="185" fontId="2" fillId="0" borderId="1" xfId="1" applyNumberFormat="1" applyFont="1" applyFill="1" applyBorder="1" applyAlignment="1">
      <alignment vertical="center" wrapText="1"/>
    </xf>
    <xf numFmtId="185" fontId="3" fillId="3" borderId="1" xfId="0" applyNumberFormat="1" applyFont="1" applyFill="1" applyBorder="1" applyAlignment="1">
      <alignment horizontal="centerContinuous" vertical="center"/>
    </xf>
    <xf numFmtId="49" fontId="3" fillId="3" borderId="1" xfId="2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Border="1" applyAlignment="1">
      <alignment vertical="center" wrapText="1"/>
    </xf>
    <xf numFmtId="0" fontId="2" fillId="4" borderId="1" xfId="0" applyNumberFormat="1" applyFont="1" applyFill="1" applyBorder="1" applyAlignment="1">
      <alignment horizontal="center" vertical="center"/>
    </xf>
    <xf numFmtId="183" fontId="4" fillId="0" borderId="1" xfId="13" applyNumberFormat="1" applyFont="1" applyBorder="1" applyAlignment="1">
      <alignment vertical="center" wrapText="1"/>
    </xf>
    <xf numFmtId="185" fontId="4" fillId="0" borderId="1" xfId="13" applyFont="1" applyBorder="1">
      <alignment vertical="center"/>
    </xf>
    <xf numFmtId="181" fontId="3" fillId="3" borderId="1" xfId="0" applyNumberFormat="1" applyFont="1" applyFill="1" applyBorder="1" applyAlignment="1">
      <alignment horizontal="centerContinuous" vertical="center"/>
    </xf>
    <xf numFmtId="187" fontId="2" fillId="0" borderId="1" xfId="0" applyNumberFormat="1" applyFont="1" applyBorder="1" applyAlignment="1">
      <alignment horizontal="center" vertical="center" wrapText="1"/>
    </xf>
    <xf numFmtId="185" fontId="2" fillId="0" borderId="1" xfId="0" applyFont="1" applyBorder="1" applyAlignment="1">
      <alignment vertical="center"/>
    </xf>
    <xf numFmtId="181" fontId="3" fillId="3" borderId="1" xfId="2" applyNumberFormat="1" applyFont="1" applyFill="1" applyBorder="1" applyAlignment="1" applyProtection="1">
      <alignment horizontal="center" vertical="center" wrapText="1"/>
    </xf>
    <xf numFmtId="181" fontId="2" fillId="5" borderId="1" xfId="0" applyNumberFormat="1" applyFont="1" applyFill="1" applyBorder="1" applyAlignment="1">
      <alignment horizontal="center" vertical="center"/>
    </xf>
    <xf numFmtId="181" fontId="4" fillId="0" borderId="1" xfId="13" applyNumberFormat="1" applyFont="1" applyBorder="1">
      <alignment vertical="center"/>
    </xf>
    <xf numFmtId="185" fontId="2" fillId="0" borderId="0" xfId="0" applyFont="1" applyBorder="1" applyAlignment="1"/>
    <xf numFmtId="185" fontId="6" fillId="0" borderId="0" xfId="36" applyNumberFormat="1" applyFont="1" applyFill="1" applyBorder="1" applyAlignment="1"/>
    <xf numFmtId="185" fontId="7" fillId="0" borderId="0" xfId="24" applyNumberFormat="1" applyFont="1" applyFill="1" applyBorder="1" applyAlignment="1">
      <alignment vertical="center"/>
    </xf>
    <xf numFmtId="185" fontId="6" fillId="0" borderId="0" xfId="24" applyNumberFormat="1" applyFont="1" applyFill="1" applyBorder="1" applyAlignment="1">
      <alignment vertical="center"/>
    </xf>
    <xf numFmtId="185" fontId="6" fillId="0" borderId="0" xfId="36" applyNumberFormat="1" applyFont="1" applyFill="1" applyBorder="1" applyAlignment="1">
      <alignment vertical="center"/>
    </xf>
    <xf numFmtId="185" fontId="6" fillId="0" borderId="0" xfId="24" applyNumberFormat="1" applyFont="1" applyFill="1" applyBorder="1" applyAlignment="1">
      <alignment horizontal="center" vertical="center"/>
    </xf>
    <xf numFmtId="185" fontId="8" fillId="0" borderId="0" xfId="36" applyNumberFormat="1" applyFont="1" applyFill="1" applyBorder="1" applyAlignment="1"/>
    <xf numFmtId="185" fontId="1" fillId="0" borderId="0" xfId="36" applyNumberFormat="1" applyFont="1" applyFill="1" applyBorder="1" applyAlignment="1"/>
    <xf numFmtId="185" fontId="9" fillId="0" borderId="0" xfId="24" applyNumberFormat="1" applyFont="1" applyFill="1" applyBorder="1" applyAlignment="1">
      <alignment horizontal="left" vertical="center"/>
    </xf>
    <xf numFmtId="185" fontId="7" fillId="0" borderId="0" xfId="24" applyNumberFormat="1" applyFont="1" applyFill="1" applyBorder="1" applyAlignment="1">
      <alignment horizontal="left" vertical="center"/>
    </xf>
    <xf numFmtId="185" fontId="6" fillId="0" borderId="0" xfId="24" applyNumberFormat="1" applyFont="1" applyFill="1" applyBorder="1" applyAlignment="1">
      <alignment horizontal="left" vertical="center"/>
    </xf>
    <xf numFmtId="185" fontId="10" fillId="0" borderId="0" xfId="24" applyNumberFormat="1" applyFont="1" applyFill="1" applyBorder="1" applyAlignment="1">
      <alignment horizontal="left" vertical="center"/>
    </xf>
    <xf numFmtId="179" fontId="10" fillId="0" borderId="0" xfId="24" applyNumberFormat="1" applyFont="1" applyFill="1" applyBorder="1" applyAlignment="1">
      <alignment horizontal="left" vertical="center"/>
    </xf>
    <xf numFmtId="185" fontId="10" fillId="0" borderId="0" xfId="24" applyNumberFormat="1" applyFont="1" applyFill="1" applyBorder="1" applyAlignment="1">
      <alignment horizontal="left" vertical="center" wrapText="1" shrinkToFit="1"/>
    </xf>
    <xf numFmtId="185" fontId="11" fillId="0" borderId="0" xfId="36" applyNumberFormat="1" applyFont="1" applyFill="1" applyBorder="1" applyAlignment="1"/>
    <xf numFmtId="185" fontId="8" fillId="0" borderId="0" xfId="36" applyNumberFormat="1" applyFont="1" applyFill="1" applyBorder="1" applyAlignment="1">
      <alignment vertical="center"/>
    </xf>
    <xf numFmtId="185" fontId="11" fillId="3" borderId="1" xfId="24" applyNumberFormat="1" applyFont="1" applyFill="1" applyBorder="1" applyAlignment="1">
      <alignment horizontal="center" vertical="center"/>
    </xf>
    <xf numFmtId="0" fontId="6" fillId="4" borderId="1" xfId="24" applyNumberFormat="1" applyFont="1" applyFill="1" applyBorder="1" applyAlignment="1">
      <alignment horizontal="center" vertical="center"/>
    </xf>
    <xf numFmtId="185" fontId="6" fillId="4" borderId="1" xfId="24" applyNumberFormat="1" applyFont="1" applyFill="1" applyBorder="1" applyAlignment="1">
      <alignment horizontal="left" vertical="center"/>
    </xf>
    <xf numFmtId="185" fontId="11" fillId="0" borderId="0" xfId="24" applyNumberFormat="1" applyFont="1" applyFill="1" applyBorder="1" applyAlignment="1">
      <alignment horizontal="left" vertical="center"/>
    </xf>
    <xf numFmtId="179" fontId="11" fillId="0" borderId="0" xfId="24" applyNumberFormat="1" applyFont="1" applyFill="1" applyBorder="1" applyAlignment="1">
      <alignment horizontal="left" vertical="center"/>
    </xf>
    <xf numFmtId="185" fontId="11" fillId="0" borderId="0" xfId="24" applyNumberFormat="1" applyFont="1" applyFill="1" applyBorder="1" applyAlignment="1">
      <alignment horizontal="left" vertical="center" wrapText="1" shrinkToFit="1"/>
    </xf>
    <xf numFmtId="0" fontId="6" fillId="4" borderId="1" xfId="36" applyNumberFormat="1" applyFont="1" applyFill="1" applyBorder="1" applyAlignment="1">
      <alignment horizontal="center" vertical="center"/>
    </xf>
    <xf numFmtId="185" fontId="6" fillId="4" borderId="1" xfId="36" applyNumberFormat="1" applyFont="1" applyFill="1" applyBorder="1" applyAlignment="1">
      <alignment horizontal="left" vertical="center"/>
    </xf>
    <xf numFmtId="185" fontId="6" fillId="6" borderId="1" xfId="36" applyNumberFormat="1" applyFont="1" applyFill="1" applyBorder="1" applyAlignment="1">
      <alignment horizontal="center" vertical="center"/>
    </xf>
    <xf numFmtId="185" fontId="12" fillId="0" borderId="0" xfId="36" applyNumberFormat="1" applyFont="1" applyFill="1" applyBorder="1" applyAlignment="1"/>
    <xf numFmtId="185" fontId="6" fillId="3" borderId="1" xfId="24" applyNumberFormat="1" applyFont="1" applyFill="1" applyBorder="1" applyAlignment="1">
      <alignment horizontal="center" vertical="center" wrapText="1"/>
    </xf>
    <xf numFmtId="185" fontId="6" fillId="3" borderId="1" xfId="24" applyNumberFormat="1" applyFont="1" applyFill="1" applyBorder="1" applyAlignment="1">
      <alignment horizontal="center" vertical="center"/>
    </xf>
    <xf numFmtId="182" fontId="6" fillId="0" borderId="0" xfId="36" applyNumberFormat="1" applyFont="1" applyFill="1" applyBorder="1" applyAlignment="1">
      <alignment horizontal="centerContinuous"/>
    </xf>
    <xf numFmtId="185" fontId="6" fillId="0" borderId="0" xfId="36" applyNumberFormat="1" applyFont="1" applyFill="1" applyBorder="1" applyAlignment="1">
      <alignment horizontal="centerContinuous"/>
    </xf>
    <xf numFmtId="185" fontId="7" fillId="0" borderId="0" xfId="24" applyNumberFormat="1" applyFont="1" applyFill="1" applyBorder="1" applyAlignment="1">
      <alignment horizontal="left" vertical="center" wrapText="1"/>
    </xf>
    <xf numFmtId="184" fontId="6" fillId="0" borderId="6" xfId="36" applyNumberFormat="1" applyFont="1" applyFill="1" applyBorder="1" applyAlignment="1">
      <alignment horizontal="centerContinuous" vertical="center"/>
    </xf>
    <xf numFmtId="184" fontId="6" fillId="0" borderId="7" xfId="36" applyNumberFormat="1" applyFont="1" applyFill="1" applyBorder="1" applyAlignment="1">
      <alignment horizontal="centerContinuous" vertical="center"/>
    </xf>
    <xf numFmtId="185" fontId="6" fillId="4" borderId="1" xfId="36" applyNumberFormat="1" applyFont="1" applyFill="1" applyBorder="1" applyAlignment="1">
      <alignment horizontal="left" vertical="center" wrapText="1"/>
    </xf>
    <xf numFmtId="185" fontId="6" fillId="0" borderId="0" xfId="24" applyNumberFormat="1" applyFont="1" applyFill="1" applyBorder="1" applyAlignment="1">
      <alignment horizontal="centerContinuous" vertical="center"/>
    </xf>
    <xf numFmtId="185" fontId="6" fillId="0" borderId="7" xfId="36" applyNumberFormat="1" applyFont="1" applyFill="1" applyBorder="1" applyAlignment="1">
      <alignment horizontal="centerContinuous" vertical="center"/>
    </xf>
    <xf numFmtId="185" fontId="6" fillId="4" borderId="1" xfId="24" applyNumberFormat="1" applyFont="1" applyFill="1" applyBorder="1" applyAlignment="1">
      <alignment horizontal="left" vertical="center" wrapText="1"/>
    </xf>
    <xf numFmtId="178" fontId="6" fillId="0" borderId="7" xfId="36" applyNumberFormat="1" applyFont="1" applyFill="1" applyBorder="1" applyAlignment="1">
      <alignment horizontal="centerContinuous" vertical="center"/>
    </xf>
    <xf numFmtId="178" fontId="6" fillId="0" borderId="2" xfId="36" applyNumberFormat="1" applyFont="1" applyFill="1" applyBorder="1" applyAlignment="1">
      <alignment horizontal="centerContinuous" vertical="center"/>
    </xf>
    <xf numFmtId="185" fontId="6" fillId="0" borderId="8" xfId="24" applyNumberFormat="1" applyFont="1" applyFill="1" applyBorder="1" applyAlignment="1">
      <alignment horizontal="center" vertical="center"/>
    </xf>
    <xf numFmtId="185" fontId="7" fillId="0" borderId="0" xfId="36" applyNumberFormat="1" applyFont="1" applyFill="1" applyBorder="1" applyAlignment="1"/>
    <xf numFmtId="177" fontId="6" fillId="0" borderId="8" xfId="24" applyNumberFormat="1" applyFont="1" applyFill="1" applyBorder="1" applyAlignment="1">
      <alignment horizontal="right" vertical="center"/>
    </xf>
    <xf numFmtId="185" fontId="11" fillId="3" borderId="1" xfId="24" applyNumberFormat="1" applyFont="1" applyFill="1" applyBorder="1" applyAlignment="1">
      <alignment horizontal="center" vertical="center" wrapText="1"/>
    </xf>
    <xf numFmtId="186" fontId="6" fillId="6" borderId="6" xfId="10" applyNumberFormat="1" applyFont="1" applyFill="1" applyBorder="1" applyAlignment="1">
      <alignment horizontal="right" vertical="center"/>
    </xf>
    <xf numFmtId="186" fontId="6" fillId="6" borderId="7" xfId="10" applyNumberFormat="1" applyFont="1" applyFill="1" applyBorder="1" applyAlignment="1">
      <alignment horizontal="right" vertical="center"/>
    </xf>
    <xf numFmtId="176" fontId="6" fillId="6" borderId="7" xfId="10" applyNumberFormat="1" applyFont="1" applyFill="1" applyBorder="1" applyAlignment="1">
      <alignment horizontal="left" vertical="center"/>
    </xf>
    <xf numFmtId="176" fontId="6" fillId="6" borderId="2" xfId="10" applyNumberFormat="1" applyFont="1" applyFill="1" applyBorder="1" applyAlignment="1">
      <alignment horizontal="left" vertical="center"/>
    </xf>
    <xf numFmtId="180" fontId="6" fillId="6" borderId="6" xfId="10" applyNumberFormat="1" applyFont="1" applyFill="1" applyBorder="1" applyAlignment="1">
      <alignment horizontal="right" vertical="center"/>
    </xf>
    <xf numFmtId="180" fontId="6" fillId="6" borderId="7" xfId="10" applyNumberFormat="1" applyFont="1" applyFill="1" applyBorder="1" applyAlignment="1">
      <alignment horizontal="right" vertical="center"/>
    </xf>
  </cellXfs>
  <cellStyles count="57">
    <cellStyle name="常规" xfId="0" builtinId="0"/>
    <cellStyle name="常规_功能一览 (2)_附件1_规模概算" xfId="1"/>
    <cellStyle name="常规 2" xfId="2"/>
    <cellStyle name="常规 4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常规_报价_2" xfId="10"/>
    <cellStyle name="货币" xfId="11" builtinId="4"/>
    <cellStyle name="强调文字颜色 3" xfId="12" builtinId="37"/>
    <cellStyle name="常规_功能列表" xfId="13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標準_【UMK】改修工数見積書_051108（POW）_日本側見解_20070515-JTB京都おこしやすシステム 見積もり(5月以降作業分)(長沙)_ＣＴＳ－Ｇ／ＷのＰＤ書作成工数見積もり(chinki)" xfId="24"/>
    <cellStyle name="好" xfId="25" builtinId="26"/>
    <cellStyle name="20% - 强调文字颜色 1" xfId="26" builtinId="30"/>
    <cellStyle name="汇总" xfId="27" builtinId="25"/>
    <cellStyle name="差" xfId="28" builtinId="27"/>
    <cellStyle name="检查单元格" xfId="29" builtinId="23"/>
    <cellStyle name="输出" xfId="30" builtinId="21"/>
    <cellStyle name="标题 1" xfId="31" builtinId="16"/>
    <cellStyle name="解释性文本" xfId="32" builtinId="53"/>
    <cellStyle name="20% - 强调文字颜色 2" xfId="33" builtinId="34"/>
    <cellStyle name="标题 4" xfId="34" builtinId="19"/>
    <cellStyle name="货币[0]" xfId="35" builtinId="7"/>
    <cellStyle name="常规_报价" xfId="36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千位分隔[0]" xfId="49" builtinId="6"/>
    <cellStyle name="标题 2" xfId="50" builtinId="17"/>
    <cellStyle name="40% - 强调文字颜色 5" xfId="51" builtinId="47"/>
    <cellStyle name="标题 3" xfId="52" builtinId="18"/>
    <cellStyle name="强调文字颜色 6" xfId="53" builtinId="49"/>
    <cellStyle name="40% - 强调文字颜色 1" xfId="54" builtinId="31"/>
    <cellStyle name="常规 3" xfId="55"/>
    <cellStyle name="链接单元格" xfId="56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P49"/>
  <sheetViews>
    <sheetView tabSelected="1" workbookViewId="0">
      <selection activeCell="A23" sqref="A23:AB23"/>
    </sheetView>
  </sheetViews>
  <sheetFormatPr defaultColWidth="2.14166666666667" defaultRowHeight="16.5" customHeight="1"/>
  <cols>
    <col min="1" max="37" width="2.425" style="38" customWidth="1"/>
    <col min="38" max="38" width="5.14166666666667" style="38" customWidth="1"/>
    <col min="39" max="43" width="2.425" style="38" customWidth="1"/>
    <col min="44" max="44" width="2.85833333333333" style="38" customWidth="1"/>
    <col min="45" max="172" width="2.14166666666667" style="38" customWidth="1"/>
    <col min="173" max="192" width="2.14166666666667" style="3" customWidth="1"/>
    <col min="193" max="16384" width="2.14166666666667" style="3"/>
  </cols>
  <sheetData>
    <row r="1" s="38" customFormat="1" ht="19.2" spans="1:24">
      <c r="A1" s="44" t="s">
        <v>0</v>
      </c>
      <c r="X1" s="38" t="s">
        <v>1</v>
      </c>
    </row>
    <row r="3" s="38" customFormat="1" ht="12.8" spans="1:6">
      <c r="A3" s="38" t="s">
        <v>2</v>
      </c>
      <c r="F3" s="38" t="s">
        <v>3</v>
      </c>
    </row>
    <row r="4" s="38" customFormat="1" ht="12.8" spans="1:24">
      <c r="A4" s="38" t="s">
        <v>4</v>
      </c>
      <c r="F4" s="38" t="s">
        <v>5</v>
      </c>
      <c r="X4" s="38" t="s">
        <v>6</v>
      </c>
    </row>
    <row r="5" s="38" customFormat="1" ht="12.8" spans="1:11">
      <c r="A5" s="38" t="s">
        <v>7</v>
      </c>
      <c r="F5" s="65">
        <v>43755</v>
      </c>
      <c r="G5" s="66"/>
      <c r="H5" s="66"/>
      <c r="I5" s="66"/>
      <c r="J5" s="66"/>
      <c r="K5" s="66"/>
    </row>
    <row r="6" s="38" customFormat="1" ht="8.25" customHeight="1" spans="6:12">
      <c r="F6" s="66"/>
      <c r="G6" s="66"/>
      <c r="H6" s="66"/>
      <c r="I6" s="66"/>
      <c r="J6" s="66"/>
      <c r="K6" s="66"/>
      <c r="L6" s="66"/>
    </row>
    <row r="7" s="39" customFormat="1" ht="32.25" customHeight="1" spans="1:172">
      <c r="A7" s="45" t="s">
        <v>0</v>
      </c>
      <c r="B7" s="46"/>
      <c r="C7" s="46"/>
      <c r="D7" s="46"/>
      <c r="E7" s="46"/>
      <c r="F7" s="46"/>
      <c r="G7" s="46"/>
      <c r="H7" s="67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7"/>
    </row>
    <row r="8" s="40" customFormat="1" ht="11.25" customHeight="1" spans="1:7">
      <c r="A8" s="47"/>
      <c r="B8" s="48"/>
      <c r="C8" s="49"/>
      <c r="D8" s="50"/>
      <c r="E8" s="48"/>
      <c r="F8" s="47"/>
      <c r="G8" s="47"/>
    </row>
    <row r="9" s="40" customFormat="1" ht="12.8" spans="1:51">
      <c r="A9" s="51" t="s">
        <v>8</v>
      </c>
      <c r="B9" s="48"/>
      <c r="C9" s="49"/>
      <c r="D9" s="50"/>
      <c r="E9" s="48"/>
      <c r="F9" s="47"/>
      <c r="G9" s="47"/>
      <c r="AS9" s="38"/>
      <c r="AT9" s="38"/>
      <c r="AU9" s="38"/>
      <c r="AV9" s="38"/>
      <c r="AW9" s="38"/>
      <c r="AX9" s="38"/>
      <c r="AY9" s="38"/>
    </row>
    <row r="10" s="41" customFormat="1" ht="15" customHeight="1" spans="1:51">
      <c r="A10" s="41" t="s">
        <v>9</v>
      </c>
      <c r="G10" s="68" t="s">
        <v>10</v>
      </c>
      <c r="H10" s="69"/>
      <c r="I10" s="69"/>
      <c r="J10" s="69"/>
      <c r="K10" s="69"/>
      <c r="L10" s="69"/>
      <c r="M10" s="69"/>
      <c r="N10" s="72" t="s">
        <v>11</v>
      </c>
      <c r="O10" s="72"/>
      <c r="P10" s="72"/>
      <c r="Q10" s="74" t="s">
        <v>12</v>
      </c>
      <c r="R10" s="74"/>
      <c r="S10" s="74"/>
      <c r="T10" s="74"/>
      <c r="U10" s="74"/>
      <c r="V10" s="74"/>
      <c r="W10" s="75"/>
      <c r="AS10" s="40"/>
      <c r="AT10" s="40"/>
      <c r="AU10" s="40"/>
      <c r="AV10" s="40"/>
      <c r="AW10" s="40"/>
      <c r="AX10" s="40"/>
      <c r="AY10" s="40"/>
    </row>
    <row r="11" s="41" customFormat="1" ht="15" customHeight="1" spans="1:51">
      <c r="A11" s="52" t="s">
        <v>13</v>
      </c>
      <c r="AS11" s="40"/>
      <c r="AT11" s="40"/>
      <c r="AU11" s="40"/>
      <c r="AV11" s="40"/>
      <c r="AW11" s="40"/>
      <c r="AX11" s="40"/>
      <c r="AY11" s="40"/>
    </row>
    <row r="12" s="38" customFormat="1" ht="12.8" spans="45:51">
      <c r="AS12" s="40"/>
      <c r="AT12" s="40"/>
      <c r="AU12" s="40"/>
      <c r="AV12" s="40"/>
      <c r="AW12" s="40"/>
      <c r="AX12" s="40"/>
      <c r="AY12" s="40"/>
    </row>
    <row r="13" s="40" customFormat="1" ht="12.8" spans="1:7">
      <c r="A13" s="51" t="s">
        <v>14</v>
      </c>
      <c r="B13" s="48"/>
      <c r="C13" s="49"/>
      <c r="D13" s="50"/>
      <c r="E13" s="48"/>
      <c r="F13" s="47"/>
      <c r="G13" s="47"/>
    </row>
    <row r="14" s="42" customFormat="1" customHeight="1" spans="1:51">
      <c r="A14" s="53" t="s">
        <v>15</v>
      </c>
      <c r="B14" s="53"/>
      <c r="C14" s="53"/>
      <c r="D14" s="53" t="s">
        <v>16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 t="s">
        <v>17</v>
      </c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S14" s="40"/>
      <c r="AT14" s="40"/>
      <c r="AU14" s="40"/>
      <c r="AV14" s="40"/>
      <c r="AW14" s="40"/>
      <c r="AX14" s="40"/>
      <c r="AY14" s="40"/>
    </row>
    <row r="15" s="40" customFormat="1" ht="27" customHeight="1" spans="1:43">
      <c r="A15" s="54">
        <v>1</v>
      </c>
      <c r="B15" s="54"/>
      <c r="C15" s="54"/>
      <c r="D15" s="55" t="s">
        <v>18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73" t="s">
        <v>19</v>
      </c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</row>
    <row r="16" s="40" customFormat="1" ht="27" customHeight="1" spans="1:43">
      <c r="A16" s="54">
        <v>2</v>
      </c>
      <c r="B16" s="54"/>
      <c r="C16" s="54"/>
      <c r="D16" s="55" t="s">
        <v>20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73" t="s">
        <v>19</v>
      </c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</row>
    <row r="17" s="40" customFormat="1" customHeight="1" spans="1:43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</row>
    <row r="18" s="40" customFormat="1" customHeight="1" spans="1:51">
      <c r="A18" s="51" t="s">
        <v>21</v>
      </c>
      <c r="B18" s="56"/>
      <c r="C18" s="57"/>
      <c r="D18" s="58"/>
      <c r="E18" s="56"/>
      <c r="F18" s="47"/>
      <c r="G18" s="47"/>
      <c r="L18" s="71"/>
      <c r="O18" s="71"/>
      <c r="AS18" s="38"/>
      <c r="AT18" s="38"/>
      <c r="AU18" s="38"/>
      <c r="AV18" s="38"/>
      <c r="AW18" s="38"/>
      <c r="AX18" s="38"/>
      <c r="AY18" s="38"/>
    </row>
    <row r="19" s="40" customFormat="1" customHeight="1" spans="1:51">
      <c r="A19" s="51"/>
      <c r="B19" s="56" t="s">
        <v>22</v>
      </c>
      <c r="C19" s="57"/>
      <c r="D19" s="58"/>
      <c r="E19" s="56"/>
      <c r="F19" s="47"/>
      <c r="G19" s="47"/>
      <c r="L19" s="71"/>
      <c r="O19" s="71"/>
      <c r="Y19" s="76" t="s">
        <v>23</v>
      </c>
      <c r="Z19" s="76"/>
      <c r="AA19" s="76"/>
      <c r="AB19" s="76"/>
      <c r="AC19" s="78">
        <v>1500</v>
      </c>
      <c r="AD19" s="78"/>
      <c r="AE19" s="78"/>
      <c r="AF19" s="78"/>
      <c r="AG19" s="78"/>
      <c r="AH19" s="78"/>
      <c r="AI19" s="38"/>
      <c r="AJ19" s="38"/>
      <c r="AK19" s="38"/>
      <c r="AL19" s="38"/>
      <c r="AM19" s="38"/>
      <c r="AN19" s="38"/>
      <c r="AO19" s="38"/>
      <c r="AP19" s="38"/>
      <c r="AQ19" s="38"/>
      <c r="AS19" s="38"/>
      <c r="AT19" s="38"/>
      <c r="AU19" s="38"/>
      <c r="AV19" s="38"/>
      <c r="AW19" s="38"/>
      <c r="AX19" s="38"/>
      <c r="AY19" s="38"/>
    </row>
    <row r="20" s="40" customFormat="1" customHeight="1" spans="1:43">
      <c r="A20" s="53" t="s">
        <v>15</v>
      </c>
      <c r="B20" s="53"/>
      <c r="C20" s="53"/>
      <c r="D20" s="53" t="s">
        <v>24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79" t="s">
        <v>25</v>
      </c>
      <c r="AD20" s="79"/>
      <c r="AE20" s="79"/>
      <c r="AF20" s="79"/>
      <c r="AG20" s="79"/>
      <c r="AH20" s="79"/>
      <c r="AI20" s="79" t="s">
        <v>26</v>
      </c>
      <c r="AJ20" s="79"/>
      <c r="AK20" s="79"/>
      <c r="AL20" s="79"/>
      <c r="AM20" s="79"/>
      <c r="AN20" s="79"/>
      <c r="AO20" s="38"/>
      <c r="AP20" s="38"/>
      <c r="AQ20" s="38"/>
    </row>
    <row r="21" s="40" customFormat="1" ht="14.25" customHeight="1" spans="1:51">
      <c r="A21" s="59">
        <f>A15</f>
        <v>1</v>
      </c>
      <c r="B21" s="59"/>
      <c r="C21" s="59"/>
      <c r="D21" s="60" t="str">
        <f>D15</f>
        <v>iOS端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80">
        <f>Android!E17</f>
        <v>76.5</v>
      </c>
      <c r="AD21" s="81"/>
      <c r="AE21" s="81"/>
      <c r="AF21" s="81"/>
      <c r="AG21" s="82" t="s">
        <v>27</v>
      </c>
      <c r="AH21" s="83"/>
      <c r="AI21" s="84">
        <f>$AC$19*AC21</f>
        <v>114750</v>
      </c>
      <c r="AJ21" s="85"/>
      <c r="AK21" s="85"/>
      <c r="AL21" s="85"/>
      <c r="AM21" s="82" t="s">
        <v>28</v>
      </c>
      <c r="AN21" s="83"/>
      <c r="AO21" s="38"/>
      <c r="AP21" s="38"/>
      <c r="AQ21" s="38"/>
      <c r="AS21" s="42"/>
      <c r="AT21" s="42"/>
      <c r="AU21" s="42"/>
      <c r="AV21" s="42"/>
      <c r="AW21" s="42"/>
      <c r="AX21" s="42"/>
      <c r="AY21" s="42"/>
    </row>
    <row r="22" s="40" customFormat="1" ht="14.25" customHeight="1" spans="1:51">
      <c r="A22" s="59">
        <f>A16</f>
        <v>2</v>
      </c>
      <c r="B22" s="59"/>
      <c r="C22" s="59"/>
      <c r="D22" s="60" t="str">
        <f>D16</f>
        <v>Android端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80">
        <f>Android!E17</f>
        <v>76.5</v>
      </c>
      <c r="AD22" s="81"/>
      <c r="AE22" s="81"/>
      <c r="AF22" s="81"/>
      <c r="AG22" s="82" t="s">
        <v>27</v>
      </c>
      <c r="AH22" s="83"/>
      <c r="AI22" s="84">
        <f>$AC$19*AC22</f>
        <v>114750</v>
      </c>
      <c r="AJ22" s="85"/>
      <c r="AK22" s="85"/>
      <c r="AL22" s="85"/>
      <c r="AM22" s="82" t="s">
        <v>28</v>
      </c>
      <c r="AN22" s="83"/>
      <c r="AO22" s="38"/>
      <c r="AP22" s="38"/>
      <c r="AQ22" s="38"/>
      <c r="AS22" s="42"/>
      <c r="AT22" s="42"/>
      <c r="AU22" s="42"/>
      <c r="AV22" s="42"/>
      <c r="AW22" s="42"/>
      <c r="AX22" s="42"/>
      <c r="AY22" s="42"/>
    </row>
    <row r="23" s="40" customFormat="1" customHeight="1" spans="1:51">
      <c r="A23" s="61" t="s">
        <v>29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80">
        <f>SUM(AC21:AC22)</f>
        <v>153</v>
      </c>
      <c r="AD23" s="81"/>
      <c r="AE23" s="81"/>
      <c r="AF23" s="81"/>
      <c r="AG23" s="82" t="s">
        <v>27</v>
      </c>
      <c r="AH23" s="83"/>
      <c r="AI23" s="84">
        <f>SUM(AI21:AI22)</f>
        <v>229500</v>
      </c>
      <c r="AJ23" s="85"/>
      <c r="AK23" s="85"/>
      <c r="AL23" s="85"/>
      <c r="AM23" s="82" t="s">
        <v>28</v>
      </c>
      <c r="AN23" s="83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</row>
    <row r="24" s="38" customFormat="1" customHeight="1" spans="2:51">
      <c r="B24" s="51" t="s">
        <v>30</v>
      </c>
      <c r="AU24" s="43"/>
      <c r="AV24" s="43"/>
      <c r="AW24" s="43"/>
      <c r="AX24" s="43"/>
      <c r="AY24" s="43"/>
    </row>
    <row r="25" s="38" customFormat="1" customHeight="1" spans="2:2">
      <c r="B25" s="38" t="s">
        <v>31</v>
      </c>
    </row>
    <row r="26" s="38" customFormat="1" ht="14" spans="2:46">
      <c r="B26" s="38" t="s">
        <v>32</v>
      </c>
      <c r="AS26" s="43"/>
      <c r="AT26" s="43"/>
    </row>
    <row r="27" s="38" customFormat="1" ht="12.8" spans="1:46">
      <c r="A27" s="51" t="s">
        <v>33</v>
      </c>
      <c r="B27" s="43"/>
      <c r="AS27" s="43"/>
      <c r="AT27" s="43"/>
    </row>
    <row r="28" s="38" customFormat="1" ht="14" spans="1:1">
      <c r="A28" s="38" t="s">
        <v>34</v>
      </c>
    </row>
    <row r="29" s="38" customFormat="1" ht="14" spans="1:1">
      <c r="A29" s="38" t="s">
        <v>35</v>
      </c>
    </row>
    <row r="30" s="38" customFormat="1" ht="12.8" spans="2:2">
      <c r="B30" s="38" t="s">
        <v>36</v>
      </c>
    </row>
    <row r="31" s="38" customFormat="1" ht="14" spans="1:1">
      <c r="A31" s="38" t="s">
        <v>37</v>
      </c>
    </row>
    <row r="32" s="38" customFormat="1" ht="12.8" spans="1:2">
      <c r="A32" s="62"/>
      <c r="B32" s="62"/>
    </row>
    <row r="33" s="38" customFormat="1" customHeight="1" spans="1:43">
      <c r="A33" s="56" t="s">
        <v>38</v>
      </c>
      <c r="B33" s="48"/>
      <c r="C33" s="49"/>
      <c r="D33" s="50"/>
      <c r="E33" s="48"/>
      <c r="F33" s="47"/>
      <c r="G33" s="47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</row>
    <row r="34" s="38" customFormat="1" ht="12.8" spans="1:15">
      <c r="A34" s="63" t="s">
        <v>39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</row>
    <row r="35" s="38" customFormat="1" ht="42" customHeight="1" spans="1:15">
      <c r="A35" s="64"/>
      <c r="B35" s="64"/>
      <c r="C35" s="64"/>
      <c r="D35" s="64"/>
      <c r="E35" s="64"/>
      <c r="F35" s="64"/>
      <c r="G35" s="70" t="s">
        <v>40</v>
      </c>
      <c r="H35" s="60"/>
      <c r="I35" s="60"/>
      <c r="J35" s="60"/>
      <c r="K35" s="60"/>
      <c r="L35" s="60"/>
      <c r="M35" s="60"/>
      <c r="N35" s="60"/>
      <c r="O35" s="60"/>
    </row>
    <row r="36" s="43" customFormat="1" ht="12.8" spans="1:5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S36" s="38"/>
      <c r="AT36" s="38"/>
      <c r="AU36" s="38"/>
      <c r="AV36" s="38"/>
      <c r="AW36" s="38"/>
      <c r="AX36" s="38"/>
      <c r="AY36" s="38"/>
    </row>
    <row r="37" s="38" customFormat="1" ht="17.1" customHeight="1"/>
    <row r="38" ht="14.25" customHeight="1"/>
    <row r="39" ht="63" customHeight="1"/>
    <row r="49" ht="57.75" customHeight="1"/>
  </sheetData>
  <mergeCells count="35">
    <mergeCell ref="A14:C14"/>
    <mergeCell ref="D14:N14"/>
    <mergeCell ref="O14:AQ14"/>
    <mergeCell ref="A15:C15"/>
    <mergeCell ref="D15:N15"/>
    <mergeCell ref="O15:AQ15"/>
    <mergeCell ref="A16:C16"/>
    <mergeCell ref="D16:N16"/>
    <mergeCell ref="O16:AQ16"/>
    <mergeCell ref="Y19:AB19"/>
    <mergeCell ref="AC19:AH19"/>
    <mergeCell ref="A20:C20"/>
    <mergeCell ref="D20:AB20"/>
    <mergeCell ref="AC20:AH20"/>
    <mergeCell ref="AI20:AN20"/>
    <mergeCell ref="A21:C21"/>
    <mergeCell ref="D21:AB21"/>
    <mergeCell ref="AC21:AF21"/>
    <mergeCell ref="AG21:AH21"/>
    <mergeCell ref="AI21:AL21"/>
    <mergeCell ref="AM21:AN21"/>
    <mergeCell ref="A22:C22"/>
    <mergeCell ref="D22:AB22"/>
    <mergeCell ref="AC22:AF22"/>
    <mergeCell ref="AG22:AH22"/>
    <mergeCell ref="AI22:AL22"/>
    <mergeCell ref="AM22:AN22"/>
    <mergeCell ref="A23:AB23"/>
    <mergeCell ref="AC23:AF23"/>
    <mergeCell ref="AG23:AH23"/>
    <mergeCell ref="AI23:AL23"/>
    <mergeCell ref="AM23:AN23"/>
    <mergeCell ref="G34:O34"/>
    <mergeCell ref="G35:O35"/>
    <mergeCell ref="A34:F35"/>
  </mergeCells>
  <pageMargins left="0.590277777777778" right="0.55" top="0.747916666666667" bottom="0.707638888888889" header="0.510416666666667" footer="0.510416666666667"/>
  <pageSetup paperSize="256" scale="67" orientation="portrait"/>
  <headerFooter alignWithMargins="0">
    <oddHeader>&amp;R&amp;G</oddHeader>
    <oddFooter>&amp;L中软国际公司&amp;R第&amp;P页/共&amp;N页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8"/>
  <sheetViews>
    <sheetView workbookViewId="0">
      <selection activeCell="J4" sqref="J4"/>
    </sheetView>
  </sheetViews>
  <sheetFormatPr defaultColWidth="9.06666666666667" defaultRowHeight="15.2"/>
  <cols>
    <col min="2" max="2" width="11.8" customWidth="1"/>
    <col min="3" max="3" width="18.8833333333333" customWidth="1"/>
    <col min="4" max="4" width="13.4666666666667" customWidth="1"/>
    <col min="5" max="5" width="11.3833333333333" customWidth="1"/>
    <col min="6" max="6" width="11.3916666666667" customWidth="1"/>
    <col min="7" max="7" width="10.9666666666667" customWidth="1"/>
    <col min="8" max="8" width="12.5" customWidth="1"/>
    <col min="10" max="10" width="9.66666666666667"/>
  </cols>
  <sheetData>
    <row r="1" s="3" customFormat="1" ht="19.2" spans="1:16">
      <c r="A1" s="1"/>
      <c r="B1" s="2" t="s">
        <v>18</v>
      </c>
      <c r="C1" s="4"/>
      <c r="D1" s="24"/>
      <c r="E1" s="24"/>
      <c r="F1" s="25" t="s">
        <v>41</v>
      </c>
      <c r="G1" s="25"/>
      <c r="H1" s="25"/>
      <c r="I1" s="31"/>
      <c r="J1" s="32">
        <v>2.5</v>
      </c>
      <c r="K1" s="33" t="s">
        <v>42</v>
      </c>
      <c r="L1" s="37"/>
      <c r="M1" s="37"/>
      <c r="N1" s="37"/>
      <c r="O1" s="37"/>
      <c r="P1" s="37"/>
    </row>
    <row r="2" ht="28" spans="1:11">
      <c r="A2" s="1" t="s">
        <v>43</v>
      </c>
      <c r="B2" s="5" t="s">
        <v>44</v>
      </c>
      <c r="C2" s="5" t="s">
        <v>45</v>
      </c>
      <c r="D2" s="5" t="s">
        <v>46</v>
      </c>
      <c r="E2" s="5" t="s">
        <v>47</v>
      </c>
      <c r="F2" s="26" t="s">
        <v>48</v>
      </c>
      <c r="G2" s="26" t="s">
        <v>49</v>
      </c>
      <c r="H2" s="26" t="s">
        <v>50</v>
      </c>
      <c r="I2" s="34" t="s">
        <v>51</v>
      </c>
      <c r="J2" s="26" t="s">
        <v>52</v>
      </c>
      <c r="K2" s="19"/>
    </row>
    <row r="3" ht="28" spans="1:11">
      <c r="A3" s="6">
        <v>1</v>
      </c>
      <c r="B3" s="7" t="s">
        <v>53</v>
      </c>
      <c r="C3" s="8" t="s">
        <v>54</v>
      </c>
      <c r="D3" s="9" t="s">
        <v>55</v>
      </c>
      <c r="E3" s="27">
        <f>ROUND($I3*$J$1,1)</f>
        <v>6.3</v>
      </c>
      <c r="F3" s="28">
        <v>2</v>
      </c>
      <c r="G3" s="28">
        <v>2.5</v>
      </c>
      <c r="H3" s="28">
        <v>3</v>
      </c>
      <c r="I3" s="35">
        <f t="shared" ref="I3:I16" si="0">SUM(F3,G3*4,H3)/6</f>
        <v>2.5</v>
      </c>
      <c r="J3" s="19"/>
      <c r="K3" s="19"/>
    </row>
    <row r="4" ht="19.2" spans="1:11">
      <c r="A4" s="6">
        <v>2</v>
      </c>
      <c r="B4" s="7"/>
      <c r="C4" s="10" t="s">
        <v>56</v>
      </c>
      <c r="D4" s="11" t="s">
        <v>57</v>
      </c>
      <c r="E4" s="27">
        <f>ROUND($I4*$J$1,1)</f>
        <v>3.8</v>
      </c>
      <c r="F4" s="28">
        <v>1</v>
      </c>
      <c r="G4" s="28">
        <v>1.5</v>
      </c>
      <c r="H4" s="28">
        <v>2</v>
      </c>
      <c r="I4" s="35">
        <f t="shared" si="0"/>
        <v>1.5</v>
      </c>
      <c r="J4" s="19"/>
      <c r="K4" s="19"/>
    </row>
    <row r="5" ht="28" spans="1:11">
      <c r="A5" s="6">
        <v>3</v>
      </c>
      <c r="B5" s="7"/>
      <c r="C5" s="10" t="s">
        <v>58</v>
      </c>
      <c r="D5" s="11" t="s">
        <v>59</v>
      </c>
      <c r="E5" s="27">
        <f>ROUND($I5*$J$1,1)</f>
        <v>3.8</v>
      </c>
      <c r="F5" s="28">
        <v>1</v>
      </c>
      <c r="G5" s="28">
        <v>1.5</v>
      </c>
      <c r="H5" s="28">
        <v>2</v>
      </c>
      <c r="I5" s="35">
        <f t="shared" si="0"/>
        <v>1.5</v>
      </c>
      <c r="J5" s="19"/>
      <c r="K5" s="19"/>
    </row>
    <row r="6" ht="28" spans="1:11">
      <c r="A6" s="6"/>
      <c r="B6" s="12" t="s">
        <v>60</v>
      </c>
      <c r="C6" s="10" t="s">
        <v>61</v>
      </c>
      <c r="D6" s="11" t="s">
        <v>62</v>
      </c>
      <c r="E6" s="27">
        <f>ROUND($I6*$J$1,1)</f>
        <v>6.3</v>
      </c>
      <c r="F6" s="28">
        <v>2</v>
      </c>
      <c r="G6" s="28">
        <v>2.5</v>
      </c>
      <c r="H6" s="28">
        <v>3</v>
      </c>
      <c r="I6" s="35">
        <f t="shared" si="0"/>
        <v>2.5</v>
      </c>
      <c r="J6" s="19"/>
      <c r="K6" s="19"/>
    </row>
    <row r="7" ht="19.2" spans="1:11">
      <c r="A7" s="6">
        <v>4</v>
      </c>
      <c r="B7" s="13" t="s">
        <v>63</v>
      </c>
      <c r="C7" s="14" t="s">
        <v>64</v>
      </c>
      <c r="D7" s="11" t="s">
        <v>64</v>
      </c>
      <c r="E7" s="27">
        <f>ROUND($I7*$J$1,1)</f>
        <v>6.3</v>
      </c>
      <c r="F7" s="28">
        <v>2</v>
      </c>
      <c r="G7" s="28">
        <v>2.5</v>
      </c>
      <c r="H7" s="28">
        <v>3</v>
      </c>
      <c r="I7" s="35">
        <f t="shared" si="0"/>
        <v>2.5</v>
      </c>
      <c r="J7" s="19"/>
      <c r="K7" s="19"/>
    </row>
    <row r="8" ht="28" spans="1:11">
      <c r="A8" s="6">
        <v>5</v>
      </c>
      <c r="B8" s="13"/>
      <c r="C8" s="14" t="s">
        <v>65</v>
      </c>
      <c r="D8" s="11" t="s">
        <v>65</v>
      </c>
      <c r="E8" s="27">
        <f>ROUND($I8*$J$1,1)</f>
        <v>3.8</v>
      </c>
      <c r="F8" s="28">
        <v>1</v>
      </c>
      <c r="G8" s="28">
        <v>1.5</v>
      </c>
      <c r="H8" s="28">
        <v>2</v>
      </c>
      <c r="I8" s="35">
        <f t="shared" si="0"/>
        <v>1.5</v>
      </c>
      <c r="J8" s="19"/>
      <c r="K8" s="19"/>
    </row>
    <row r="9" ht="19.2" spans="1:11">
      <c r="A9" s="6">
        <v>6</v>
      </c>
      <c r="B9" s="13"/>
      <c r="C9" s="14" t="s">
        <v>66</v>
      </c>
      <c r="D9" s="11" t="s">
        <v>66</v>
      </c>
      <c r="E9" s="27">
        <f>ROUND($I9*$J$1,1)</f>
        <v>6.3</v>
      </c>
      <c r="F9" s="28">
        <v>2</v>
      </c>
      <c r="G9" s="28">
        <v>2.5</v>
      </c>
      <c r="H9" s="28">
        <v>3</v>
      </c>
      <c r="I9" s="35">
        <f t="shared" si="0"/>
        <v>2.5</v>
      </c>
      <c r="J9" s="19"/>
      <c r="K9" s="19"/>
    </row>
    <row r="10" ht="19.2" spans="1:11">
      <c r="A10" s="6">
        <v>7</v>
      </c>
      <c r="B10" s="15" t="s">
        <v>67</v>
      </c>
      <c r="C10" s="10" t="s">
        <v>68</v>
      </c>
      <c r="D10" s="16" t="s">
        <v>69</v>
      </c>
      <c r="E10" s="27">
        <f>ROUND($I10*$J$1,1)</f>
        <v>3.8</v>
      </c>
      <c r="F10" s="28">
        <v>1</v>
      </c>
      <c r="G10" s="28">
        <v>1.5</v>
      </c>
      <c r="H10" s="28">
        <v>2</v>
      </c>
      <c r="I10" s="35">
        <f t="shared" si="0"/>
        <v>1.5</v>
      </c>
      <c r="J10" s="19"/>
      <c r="K10" s="19"/>
    </row>
    <row r="11" ht="28" spans="1:11">
      <c r="A11" s="6"/>
      <c r="B11" s="17" t="s">
        <v>70</v>
      </c>
      <c r="C11" s="10" t="s">
        <v>71</v>
      </c>
      <c r="D11" s="16" t="s">
        <v>72</v>
      </c>
      <c r="E11" s="27">
        <f>ROUND($I11*$J$1,1)</f>
        <v>7.3</v>
      </c>
      <c r="F11" s="28">
        <v>2</v>
      </c>
      <c r="G11" s="28">
        <v>3</v>
      </c>
      <c r="H11" s="28">
        <v>3.5</v>
      </c>
      <c r="I11" s="35">
        <f t="shared" si="0"/>
        <v>2.91666666666667</v>
      </c>
      <c r="J11" s="19"/>
      <c r="K11" s="19"/>
    </row>
    <row r="12" ht="19.2" spans="1:11">
      <c r="A12" s="6"/>
      <c r="B12" s="17"/>
      <c r="C12" s="10" t="s">
        <v>73</v>
      </c>
      <c r="D12" s="16" t="s">
        <v>74</v>
      </c>
      <c r="E12" s="27">
        <f>ROUND($I12*$J$1,1)</f>
        <v>5.2</v>
      </c>
      <c r="F12" s="28">
        <v>1.5</v>
      </c>
      <c r="G12" s="28">
        <v>2</v>
      </c>
      <c r="H12" s="28">
        <v>3</v>
      </c>
      <c r="I12" s="35">
        <f t="shared" si="0"/>
        <v>2.08333333333333</v>
      </c>
      <c r="J12" s="19"/>
      <c r="K12" s="19"/>
    </row>
    <row r="13" ht="19.2" spans="1:11">
      <c r="A13" s="6"/>
      <c r="B13" s="18"/>
      <c r="C13" s="10" t="s">
        <v>75</v>
      </c>
      <c r="D13" s="16" t="s">
        <v>76</v>
      </c>
      <c r="E13" s="27">
        <f>ROUND($I13*$J$1,1)</f>
        <v>4.8</v>
      </c>
      <c r="F13" s="28">
        <v>1</v>
      </c>
      <c r="G13" s="28">
        <v>2</v>
      </c>
      <c r="H13" s="28">
        <v>2.5</v>
      </c>
      <c r="I13" s="35">
        <f t="shared" si="0"/>
        <v>1.91666666666667</v>
      </c>
      <c r="J13" s="19"/>
      <c r="K13" s="19"/>
    </row>
    <row r="14" ht="28" spans="1:11">
      <c r="A14" s="6"/>
      <c r="B14" s="18" t="s">
        <v>77</v>
      </c>
      <c r="C14" s="10" t="s">
        <v>78</v>
      </c>
      <c r="D14" s="16" t="s">
        <v>79</v>
      </c>
      <c r="E14" s="27">
        <f>ROUND($I14*$J$1,1)</f>
        <v>5</v>
      </c>
      <c r="F14" s="28">
        <v>1.5</v>
      </c>
      <c r="G14" s="28">
        <v>2</v>
      </c>
      <c r="H14" s="28">
        <v>2.5</v>
      </c>
      <c r="I14" s="35">
        <f t="shared" si="0"/>
        <v>2</v>
      </c>
      <c r="J14" s="19"/>
      <c r="K14" s="19"/>
    </row>
    <row r="15" ht="19.2" spans="1:11">
      <c r="A15" s="6"/>
      <c r="B15" s="18" t="s">
        <v>80</v>
      </c>
      <c r="C15" s="10" t="s">
        <v>81</v>
      </c>
      <c r="D15" s="16" t="s">
        <v>82</v>
      </c>
      <c r="E15" s="27">
        <f>ROUND($I15*$J$1,1)</f>
        <v>5</v>
      </c>
      <c r="F15" s="28">
        <v>1.5</v>
      </c>
      <c r="G15" s="28">
        <v>2</v>
      </c>
      <c r="H15" s="28">
        <v>2.5</v>
      </c>
      <c r="I15" s="35">
        <f t="shared" si="0"/>
        <v>2</v>
      </c>
      <c r="J15" s="19"/>
      <c r="K15" s="19"/>
    </row>
    <row r="16" ht="19.2" spans="1:11">
      <c r="A16" s="6"/>
      <c r="B16" s="17" t="s">
        <v>83</v>
      </c>
      <c r="C16" s="10" t="s">
        <v>83</v>
      </c>
      <c r="D16" s="16" t="s">
        <v>84</v>
      </c>
      <c r="E16" s="27">
        <f>ROUND($I16*$J$1,1)</f>
        <v>8.8</v>
      </c>
      <c r="F16" s="28">
        <v>3</v>
      </c>
      <c r="G16" s="28">
        <v>3.5</v>
      </c>
      <c r="H16" s="28">
        <v>4</v>
      </c>
      <c r="I16" s="35">
        <f t="shared" si="0"/>
        <v>3.5</v>
      </c>
      <c r="J16" s="19"/>
      <c r="K16" s="19"/>
    </row>
    <row r="17" spans="1:11">
      <c r="A17" s="19"/>
      <c r="B17" s="20" t="s">
        <v>85</v>
      </c>
      <c r="C17" s="20"/>
      <c r="D17" s="20"/>
      <c r="E17" s="29">
        <f>SUM(E3:E16)</f>
        <v>76.5</v>
      </c>
      <c r="F17" s="30"/>
      <c r="G17" s="30"/>
      <c r="H17" s="30"/>
      <c r="I17" s="36"/>
      <c r="J17" s="30"/>
      <c r="K17" s="19"/>
    </row>
    <row r="18" spans="1:11">
      <c r="A18" s="19"/>
      <c r="B18" s="21" t="s">
        <v>86</v>
      </c>
      <c r="C18" s="22"/>
      <c r="D18" s="23"/>
      <c r="E18" s="29"/>
      <c r="F18" s="30"/>
      <c r="G18" s="30"/>
      <c r="H18" s="30"/>
      <c r="I18" s="36"/>
      <c r="J18" s="30"/>
      <c r="K18" s="19"/>
    </row>
  </sheetData>
  <mergeCells count="4">
    <mergeCell ref="B17:D17"/>
    <mergeCell ref="B3:B5"/>
    <mergeCell ref="B7:B9"/>
    <mergeCell ref="B11:B1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8"/>
  <sheetViews>
    <sheetView workbookViewId="0">
      <selection activeCell="A1" sqref="A1"/>
    </sheetView>
  </sheetViews>
  <sheetFormatPr defaultColWidth="9.06666666666667" defaultRowHeight="15.2"/>
  <cols>
    <col min="2" max="2" width="15" customWidth="1"/>
    <col min="3" max="3" width="18.3333333333333" customWidth="1"/>
    <col min="4" max="4" width="17.6416666666667" customWidth="1"/>
    <col min="5" max="5" width="11.2416666666667" customWidth="1"/>
    <col min="6" max="6" width="10.6916666666667" customWidth="1"/>
    <col min="7" max="7" width="10.275" customWidth="1"/>
    <col min="8" max="8" width="10.9666666666667" customWidth="1"/>
    <col min="9" max="9" width="11.3833333333333" customWidth="1"/>
  </cols>
  <sheetData>
    <row r="1" ht="19.2" spans="1:11">
      <c r="A1" s="1"/>
      <c r="B1" s="2" t="s">
        <v>87</v>
      </c>
      <c r="C1" s="3"/>
      <c r="D1" s="4"/>
      <c r="E1" s="24"/>
      <c r="F1" s="25" t="s">
        <v>41</v>
      </c>
      <c r="G1" s="25"/>
      <c r="H1" s="25"/>
      <c r="I1" s="31"/>
      <c r="J1" s="32">
        <v>2.5</v>
      </c>
      <c r="K1" s="33" t="s">
        <v>42</v>
      </c>
    </row>
    <row r="2" ht="19.2" spans="1:11">
      <c r="A2" s="1" t="s">
        <v>43</v>
      </c>
      <c r="B2" s="5" t="s">
        <v>44</v>
      </c>
      <c r="C2" s="5" t="s">
        <v>45</v>
      </c>
      <c r="D2" s="5" t="s">
        <v>46</v>
      </c>
      <c r="E2" s="5" t="s">
        <v>47</v>
      </c>
      <c r="F2" s="26" t="s">
        <v>48</v>
      </c>
      <c r="G2" s="26" t="s">
        <v>49</v>
      </c>
      <c r="H2" s="26" t="s">
        <v>50</v>
      </c>
      <c r="I2" s="34" t="s">
        <v>51</v>
      </c>
      <c r="J2" s="26" t="s">
        <v>52</v>
      </c>
      <c r="K2" s="19"/>
    </row>
    <row r="3" ht="19.2" spans="1:11">
      <c r="A3" s="6">
        <v>1</v>
      </c>
      <c r="B3" s="7" t="s">
        <v>53</v>
      </c>
      <c r="C3" s="8" t="s">
        <v>54</v>
      </c>
      <c r="D3" s="9" t="s">
        <v>55</v>
      </c>
      <c r="E3" s="27">
        <f>ROUND($I3*$J$1,1)</f>
        <v>6.3</v>
      </c>
      <c r="F3" s="28">
        <v>2</v>
      </c>
      <c r="G3" s="28">
        <v>2.5</v>
      </c>
      <c r="H3" s="28">
        <v>3</v>
      </c>
      <c r="I3" s="35">
        <f t="shared" ref="I3:I16" si="0">SUM(F3,G3*4,H3)/6</f>
        <v>2.5</v>
      </c>
      <c r="J3" s="19"/>
      <c r="K3" s="19"/>
    </row>
    <row r="4" ht="19.2" spans="1:11">
      <c r="A4" s="6">
        <v>2</v>
      </c>
      <c r="B4" s="7"/>
      <c r="C4" s="10" t="s">
        <v>56</v>
      </c>
      <c r="D4" s="11" t="s">
        <v>57</v>
      </c>
      <c r="E4" s="27">
        <f>ROUND($I4*$J$1,1)</f>
        <v>3.8</v>
      </c>
      <c r="F4" s="28">
        <v>1</v>
      </c>
      <c r="G4" s="28">
        <v>1.5</v>
      </c>
      <c r="H4" s="28">
        <v>2</v>
      </c>
      <c r="I4" s="35">
        <f t="shared" si="0"/>
        <v>1.5</v>
      </c>
      <c r="J4" s="19"/>
      <c r="K4" s="19"/>
    </row>
    <row r="5" ht="19.2" spans="1:11">
      <c r="A5" s="6">
        <v>3</v>
      </c>
      <c r="B5" s="7"/>
      <c r="C5" s="10" t="s">
        <v>58</v>
      </c>
      <c r="D5" s="11" t="s">
        <v>59</v>
      </c>
      <c r="E5" s="27">
        <f>ROUND($I5*$J$1,1)</f>
        <v>3.8</v>
      </c>
      <c r="F5" s="28">
        <v>1</v>
      </c>
      <c r="G5" s="28">
        <v>1.5</v>
      </c>
      <c r="H5" s="28">
        <v>2</v>
      </c>
      <c r="I5" s="35">
        <f t="shared" si="0"/>
        <v>1.5</v>
      </c>
      <c r="J5" s="19"/>
      <c r="K5" s="19"/>
    </row>
    <row r="6" ht="19.2" spans="1:11">
      <c r="A6" s="6"/>
      <c r="B6" s="12" t="s">
        <v>60</v>
      </c>
      <c r="C6" s="10" t="s">
        <v>61</v>
      </c>
      <c r="D6" s="11" t="s">
        <v>62</v>
      </c>
      <c r="E6" s="27">
        <f>ROUND($I6*$J$1,1)</f>
        <v>6.3</v>
      </c>
      <c r="F6" s="28">
        <v>2</v>
      </c>
      <c r="G6" s="28">
        <v>2.5</v>
      </c>
      <c r="H6" s="28">
        <v>3</v>
      </c>
      <c r="I6" s="35">
        <f t="shared" si="0"/>
        <v>2.5</v>
      </c>
      <c r="J6" s="19"/>
      <c r="K6" s="19"/>
    </row>
    <row r="7" ht="19.2" spans="1:11">
      <c r="A7" s="6">
        <v>4</v>
      </c>
      <c r="B7" s="13" t="s">
        <v>63</v>
      </c>
      <c r="C7" s="14" t="s">
        <v>64</v>
      </c>
      <c r="D7" s="11" t="s">
        <v>64</v>
      </c>
      <c r="E7" s="27">
        <f>ROUND($I7*$J$1,1)</f>
        <v>6.3</v>
      </c>
      <c r="F7" s="28">
        <v>2</v>
      </c>
      <c r="G7" s="28">
        <v>2.5</v>
      </c>
      <c r="H7" s="28">
        <v>3</v>
      </c>
      <c r="I7" s="35">
        <f t="shared" si="0"/>
        <v>2.5</v>
      </c>
      <c r="J7" s="19"/>
      <c r="K7" s="19"/>
    </row>
    <row r="8" ht="19.2" spans="1:11">
      <c r="A8" s="6">
        <v>5</v>
      </c>
      <c r="B8" s="13"/>
      <c r="C8" s="14" t="s">
        <v>65</v>
      </c>
      <c r="D8" s="11" t="s">
        <v>65</v>
      </c>
      <c r="E8" s="27">
        <f>ROUND($I8*$J$1,1)</f>
        <v>3.8</v>
      </c>
      <c r="F8" s="28">
        <v>1</v>
      </c>
      <c r="G8" s="28">
        <v>1.5</v>
      </c>
      <c r="H8" s="28">
        <v>2</v>
      </c>
      <c r="I8" s="35">
        <f t="shared" si="0"/>
        <v>1.5</v>
      </c>
      <c r="J8" s="19"/>
      <c r="K8" s="19"/>
    </row>
    <row r="9" ht="19.2" spans="1:11">
      <c r="A9" s="6">
        <v>6</v>
      </c>
      <c r="B9" s="13"/>
      <c r="C9" s="14" t="s">
        <v>66</v>
      </c>
      <c r="D9" s="11" t="s">
        <v>66</v>
      </c>
      <c r="E9" s="27">
        <f>ROUND($I9*$J$1,1)</f>
        <v>6.3</v>
      </c>
      <c r="F9" s="28">
        <v>2</v>
      </c>
      <c r="G9" s="28">
        <v>2.5</v>
      </c>
      <c r="H9" s="28">
        <v>3</v>
      </c>
      <c r="I9" s="35">
        <f t="shared" si="0"/>
        <v>2.5</v>
      </c>
      <c r="J9" s="19"/>
      <c r="K9" s="19"/>
    </row>
    <row r="10" ht="19.2" spans="1:11">
      <c r="A10" s="6">
        <v>7</v>
      </c>
      <c r="B10" s="15" t="s">
        <v>67</v>
      </c>
      <c r="C10" s="10" t="s">
        <v>68</v>
      </c>
      <c r="D10" s="16" t="s">
        <v>69</v>
      </c>
      <c r="E10" s="27">
        <f>ROUND($I10*$J$1,1)</f>
        <v>3.8</v>
      </c>
      <c r="F10" s="28">
        <v>1</v>
      </c>
      <c r="G10" s="28">
        <v>1.5</v>
      </c>
      <c r="H10" s="28">
        <v>2</v>
      </c>
      <c r="I10" s="35">
        <f t="shared" si="0"/>
        <v>1.5</v>
      </c>
      <c r="J10" s="19"/>
      <c r="K10" s="19"/>
    </row>
    <row r="11" ht="19.2" spans="1:11">
      <c r="A11" s="6"/>
      <c r="B11" s="17" t="s">
        <v>70</v>
      </c>
      <c r="C11" s="10" t="s">
        <v>71</v>
      </c>
      <c r="D11" s="16" t="s">
        <v>72</v>
      </c>
      <c r="E11" s="27">
        <f>ROUND($I11*$J$1,1)</f>
        <v>7.3</v>
      </c>
      <c r="F11" s="28">
        <v>2</v>
      </c>
      <c r="G11" s="28">
        <v>3</v>
      </c>
      <c r="H11" s="28">
        <v>3.5</v>
      </c>
      <c r="I11" s="35">
        <f t="shared" si="0"/>
        <v>2.91666666666667</v>
      </c>
      <c r="J11" s="19"/>
      <c r="K11" s="19"/>
    </row>
    <row r="12" ht="19.2" spans="1:11">
      <c r="A12" s="6"/>
      <c r="B12" s="17"/>
      <c r="C12" s="10" t="s">
        <v>73</v>
      </c>
      <c r="D12" s="16" t="s">
        <v>74</v>
      </c>
      <c r="E12" s="27">
        <f>ROUND($I12*$J$1,1)</f>
        <v>5.2</v>
      </c>
      <c r="F12" s="28">
        <v>1.5</v>
      </c>
      <c r="G12" s="28">
        <v>2</v>
      </c>
      <c r="H12" s="28">
        <v>3</v>
      </c>
      <c r="I12" s="35">
        <f t="shared" si="0"/>
        <v>2.08333333333333</v>
      </c>
      <c r="J12" s="19"/>
      <c r="K12" s="19"/>
    </row>
    <row r="13" ht="19.2" spans="1:11">
      <c r="A13" s="6"/>
      <c r="B13" s="18"/>
      <c r="C13" s="10" t="s">
        <v>75</v>
      </c>
      <c r="D13" s="16" t="s">
        <v>76</v>
      </c>
      <c r="E13" s="27">
        <f>ROUND($I13*$J$1,1)</f>
        <v>4.8</v>
      </c>
      <c r="F13" s="28">
        <v>1</v>
      </c>
      <c r="G13" s="28">
        <v>2</v>
      </c>
      <c r="H13" s="28">
        <v>2.5</v>
      </c>
      <c r="I13" s="35">
        <f t="shared" si="0"/>
        <v>1.91666666666667</v>
      </c>
      <c r="J13" s="19"/>
      <c r="K13" s="19"/>
    </row>
    <row r="14" ht="19.2" spans="1:11">
      <c r="A14" s="6"/>
      <c r="B14" s="18" t="s">
        <v>77</v>
      </c>
      <c r="C14" s="10" t="s">
        <v>78</v>
      </c>
      <c r="D14" s="16" t="s">
        <v>79</v>
      </c>
      <c r="E14" s="27">
        <f>ROUND($I14*$J$1,1)</f>
        <v>5</v>
      </c>
      <c r="F14" s="28">
        <v>1.5</v>
      </c>
      <c r="G14" s="28">
        <v>2</v>
      </c>
      <c r="H14" s="28">
        <v>2.5</v>
      </c>
      <c r="I14" s="35">
        <f t="shared" si="0"/>
        <v>2</v>
      </c>
      <c r="J14" s="19"/>
      <c r="K14" s="19"/>
    </row>
    <row r="15" ht="19.2" spans="1:11">
      <c r="A15" s="6"/>
      <c r="B15" s="18" t="s">
        <v>80</v>
      </c>
      <c r="C15" s="10" t="s">
        <v>81</v>
      </c>
      <c r="D15" s="16" t="s">
        <v>82</v>
      </c>
      <c r="E15" s="27">
        <f>ROUND($I15*$J$1,1)</f>
        <v>5</v>
      </c>
      <c r="F15" s="28">
        <v>1.5</v>
      </c>
      <c r="G15" s="28">
        <v>2</v>
      </c>
      <c r="H15" s="28">
        <v>2.5</v>
      </c>
      <c r="I15" s="35">
        <f t="shared" si="0"/>
        <v>2</v>
      </c>
      <c r="J15" s="19"/>
      <c r="K15" s="19"/>
    </row>
    <row r="16" ht="19.2" spans="1:11">
      <c r="A16" s="6"/>
      <c r="B16" s="17" t="s">
        <v>83</v>
      </c>
      <c r="C16" s="10" t="s">
        <v>83</v>
      </c>
      <c r="D16" s="16" t="s">
        <v>84</v>
      </c>
      <c r="E16" s="27">
        <f>ROUND($I16*$J$1,1)</f>
        <v>8.8</v>
      </c>
      <c r="F16" s="28">
        <v>3</v>
      </c>
      <c r="G16" s="28">
        <v>3.5</v>
      </c>
      <c r="H16" s="28">
        <v>4</v>
      </c>
      <c r="I16" s="35">
        <f t="shared" si="0"/>
        <v>3.5</v>
      </c>
      <c r="J16" s="19"/>
      <c r="K16" s="19"/>
    </row>
    <row r="17" spans="1:11">
      <c r="A17" s="19"/>
      <c r="B17" s="20" t="s">
        <v>85</v>
      </c>
      <c r="C17" s="20"/>
      <c r="D17" s="20"/>
      <c r="E17" s="29">
        <f>SUM(E3:E16)</f>
        <v>76.5</v>
      </c>
      <c r="F17" s="30"/>
      <c r="G17" s="30"/>
      <c r="H17" s="30"/>
      <c r="I17" s="36"/>
      <c r="J17" s="30"/>
      <c r="K17" s="19"/>
    </row>
    <row r="18" spans="1:11">
      <c r="A18" s="19"/>
      <c r="B18" s="21" t="s">
        <v>86</v>
      </c>
      <c r="C18" s="22"/>
      <c r="D18" s="23"/>
      <c r="E18" s="29"/>
      <c r="F18" s="30"/>
      <c r="G18" s="30"/>
      <c r="H18" s="30"/>
      <c r="I18" s="36"/>
      <c r="J18" s="30"/>
      <c r="K18" s="19"/>
    </row>
  </sheetData>
  <mergeCells count="4">
    <mergeCell ref="B17:D17"/>
    <mergeCell ref="B3:B5"/>
    <mergeCell ref="B7:B9"/>
    <mergeCell ref="B11:B1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中软国际公司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报价</vt:lpstr>
      <vt:lpstr>iOS端</vt:lpstr>
      <vt:lpstr>Android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Chinasofti</dc:creator>
  <cp:lastModifiedBy>edone</cp:lastModifiedBy>
  <dcterms:created xsi:type="dcterms:W3CDTF">2014-04-11T13:55:00Z</dcterms:created>
  <cp:lastPrinted>2017-07-30T04:39:00Z</cp:lastPrinted>
  <dcterms:modified xsi:type="dcterms:W3CDTF">2019-10-17T16:03:35Z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