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10" tabRatio="769"/>
  </bookViews>
  <sheets>
    <sheet name="报价" sheetId="1" r:id="rId1"/>
    <sheet name="APP端" sheetId="11" r:id="rId2"/>
    <sheet name="后端" sheetId="12" r:id="rId3"/>
  </sheets>
  <definedNames>
    <definedName name="_xlnm.Print_Area" localSheetId="0">报价!$A$1:$AQ$52</definedName>
    <definedName name="_xlnm.Print_Titles" localSheetId="0">报价!$A:AQ</definedName>
    <definedName name="项目名称">报价!$G$4</definedName>
    <definedName name="_xlnm.Print_Area" localSheetId="1">APP端!$A$1:$E$61</definedName>
    <definedName name="_xlnm.Print_Area" localSheetId="2">后端!$A$1:$E$20</definedName>
  </definedNames>
  <calcPr calcId="144525" concurrentCalc="0"/>
</workbook>
</file>

<file path=xl/sharedStrings.xml><?xml version="1.0" encoding="utf-8"?>
<sst xmlns="http://schemas.openxmlformats.org/spreadsheetml/2006/main" count="244" uniqueCount="217">
  <si>
    <t>（下称甲方）</t>
  </si>
  <si>
    <t>项目名：</t>
  </si>
  <si>
    <t>信托APP项目</t>
  </si>
  <si>
    <t>作成者：</t>
  </si>
  <si>
    <t>（下称乙方）</t>
  </si>
  <si>
    <t>作成日：</t>
  </si>
  <si>
    <t>１．作业工期</t>
  </si>
  <si>
    <t>作业期间</t>
  </si>
  <si>
    <t>S月</t>
  </si>
  <si>
    <t>～</t>
  </si>
  <si>
    <t>S+9月</t>
  </si>
  <si>
    <t>※ S月为项目启动时间。以上仅为预估工期，实际工期甲乙双方根据实际情况经协商而定。</t>
  </si>
  <si>
    <t>２．功能范围</t>
  </si>
  <si>
    <t>No</t>
  </si>
  <si>
    <t>功能模块名称</t>
  </si>
  <si>
    <t>内容描述</t>
  </si>
  <si>
    <t>信托APP</t>
  </si>
  <si>
    <t>后端</t>
  </si>
  <si>
    <t>３．费用</t>
  </si>
  <si>
    <t>研发单价</t>
  </si>
  <si>
    <t>应用系统开发</t>
  </si>
  <si>
    <t>小计（工时)</t>
  </si>
  <si>
    <t>小计（金额)</t>
  </si>
  <si>
    <t>人天</t>
  </si>
  <si>
    <t>元</t>
  </si>
  <si>
    <t>合计</t>
  </si>
  <si>
    <t>总计</t>
  </si>
  <si>
    <t>2).其他费用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</si>
  <si>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在甲方现场作业时，所发生的办公费用（水、电、网络、机器等）由甲方提供。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</si>
  <si>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若因甲方要求到</t>
    </r>
    <r>
      <rPr>
        <sz val="9"/>
        <rFont val="MS Gothic"/>
        <charset val="128"/>
      </rPr>
      <t>客</t>
    </r>
    <r>
      <rPr>
        <sz val="9"/>
        <rFont val="微软雅黑"/>
        <charset val="134"/>
      </rPr>
      <t>户所在市区以外的地区进行需求调研、开发、或安装部署等作业，期间产生的额外费用应另行计算。</t>
    </r>
  </si>
  <si>
    <t>4．约束条件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</si>
  <si>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本报价是基于甲方提供的项目需求信息，整理的系统功能清单而进行估算的结果，如有新需求或需求范围变更，双方要另外评估变更费用。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</si>
  <si>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以上报价包含系统设计&lt;含架构、功能、UI&gt;、制造&lt;编码、单元测试&gt;、系统测试、上线协助等 工作的预计时间。</t>
    </r>
  </si>
  <si>
    <t>项目需求分析及需求规格说明书，由甲方提供。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</si>
  <si>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若需求范围或作业范围发生较大幅度改变时（±5%以上），需要重新进行估算和报价。</t>
    </r>
  </si>
  <si>
    <t>5．交货物品</t>
  </si>
  <si>
    <t>交货物品</t>
  </si>
  <si>
    <t>需求分析</t>
  </si>
  <si>
    <t>系统设计</t>
  </si>
  <si>
    <t>制造</t>
  </si>
  <si>
    <t>系统测试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</si>
  <si>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需求分析说明书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</si>
  <si>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系统设计说明书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</si>
  <si>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系统源代码</t>
    </r>
  </si>
  <si>
    <t>・系统测试报告
・安装配置手册
・用户使用手册</t>
  </si>
  <si>
    <t>职位名称</t>
  </si>
  <si>
    <t>资源级别</t>
  </si>
  <si>
    <t>资源数量</t>
  </si>
  <si>
    <t>预计投入周期（月）</t>
  </si>
  <si>
    <t>人月小计</t>
  </si>
  <si>
    <t>PM</t>
  </si>
  <si>
    <t>高级</t>
  </si>
  <si>
    <t>BA</t>
  </si>
  <si>
    <t>架构师</t>
  </si>
  <si>
    <t>前端开发</t>
  </si>
  <si>
    <t>H5高级</t>
  </si>
  <si>
    <t>H5中级</t>
  </si>
  <si>
    <t>Android高级</t>
  </si>
  <si>
    <t>IOS高级</t>
  </si>
  <si>
    <t>后端开发</t>
  </si>
  <si>
    <t>java高级</t>
  </si>
  <si>
    <t>java中级</t>
  </si>
  <si>
    <t>测试工程师</t>
  </si>
  <si>
    <t>测试经理</t>
  </si>
  <si>
    <t>UI设计师</t>
  </si>
  <si>
    <t>中级</t>
  </si>
  <si>
    <t>小计</t>
  </si>
  <si>
    <t>信托app端报价</t>
  </si>
  <si>
    <t>制造(编码+单元测试)规模估计(人天)</t>
  </si>
  <si>
    <t>制造，指编码&amp;单元测试的工作，其他工作以系数考虑；系数指项目整体工作(需求分析、系统设计&lt;含架构、功能、UI&gt;、制造、系统测试、上线协助等)对制造工作的比例，全流程的比例，一般为1.7-2.25，若复杂度提升，则需加大该系数。</t>
  </si>
  <si>
    <t>№</t>
  </si>
  <si>
    <t>一级栏目/子系统</t>
  </si>
  <si>
    <t>二级栏目/模块名称</t>
  </si>
  <si>
    <t>功能说明/备注</t>
  </si>
  <si>
    <t>工作量(人天)</t>
  </si>
  <si>
    <t>乐观值</t>
  </si>
  <si>
    <t>最可能值</t>
  </si>
  <si>
    <t>悲观值</t>
  </si>
  <si>
    <t>估算结果</t>
  </si>
  <si>
    <t>备注2</t>
  </si>
  <si>
    <t>客户中心</t>
  </si>
  <si>
    <t>实名认证</t>
  </si>
  <si>
    <t>需要支持各类证件的实名认证功能，结合 OCR 识别技术采集证件信息，实名认证方式、包括：公安接口鉴权、资料人工审核等
1.支持中国大陆身份证公安鉴权，调用公安接口进行身份鉴权
2.支持港澳台居民身份证、港澳通行证的资料审核
3.支持国外护照的资料审核</t>
  </si>
  <si>
    <t>银行卡绑卡</t>
  </si>
  <si>
    <t>需要支持用户在APP 端自助绑定银行卡
1、 银行卡信息通过 OCR 识别方式采集
2、 银行卡信息可通过银行鉴权方式实现信息真实性比对
3、 银行卡信息在用户中心存储，支持分支行信息管理，银行卡所属银行识别
4、 银行卡信息除了通过 OCR 直接上传外，支持手动上传，</t>
  </si>
  <si>
    <t>CRS</t>
  </si>
  <si>
    <t>APP 端需要支持居民税收居民信息的录入，支持相关信息的查询，CRS 信息存储在用户中心；CRS 信息需要针对不同国家实现不同的逻辑控制</t>
  </si>
  <si>
    <t>资产证明</t>
  </si>
  <si>
    <t>APP 端需要支持用户拍照或者本地上传资产证明资料，用于用户合格投资者的认证、相关信息存储在用户中心；</t>
  </si>
  <si>
    <t>用户协议授权</t>
  </si>
  <si>
    <t>用户中心需支持各类用户协议的配置和签署授权信息管理
例如：用户授权同意隐私政策条款、用户授权进行资产查询条款、用户确认成为合格投资者等</t>
  </si>
  <si>
    <t xml:space="preserve">账户中心 </t>
  </si>
  <si>
    <t>注册</t>
  </si>
  <si>
    <t>需要实现用户注册功能，包括手机号验证后注册、设置密码等功能。该手机号码注册功能同步平安一账通。</t>
  </si>
  <si>
    <t>登陆</t>
  </si>
  <si>
    <t>需要实现账户密码登陆功能和短信验证码登录功能。如果忘记密码需要验证短信之后重设密码。
登陆模块是获取用户网络请求权限的途径，用户操作超时等情况需要重新登陆。用户首次成功登陆后跳转设置手势密码，用户可以选择跳过。(APP 端)
在个人中心提供退出登陆功能。退出后清空所有本地用户数据。</t>
  </si>
  <si>
    <t>修改密码</t>
  </si>
  <si>
    <t>在个人中心提供修改密码功能。</t>
  </si>
  <si>
    <t>修改手机号</t>
  </si>
  <si>
    <t>在个人中心提供修改手机号功能。手机号为用户登陆的账号。修改前需要先短信验证。</t>
  </si>
  <si>
    <t>手势密码登录</t>
  </si>
  <si>
    <t>用户 APP 切换到后台或者超时等情况需要手势密码登陆。手势密码登陆失败跳转账户密码登陆。</t>
  </si>
  <si>
    <t>手势密码设置</t>
  </si>
  <si>
    <t>在个人中心提供手势密码开关功能。在个人中心提供修改手势密码功能。修改手势密码之前需要先账密登陆。</t>
  </si>
  <si>
    <t>三方合作模式对接</t>
  </si>
  <si>
    <t>第三方渠道引流的客户可在信托app 完成联合登录。当引流客户在信托app 没有账号时完成平安一帐通的静默注册。</t>
  </si>
  <si>
    <t>订单中心</t>
  </si>
  <si>
    <t>订单列表查询</t>
  </si>
  <si>
    <t>需要实现订单列表查询功能。</t>
  </si>
  <si>
    <t>订单详情查询</t>
  </si>
  <si>
    <t>需要实现客户通过信托APP 查询订单详情功能，订单详情根据产品类型、交易类型模板化；</t>
  </si>
  <si>
    <t>APP核心功能</t>
  </si>
  <si>
    <t>首页</t>
  </si>
  <si>
    <t>首页内容需要支持分模块配置，配置项包括轮播图广告、产品精选列表模块、公告信息披露模块、产品主要功能入口区域等功能；首页的内容支持后台管理系统动态配置，各个区域信息异步展示。</t>
  </si>
  <si>
    <t>产品货架</t>
  </si>
  <si>
    <r>
      <rPr>
        <sz val="10"/>
        <rFont val="微软雅黑"/>
        <charset val="134"/>
      </rPr>
      <t xml:space="preserve">1.脱敏产品货架，
1)针对以下用户：独立APP 未登录用户，且已完成合格投资者声明；
2)产品名称支持可配置脱敏显示；
3)收益率、投资期限用区间；
2.完整产品货架
1)针对满足以下全部条件的用户：
</t>
    </r>
    <r>
      <rPr>
        <sz val="10"/>
        <rFont val="Wingdings 2"/>
        <charset val="134"/>
      </rPr>
      <t></t>
    </r>
    <r>
      <rPr>
        <sz val="10"/>
        <rFont val="微软雅黑"/>
        <charset val="134"/>
      </rPr>
      <t xml:space="preserve">已登录用户
</t>
    </r>
    <r>
      <rPr>
        <sz val="10"/>
        <rFont val="Wingdings 2"/>
        <charset val="134"/>
      </rPr>
      <t></t>
    </r>
    <r>
      <rPr>
        <sz val="10"/>
        <rFont val="微软雅黑"/>
        <charset val="134"/>
      </rPr>
      <t xml:space="preserve">已完成实名认证
</t>
    </r>
    <r>
      <rPr>
        <sz val="10"/>
        <rFont val="Wingdings 2"/>
        <charset val="134"/>
      </rPr>
      <t></t>
    </r>
    <r>
      <rPr>
        <sz val="10"/>
        <rFont val="微软雅黑"/>
        <charset val="134"/>
      </rPr>
      <t>已完成合格投资者声明或合格投资者认证有效
2)信息不做脱敏，可以完整展示
3.产品货架底部增加免责声明
4.产品货架无需过滤超配产品
5.按照产品的发布渠道展示货架
6.产品货架按产品分配展示，支持排序、筛选
产品卡片状态根据产品销售生命周期变化</t>
    </r>
  </si>
  <si>
    <t>产品详情</t>
  </si>
  <si>
    <t>1.查看产品详情必须完成事项
•实名认证
•合格投资者声明
•风险测评
2.产品类型包括标类、非标、家族信托、阳光私募等产品系列；
3.支持图片、音频、视频产品介绍
4.产品详情根据产品销售生命周期展示交易日入口，并做相应交易逻辑判断；</t>
  </si>
  <si>
    <t>认购/申购/追购/撤单</t>
  </si>
  <si>
    <t xml:space="preserve">1.点击认购入口要控制用户已完成下单必须事项才可进入下单页面，下单必须事项包括 
•实名认证（含身份证影像件上传） 
•风险测评 
•完成填写投资者适当性信息 
•完成填写 CRS 信息 
2.认购入口的展示要求保持不变 
3.交易下单完成的事项为如下： 
•实名认证（含身份证影像件上传） 
•风险测评 
•完成填写投资者适当性信息 
•完成填写 CRS 信息 
•客户五项及联系信息完整 
•合格投资者认证有效 
•录入认购金额（订单信息） 
•录入受益账户（户名、账户、开户行及影像） 
4.提交订单时保持控制当前产品必须有资源 
•有名额 
•有额度 
5.提交订单系统要自动判断是否超配，如果超配不允许提交订单。 
6.支持认购和追购，如果当前产品客户有持仓资产，系统自动识别走追购流程。 
7.查看订单详情； 
8.支持客户撤销订单； </t>
  </si>
  <si>
    <t>赎回</t>
  </si>
  <si>
    <t xml:space="preserve">1.客户有持仓客户可支持客户在开放日下单赎回； 
2.赎回需签署相关单证，赎回费用根据产品配置收取； 
3.赎回单证需根据信托要求归档； 
4.赎回订单支持查看赎回确认书； 
5.赎回订单支持撤销； 
6.赎回订单支持查看订单详情； </t>
  </si>
  <si>
    <t>转让</t>
  </si>
  <si>
    <t>1、 转让专区展示转让资产列表，转让资产详情展示；
2、 支持客户发起转让交易，完成转让相关单证上传，归档；
3、 转让列表查询；</t>
  </si>
  <si>
    <t>电子签署</t>
  </si>
  <si>
    <t xml:space="preserve">1.认购订单需要签署的材料如下： 
•风险揭示书 
•电子申请书（含投资者声明） 
•电子合同 
2.追购订单需要签署： 
•电子申请书（含投资者声明） 
3.赎回电子单证在线签署； 
4.转让电子单证在线签署； 
5.电子签署的单证和交易相关材料要上传集团影像系统，并在交易文件下发信托内部系统 
1) 认购订单需要上传的材料(根据产品、交易要求配置)： 
•风险揭示书 
•电子申请书 
•电子合同 
•身份证件影像 
•受益账户影像 
•合格投资者认证材料影像 
</t>
  </si>
  <si>
    <t>视讯见证</t>
  </si>
  <si>
    <t>1、信托计划销售需完成视讯双录，需支持人工在线双录，AI 面签，双录过程中需完成： 
•核实身份（人脸识别、证件影像、本人、公安系统影像匹配） 
•确认风险问卷为本人完成 
•确认本人下单 
•确认认购信息 
•核实产品风险揭示是否知悉 
•确认认购单证是否本人签署</t>
  </si>
  <si>
    <t>资金支付</t>
  </si>
  <si>
    <t>本期为线下支付，后续考虑支持线上支付。本期支付的具体要求如下 
1、 仅支持线下支付 
2、 支持用户查看和复制产品募集户 
3、 系统支持引导自动打开或下载收益帐户的开户行对应的银行的网银 APP（仅支持主流银行）。 
4、 推送短信通知给用户，提醒其于指定时间内进行投资资金支付</t>
  </si>
  <si>
    <t>资产查看</t>
  </si>
  <si>
    <t xml:space="preserve">1、 支持查询客户在平安信托所有信托计划资产； 
2、 需实现查询资产总览，资产明细，历史资产，资产日历。 </t>
  </si>
  <si>
    <t>合格投资者承诺函</t>
  </si>
  <si>
    <t xml:space="preserve">1、合格投资者承诺函每个客户确认一次即可，之后再进入无需再确认 
2、该确认动作后台需要留痕，并支持推送至后台，支持信托同事开通权限查询 
3、 该页面具体文案已平安信托提供为准 </t>
  </si>
  <si>
    <t>KYC</t>
  </si>
  <si>
    <t>按照平安信托合规要求，完成标准的风险测评问卷，根据测评的问题和评分规则得到客户风险等级。</t>
  </si>
  <si>
    <t>清算分配客户收款</t>
  </si>
  <si>
    <t>信托公司直接支付到客户受益账户，信托 APP 根据 TA、TSS 交易状态更新客户资产，并通知客户清算分配结果。</t>
  </si>
  <si>
    <t>客户账户</t>
  </si>
  <si>
    <t>资产总览</t>
  </si>
  <si>
    <t>展示客户持有信托计划资产总市值，总收益，按照产品分类展示资产等；</t>
  </si>
  <si>
    <t>资产列表</t>
  </si>
  <si>
    <t>查询客户资产列表；</t>
  </si>
  <si>
    <t>历史资产</t>
  </si>
  <si>
    <t>实现客户历史资产查询。</t>
  </si>
  <si>
    <t>客户账单</t>
  </si>
  <si>
    <t>需要实现客户账单查询，包括客户资产变动（购买、赎回、分红、清盘等）记录；</t>
  </si>
  <si>
    <t>回款日历</t>
  </si>
  <si>
    <t>实现客户持有资产的未来回款时间，金额等，以日历形式展示；</t>
  </si>
  <si>
    <t>我的订单</t>
  </si>
  <si>
    <t>客户订单列表入口；</t>
  </si>
  <si>
    <t>客户服务</t>
  </si>
  <si>
    <t>客户信息修改</t>
  </si>
  <si>
    <t>对接信托客户信息管理模块，实现客户信息实时同步，修改功能。</t>
  </si>
  <si>
    <t>受益账户变更</t>
  </si>
  <si>
    <t>支持客户在信托 APP 提交受益账户变更申请，签署变更申请书，提交后台审核，对接信托TSS、TA 实现实时修改客户受益账户。</t>
  </si>
  <si>
    <t>申请资金证明</t>
  </si>
  <si>
    <t>支持客户在信托APP 申请资金证明，提交到信托单证系统审核，打印并线下寄送资金证明给客户，信托APP 需同步更新状态。</t>
  </si>
  <si>
    <t>查看交易权证</t>
  </si>
  <si>
    <t>支持客户在信托 APP 查看成功交易的交易权证。</t>
  </si>
  <si>
    <t>在线退款申请</t>
  </si>
  <si>
    <t>支持客户从信托 APP 发起超额打款、不足额打款、封帐失败、撤单退款等退款申请， 并同步退款处理状态和结果。</t>
  </si>
  <si>
    <t>信息披露</t>
  </si>
  <si>
    <t>客户可在信托app 看到产品合同、运作公告、交易单证等产品披露信息
1、产品报告查看，不区分购买渠道
2、产品公告查看，不区分购买渠道
3、产品净值查看，不区分购买渠道
在线查看、下载电子单证（合同、申请书、风险揭示书等）</t>
  </si>
  <si>
    <t>常见问题</t>
  </si>
  <si>
    <t>常见问题包括账户登录、交易、服务、产品购买咨询等相关问题，支持可配置。</t>
  </si>
  <si>
    <t>在线咨询</t>
  </si>
  <si>
    <t>提供客户在线咨询服务，人工在线客户服与机器人 AI 自动回复；</t>
  </si>
  <si>
    <t>在线投诉</t>
  </si>
  <si>
    <t>提供客户在线投诉功能，受理并提供后台查询并反馈投诉结果功能；</t>
  </si>
  <si>
    <t>通用组件</t>
  </si>
  <si>
    <t>OCR识别</t>
  </si>
  <si>
    <t>实现银行卡 OCR 识别、身份证 OCR 识别等功能。</t>
  </si>
  <si>
    <t>电子合同</t>
  </si>
  <si>
    <t>实现电子合同浏览、手写电子签名和合同电子签章功能。</t>
  </si>
  <si>
    <t>视讯面签</t>
  </si>
  <si>
    <t>实现 AI 面签功能，包括 APP 权限获取、人脸活体识别、公安身份认证、语音跟读录入、视频录入等功能。
实现人工面签功能，包括APP 权限获取、远程坐席拨打、坐席接听，视讯通话， 挂断等功能。
如果 AI 面签失败用户可以选择转人工面签。</t>
  </si>
  <si>
    <t>人脸识别</t>
  </si>
  <si>
    <t>实现人脸识别功能，包括活体识别、正脸、张嘴、眨眼、摇头等人脸识别。</t>
  </si>
  <si>
    <t>扫描二维码</t>
  </si>
  <si>
    <t>实现二维码扫描生成URL 并且打开页面的功能。</t>
  </si>
  <si>
    <t>文件预览</t>
  </si>
  <si>
    <t>实现文件预览功能，支持包括 pdf、图片、html 等文件的预览。</t>
  </si>
  <si>
    <t>统计埋点</t>
  </si>
  <si>
    <t>实现统计埋点功能。包括事件统计和用户页面停留统计。埋点数据定时上报。</t>
  </si>
  <si>
    <t>微信分享</t>
  </si>
  <si>
    <t>实现微信分享功能。支持分享APP 下载、分享 URL 链接。</t>
  </si>
  <si>
    <t>朋友圈分享</t>
  </si>
  <si>
    <t>实现微信朋友圈分享功能。支持分享APP 下载、分享URL 链接。</t>
  </si>
  <si>
    <t>链接分享</t>
  </si>
  <si>
    <t>实现链接复制到剪贴板分享功能。实现图片保存到相册功能。</t>
  </si>
  <si>
    <t>推送通知</t>
  </si>
  <si>
    <t>实现后台推送通知到APP，APP 显示通知内容和角标。APP 点击通知内容可以跳转到对应活动页面。</t>
  </si>
  <si>
    <t>APP 框架</t>
  </si>
  <si>
    <t>开发框架搭建，规范设计</t>
  </si>
  <si>
    <t>原生和h5交互设计，JSSDK</t>
  </si>
  <si>
    <t>APP通用功能</t>
  </si>
  <si>
    <t>版本检测，更新，系统设置等</t>
  </si>
  <si>
    <t>合计工作量(人天)</t>
  </si>
  <si>
    <t>注：以上工作量，包含系统设计&lt;含架构、功能、UI&gt;、制造&lt;编码、单元测试&gt;、系统测试、上线协助等 工作的预计时间。</t>
  </si>
  <si>
    <t>信托后端报价</t>
  </si>
  <si>
    <t>交易中心</t>
  </si>
  <si>
    <t>后台-交易体系搭建</t>
  </si>
  <si>
    <t>后台-客户服务管理</t>
  </si>
  <si>
    <t>产品中心</t>
  </si>
  <si>
    <t>运营后台</t>
  </si>
  <si>
    <t>产品管理</t>
  </si>
  <si>
    <t>审核运营</t>
  </si>
  <si>
    <t>营销运营</t>
  </si>
  <si>
    <t>销售数据</t>
  </si>
  <si>
    <t>权限管理</t>
  </si>
  <si>
    <t>管理后台</t>
  </si>
  <si>
    <t>系统基础设置</t>
  </si>
  <si>
    <t>参数设置，数据字典等</t>
  </si>
  <si>
    <t>平安其他系统的接口对接，开发，联调等</t>
  </si>
  <si>
    <t>平安提供的SDK接入，开发</t>
  </si>
  <si>
    <t>APP后台接口服务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</si>
</sst>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[$-F800]dddd\,\ mmmm\ dd\,\ yyyy"/>
    <numFmt numFmtId="178" formatCode="###&quot;人&quot;&quot;天&quot;"/>
    <numFmt numFmtId="179" formatCode="yyyy&quot;年&quot;mm&quot;月&quot;dd&quot;日&quot;;@"/>
    <numFmt numFmtId="180" formatCode="yyyy&quot;年&quot;mm&quot;月&quot;dd&quot;日&quot;"/>
    <numFmt numFmtId="181" formatCode="#\ &quot;ページ/人月&quot;\ "/>
    <numFmt numFmtId="182" formatCode="&quot;系&quot;&quot;数&quot;\=#.00"/>
    <numFmt numFmtId="183" formatCode="#,##0.0_);[Red]\(#,##0.0\)"/>
    <numFmt numFmtId="184" formatCode="yyyy&quot;年&quot;m&quot;月&quot;d&quot;日&quot;;@"/>
    <numFmt numFmtId="185" formatCode="##0\ &quot;元/人天&quot;"/>
    <numFmt numFmtId="186" formatCode="#,##0_);[Red]\(#,##0\)"/>
    <numFmt numFmtId="187" formatCode="0.0"/>
  </numFmts>
  <fonts count="44">
    <font>
      <sz val="10"/>
      <name val="DejaVu Sans"/>
      <charset val="134"/>
    </font>
    <font>
      <b/>
      <sz val="14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4"/>
      <name val="宋体"/>
      <charset val="134"/>
    </font>
    <font>
      <sz val="10"/>
      <color theme="1"/>
      <name val="微软雅黑"/>
      <charset val="134"/>
    </font>
    <font>
      <sz val="10"/>
      <color indexed="8"/>
      <name val="宋体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.5"/>
      <name val="宋体"/>
      <charset val="134"/>
    </font>
    <font>
      <sz val="9"/>
      <name val="微软雅黑"/>
      <charset val="134"/>
    </font>
    <font>
      <sz val="12"/>
      <name val="微软雅黑"/>
      <charset val="134"/>
    </font>
    <font>
      <sz val="9"/>
      <color indexed="10"/>
      <name val="微软雅黑"/>
      <charset val="134"/>
    </font>
    <font>
      <i/>
      <u/>
      <sz val="20"/>
      <color indexed="12"/>
      <name val="微软雅黑"/>
      <charset val="134"/>
    </font>
    <font>
      <b/>
      <sz val="9"/>
      <color indexed="12"/>
      <name val="微软雅黑"/>
      <charset val="134"/>
    </font>
    <font>
      <b/>
      <sz val="9"/>
      <name val="微软雅黑"/>
      <charset val="134"/>
    </font>
    <font>
      <sz val="9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name val="ＭＳ Ｐゴシック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sz val="12"/>
      <name val="Times New Roman"/>
      <charset val="134"/>
    </font>
    <font>
      <sz val="10"/>
      <name val="Wingdings 2"/>
      <charset val="134"/>
    </font>
    <font>
      <sz val="9"/>
      <name val="MS Gothic"/>
      <charset val="128"/>
    </font>
  </fonts>
  <fills count="4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15" borderId="1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11" borderId="15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19" borderId="18" applyNumberFormat="0" applyAlignment="0" applyProtection="0">
      <alignment vertical="center"/>
    </xf>
    <xf numFmtId="0" fontId="25" fillId="0" borderId="0" applyProtection="0">
      <alignment vertical="center"/>
    </xf>
    <xf numFmtId="0" fontId="31" fillId="19" borderId="16" applyNumberFormat="0" applyAlignment="0" applyProtection="0">
      <alignment vertical="center"/>
    </xf>
    <xf numFmtId="0" fontId="39" fillId="0" borderId="0" applyProtection="0">
      <alignment vertical="center"/>
    </xf>
    <xf numFmtId="0" fontId="36" fillId="39" borderId="21" applyNumberForma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0" fillId="0" borderId="0" applyNumberFormat="0" applyFill="0" applyBorder="0" applyProtection="0">
      <alignment vertical="center"/>
    </xf>
    <xf numFmtId="0" fontId="0" fillId="0" borderId="0" applyProtection="0">
      <alignment vertical="center"/>
    </xf>
    <xf numFmtId="0" fontId="20" fillId="0" borderId="0"/>
    <xf numFmtId="0" fontId="40" fillId="0" borderId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21" fillId="0" borderId="0">
      <alignment vertical="center"/>
    </xf>
  </cellStyleXfs>
  <cellXfs count="134">
    <xf numFmtId="0" fontId="0" fillId="0" borderId="0" xfId="0" applyAlignment="1"/>
    <xf numFmtId="0" fontId="0" fillId="0" borderId="0" xfId="14" applyAlignment="1"/>
    <xf numFmtId="0" fontId="0" fillId="0" borderId="0" xfId="0" applyAlignment="1">
      <alignment horizontal="center"/>
    </xf>
    <xf numFmtId="0" fontId="1" fillId="2" borderId="1" xfId="29" applyNumberFormat="1" applyFont="1" applyFill="1" applyBorder="1" applyAlignment="1">
      <alignment vertical="center"/>
    </xf>
    <xf numFmtId="0" fontId="1" fillId="0" borderId="1" xfId="29" applyNumberFormat="1" applyFont="1" applyFill="1" applyBorder="1" applyAlignment="1">
      <alignment horizontal="left" vertical="center"/>
    </xf>
    <xf numFmtId="0" fontId="2" fillId="0" borderId="1" xfId="29" applyNumberFormat="1" applyFont="1" applyFill="1" applyBorder="1" applyAlignment="1">
      <alignment horizontal="center" vertical="center" wrapText="1"/>
    </xf>
    <xf numFmtId="0" fontId="2" fillId="0" borderId="1" xfId="29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centerContinuous" vertical="center"/>
    </xf>
    <xf numFmtId="0" fontId="4" fillId="2" borderId="1" xfId="29" applyNumberFormat="1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49" fontId="3" fillId="3" borderId="1" xfId="54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6" fillId="0" borderId="4" xfId="0" applyNumberFormat="1" applyFont="1" applyBorder="1" applyAlignment="1">
      <alignment vertical="center" wrapText="1"/>
    </xf>
    <xf numFmtId="0" fontId="2" fillId="4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5" xfId="14" applyFont="1" applyBorder="1" applyAlignment="1">
      <alignment horizontal="center" vertical="center" wrapText="1"/>
    </xf>
    <xf numFmtId="0" fontId="2" fillId="0" borderId="3" xfId="14" applyFont="1" applyBorder="1" applyAlignment="1">
      <alignment vertical="center" wrapText="1"/>
    </xf>
    <xf numFmtId="0" fontId="6" fillId="0" borderId="4" xfId="14" applyFont="1" applyBorder="1" applyAlignment="1">
      <alignment vertical="center" wrapText="1"/>
    </xf>
    <xf numFmtId="0" fontId="2" fillId="4" borderId="1" xfId="14" applyFont="1" applyFill="1" applyBorder="1" applyAlignment="1">
      <alignment horizontal="center" vertical="center"/>
    </xf>
    <xf numFmtId="0" fontId="0" fillId="0" borderId="1" xfId="0" applyBorder="1" applyAlignment="1"/>
    <xf numFmtId="0" fontId="7" fillId="0" borderId="1" xfId="6" applyFont="1" applyBorder="1" applyAlignment="1">
      <alignment horizontal="center" vertical="center"/>
    </xf>
    <xf numFmtId="178" fontId="8" fillId="0" borderId="3" xfId="6" applyNumberFormat="1" applyFont="1" applyBorder="1" applyAlignment="1">
      <alignment vertical="center" wrapText="1"/>
    </xf>
    <xf numFmtId="0" fontId="8" fillId="0" borderId="1" xfId="6" applyFont="1" applyBorder="1">
      <alignment vertical="center"/>
    </xf>
    <xf numFmtId="0" fontId="8" fillId="0" borderId="1" xfId="6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 wrapText="1"/>
    </xf>
    <xf numFmtId="0" fontId="8" fillId="0" borderId="1" xfId="6" applyFont="1" applyBorder="1" applyAlignment="1">
      <alignment vertical="center"/>
    </xf>
    <xf numFmtId="178" fontId="8" fillId="0" borderId="1" xfId="6" applyNumberFormat="1" applyFont="1" applyBorder="1" applyAlignment="1">
      <alignment vertical="center" wrapText="1"/>
    </xf>
    <xf numFmtId="176" fontId="3" fillId="3" borderId="1" xfId="0" applyNumberFormat="1" applyFont="1" applyFill="1" applyBorder="1" applyAlignment="1">
      <alignment horizontal="centerContinuous" vertical="center"/>
    </xf>
    <xf numFmtId="182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76" fontId="3" fillId="3" borderId="1" xfId="54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/>
    <xf numFmtId="176" fontId="2" fillId="5" borderId="1" xfId="0" applyNumberFormat="1" applyFont="1" applyFill="1" applyBorder="1" applyAlignment="1">
      <alignment horizontal="center" vertical="center"/>
    </xf>
    <xf numFmtId="176" fontId="2" fillId="5" borderId="1" xfId="14" applyNumberFormat="1" applyFont="1" applyFill="1" applyBorder="1" applyAlignment="1">
      <alignment horizontal="center" vertical="center"/>
    </xf>
    <xf numFmtId="0" fontId="0" fillId="0" borderId="1" xfId="14" applyBorder="1" applyAlignment="1"/>
    <xf numFmtId="176" fontId="8" fillId="0" borderId="1" xfId="6" applyNumberFormat="1" applyFont="1" applyBorder="1">
      <alignment vertical="center"/>
    </xf>
    <xf numFmtId="0" fontId="1" fillId="2" borderId="1" xfId="29" applyFont="1" applyFill="1" applyBorder="1">
      <alignment vertical="center"/>
    </xf>
    <xf numFmtId="0" fontId="1" fillId="0" borderId="1" xfId="29" applyFont="1" applyBorder="1" applyAlignment="1">
      <alignment horizontal="left" vertical="center"/>
    </xf>
    <xf numFmtId="0" fontId="2" fillId="0" borderId="1" xfId="29" applyFont="1" applyBorder="1" applyAlignment="1">
      <alignment horizontal="center" vertical="center" wrapText="1"/>
    </xf>
    <xf numFmtId="0" fontId="2" fillId="0" borderId="1" xfId="29" applyFont="1" applyBorder="1" applyAlignment="1">
      <alignment vertical="center" wrapText="1"/>
    </xf>
    <xf numFmtId="0" fontId="3" fillId="3" borderId="1" xfId="14" applyFont="1" applyFill="1" applyBorder="1" applyAlignment="1">
      <alignment horizontal="centerContinuous" vertical="center"/>
    </xf>
    <xf numFmtId="0" fontId="4" fillId="2" borderId="1" xfId="29" applyFont="1" applyFill="1" applyBorder="1">
      <alignment vertical="center"/>
    </xf>
    <xf numFmtId="0" fontId="3" fillId="3" borderId="1" xfId="14" applyFont="1" applyFill="1" applyBorder="1" applyAlignment="1">
      <alignment horizontal="center" vertical="center" wrapText="1"/>
    </xf>
    <xf numFmtId="49" fontId="3" fillId="3" borderId="1" xfId="54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justify" vertical="center"/>
    </xf>
    <xf numFmtId="0" fontId="2" fillId="0" borderId="2" xfId="14" applyFont="1" applyBorder="1" applyAlignment="1">
      <alignment horizontal="center" vertical="center" wrapText="1"/>
    </xf>
    <xf numFmtId="0" fontId="2" fillId="0" borderId="3" xfId="14" applyFont="1" applyBorder="1" applyAlignment="1">
      <alignment horizontal="center" vertical="center" wrapText="1"/>
    </xf>
    <xf numFmtId="0" fontId="8" fillId="0" borderId="1" xfId="6" applyFont="1" applyBorder="1" applyAlignment="1">
      <alignment vertical="center" wrapText="1"/>
    </xf>
    <xf numFmtId="176" fontId="3" fillId="3" borderId="1" xfId="14" applyNumberFormat="1" applyFont="1" applyFill="1" applyBorder="1" applyAlignment="1">
      <alignment horizontal="centerContinuous" vertical="center"/>
    </xf>
    <xf numFmtId="182" fontId="0" fillId="0" borderId="1" xfId="14" applyNumberFormat="1" applyBorder="1" applyAlignment="1">
      <alignment horizontal="center" vertical="center" wrapText="1"/>
    </xf>
    <xf numFmtId="0" fontId="0" fillId="0" borderId="1" xfId="14" applyBorder="1">
      <alignment vertical="center"/>
    </xf>
    <xf numFmtId="176" fontId="3" fillId="3" borderId="1" xfId="54" applyNumberFormat="1" applyFont="1" applyFill="1" applyBorder="1" applyAlignment="1">
      <alignment horizontal="center" vertical="center" wrapText="1"/>
    </xf>
    <xf numFmtId="0" fontId="10" fillId="0" borderId="0" xfId="58" applyNumberFormat="1" applyFont="1" applyFill="1" applyBorder="1" applyAlignment="1"/>
    <xf numFmtId="0" fontId="11" fillId="0" borderId="0" xfId="27" applyNumberFormat="1" applyFont="1" applyFill="1" applyBorder="1" applyAlignment="1">
      <alignment vertical="center"/>
    </xf>
    <xf numFmtId="0" fontId="10" fillId="0" borderId="0" xfId="27" applyNumberFormat="1" applyFont="1" applyFill="1" applyBorder="1" applyAlignment="1">
      <alignment vertical="center"/>
    </xf>
    <xf numFmtId="0" fontId="10" fillId="0" borderId="0" xfId="58" applyNumberFormat="1" applyFont="1" applyFill="1" applyBorder="1" applyAlignment="1">
      <alignment vertical="center"/>
    </xf>
    <xf numFmtId="0" fontId="10" fillId="0" borderId="0" xfId="27" applyNumberFormat="1" applyFont="1" applyFill="1" applyBorder="1" applyAlignment="1">
      <alignment horizontal="center" vertical="center"/>
    </xf>
    <xf numFmtId="0" fontId="12" fillId="0" borderId="0" xfId="58" applyNumberFormat="1" applyFont="1" applyFill="1" applyBorder="1" applyAlignment="1"/>
    <xf numFmtId="0" fontId="2" fillId="0" borderId="0" xfId="0" applyFont="1" applyAlignment="1"/>
    <xf numFmtId="0" fontId="1" fillId="0" borderId="0" xfId="58" applyNumberFormat="1" applyFont="1" applyFill="1" applyBorder="1" applyAlignment="1"/>
    <xf numFmtId="180" fontId="10" fillId="0" borderId="0" xfId="58" applyNumberFormat="1" applyFont="1" applyFill="1" applyBorder="1" applyAlignment="1">
      <alignment horizontal="centerContinuous"/>
    </xf>
    <xf numFmtId="0" fontId="10" fillId="0" borderId="0" xfId="58" applyNumberFormat="1" applyFont="1" applyFill="1" applyBorder="1" applyAlignment="1">
      <alignment horizontal="centerContinuous"/>
    </xf>
    <xf numFmtId="177" fontId="10" fillId="0" borderId="0" xfId="58" applyNumberFormat="1" applyFont="1" applyFill="1" applyBorder="1" applyAlignment="1">
      <alignment horizontal="centerContinuous"/>
    </xf>
    <xf numFmtId="0" fontId="13" fillId="0" borderId="0" xfId="27" applyNumberFormat="1" applyFont="1" applyFill="1" applyBorder="1" applyAlignment="1">
      <alignment horizontal="left" vertical="center"/>
    </xf>
    <xf numFmtId="0" fontId="11" fillId="0" borderId="0" xfId="27" applyNumberFormat="1" applyFont="1" applyFill="1" applyBorder="1" applyAlignment="1">
      <alignment horizontal="left" vertical="center"/>
    </xf>
    <xf numFmtId="0" fontId="11" fillId="0" borderId="0" xfId="27" applyNumberFormat="1" applyFont="1" applyFill="1" applyBorder="1" applyAlignment="1">
      <alignment horizontal="left" vertical="center" wrapText="1"/>
    </xf>
    <xf numFmtId="0" fontId="10" fillId="0" borderId="0" xfId="27" applyNumberFormat="1" applyFont="1" applyFill="1" applyBorder="1" applyAlignment="1">
      <alignment horizontal="left" vertical="center"/>
    </xf>
    <xf numFmtId="0" fontId="14" fillId="0" borderId="0" xfId="27" applyNumberFormat="1" applyFont="1" applyFill="1" applyBorder="1" applyAlignment="1">
      <alignment horizontal="left" vertical="center"/>
    </xf>
    <xf numFmtId="181" fontId="14" fillId="0" borderId="0" xfId="27" applyNumberFormat="1" applyFont="1" applyFill="1" applyBorder="1" applyAlignment="1">
      <alignment horizontal="left" vertical="center"/>
    </xf>
    <xf numFmtId="0" fontId="14" fillId="0" borderId="0" xfId="27" applyNumberFormat="1" applyFont="1" applyFill="1" applyBorder="1" applyAlignment="1">
      <alignment horizontal="left" vertical="center" wrapText="1" shrinkToFit="1"/>
    </xf>
    <xf numFmtId="0" fontId="15" fillId="0" borderId="0" xfId="58" applyNumberFormat="1" applyFont="1" applyFill="1" applyBorder="1" applyAlignment="1"/>
    <xf numFmtId="184" fontId="10" fillId="0" borderId="7" xfId="58" applyNumberFormat="1" applyFont="1" applyFill="1" applyBorder="1" applyAlignment="1">
      <alignment horizontal="centerContinuous" vertical="center"/>
    </xf>
    <xf numFmtId="184" fontId="10" fillId="0" borderId="8" xfId="58" applyNumberFormat="1" applyFont="1" applyFill="1" applyBorder="1" applyAlignment="1">
      <alignment horizontal="centerContinuous" vertical="center"/>
    </xf>
    <xf numFmtId="0" fontId="12" fillId="0" borderId="0" xfId="58" applyNumberFormat="1" applyFont="1" applyFill="1" applyBorder="1" applyAlignment="1">
      <alignment vertical="center"/>
    </xf>
    <xf numFmtId="0" fontId="15" fillId="3" borderId="1" xfId="27" applyNumberFormat="1" applyFont="1" applyFill="1" applyBorder="1" applyAlignment="1">
      <alignment horizontal="center" vertical="center"/>
    </xf>
    <xf numFmtId="0" fontId="10" fillId="4" borderId="1" xfId="27" applyNumberFormat="1" applyFont="1" applyFill="1" applyBorder="1" applyAlignment="1">
      <alignment horizontal="center" vertical="center"/>
    </xf>
    <xf numFmtId="0" fontId="10" fillId="4" borderId="7" xfId="27" applyNumberFormat="1" applyFont="1" applyFill="1" applyBorder="1" applyAlignment="1">
      <alignment horizontal="left" vertical="center" wrapText="1"/>
    </xf>
    <xf numFmtId="0" fontId="10" fillId="4" borderId="8" xfId="27" applyNumberFormat="1" applyFont="1" applyFill="1" applyBorder="1" applyAlignment="1">
      <alignment horizontal="left" vertical="center"/>
    </xf>
    <xf numFmtId="0" fontId="15" fillId="0" borderId="0" xfId="27" applyNumberFormat="1" applyFont="1" applyFill="1" applyBorder="1" applyAlignment="1">
      <alignment horizontal="left" vertical="center"/>
    </xf>
    <xf numFmtId="181" fontId="15" fillId="0" borderId="0" xfId="27" applyNumberFormat="1" applyFont="1" applyFill="1" applyBorder="1" applyAlignment="1">
      <alignment horizontal="left" vertical="center"/>
    </xf>
    <xf numFmtId="0" fontId="15" fillId="0" borderId="0" xfId="27" applyNumberFormat="1" applyFont="1" applyFill="1" applyBorder="1" applyAlignment="1">
      <alignment horizontal="left" vertical="center" wrapText="1" shrinkToFit="1"/>
    </xf>
    <xf numFmtId="0" fontId="10" fillId="4" borderId="7" xfId="58" applyNumberFormat="1" applyFont="1" applyFill="1" applyBorder="1" applyAlignment="1">
      <alignment horizontal="center" vertical="center"/>
    </xf>
    <xf numFmtId="0" fontId="10" fillId="4" borderId="8" xfId="58" applyNumberFormat="1" applyFont="1" applyFill="1" applyBorder="1" applyAlignment="1">
      <alignment horizontal="center" vertical="center"/>
    </xf>
    <xf numFmtId="0" fontId="10" fillId="4" borderId="4" xfId="58" applyNumberFormat="1" applyFont="1" applyFill="1" applyBorder="1" applyAlignment="1">
      <alignment horizontal="center" vertical="center"/>
    </xf>
    <xf numFmtId="0" fontId="10" fillId="4" borderId="7" xfId="58" applyNumberFormat="1" applyFont="1" applyFill="1" applyBorder="1" applyAlignment="1">
      <alignment horizontal="left" vertical="center"/>
    </xf>
    <xf numFmtId="0" fontId="10" fillId="4" borderId="8" xfId="58" applyNumberFormat="1" applyFont="1" applyFill="1" applyBorder="1" applyAlignment="1">
      <alignment horizontal="left" vertical="center"/>
    </xf>
    <xf numFmtId="0" fontId="10" fillId="6" borderId="1" xfId="58" applyNumberFormat="1" applyFont="1" applyFill="1" applyBorder="1" applyAlignment="1">
      <alignment horizontal="center" vertical="center"/>
    </xf>
    <xf numFmtId="0" fontId="15" fillId="7" borderId="1" xfId="58" applyNumberFormat="1" applyFont="1" applyFill="1" applyBorder="1" applyAlignment="1">
      <alignment horizontal="center" vertical="center"/>
    </xf>
    <xf numFmtId="0" fontId="16" fillId="0" borderId="0" xfId="58" applyNumberFormat="1" applyFont="1" applyFill="1" applyBorder="1" applyAlignment="1"/>
    <xf numFmtId="0" fontId="10" fillId="3" borderId="1" xfId="27" applyNumberFormat="1" applyFont="1" applyFill="1" applyBorder="1" applyAlignment="1">
      <alignment horizontal="center" vertical="center" wrapText="1"/>
    </xf>
    <xf numFmtId="0" fontId="10" fillId="3" borderId="1" xfId="27" applyNumberFormat="1" applyFont="1" applyFill="1" applyBorder="1" applyAlignment="1">
      <alignment horizontal="center" vertical="center"/>
    </xf>
    <xf numFmtId="0" fontId="10" fillId="4" borderId="1" xfId="58" applyNumberFormat="1" applyFont="1" applyFill="1" applyBorder="1" applyAlignment="1">
      <alignment horizontal="left" vertical="center" wrapText="1"/>
    </xf>
    <xf numFmtId="0" fontId="10" fillId="4" borderId="1" xfId="58" applyNumberFormat="1" applyFont="1" applyFill="1" applyBorder="1" applyAlignment="1">
      <alignment horizontal="left" vertical="center"/>
    </xf>
    <xf numFmtId="0" fontId="15" fillId="8" borderId="1" xfId="58" applyNumberFormat="1" applyFont="1" applyFill="1" applyBorder="1" applyAlignment="1">
      <alignment horizontal="center" vertical="center"/>
    </xf>
    <xf numFmtId="0" fontId="10" fillId="0" borderId="7" xfId="58" applyNumberFormat="1" applyFont="1" applyFill="1" applyBorder="1" applyAlignment="1">
      <alignment horizontal="center" vertical="center"/>
    </xf>
    <xf numFmtId="0" fontId="10" fillId="0" borderId="8" xfId="58" applyNumberFormat="1" applyFont="1" applyFill="1" applyBorder="1" applyAlignment="1">
      <alignment horizontal="center" vertical="center"/>
    </xf>
    <xf numFmtId="0" fontId="10" fillId="0" borderId="4" xfId="58" applyNumberFormat="1" applyFont="1" applyFill="1" applyBorder="1" applyAlignment="1">
      <alignment horizontal="center" vertical="center"/>
    </xf>
    <xf numFmtId="0" fontId="10" fillId="0" borderId="1" xfId="58" applyNumberFormat="1" applyFont="1" applyFill="1" applyBorder="1" applyAlignment="1">
      <alignment vertical="center"/>
    </xf>
    <xf numFmtId="0" fontId="10" fillId="0" borderId="9" xfId="58" applyNumberFormat="1" applyFont="1" applyFill="1" applyBorder="1" applyAlignment="1">
      <alignment horizontal="center" vertical="center"/>
    </xf>
    <xf numFmtId="0" fontId="10" fillId="0" borderId="10" xfId="58" applyNumberFormat="1" applyFont="1" applyFill="1" applyBorder="1" applyAlignment="1">
      <alignment horizontal="center" vertical="center"/>
    </xf>
    <xf numFmtId="0" fontId="10" fillId="0" borderId="11" xfId="58" applyNumberFormat="1" applyFont="1" applyFill="1" applyBorder="1" applyAlignment="1">
      <alignment horizontal="center" vertical="center"/>
    </xf>
    <xf numFmtId="0" fontId="10" fillId="0" borderId="12" xfId="58" applyNumberFormat="1" applyFont="1" applyFill="1" applyBorder="1" applyAlignment="1">
      <alignment horizontal="center" vertical="center"/>
    </xf>
    <xf numFmtId="0" fontId="10" fillId="0" borderId="6" xfId="58" applyNumberFormat="1" applyFont="1" applyFill="1" applyBorder="1" applyAlignment="1">
      <alignment horizontal="center" vertical="center"/>
    </xf>
    <xf numFmtId="0" fontId="10" fillId="0" borderId="13" xfId="58" applyNumberFormat="1" applyFont="1" applyFill="1" applyBorder="1" applyAlignment="1">
      <alignment horizontal="center" vertical="center"/>
    </xf>
    <xf numFmtId="0" fontId="10" fillId="0" borderId="1" xfId="58" applyNumberFormat="1" applyFont="1" applyFill="1" applyBorder="1" applyAlignment="1">
      <alignment horizontal="center"/>
    </xf>
    <xf numFmtId="0" fontId="10" fillId="0" borderId="8" xfId="58" applyNumberFormat="1" applyFont="1" applyFill="1" applyBorder="1" applyAlignment="1">
      <alignment horizontal="centerContinuous" vertical="center"/>
    </xf>
    <xf numFmtId="0" fontId="10" fillId="4" borderId="4" xfId="27" applyNumberFormat="1" applyFont="1" applyFill="1" applyBorder="1" applyAlignment="1">
      <alignment horizontal="left" vertical="center"/>
    </xf>
    <xf numFmtId="0" fontId="10" fillId="4" borderId="1" xfId="27" applyNumberFormat="1" applyFont="1" applyFill="1" applyBorder="1" applyAlignment="1">
      <alignment horizontal="left" vertical="center" wrapText="1"/>
    </xf>
    <xf numFmtId="0" fontId="10" fillId="0" borderId="0" xfId="27" applyNumberFormat="1" applyFont="1" applyFill="1" applyBorder="1" applyAlignment="1">
      <alignment horizontal="centerContinuous" vertical="center"/>
    </xf>
    <xf numFmtId="179" fontId="10" fillId="0" borderId="8" xfId="58" applyNumberFormat="1" applyFont="1" applyFill="1" applyBorder="1" applyAlignment="1">
      <alignment horizontal="centerContinuous" vertical="center"/>
    </xf>
    <xf numFmtId="179" fontId="10" fillId="0" borderId="4" xfId="58" applyNumberFormat="1" applyFont="1" applyFill="1" applyBorder="1" applyAlignment="1">
      <alignment horizontal="centerContinuous" vertical="center"/>
    </xf>
    <xf numFmtId="0" fontId="15" fillId="8" borderId="1" xfId="58" applyNumberFormat="1" applyFont="1" applyFill="1" applyBorder="1" applyAlignment="1">
      <alignment horizontal="center" vertical="center" wrapText="1"/>
    </xf>
    <xf numFmtId="0" fontId="10" fillId="0" borderId="1" xfId="58" applyNumberFormat="1" applyFont="1" applyFill="1" applyBorder="1" applyAlignment="1">
      <alignment horizontal="center" wrapText="1"/>
    </xf>
    <xf numFmtId="0" fontId="11" fillId="0" borderId="0" xfId="58" applyNumberFormat="1" applyFont="1" applyFill="1" applyBorder="1" applyAlignment="1"/>
    <xf numFmtId="0" fontId="10" fillId="0" borderId="6" xfId="27" applyNumberFormat="1" applyFont="1" applyFill="1" applyBorder="1" applyAlignment="1">
      <alignment horizontal="center" vertical="center"/>
    </xf>
    <xf numFmtId="185" fontId="10" fillId="0" borderId="6" xfId="27" applyNumberFormat="1" applyFont="1" applyFill="1" applyBorder="1" applyAlignment="1">
      <alignment horizontal="left" vertical="center"/>
    </xf>
    <xf numFmtId="0" fontId="15" fillId="3" borderId="1" xfId="27" applyNumberFormat="1" applyFont="1" applyFill="1" applyBorder="1" applyAlignment="1">
      <alignment horizontal="center" vertical="center" wrapText="1"/>
    </xf>
    <xf numFmtId="0" fontId="10" fillId="4" borderId="4" xfId="58" applyNumberFormat="1" applyFont="1" applyFill="1" applyBorder="1" applyAlignment="1">
      <alignment horizontal="left" vertical="center"/>
    </xf>
    <xf numFmtId="183" fontId="10" fillId="6" borderId="7" xfId="57" applyNumberFormat="1" applyFont="1" applyFill="1" applyBorder="1" applyAlignment="1">
      <alignment horizontal="right" vertical="center"/>
    </xf>
    <xf numFmtId="183" fontId="10" fillId="6" borderId="8" xfId="57" applyNumberFormat="1" applyFont="1" applyFill="1" applyBorder="1" applyAlignment="1">
      <alignment horizontal="right" vertical="center"/>
    </xf>
    <xf numFmtId="186" fontId="10" fillId="7" borderId="7" xfId="57" applyNumberFormat="1" applyFont="1" applyFill="1" applyBorder="1" applyAlignment="1">
      <alignment horizontal="right" vertical="center"/>
    </xf>
    <xf numFmtId="186" fontId="10" fillId="7" borderId="8" xfId="57" applyNumberFormat="1" applyFont="1" applyFill="1" applyBorder="1" applyAlignment="1">
      <alignment horizontal="right" vertical="center"/>
    </xf>
    <xf numFmtId="187" fontId="10" fillId="6" borderId="8" xfId="57" applyNumberFormat="1" applyFont="1" applyFill="1" applyBorder="1" applyAlignment="1">
      <alignment horizontal="left" vertical="center"/>
    </xf>
    <xf numFmtId="187" fontId="10" fillId="6" borderId="4" xfId="57" applyNumberFormat="1" applyFont="1" applyFill="1" applyBorder="1" applyAlignment="1">
      <alignment horizontal="left" vertical="center"/>
    </xf>
    <xf numFmtId="186" fontId="10" fillId="6" borderId="7" xfId="57" applyNumberFormat="1" applyFont="1" applyFill="1" applyBorder="1" applyAlignment="1">
      <alignment horizontal="right" vertical="center"/>
    </xf>
    <xf numFmtId="186" fontId="10" fillId="6" borderId="8" xfId="57" applyNumberFormat="1" applyFont="1" applyFill="1" applyBorder="1" applyAlignment="1">
      <alignment horizontal="right" vertical="center"/>
    </xf>
    <xf numFmtId="187" fontId="10" fillId="7" borderId="8" xfId="57" applyNumberFormat="1" applyFont="1" applyFill="1" applyBorder="1" applyAlignment="1">
      <alignment horizontal="left" vertical="center"/>
    </xf>
    <xf numFmtId="187" fontId="10" fillId="7" borderId="4" xfId="57" applyNumberFormat="1" applyFont="1" applyFill="1" applyBorder="1" applyAlignment="1">
      <alignment horizontal="left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_功能列表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標準_【UMK】改修工数見積書_051108（POW）_日本側見解_20070515-JTB京都おこしやすシステム 見積もり(5月以降作業分)(長沙)_ＣＴＳ－Ｇ／ＷのＰＤ書作成工数見積もり(chinki)" xfId="27"/>
    <cellStyle name="计算" xfId="28" builtinId="22"/>
    <cellStyle name="常规_功能一览 (2)_附件1_规模概算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Normal" xfId="53"/>
    <cellStyle name="常规 2" xfId="54"/>
    <cellStyle name="常规 4" xfId="55"/>
    <cellStyle name="常规 5" xfId="56"/>
    <cellStyle name="常规_报价_2" xfId="57"/>
    <cellStyle name="常规_报价" xfId="58"/>
    <cellStyle name="常规 3" xfId="5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N58"/>
  <sheetViews>
    <sheetView tabSelected="1" zoomScale="85" zoomScaleNormal="85" topLeftCell="A13" workbookViewId="0">
      <selection activeCell="I41" sqref="I41:L42"/>
    </sheetView>
  </sheetViews>
  <sheetFormatPr defaultColWidth="2.12389380530973" defaultRowHeight="16.5" customHeight="1"/>
  <cols>
    <col min="1" max="37" width="2.3716814159292" style="58" customWidth="1"/>
    <col min="38" max="38" width="5.12389380530973" style="58" customWidth="1"/>
    <col min="39" max="43" width="2.3716814159292" style="58" customWidth="1"/>
    <col min="44" max="44" width="2.87610619469027" style="58" customWidth="1"/>
    <col min="45" max="170" width="2.12389380530973" style="58" customWidth="1"/>
    <col min="171" max="190" width="2.12389380530973" style="64" customWidth="1"/>
    <col min="191" max="16384" width="2.12389380530973" style="64"/>
  </cols>
  <sheetData>
    <row r="1" s="58" customFormat="1" ht="20.25" spans="1:24">
      <c r="A1" s="65"/>
      <c r="X1" s="58" t="s">
        <v>0</v>
      </c>
    </row>
    <row r="3" s="58" customFormat="1" ht="12.35" spans="1:6">
      <c r="A3" s="58" t="s">
        <v>1</v>
      </c>
      <c r="F3" s="58" t="s">
        <v>2</v>
      </c>
    </row>
    <row r="4" s="58" customFormat="1" ht="12.35" spans="1:24">
      <c r="A4" s="58" t="s">
        <v>3</v>
      </c>
      <c r="X4" s="58" t="s">
        <v>4</v>
      </c>
    </row>
    <row r="5" s="58" customFormat="1" ht="12.35" spans="1:11">
      <c r="A5" s="58" t="s">
        <v>5</v>
      </c>
      <c r="F5" s="66">
        <v>43680</v>
      </c>
      <c r="G5" s="67"/>
      <c r="H5" s="67"/>
      <c r="I5" s="67"/>
      <c r="J5" s="67"/>
      <c r="K5" s="67"/>
    </row>
    <row r="6" s="58" customFormat="1" ht="8.25" customHeight="1" spans="6:12">
      <c r="F6" s="68"/>
      <c r="G6" s="67"/>
      <c r="H6" s="67"/>
      <c r="I6" s="67"/>
      <c r="J6" s="67"/>
      <c r="K6" s="67"/>
      <c r="L6" s="67"/>
    </row>
    <row r="7" s="59" customFormat="1" ht="32.25" customHeight="1" spans="1:170">
      <c r="A7" s="69" t="str">
        <f>F3&amp;" 报价"</f>
        <v>信托APP项目 报价</v>
      </c>
      <c r="B7" s="70"/>
      <c r="C7" s="70"/>
      <c r="D7" s="70"/>
      <c r="E7" s="70"/>
      <c r="F7" s="70"/>
      <c r="G7" s="70"/>
      <c r="H7" s="71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  <c r="DV7" s="119"/>
      <c r="DW7" s="119"/>
      <c r="DX7" s="119"/>
      <c r="DY7" s="119"/>
      <c r="DZ7" s="119"/>
      <c r="EA7" s="119"/>
      <c r="EB7" s="119"/>
      <c r="EC7" s="119"/>
      <c r="ED7" s="119"/>
      <c r="EE7" s="119"/>
      <c r="EF7" s="119"/>
      <c r="EG7" s="119"/>
      <c r="EH7" s="119"/>
      <c r="EI7" s="119"/>
      <c r="EJ7" s="119"/>
      <c r="EK7" s="119"/>
      <c r="EL7" s="119"/>
      <c r="EM7" s="119"/>
      <c r="EN7" s="119"/>
      <c r="EO7" s="119"/>
      <c r="EP7" s="119"/>
      <c r="EQ7" s="119"/>
      <c r="ER7" s="119"/>
      <c r="ES7" s="119"/>
      <c r="ET7" s="119"/>
      <c r="EU7" s="119"/>
      <c r="EV7" s="119"/>
      <c r="EW7" s="119"/>
      <c r="EX7" s="119"/>
      <c r="EY7" s="119"/>
      <c r="EZ7" s="119"/>
      <c r="FA7" s="119"/>
      <c r="FB7" s="119"/>
      <c r="FC7" s="119"/>
      <c r="FD7" s="119"/>
      <c r="FE7" s="119"/>
      <c r="FF7" s="119"/>
      <c r="FG7" s="119"/>
      <c r="FH7" s="119"/>
      <c r="FI7" s="119"/>
      <c r="FJ7" s="119"/>
      <c r="FK7" s="119"/>
      <c r="FL7" s="119"/>
      <c r="FM7" s="119"/>
      <c r="FN7" s="119"/>
    </row>
    <row r="8" s="60" customFormat="1" ht="11.25" customHeight="1" spans="1:7">
      <c r="A8" s="72"/>
      <c r="B8" s="73"/>
      <c r="C8" s="74"/>
      <c r="D8" s="75"/>
      <c r="E8" s="73"/>
      <c r="F8" s="72"/>
      <c r="G8" s="72"/>
    </row>
    <row r="9" s="60" customFormat="1" ht="12.35" spans="1:48">
      <c r="A9" s="76" t="s">
        <v>6</v>
      </c>
      <c r="B9" s="73"/>
      <c r="C9" s="74"/>
      <c r="D9" s="75"/>
      <c r="E9" s="73"/>
      <c r="F9" s="72"/>
      <c r="G9" s="72"/>
      <c r="AS9" s="58"/>
      <c r="AT9" s="58"/>
      <c r="AU9" s="58"/>
      <c r="AV9" s="58"/>
    </row>
    <row r="10" s="61" customFormat="1" ht="15" customHeight="1" spans="1:48">
      <c r="A10" s="61" t="s">
        <v>7</v>
      </c>
      <c r="G10" s="77" t="s">
        <v>8</v>
      </c>
      <c r="H10" s="78"/>
      <c r="I10" s="78"/>
      <c r="J10" s="78"/>
      <c r="K10" s="78"/>
      <c r="L10" s="78"/>
      <c r="M10" s="78"/>
      <c r="N10" s="111" t="s">
        <v>9</v>
      </c>
      <c r="O10" s="111"/>
      <c r="P10" s="111"/>
      <c r="Q10" s="115" t="s">
        <v>10</v>
      </c>
      <c r="R10" s="115"/>
      <c r="S10" s="115"/>
      <c r="T10" s="115"/>
      <c r="U10" s="115"/>
      <c r="V10" s="115"/>
      <c r="W10" s="116"/>
      <c r="AS10" s="60"/>
      <c r="AT10" s="60"/>
      <c r="AU10" s="60"/>
      <c r="AV10" s="60"/>
    </row>
    <row r="11" s="61" customFormat="1" ht="15" customHeight="1" spans="1:48">
      <c r="A11" s="79" t="s">
        <v>11</v>
      </c>
      <c r="AS11" s="60"/>
      <c r="AT11" s="60"/>
      <c r="AU11" s="60"/>
      <c r="AV11" s="60"/>
    </row>
    <row r="12" s="58" customFormat="1" ht="12.35" spans="45:48">
      <c r="AS12" s="60"/>
      <c r="AT12" s="60"/>
      <c r="AU12" s="60"/>
      <c r="AV12" s="60"/>
    </row>
    <row r="13" s="60" customFormat="1" ht="12.35" spans="1:7">
      <c r="A13" s="76" t="s">
        <v>12</v>
      </c>
      <c r="B13" s="73"/>
      <c r="C13" s="74"/>
      <c r="D13" s="75"/>
      <c r="E13" s="73"/>
      <c r="F13" s="72"/>
      <c r="G13" s="72"/>
    </row>
    <row r="14" s="62" customFormat="1" customHeight="1" spans="1:48">
      <c r="A14" s="80" t="s">
        <v>13</v>
      </c>
      <c r="B14" s="80"/>
      <c r="C14" s="80"/>
      <c r="D14" s="80" t="s">
        <v>14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 t="s">
        <v>15</v>
      </c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S14" s="60"/>
      <c r="AT14" s="60"/>
      <c r="AU14" s="60"/>
      <c r="AV14" s="60"/>
    </row>
    <row r="15" s="60" customFormat="1" ht="29.25" customHeight="1" spans="1:43">
      <c r="A15" s="81">
        <v>1</v>
      </c>
      <c r="B15" s="81"/>
      <c r="C15" s="81"/>
      <c r="D15" s="82" t="s">
        <v>16</v>
      </c>
      <c r="E15" s="83"/>
      <c r="F15" s="83"/>
      <c r="G15" s="83"/>
      <c r="H15" s="83"/>
      <c r="I15" s="83"/>
      <c r="J15" s="83"/>
      <c r="K15" s="83"/>
      <c r="L15" s="83"/>
      <c r="M15" s="83"/>
      <c r="N15" s="112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</row>
    <row r="16" s="60" customFormat="1" ht="29.25" customHeight="1" spans="1:43">
      <c r="A16" s="81">
        <v>2</v>
      </c>
      <c r="B16" s="81"/>
      <c r="C16" s="81"/>
      <c r="D16" s="82" t="s">
        <v>17</v>
      </c>
      <c r="E16" s="83"/>
      <c r="F16" s="83"/>
      <c r="G16" s="83"/>
      <c r="H16" s="83"/>
      <c r="I16" s="83"/>
      <c r="J16" s="83"/>
      <c r="K16" s="83"/>
      <c r="L16" s="83"/>
      <c r="M16" s="83"/>
      <c r="N16" s="112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</row>
    <row r="17" s="60" customFormat="1" customHeight="1" spans="1:43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</row>
    <row r="18" s="60" customFormat="1" customHeight="1" spans="1:48">
      <c r="A18" s="76" t="s">
        <v>18</v>
      </c>
      <c r="B18" s="84"/>
      <c r="C18" s="85"/>
      <c r="D18" s="86"/>
      <c r="E18" s="84"/>
      <c r="F18" s="72"/>
      <c r="G18" s="72"/>
      <c r="L18" s="114"/>
      <c r="O18" s="114"/>
      <c r="AS18" s="58"/>
      <c r="AT18" s="58"/>
      <c r="AU18" s="58"/>
      <c r="AV18" s="62"/>
    </row>
    <row r="19" s="60" customFormat="1" customHeight="1" spans="1:48">
      <c r="A19" s="76"/>
      <c r="B19" s="84"/>
      <c r="C19" s="85"/>
      <c r="D19" s="86"/>
      <c r="E19" s="84"/>
      <c r="F19" s="72"/>
      <c r="G19" s="72"/>
      <c r="L19" s="114"/>
      <c r="O19" s="114"/>
      <c r="AS19" s="58"/>
      <c r="AT19" s="58"/>
      <c r="AU19" s="58"/>
      <c r="AV19" s="62"/>
    </row>
    <row r="20" s="60" customFormat="1" customHeight="1" spans="1:48">
      <c r="A20" s="76"/>
      <c r="B20" s="84"/>
      <c r="C20" s="85"/>
      <c r="D20" s="86"/>
      <c r="E20" s="84"/>
      <c r="F20" s="72"/>
      <c r="G20" s="72"/>
      <c r="L20" s="114"/>
      <c r="O20" s="114"/>
      <c r="Y20" s="120" t="s">
        <v>19</v>
      </c>
      <c r="Z20" s="120"/>
      <c r="AA20" s="120"/>
      <c r="AB20" s="120"/>
      <c r="AC20" s="121">
        <v>1500</v>
      </c>
      <c r="AD20" s="121"/>
      <c r="AE20" s="121"/>
      <c r="AF20" s="121"/>
      <c r="AG20" s="121"/>
      <c r="AH20" s="121"/>
      <c r="AI20" s="58"/>
      <c r="AP20" s="58"/>
      <c r="AQ20" s="58"/>
      <c r="AS20" s="58"/>
      <c r="AT20" s="58"/>
      <c r="AU20" s="58"/>
      <c r="AV20" s="62"/>
    </row>
    <row r="21" s="60" customFormat="1" customHeight="1" spans="1:48">
      <c r="A21" s="80" t="s">
        <v>13</v>
      </c>
      <c r="B21" s="80"/>
      <c r="C21" s="80"/>
      <c r="D21" s="80" t="s">
        <v>20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122" t="s">
        <v>21</v>
      </c>
      <c r="AD21" s="122"/>
      <c r="AE21" s="122"/>
      <c r="AF21" s="122"/>
      <c r="AG21" s="122"/>
      <c r="AH21" s="122"/>
      <c r="AI21" s="122" t="s">
        <v>22</v>
      </c>
      <c r="AJ21" s="122"/>
      <c r="AK21" s="122"/>
      <c r="AL21" s="122"/>
      <c r="AM21" s="122"/>
      <c r="AN21" s="122"/>
      <c r="AO21" s="58"/>
      <c r="AP21" s="58"/>
      <c r="AQ21" s="58"/>
      <c r="AV21" s="58"/>
    </row>
    <row r="22" s="60" customFormat="1" ht="14.25" customHeight="1" spans="1:48">
      <c r="A22" s="87">
        <v>1</v>
      </c>
      <c r="B22" s="88"/>
      <c r="C22" s="89"/>
      <c r="D22" s="90" t="str">
        <f>D15</f>
        <v>信托APP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123"/>
      <c r="AC22" s="124">
        <f>APP端!E60</f>
        <v>631.1</v>
      </c>
      <c r="AD22" s="125"/>
      <c r="AE22" s="125"/>
      <c r="AF22" s="125"/>
      <c r="AG22" s="128" t="s">
        <v>23</v>
      </c>
      <c r="AH22" s="129"/>
      <c r="AI22" s="130">
        <f>AC22*AC20</f>
        <v>946650</v>
      </c>
      <c r="AJ22" s="131"/>
      <c r="AK22" s="131"/>
      <c r="AL22" s="131"/>
      <c r="AM22" s="128" t="s">
        <v>24</v>
      </c>
      <c r="AN22" s="129"/>
      <c r="AO22" s="58"/>
      <c r="AP22" s="58"/>
      <c r="AQ22" s="58"/>
      <c r="AS22" s="62"/>
      <c r="AT22" s="62"/>
      <c r="AU22" s="62"/>
      <c r="AV22" s="58"/>
    </row>
    <row r="23" s="60" customFormat="1" ht="14.25" customHeight="1" spans="1:48">
      <c r="A23" s="87">
        <v>2</v>
      </c>
      <c r="B23" s="88"/>
      <c r="C23" s="89"/>
      <c r="D23" s="90" t="str">
        <f>D16</f>
        <v>后端</v>
      </c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123"/>
      <c r="AC23" s="124">
        <f>后端!E19</f>
        <v>1579.5</v>
      </c>
      <c r="AD23" s="125"/>
      <c r="AE23" s="125"/>
      <c r="AF23" s="125"/>
      <c r="AG23" s="128" t="s">
        <v>23</v>
      </c>
      <c r="AH23" s="129"/>
      <c r="AI23" s="130">
        <f>AC23*AC20</f>
        <v>2369250</v>
      </c>
      <c r="AJ23" s="131"/>
      <c r="AK23" s="131"/>
      <c r="AL23" s="131"/>
      <c r="AM23" s="128" t="s">
        <v>24</v>
      </c>
      <c r="AN23" s="129"/>
      <c r="AO23" s="58"/>
      <c r="AP23" s="58"/>
      <c r="AQ23" s="58"/>
      <c r="AS23" s="62"/>
      <c r="AT23" s="62"/>
      <c r="AU23" s="62"/>
      <c r="AV23" s="58"/>
    </row>
    <row r="24" s="60" customFormat="1" customHeight="1" spans="1:48">
      <c r="A24" s="92" t="s">
        <v>25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124">
        <f>SUM(AC22:AF23)</f>
        <v>2210.6</v>
      </c>
      <c r="AD24" s="125"/>
      <c r="AE24" s="125"/>
      <c r="AF24" s="125"/>
      <c r="AG24" s="128" t="s">
        <v>23</v>
      </c>
      <c r="AH24" s="129"/>
      <c r="AI24" s="130">
        <f>SUM(AI22:AL23)</f>
        <v>3315900</v>
      </c>
      <c r="AJ24" s="131"/>
      <c r="AK24" s="131"/>
      <c r="AL24" s="131"/>
      <c r="AM24" s="128" t="s">
        <v>24</v>
      </c>
      <c r="AN24" s="129"/>
      <c r="AO24" s="58"/>
      <c r="AP24" s="58"/>
      <c r="AQ24" s="58"/>
      <c r="AR24" s="58"/>
      <c r="AS24" s="58"/>
      <c r="AT24" s="58"/>
      <c r="AU24" s="58"/>
      <c r="AV24" s="62"/>
    </row>
    <row r="25" s="58" customFormat="1" customHeight="1" spans="1:40">
      <c r="A25" s="93" t="s">
        <v>26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126">
        <f>SUM(AC22:AF23)</f>
        <v>2210.6</v>
      </c>
      <c r="AD25" s="127"/>
      <c r="AE25" s="127"/>
      <c r="AF25" s="127"/>
      <c r="AG25" s="132" t="s">
        <v>23</v>
      </c>
      <c r="AH25" s="133"/>
      <c r="AI25" s="126">
        <f>SUM(AI22:AL23)</f>
        <v>3315900</v>
      </c>
      <c r="AJ25" s="127"/>
      <c r="AK25" s="127"/>
      <c r="AL25" s="127"/>
      <c r="AM25" s="132" t="s">
        <v>24</v>
      </c>
      <c r="AN25" s="133"/>
    </row>
    <row r="26" s="58" customFormat="1" customHeight="1" spans="2:48">
      <c r="B26" s="76" t="s">
        <v>27</v>
      </c>
      <c r="AU26" s="63"/>
      <c r="AV26" s="63"/>
    </row>
    <row r="27" s="58" customFormat="1" customHeight="1" spans="2:2">
      <c r="B27" s="58" t="s">
        <v>28</v>
      </c>
    </row>
    <row r="28" s="58" customFormat="1" ht="12.4" spans="2:46">
      <c r="B28" s="58" t="s">
        <v>29</v>
      </c>
      <c r="AS28" s="63"/>
      <c r="AT28" s="63"/>
    </row>
    <row r="29" s="58" customFormat="1" ht="12.35" spans="1:46">
      <c r="A29" s="76" t="s">
        <v>30</v>
      </c>
      <c r="B29" s="63"/>
      <c r="AS29" s="63"/>
      <c r="AT29" s="63"/>
    </row>
    <row r="30" s="58" customFormat="1" ht="12.4" spans="1:1">
      <c r="A30" s="58" t="s">
        <v>31</v>
      </c>
    </row>
    <row r="31" s="58" customFormat="1" ht="12.4" spans="1:1">
      <c r="A31" s="58" t="s">
        <v>32</v>
      </c>
    </row>
    <row r="32" s="58" customFormat="1" ht="12.35" spans="2:2">
      <c r="B32" s="58" t="s">
        <v>33</v>
      </c>
    </row>
    <row r="33" s="58" customFormat="1" ht="12.4" spans="1:1">
      <c r="A33" s="58" t="s">
        <v>34</v>
      </c>
    </row>
    <row r="34" s="58" customFormat="1" ht="12.35" spans="1:2">
      <c r="A34" s="94"/>
      <c r="B34" s="94"/>
    </row>
    <row r="35" s="58" customFormat="1" customHeight="1" spans="1:43">
      <c r="A35" s="84" t="s">
        <v>35</v>
      </c>
      <c r="B35" s="73"/>
      <c r="C35" s="74"/>
      <c r="D35" s="75"/>
      <c r="E35" s="73"/>
      <c r="F35" s="72"/>
      <c r="G35" s="72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</row>
    <row r="36" s="58" customFormat="1" ht="12.35" spans="1:43">
      <c r="A36" s="95" t="s">
        <v>36</v>
      </c>
      <c r="B36" s="96"/>
      <c r="C36" s="96"/>
      <c r="D36" s="96"/>
      <c r="E36" s="96"/>
      <c r="F36" s="96"/>
      <c r="G36" s="96" t="s">
        <v>37</v>
      </c>
      <c r="H36" s="96"/>
      <c r="I36" s="96"/>
      <c r="J36" s="96"/>
      <c r="K36" s="96"/>
      <c r="L36" s="96"/>
      <c r="M36" s="96"/>
      <c r="N36" s="96"/>
      <c r="O36" s="96"/>
      <c r="P36" s="96" t="s">
        <v>38</v>
      </c>
      <c r="Q36" s="96"/>
      <c r="R36" s="96"/>
      <c r="S36" s="96"/>
      <c r="T36" s="96"/>
      <c r="U36" s="96"/>
      <c r="V36" s="96"/>
      <c r="W36" s="96"/>
      <c r="X36" s="96"/>
      <c r="Y36" s="96" t="s">
        <v>39</v>
      </c>
      <c r="Z36" s="96"/>
      <c r="AA36" s="96"/>
      <c r="AB36" s="96"/>
      <c r="AC36" s="96"/>
      <c r="AD36" s="96"/>
      <c r="AE36" s="96"/>
      <c r="AF36" s="96"/>
      <c r="AG36" s="96"/>
      <c r="AH36" s="96" t="s">
        <v>40</v>
      </c>
      <c r="AI36" s="96"/>
      <c r="AJ36" s="96"/>
      <c r="AK36" s="96"/>
      <c r="AL36" s="96"/>
      <c r="AM36" s="96"/>
      <c r="AN36" s="96"/>
      <c r="AO36" s="96"/>
      <c r="AP36" s="96"/>
      <c r="AQ36" s="96"/>
    </row>
    <row r="37" s="58" customFormat="1" ht="42" customHeight="1" spans="1:43">
      <c r="A37" s="96"/>
      <c r="B37" s="96"/>
      <c r="C37" s="96"/>
      <c r="D37" s="96"/>
      <c r="E37" s="96"/>
      <c r="F37" s="96"/>
      <c r="G37" s="97" t="s">
        <v>41</v>
      </c>
      <c r="H37" s="98"/>
      <c r="I37" s="98"/>
      <c r="J37" s="98"/>
      <c r="K37" s="98"/>
      <c r="L37" s="98"/>
      <c r="M37" s="98"/>
      <c r="N37" s="98"/>
      <c r="O37" s="98"/>
      <c r="P37" s="97" t="s">
        <v>42</v>
      </c>
      <c r="Q37" s="98"/>
      <c r="R37" s="98"/>
      <c r="S37" s="98"/>
      <c r="T37" s="98"/>
      <c r="U37" s="98"/>
      <c r="V37" s="98"/>
      <c r="W37" s="98"/>
      <c r="X37" s="98"/>
      <c r="Y37" s="97" t="s">
        <v>43</v>
      </c>
      <c r="Z37" s="98"/>
      <c r="AA37" s="98"/>
      <c r="AB37" s="98"/>
      <c r="AC37" s="98"/>
      <c r="AD37" s="98"/>
      <c r="AE37" s="98"/>
      <c r="AF37" s="98"/>
      <c r="AG37" s="98"/>
      <c r="AH37" s="97" t="s">
        <v>44</v>
      </c>
      <c r="AI37" s="98"/>
      <c r="AJ37" s="98"/>
      <c r="AK37" s="98"/>
      <c r="AL37" s="98"/>
      <c r="AM37" s="98"/>
      <c r="AN37" s="98"/>
      <c r="AO37" s="98"/>
      <c r="AP37" s="98"/>
      <c r="AQ37" s="98"/>
    </row>
    <row r="38" s="63" customFormat="1" ht="12.35" spans="1:4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S38" s="58"/>
      <c r="AT38" s="58"/>
      <c r="AU38" s="58"/>
      <c r="AV38" s="58"/>
    </row>
    <row r="39" s="58" customFormat="1" ht="38" customHeight="1" spans="5:26">
      <c r="E39" s="99" t="s">
        <v>45</v>
      </c>
      <c r="F39" s="99"/>
      <c r="G39" s="99"/>
      <c r="H39" s="99"/>
      <c r="I39" s="99" t="s">
        <v>46</v>
      </c>
      <c r="J39" s="99"/>
      <c r="K39" s="99"/>
      <c r="L39" s="99"/>
      <c r="M39" s="99" t="s">
        <v>47</v>
      </c>
      <c r="N39" s="99"/>
      <c r="O39" s="99"/>
      <c r="P39" s="99"/>
      <c r="Q39" s="117" t="s">
        <v>48</v>
      </c>
      <c r="R39" s="117"/>
      <c r="S39" s="117"/>
      <c r="T39" s="117"/>
      <c r="U39" s="117"/>
      <c r="V39" s="117"/>
      <c r="W39" s="99" t="s">
        <v>49</v>
      </c>
      <c r="X39" s="99"/>
      <c r="Y39" s="99"/>
      <c r="Z39" s="99"/>
    </row>
    <row r="40" s="58" customFormat="1" ht="17.1" customHeight="1" spans="5:26">
      <c r="E40" s="100" t="s">
        <v>50</v>
      </c>
      <c r="F40" s="101"/>
      <c r="G40" s="101"/>
      <c r="H40" s="102"/>
      <c r="I40" s="110" t="s">
        <v>51</v>
      </c>
      <c r="J40" s="110"/>
      <c r="K40" s="110"/>
      <c r="L40" s="110"/>
      <c r="M40" s="110">
        <v>1</v>
      </c>
      <c r="N40" s="110"/>
      <c r="O40" s="110"/>
      <c r="P40" s="110"/>
      <c r="Q40" s="118">
        <v>9</v>
      </c>
      <c r="R40" s="118"/>
      <c r="S40" s="118"/>
      <c r="T40" s="118"/>
      <c r="U40" s="118"/>
      <c r="V40" s="118"/>
      <c r="W40" s="110">
        <f t="shared" ref="W40:W42" si="0">M40*Q40</f>
        <v>9</v>
      </c>
      <c r="X40" s="110"/>
      <c r="Y40" s="110"/>
      <c r="Z40" s="110"/>
    </row>
    <row r="41" s="58" customFormat="1" ht="17.1" customHeight="1" spans="5:26">
      <c r="E41" s="100" t="s">
        <v>52</v>
      </c>
      <c r="F41" s="101"/>
      <c r="G41" s="101"/>
      <c r="H41" s="102"/>
      <c r="I41" s="110" t="s">
        <v>51</v>
      </c>
      <c r="J41" s="110"/>
      <c r="K41" s="110"/>
      <c r="L41" s="110"/>
      <c r="M41" s="110">
        <v>1</v>
      </c>
      <c r="N41" s="110"/>
      <c r="O41" s="110"/>
      <c r="P41" s="110"/>
      <c r="Q41" s="118">
        <v>9</v>
      </c>
      <c r="R41" s="118"/>
      <c r="S41" s="118"/>
      <c r="T41" s="118"/>
      <c r="U41" s="118"/>
      <c r="V41" s="118"/>
      <c r="W41" s="110">
        <f t="shared" si="0"/>
        <v>9</v>
      </c>
      <c r="X41" s="110"/>
      <c r="Y41" s="110"/>
      <c r="Z41" s="110"/>
    </row>
    <row r="42" s="58" customFormat="1" ht="17.1" customHeight="1" spans="5:26">
      <c r="E42" s="100" t="s">
        <v>53</v>
      </c>
      <c r="F42" s="101"/>
      <c r="G42" s="101"/>
      <c r="H42" s="102"/>
      <c r="I42" s="110" t="s">
        <v>51</v>
      </c>
      <c r="J42" s="110"/>
      <c r="K42" s="110"/>
      <c r="L42" s="110"/>
      <c r="M42" s="110">
        <v>1</v>
      </c>
      <c r="N42" s="110"/>
      <c r="O42" s="110"/>
      <c r="P42" s="110"/>
      <c r="Q42" s="118">
        <v>9</v>
      </c>
      <c r="R42" s="118"/>
      <c r="S42" s="118"/>
      <c r="T42" s="118"/>
      <c r="U42" s="118"/>
      <c r="V42" s="118"/>
      <c r="W42" s="110">
        <f t="shared" si="0"/>
        <v>9</v>
      </c>
      <c r="X42" s="110"/>
      <c r="Y42" s="110"/>
      <c r="Z42" s="110"/>
    </row>
    <row r="43" s="58" customFormat="1" ht="17.1" customHeight="1" spans="5:26">
      <c r="E43" s="103" t="s">
        <v>54</v>
      </c>
      <c r="F43" s="103"/>
      <c r="G43" s="103"/>
      <c r="H43" s="103"/>
      <c r="I43" s="110" t="s">
        <v>55</v>
      </c>
      <c r="J43" s="110"/>
      <c r="K43" s="110"/>
      <c r="L43" s="110"/>
      <c r="M43" s="110">
        <v>2</v>
      </c>
      <c r="N43" s="110"/>
      <c r="O43" s="110"/>
      <c r="P43" s="110"/>
      <c r="Q43" s="118">
        <v>9</v>
      </c>
      <c r="R43" s="118"/>
      <c r="S43" s="118"/>
      <c r="T43" s="118"/>
      <c r="U43" s="118"/>
      <c r="V43" s="118"/>
      <c r="W43" s="110">
        <f>M43*Q43</f>
        <v>18</v>
      </c>
      <c r="X43" s="110"/>
      <c r="Y43" s="110"/>
      <c r="Z43" s="110"/>
    </row>
    <row r="44" s="58" customFormat="1" ht="17.1" customHeight="1" spans="5:26">
      <c r="E44" s="103"/>
      <c r="F44" s="103"/>
      <c r="G44" s="103"/>
      <c r="H44" s="103"/>
      <c r="I44" s="110" t="s">
        <v>56</v>
      </c>
      <c r="J44" s="110"/>
      <c r="K44" s="110"/>
      <c r="L44" s="110"/>
      <c r="M44" s="110">
        <v>4</v>
      </c>
      <c r="N44" s="110"/>
      <c r="O44" s="110"/>
      <c r="P44" s="110"/>
      <c r="Q44" s="118">
        <v>9</v>
      </c>
      <c r="R44" s="118"/>
      <c r="S44" s="118"/>
      <c r="T44" s="118"/>
      <c r="U44" s="118"/>
      <c r="V44" s="118"/>
      <c r="W44" s="110">
        <f>M44*Q44</f>
        <v>36</v>
      </c>
      <c r="X44" s="110"/>
      <c r="Y44" s="110"/>
      <c r="Z44" s="110"/>
    </row>
    <row r="45" s="58" customFormat="1" ht="17.1" customHeight="1" spans="5:26">
      <c r="E45" s="103"/>
      <c r="F45" s="103"/>
      <c r="G45" s="103"/>
      <c r="H45" s="103"/>
      <c r="I45" s="110" t="s">
        <v>57</v>
      </c>
      <c r="J45" s="110"/>
      <c r="K45" s="110"/>
      <c r="L45" s="110"/>
      <c r="M45" s="110">
        <v>1</v>
      </c>
      <c r="N45" s="110"/>
      <c r="O45" s="110"/>
      <c r="P45" s="110"/>
      <c r="Q45" s="118">
        <v>9</v>
      </c>
      <c r="R45" s="118"/>
      <c r="S45" s="118"/>
      <c r="T45" s="118"/>
      <c r="U45" s="118"/>
      <c r="V45" s="118"/>
      <c r="W45" s="110">
        <f t="shared" ref="W45:W50" si="1">M45*Q45</f>
        <v>9</v>
      </c>
      <c r="X45" s="110"/>
      <c r="Y45" s="110"/>
      <c r="Z45" s="110"/>
    </row>
    <row r="46" s="58" customFormat="1" ht="17.1" customHeight="1" spans="5:26">
      <c r="E46" s="103"/>
      <c r="F46" s="103"/>
      <c r="G46" s="103"/>
      <c r="H46" s="103"/>
      <c r="I46" s="110" t="s">
        <v>58</v>
      </c>
      <c r="J46" s="110"/>
      <c r="K46" s="110"/>
      <c r="L46" s="110"/>
      <c r="M46" s="110">
        <v>1</v>
      </c>
      <c r="N46" s="110"/>
      <c r="O46" s="110"/>
      <c r="P46" s="110"/>
      <c r="Q46" s="118">
        <v>9</v>
      </c>
      <c r="R46" s="118"/>
      <c r="S46" s="118"/>
      <c r="T46" s="118"/>
      <c r="U46" s="118"/>
      <c r="V46" s="118"/>
      <c r="W46" s="110">
        <f t="shared" si="1"/>
        <v>9</v>
      </c>
      <c r="X46" s="110"/>
      <c r="Y46" s="110"/>
      <c r="Z46" s="110"/>
    </row>
    <row r="47" s="58" customFormat="1" ht="17.1" customHeight="1" spans="5:26">
      <c r="E47" s="103" t="s">
        <v>59</v>
      </c>
      <c r="F47" s="103"/>
      <c r="G47" s="103"/>
      <c r="H47" s="103"/>
      <c r="I47" s="110" t="s">
        <v>60</v>
      </c>
      <c r="J47" s="110"/>
      <c r="K47" s="110"/>
      <c r="L47" s="110"/>
      <c r="M47" s="110">
        <v>2</v>
      </c>
      <c r="N47" s="110"/>
      <c r="O47" s="110"/>
      <c r="P47" s="110"/>
      <c r="Q47" s="118">
        <v>9</v>
      </c>
      <c r="R47" s="118"/>
      <c r="S47" s="118"/>
      <c r="T47" s="118"/>
      <c r="U47" s="118"/>
      <c r="V47" s="118"/>
      <c r="W47" s="110">
        <f t="shared" si="1"/>
        <v>18</v>
      </c>
      <c r="X47" s="110"/>
      <c r="Y47" s="110"/>
      <c r="Z47" s="110"/>
    </row>
    <row r="48" s="58" customFormat="1" ht="17.1" customHeight="1" spans="5:26">
      <c r="E48" s="103"/>
      <c r="F48" s="103"/>
      <c r="G48" s="103"/>
      <c r="H48" s="103"/>
      <c r="I48" s="110" t="s">
        <v>61</v>
      </c>
      <c r="J48" s="110"/>
      <c r="K48" s="110"/>
      <c r="L48" s="110"/>
      <c r="M48" s="110">
        <v>5</v>
      </c>
      <c r="N48" s="110"/>
      <c r="O48" s="110"/>
      <c r="P48" s="110"/>
      <c r="Q48" s="118">
        <v>9</v>
      </c>
      <c r="R48" s="118"/>
      <c r="S48" s="118"/>
      <c r="T48" s="118"/>
      <c r="U48" s="118"/>
      <c r="V48" s="118"/>
      <c r="W48" s="110">
        <f t="shared" si="1"/>
        <v>45</v>
      </c>
      <c r="X48" s="110"/>
      <c r="Y48" s="110"/>
      <c r="Z48" s="110"/>
    </row>
    <row r="49" s="58" customFormat="1" ht="17.1" customHeight="1" spans="5:26">
      <c r="E49" s="104" t="s">
        <v>62</v>
      </c>
      <c r="F49" s="105"/>
      <c r="G49" s="105"/>
      <c r="H49" s="106"/>
      <c r="I49" s="110" t="s">
        <v>63</v>
      </c>
      <c r="J49" s="110"/>
      <c r="K49" s="110"/>
      <c r="L49" s="110"/>
      <c r="M49" s="110">
        <v>1</v>
      </c>
      <c r="N49" s="110"/>
      <c r="O49" s="110"/>
      <c r="P49" s="110"/>
      <c r="Q49" s="118">
        <v>7</v>
      </c>
      <c r="R49" s="118"/>
      <c r="S49" s="118"/>
      <c r="T49" s="118"/>
      <c r="U49" s="118"/>
      <c r="V49" s="118"/>
      <c r="W49" s="110">
        <f t="shared" si="1"/>
        <v>7</v>
      </c>
      <c r="X49" s="110"/>
      <c r="Y49" s="110"/>
      <c r="Z49" s="110"/>
    </row>
    <row r="50" s="58" customFormat="1" ht="17.1" customHeight="1" spans="5:26">
      <c r="E50" s="107"/>
      <c r="F50" s="108"/>
      <c r="G50" s="108"/>
      <c r="H50" s="109"/>
      <c r="I50" s="110" t="s">
        <v>62</v>
      </c>
      <c r="J50" s="110"/>
      <c r="K50" s="110"/>
      <c r="L50" s="110"/>
      <c r="M50" s="110">
        <v>2</v>
      </c>
      <c r="N50" s="110"/>
      <c r="O50" s="110"/>
      <c r="P50" s="110"/>
      <c r="Q50" s="118">
        <v>6</v>
      </c>
      <c r="R50" s="118"/>
      <c r="S50" s="118"/>
      <c r="T50" s="118"/>
      <c r="U50" s="118"/>
      <c r="V50" s="118"/>
      <c r="W50" s="110">
        <f t="shared" si="1"/>
        <v>12</v>
      </c>
      <c r="X50" s="110"/>
      <c r="Y50" s="110"/>
      <c r="Z50" s="110"/>
    </row>
    <row r="51" s="58" customFormat="1" ht="17.1" customHeight="1" spans="5:26">
      <c r="E51" s="110" t="s">
        <v>64</v>
      </c>
      <c r="F51" s="110"/>
      <c r="G51" s="110"/>
      <c r="H51" s="110"/>
      <c r="I51" s="110" t="s">
        <v>65</v>
      </c>
      <c r="J51" s="110"/>
      <c r="K51" s="110"/>
      <c r="L51" s="110"/>
      <c r="M51" s="110">
        <v>1</v>
      </c>
      <c r="N51" s="110"/>
      <c r="O51" s="110"/>
      <c r="P51" s="110"/>
      <c r="Q51" s="118">
        <v>3</v>
      </c>
      <c r="R51" s="118"/>
      <c r="S51" s="118"/>
      <c r="T51" s="118"/>
      <c r="U51" s="118"/>
      <c r="V51" s="118"/>
      <c r="W51" s="110">
        <f>M51*Q51</f>
        <v>3</v>
      </c>
      <c r="X51" s="110"/>
      <c r="Y51" s="110"/>
      <c r="Z51" s="110"/>
    </row>
    <row r="52" customHeight="1" spans="5:26">
      <c r="E52" s="110" t="s">
        <v>66</v>
      </c>
      <c r="F52" s="110"/>
      <c r="G52" s="110"/>
      <c r="H52" s="110"/>
      <c r="I52" s="110"/>
      <c r="J52" s="110"/>
      <c r="K52" s="110"/>
      <c r="L52" s="110"/>
      <c r="M52" s="110">
        <v>5</v>
      </c>
      <c r="N52" s="110"/>
      <c r="O52" s="110"/>
      <c r="P52" s="110"/>
      <c r="Q52" s="110"/>
      <c r="R52" s="110"/>
      <c r="S52" s="110"/>
      <c r="T52" s="110"/>
      <c r="U52" s="110"/>
      <c r="V52" s="110"/>
      <c r="W52" s="110">
        <f>SUM(W43:Z51)</f>
        <v>157</v>
      </c>
      <c r="X52" s="110"/>
      <c r="Y52" s="110"/>
      <c r="Z52" s="110"/>
    </row>
    <row r="58" ht="57.75" customHeight="1"/>
  </sheetData>
  <mergeCells count="110">
    <mergeCell ref="A14:C14"/>
    <mergeCell ref="D14:N14"/>
    <mergeCell ref="O14:AQ14"/>
    <mergeCell ref="A15:C15"/>
    <mergeCell ref="D15:N15"/>
    <mergeCell ref="O15:AQ15"/>
    <mergeCell ref="A16:C16"/>
    <mergeCell ref="D16:N16"/>
    <mergeCell ref="O16:AQ16"/>
    <mergeCell ref="Y20:AB20"/>
    <mergeCell ref="AC20:AH20"/>
    <mergeCell ref="A21:C21"/>
    <mergeCell ref="D21:AB21"/>
    <mergeCell ref="AC21:AH21"/>
    <mergeCell ref="AI21:AN21"/>
    <mergeCell ref="A22:C22"/>
    <mergeCell ref="D22:AB22"/>
    <mergeCell ref="AC22:AF22"/>
    <mergeCell ref="AG22:AH22"/>
    <mergeCell ref="AI22:AL22"/>
    <mergeCell ref="AM22:AN22"/>
    <mergeCell ref="A23:C23"/>
    <mergeCell ref="D23:AB23"/>
    <mergeCell ref="AC23:AF23"/>
    <mergeCell ref="AG23:AH23"/>
    <mergeCell ref="AI23:AL23"/>
    <mergeCell ref="AM23:AN23"/>
    <mergeCell ref="A24:AB24"/>
    <mergeCell ref="AC24:AF24"/>
    <mergeCell ref="AG24:AH24"/>
    <mergeCell ref="AI24:AL24"/>
    <mergeCell ref="AM24:AN24"/>
    <mergeCell ref="A25:AB25"/>
    <mergeCell ref="AC25:AF25"/>
    <mergeCell ref="AG25:AH25"/>
    <mergeCell ref="AI25:AL25"/>
    <mergeCell ref="AM25:AN25"/>
    <mergeCell ref="G36:O36"/>
    <mergeCell ref="P36:X36"/>
    <mergeCell ref="Y36:AG36"/>
    <mergeCell ref="AH36:AQ36"/>
    <mergeCell ref="G37:O37"/>
    <mergeCell ref="P37:X37"/>
    <mergeCell ref="Y37:AG37"/>
    <mergeCell ref="AH37:AQ37"/>
    <mergeCell ref="E39:H39"/>
    <mergeCell ref="I39:L39"/>
    <mergeCell ref="M39:P39"/>
    <mergeCell ref="Q39:V39"/>
    <mergeCell ref="W39:Z39"/>
    <mergeCell ref="E40:H40"/>
    <mergeCell ref="I40:L40"/>
    <mergeCell ref="M40:P40"/>
    <mergeCell ref="Q40:V40"/>
    <mergeCell ref="W40:Z40"/>
    <mergeCell ref="E41:H41"/>
    <mergeCell ref="I41:L41"/>
    <mergeCell ref="M41:P41"/>
    <mergeCell ref="Q41:V41"/>
    <mergeCell ref="W41:Z41"/>
    <mergeCell ref="E42:H42"/>
    <mergeCell ref="I42:L42"/>
    <mergeCell ref="M42:P42"/>
    <mergeCell ref="Q42:V42"/>
    <mergeCell ref="W42:Z42"/>
    <mergeCell ref="I43:L43"/>
    <mergeCell ref="M43:P43"/>
    <mergeCell ref="Q43:V43"/>
    <mergeCell ref="W43:Z43"/>
    <mergeCell ref="I44:L44"/>
    <mergeCell ref="M44:P44"/>
    <mergeCell ref="Q44:V44"/>
    <mergeCell ref="W44:Z44"/>
    <mergeCell ref="I45:L45"/>
    <mergeCell ref="M45:P45"/>
    <mergeCell ref="Q45:V45"/>
    <mergeCell ref="W45:Z45"/>
    <mergeCell ref="I46:L46"/>
    <mergeCell ref="M46:P46"/>
    <mergeCell ref="Q46:V46"/>
    <mergeCell ref="W46:Z46"/>
    <mergeCell ref="I47:L47"/>
    <mergeCell ref="M47:P47"/>
    <mergeCell ref="Q47:V47"/>
    <mergeCell ref="W47:Z47"/>
    <mergeCell ref="I48:L48"/>
    <mergeCell ref="M48:P48"/>
    <mergeCell ref="Q48:V48"/>
    <mergeCell ref="W48:Z48"/>
    <mergeCell ref="I49:L49"/>
    <mergeCell ref="M49:P49"/>
    <mergeCell ref="Q49:V49"/>
    <mergeCell ref="W49:Z49"/>
    <mergeCell ref="I50:L50"/>
    <mergeCell ref="M50:P50"/>
    <mergeCell ref="Q50:V50"/>
    <mergeCell ref="W50:Z50"/>
    <mergeCell ref="E51:H51"/>
    <mergeCell ref="I51:L51"/>
    <mergeCell ref="M51:P51"/>
    <mergeCell ref="Q51:V51"/>
    <mergeCell ref="W51:Z51"/>
    <mergeCell ref="E52:L52"/>
    <mergeCell ref="M52:P52"/>
    <mergeCell ref="Q52:V52"/>
    <mergeCell ref="W52:Z52"/>
    <mergeCell ref="A36:F37"/>
    <mergeCell ref="E47:H48"/>
    <mergeCell ref="E43:H46"/>
    <mergeCell ref="E49:H50"/>
  </mergeCells>
  <pageMargins left="0.590277777777778" right="0.55" top="0.747916666666667" bottom="0.707638888888889" header="0.510416666666667" footer="0.510416666666667"/>
  <pageSetup paperSize="256" scale="79" orientation="portrait"/>
  <headerFooter alignWithMargins="0">
    <oddHeader>&amp;R&amp;G</oddHeader>
    <oddFooter>&amp;L中软国际公司&amp;R第&amp;P页/共&amp;N页</oddFooter>
  </headerFooter>
  <rowBreaks count="1" manualBreakCount="1">
    <brk id="25" max="43" man="1"/>
  </rowBreaks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N62"/>
  <sheetViews>
    <sheetView topLeftCell="A49" workbookViewId="0">
      <selection activeCell="B1" sqref="B1"/>
    </sheetView>
  </sheetViews>
  <sheetFormatPr defaultColWidth="9.12389380530973" defaultRowHeight="12.75"/>
  <cols>
    <col min="1" max="1" width="5.30973451327434" style="1" customWidth="1"/>
    <col min="2" max="2" width="9.12389380530973" style="1"/>
    <col min="3" max="3" width="13.5486725663717" style="1" customWidth="1"/>
    <col min="4" max="4" width="51.9115044247788" style="1" customWidth="1"/>
    <col min="5" max="5" width="7.6283185840708" style="1" customWidth="1"/>
    <col min="6" max="16384" width="9.12389380530973" style="1"/>
  </cols>
  <sheetData>
    <row r="1" s="40" customFormat="1" ht="20.25" spans="1:11">
      <c r="A1" s="42"/>
      <c r="B1" s="43" t="s">
        <v>67</v>
      </c>
      <c r="C1" s="44"/>
      <c r="D1" s="45"/>
      <c r="E1" s="45"/>
      <c r="F1" s="46" t="s">
        <v>68</v>
      </c>
      <c r="G1" s="46"/>
      <c r="H1" s="46"/>
      <c r="I1" s="54"/>
      <c r="J1" s="55">
        <v>2</v>
      </c>
      <c r="K1" s="56" t="s">
        <v>69</v>
      </c>
    </row>
    <row r="2" s="40" customFormat="1" ht="30" customHeight="1" spans="1:10">
      <c r="A2" s="47" t="s">
        <v>70</v>
      </c>
      <c r="B2" s="48" t="s">
        <v>71</v>
      </c>
      <c r="C2" s="48" t="s">
        <v>72</v>
      </c>
      <c r="D2" s="48" t="s">
        <v>73</v>
      </c>
      <c r="E2" s="48" t="s">
        <v>74</v>
      </c>
      <c r="F2" s="49" t="s">
        <v>75</v>
      </c>
      <c r="G2" s="49" t="s">
        <v>76</v>
      </c>
      <c r="H2" s="49" t="s">
        <v>77</v>
      </c>
      <c r="I2" s="57" t="s">
        <v>78</v>
      </c>
      <c r="J2" s="49" t="s">
        <v>79</v>
      </c>
    </row>
    <row r="3" ht="75" customHeight="1" spans="1:248">
      <c r="A3" s="42">
        <v>1</v>
      </c>
      <c r="B3" s="21" t="s">
        <v>80</v>
      </c>
      <c r="C3" s="22" t="s">
        <v>81</v>
      </c>
      <c r="D3" s="22" t="s">
        <v>82</v>
      </c>
      <c r="E3" s="23">
        <f>ROUND($I3*$J$1,1)</f>
        <v>16</v>
      </c>
      <c r="F3" s="24">
        <v>7</v>
      </c>
      <c r="G3" s="24">
        <v>8</v>
      </c>
      <c r="H3" s="24">
        <v>9</v>
      </c>
      <c r="I3" s="39">
        <f t="shared" ref="I3:I14" si="0">SUM(F3,G3*4,H3)/6</f>
        <v>8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</row>
    <row r="4" ht="83.25" spans="1:248">
      <c r="A4" s="42">
        <v>2</v>
      </c>
      <c r="B4" s="21"/>
      <c r="C4" s="50" t="s">
        <v>83</v>
      </c>
      <c r="D4" s="22" t="s">
        <v>84</v>
      </c>
      <c r="E4" s="23">
        <f>ROUND($I4*$J$1,1)</f>
        <v>22</v>
      </c>
      <c r="F4" s="24">
        <v>10</v>
      </c>
      <c r="G4" s="24">
        <v>11</v>
      </c>
      <c r="H4" s="24">
        <v>12</v>
      </c>
      <c r="I4" s="39">
        <f t="shared" si="0"/>
        <v>11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</row>
    <row r="5" ht="41.65" spans="1:248">
      <c r="A5" s="42">
        <v>3</v>
      </c>
      <c r="B5" s="21"/>
      <c r="C5" s="22" t="s">
        <v>85</v>
      </c>
      <c r="D5" s="22" t="s">
        <v>86</v>
      </c>
      <c r="E5" s="23">
        <f>ROUND($I5*$J$1,1)</f>
        <v>4</v>
      </c>
      <c r="F5" s="24">
        <v>1</v>
      </c>
      <c r="G5" s="24">
        <v>2</v>
      </c>
      <c r="H5" s="24">
        <v>3</v>
      </c>
      <c r="I5" s="39">
        <f t="shared" si="0"/>
        <v>2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</row>
    <row r="6" ht="27.75" spans="1:248">
      <c r="A6" s="42">
        <v>4</v>
      </c>
      <c r="B6" s="21"/>
      <c r="C6" s="22" t="s">
        <v>87</v>
      </c>
      <c r="D6" s="22" t="s">
        <v>88</v>
      </c>
      <c r="E6" s="23">
        <f>ROUND($I6*$J$1,1)</f>
        <v>4</v>
      </c>
      <c r="F6" s="24">
        <v>1</v>
      </c>
      <c r="G6" s="24">
        <v>2</v>
      </c>
      <c r="H6" s="24">
        <v>3</v>
      </c>
      <c r="I6" s="39">
        <f t="shared" si="0"/>
        <v>2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</row>
    <row r="7" ht="41.65" spans="1:248">
      <c r="A7" s="42">
        <v>5</v>
      </c>
      <c r="B7" s="21"/>
      <c r="C7" s="22" t="s">
        <v>89</v>
      </c>
      <c r="D7" s="22" t="s">
        <v>90</v>
      </c>
      <c r="E7" s="23">
        <f>ROUND($I7*$J$1,1)</f>
        <v>4</v>
      </c>
      <c r="F7" s="24">
        <v>1</v>
      </c>
      <c r="G7" s="24">
        <v>2</v>
      </c>
      <c r="H7" s="24">
        <v>3</v>
      </c>
      <c r="I7" s="39">
        <f t="shared" si="0"/>
        <v>2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</row>
    <row r="8" ht="31" customHeight="1" spans="1:248">
      <c r="A8" s="42">
        <v>6</v>
      </c>
      <c r="B8" s="51" t="s">
        <v>91</v>
      </c>
      <c r="C8" s="22" t="s">
        <v>92</v>
      </c>
      <c r="D8" s="22" t="s">
        <v>93</v>
      </c>
      <c r="E8" s="23">
        <f>ROUND($I8*$J$1,1)</f>
        <v>6</v>
      </c>
      <c r="F8" s="24">
        <v>2</v>
      </c>
      <c r="G8" s="24">
        <v>3</v>
      </c>
      <c r="H8" s="24">
        <v>4</v>
      </c>
      <c r="I8" s="39">
        <f t="shared" si="0"/>
        <v>3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</row>
    <row r="9" ht="87" customHeight="1" spans="1:248">
      <c r="A9" s="42">
        <v>7</v>
      </c>
      <c r="B9" s="21"/>
      <c r="C9" s="22" t="s">
        <v>94</v>
      </c>
      <c r="D9" s="22" t="s">
        <v>95</v>
      </c>
      <c r="E9" s="23">
        <f>ROUND($I9*$J$1,1)</f>
        <v>8</v>
      </c>
      <c r="F9" s="24">
        <v>2</v>
      </c>
      <c r="G9" s="24">
        <v>4</v>
      </c>
      <c r="H9" s="24">
        <v>6</v>
      </c>
      <c r="I9" s="39">
        <f t="shared" si="0"/>
        <v>4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</row>
    <row r="10" ht="20.25" spans="1:248">
      <c r="A10" s="42">
        <v>8</v>
      </c>
      <c r="B10" s="21"/>
      <c r="C10" s="22" t="s">
        <v>96</v>
      </c>
      <c r="D10" s="22" t="s">
        <v>97</v>
      </c>
      <c r="E10" s="23">
        <f>ROUND($I10*$J$1,1)</f>
        <v>6</v>
      </c>
      <c r="F10" s="24">
        <v>2</v>
      </c>
      <c r="G10" s="24">
        <v>3</v>
      </c>
      <c r="H10" s="24">
        <v>4</v>
      </c>
      <c r="I10" s="39">
        <f t="shared" si="0"/>
        <v>3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</row>
    <row r="11" ht="27.75" spans="1:248">
      <c r="A11" s="42">
        <v>9</v>
      </c>
      <c r="B11" s="21"/>
      <c r="C11" s="22" t="s">
        <v>98</v>
      </c>
      <c r="D11" s="22" t="s">
        <v>99</v>
      </c>
      <c r="E11" s="23">
        <f>ROUND($I11*$J$1,1)</f>
        <v>6</v>
      </c>
      <c r="F11" s="24">
        <v>2</v>
      </c>
      <c r="G11" s="24">
        <v>3</v>
      </c>
      <c r="H11" s="24">
        <v>4</v>
      </c>
      <c r="I11" s="39">
        <f t="shared" si="0"/>
        <v>3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</row>
    <row r="12" ht="27.75" spans="1:248">
      <c r="A12" s="42">
        <v>10</v>
      </c>
      <c r="B12" s="21"/>
      <c r="C12" s="22" t="s">
        <v>100</v>
      </c>
      <c r="D12" s="22" t="s">
        <v>101</v>
      </c>
      <c r="E12" s="23">
        <f>ROUND($I12*$J$1,1)</f>
        <v>6</v>
      </c>
      <c r="F12" s="24">
        <v>2</v>
      </c>
      <c r="G12" s="24">
        <v>3</v>
      </c>
      <c r="H12" s="24">
        <v>4</v>
      </c>
      <c r="I12" s="39">
        <f t="shared" si="0"/>
        <v>3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</row>
    <row r="13" ht="27.75" spans="1:248">
      <c r="A13" s="42">
        <v>11</v>
      </c>
      <c r="B13" s="21"/>
      <c r="C13" s="22" t="s">
        <v>102</v>
      </c>
      <c r="D13" s="22" t="s">
        <v>103</v>
      </c>
      <c r="E13" s="23">
        <f>ROUND($I13*$J$1,1)</f>
        <v>6</v>
      </c>
      <c r="F13" s="24">
        <v>2</v>
      </c>
      <c r="G13" s="24">
        <v>3</v>
      </c>
      <c r="H13" s="24">
        <v>4</v>
      </c>
      <c r="I13" s="39">
        <f t="shared" si="0"/>
        <v>3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</row>
    <row r="14" ht="33" customHeight="1" spans="1:248">
      <c r="A14" s="42">
        <v>12</v>
      </c>
      <c r="B14" s="21"/>
      <c r="C14" s="22" t="s">
        <v>104</v>
      </c>
      <c r="D14" s="22" t="s">
        <v>105</v>
      </c>
      <c r="E14" s="23">
        <f>ROUND($I14*$J$1,1)</f>
        <v>14</v>
      </c>
      <c r="F14" s="24">
        <v>6</v>
      </c>
      <c r="G14" s="24">
        <v>7</v>
      </c>
      <c r="H14" s="24">
        <v>8</v>
      </c>
      <c r="I14" s="39">
        <f t="shared" si="0"/>
        <v>7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</row>
    <row r="15" ht="36" customHeight="1" spans="1:248">
      <c r="A15" s="42">
        <v>13</v>
      </c>
      <c r="B15" s="21" t="s">
        <v>106</v>
      </c>
      <c r="C15" s="22" t="s">
        <v>107</v>
      </c>
      <c r="D15" s="22" t="s">
        <v>108</v>
      </c>
      <c r="E15" s="23">
        <f>ROUND($I15*$J$1,1)</f>
        <v>8</v>
      </c>
      <c r="F15" s="24">
        <v>3</v>
      </c>
      <c r="G15" s="24">
        <v>4</v>
      </c>
      <c r="H15" s="24">
        <v>5</v>
      </c>
      <c r="I15" s="39">
        <f t="shared" ref="I15:I58" si="1">SUM(F15,G15*4,H15)/6</f>
        <v>4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</row>
    <row r="16" ht="34" customHeight="1" spans="1:248">
      <c r="A16" s="42">
        <v>14</v>
      </c>
      <c r="B16" s="52"/>
      <c r="C16" s="22" t="s">
        <v>109</v>
      </c>
      <c r="D16" s="22" t="s">
        <v>110</v>
      </c>
      <c r="E16" s="23">
        <f>ROUND($I16*$J$1,1)</f>
        <v>8</v>
      </c>
      <c r="F16" s="24">
        <v>3</v>
      </c>
      <c r="G16" s="24">
        <v>4</v>
      </c>
      <c r="H16" s="24">
        <v>5</v>
      </c>
      <c r="I16" s="39">
        <f t="shared" si="1"/>
        <v>4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</row>
    <row r="17" ht="60" customHeight="1" spans="1:248">
      <c r="A17" s="42">
        <v>15</v>
      </c>
      <c r="B17" s="21" t="s">
        <v>111</v>
      </c>
      <c r="C17" s="22" t="s">
        <v>112</v>
      </c>
      <c r="D17" s="22" t="s">
        <v>113</v>
      </c>
      <c r="E17" s="23">
        <f>ROUND($I17*$J$1,1)</f>
        <v>12</v>
      </c>
      <c r="F17" s="24">
        <v>4</v>
      </c>
      <c r="G17" s="24">
        <v>6</v>
      </c>
      <c r="H17" s="24">
        <v>8</v>
      </c>
      <c r="I17" s="39">
        <f t="shared" si="1"/>
        <v>6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</row>
    <row r="18" ht="226" customHeight="1" spans="1:248">
      <c r="A18" s="42">
        <v>16</v>
      </c>
      <c r="B18" s="21"/>
      <c r="C18" s="22" t="s">
        <v>114</v>
      </c>
      <c r="D18" s="22" t="s">
        <v>115</v>
      </c>
      <c r="E18" s="23">
        <f>ROUND($I18*$J$1,1)</f>
        <v>18</v>
      </c>
      <c r="F18" s="24">
        <v>8</v>
      </c>
      <c r="G18" s="24">
        <v>9</v>
      </c>
      <c r="H18" s="24">
        <v>10</v>
      </c>
      <c r="I18" s="39">
        <f t="shared" si="1"/>
        <v>9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</row>
    <row r="19" ht="129" customHeight="1" spans="1:248">
      <c r="A19" s="42">
        <v>17</v>
      </c>
      <c r="B19" s="21"/>
      <c r="C19" s="22" t="s">
        <v>116</v>
      </c>
      <c r="D19" s="22" t="s">
        <v>117</v>
      </c>
      <c r="E19" s="23">
        <f>ROUND($I19*$J$1,1)</f>
        <v>18</v>
      </c>
      <c r="F19" s="24">
        <v>8</v>
      </c>
      <c r="G19" s="24">
        <v>9</v>
      </c>
      <c r="H19" s="24">
        <v>10</v>
      </c>
      <c r="I19" s="39">
        <f t="shared" si="1"/>
        <v>9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</row>
    <row r="20" ht="352" customHeight="1" spans="1:248">
      <c r="A20" s="42">
        <v>18</v>
      </c>
      <c r="B20" s="21"/>
      <c r="C20" s="22" t="s">
        <v>118</v>
      </c>
      <c r="D20" s="22" t="s">
        <v>119</v>
      </c>
      <c r="E20" s="23">
        <f>ROUND($I20*$J$1,1)</f>
        <v>30</v>
      </c>
      <c r="F20" s="24">
        <v>14</v>
      </c>
      <c r="G20" s="24">
        <v>15</v>
      </c>
      <c r="H20" s="24">
        <v>16</v>
      </c>
      <c r="I20" s="39">
        <f t="shared" si="1"/>
        <v>15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</row>
    <row r="21" ht="26.1" customHeight="1" spans="1:248">
      <c r="A21" s="42">
        <v>19</v>
      </c>
      <c r="B21" s="21"/>
      <c r="C21" s="22" t="s">
        <v>120</v>
      </c>
      <c r="D21" s="22" t="s">
        <v>121</v>
      </c>
      <c r="E21" s="23">
        <f>ROUND($I21*$J$1,1)</f>
        <v>16</v>
      </c>
      <c r="F21" s="24">
        <v>7</v>
      </c>
      <c r="G21" s="24">
        <v>8</v>
      </c>
      <c r="H21" s="24">
        <v>9</v>
      </c>
      <c r="I21" s="39">
        <f t="shared" si="1"/>
        <v>8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</row>
    <row r="22" ht="26.1" customHeight="1" spans="1:248">
      <c r="A22" s="42">
        <v>20</v>
      </c>
      <c r="B22" s="21"/>
      <c r="C22" s="22" t="s">
        <v>122</v>
      </c>
      <c r="D22" s="22" t="s">
        <v>123</v>
      </c>
      <c r="E22" s="23">
        <f>ROUND($I22*$J$1,1)</f>
        <v>14</v>
      </c>
      <c r="F22" s="24">
        <v>6</v>
      </c>
      <c r="G22" s="24">
        <v>7</v>
      </c>
      <c r="H22" s="24">
        <v>8</v>
      </c>
      <c r="I22" s="39">
        <f t="shared" si="1"/>
        <v>7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</row>
    <row r="23" ht="26.1" customHeight="1" spans="1:248">
      <c r="A23" s="42">
        <v>21</v>
      </c>
      <c r="B23" s="21"/>
      <c r="C23" s="22" t="s">
        <v>124</v>
      </c>
      <c r="D23" s="22" t="s">
        <v>125</v>
      </c>
      <c r="E23" s="23">
        <f>ROUND($I23*$J$1,1)</f>
        <v>26</v>
      </c>
      <c r="F23" s="24">
        <v>12</v>
      </c>
      <c r="G23" s="24">
        <v>13</v>
      </c>
      <c r="H23" s="24">
        <v>14</v>
      </c>
      <c r="I23" s="39">
        <f t="shared" si="1"/>
        <v>13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</row>
    <row r="24" ht="125" customHeight="1" spans="1:248">
      <c r="A24" s="42">
        <v>22</v>
      </c>
      <c r="B24" s="21"/>
      <c r="C24" s="22" t="s">
        <v>126</v>
      </c>
      <c r="D24" s="22" t="s">
        <v>127</v>
      </c>
      <c r="E24" s="23">
        <f>ROUND($I24*$J$1,1)</f>
        <v>30</v>
      </c>
      <c r="F24" s="24">
        <v>14</v>
      </c>
      <c r="G24" s="24">
        <v>15</v>
      </c>
      <c r="H24" s="24">
        <v>16</v>
      </c>
      <c r="I24" s="39">
        <f t="shared" si="1"/>
        <v>15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</row>
    <row r="25" ht="117" customHeight="1" spans="1:248">
      <c r="A25" s="42">
        <v>23</v>
      </c>
      <c r="B25" s="21"/>
      <c r="C25" s="22" t="s">
        <v>128</v>
      </c>
      <c r="D25" s="22" t="s">
        <v>129</v>
      </c>
      <c r="E25" s="23">
        <f>ROUND($I25*$J$1,1)</f>
        <v>8</v>
      </c>
      <c r="F25" s="24">
        <v>3</v>
      </c>
      <c r="G25" s="24">
        <v>4</v>
      </c>
      <c r="H25" s="24">
        <v>5</v>
      </c>
      <c r="I25" s="39">
        <f t="shared" si="1"/>
        <v>4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</row>
    <row r="26" ht="32" customHeight="1" spans="1:248">
      <c r="A26" s="42">
        <v>24</v>
      </c>
      <c r="B26" s="21"/>
      <c r="C26" s="22" t="s">
        <v>130</v>
      </c>
      <c r="D26" s="22" t="s">
        <v>131</v>
      </c>
      <c r="E26" s="23">
        <f>ROUND($I26*$J$1,1)</f>
        <v>4.3</v>
      </c>
      <c r="F26" s="24">
        <v>1</v>
      </c>
      <c r="G26" s="24">
        <v>2</v>
      </c>
      <c r="H26" s="24">
        <v>4</v>
      </c>
      <c r="I26" s="39">
        <f t="shared" si="1"/>
        <v>2.16666666666667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</row>
    <row r="27" ht="26.1" customHeight="1" spans="1:248">
      <c r="A27" s="42">
        <v>25</v>
      </c>
      <c r="B27" s="21"/>
      <c r="C27" s="22" t="s">
        <v>132</v>
      </c>
      <c r="D27" s="22" t="s">
        <v>133</v>
      </c>
      <c r="E27" s="23">
        <f>ROUND($I27*$J$1,1)</f>
        <v>4.3</v>
      </c>
      <c r="F27" s="24">
        <v>1</v>
      </c>
      <c r="G27" s="24">
        <v>2</v>
      </c>
      <c r="H27" s="24">
        <v>4</v>
      </c>
      <c r="I27" s="39">
        <f t="shared" si="1"/>
        <v>2.16666666666667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</row>
    <row r="28" ht="33" customHeight="1" spans="1:248">
      <c r="A28" s="42">
        <v>26</v>
      </c>
      <c r="B28" s="21"/>
      <c r="C28" s="22" t="s">
        <v>134</v>
      </c>
      <c r="D28" s="22" t="s">
        <v>135</v>
      </c>
      <c r="E28" s="23">
        <f>ROUND($I28*$J$1,1)</f>
        <v>10</v>
      </c>
      <c r="F28" s="24">
        <v>4</v>
      </c>
      <c r="G28" s="24">
        <v>5</v>
      </c>
      <c r="H28" s="24">
        <v>6</v>
      </c>
      <c r="I28" s="39">
        <f t="shared" si="1"/>
        <v>5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</row>
    <row r="29" ht="26.1" customHeight="1" spans="1:248">
      <c r="A29" s="42">
        <v>27</v>
      </c>
      <c r="B29" s="21"/>
      <c r="C29" s="22" t="s">
        <v>136</v>
      </c>
      <c r="D29" s="22" t="s">
        <v>137</v>
      </c>
      <c r="E29" s="23">
        <f t="shared" ref="E29:E57" si="2">ROUND($I29*$J$1,1)</f>
        <v>10</v>
      </c>
      <c r="F29" s="24">
        <v>4</v>
      </c>
      <c r="G29" s="24">
        <v>5</v>
      </c>
      <c r="H29" s="24">
        <v>6</v>
      </c>
      <c r="I29" s="39">
        <f t="shared" si="1"/>
        <v>5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</row>
    <row r="30" ht="26.1" customHeight="1" spans="1:248">
      <c r="A30" s="42">
        <v>28</v>
      </c>
      <c r="B30" s="51" t="s">
        <v>138</v>
      </c>
      <c r="C30" s="22" t="s">
        <v>139</v>
      </c>
      <c r="D30" s="22" t="s">
        <v>140</v>
      </c>
      <c r="E30" s="23">
        <f t="shared" si="2"/>
        <v>4.7</v>
      </c>
      <c r="F30" s="24">
        <v>2</v>
      </c>
      <c r="G30" s="24">
        <v>2</v>
      </c>
      <c r="H30" s="24">
        <v>4</v>
      </c>
      <c r="I30" s="39">
        <f t="shared" si="1"/>
        <v>2.33333333333333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</row>
    <row r="31" ht="26.1" customHeight="1" spans="1:248">
      <c r="A31" s="42">
        <v>29</v>
      </c>
      <c r="B31" s="21"/>
      <c r="C31" s="22" t="s">
        <v>141</v>
      </c>
      <c r="D31" s="22" t="s">
        <v>142</v>
      </c>
      <c r="E31" s="23">
        <f t="shared" si="2"/>
        <v>4.3</v>
      </c>
      <c r="F31" s="24">
        <v>1</v>
      </c>
      <c r="G31" s="24">
        <v>2</v>
      </c>
      <c r="H31" s="24">
        <v>4</v>
      </c>
      <c r="I31" s="39">
        <f t="shared" si="1"/>
        <v>2.16666666666667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</row>
    <row r="32" ht="26.1" customHeight="1" spans="1:248">
      <c r="A32" s="42">
        <v>30</v>
      </c>
      <c r="B32" s="21"/>
      <c r="C32" s="22" t="s">
        <v>143</v>
      </c>
      <c r="D32" s="22" t="s">
        <v>144</v>
      </c>
      <c r="E32" s="23">
        <f t="shared" si="2"/>
        <v>4.3</v>
      </c>
      <c r="F32" s="24">
        <v>1</v>
      </c>
      <c r="G32" s="24">
        <v>2</v>
      </c>
      <c r="H32" s="24">
        <v>4</v>
      </c>
      <c r="I32" s="39">
        <f t="shared" si="1"/>
        <v>2.16666666666667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</row>
    <row r="33" ht="34" customHeight="1" spans="1:248">
      <c r="A33" s="42">
        <v>31</v>
      </c>
      <c r="B33" s="21"/>
      <c r="C33" s="22" t="s">
        <v>145</v>
      </c>
      <c r="D33" s="22" t="s">
        <v>146</v>
      </c>
      <c r="E33" s="23">
        <f t="shared" si="2"/>
        <v>4.3</v>
      </c>
      <c r="F33" s="24">
        <v>1</v>
      </c>
      <c r="G33" s="24">
        <v>2</v>
      </c>
      <c r="H33" s="24">
        <v>4</v>
      </c>
      <c r="I33" s="39">
        <f t="shared" si="1"/>
        <v>2.16666666666667</v>
      </c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</row>
    <row r="34" ht="26.1" customHeight="1" spans="1:248">
      <c r="A34" s="42">
        <v>32</v>
      </c>
      <c r="B34" s="21"/>
      <c r="C34" s="22" t="s">
        <v>147</v>
      </c>
      <c r="D34" s="22" t="s">
        <v>148</v>
      </c>
      <c r="E34" s="23">
        <f t="shared" si="2"/>
        <v>8</v>
      </c>
      <c r="F34" s="24">
        <v>3</v>
      </c>
      <c r="G34" s="24">
        <v>4</v>
      </c>
      <c r="H34" s="24">
        <v>5</v>
      </c>
      <c r="I34" s="39">
        <f t="shared" si="1"/>
        <v>4</v>
      </c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</row>
    <row r="35" ht="27.95" customHeight="1" spans="1:248">
      <c r="A35" s="42">
        <v>33</v>
      </c>
      <c r="B35" s="22"/>
      <c r="C35" s="22" t="s">
        <v>149</v>
      </c>
      <c r="D35" s="22" t="s">
        <v>150</v>
      </c>
      <c r="E35" s="23">
        <f t="shared" si="2"/>
        <v>4.3</v>
      </c>
      <c r="F35" s="24">
        <v>1</v>
      </c>
      <c r="G35" s="24">
        <v>2</v>
      </c>
      <c r="H35" s="24">
        <v>4</v>
      </c>
      <c r="I35" s="39">
        <f t="shared" si="1"/>
        <v>2.16666666666667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</row>
    <row r="36" ht="27.95" customHeight="1" spans="1:248">
      <c r="A36" s="42">
        <v>34</v>
      </c>
      <c r="B36" s="21" t="s">
        <v>151</v>
      </c>
      <c r="C36" s="22" t="s">
        <v>152</v>
      </c>
      <c r="D36" s="22" t="s">
        <v>153</v>
      </c>
      <c r="E36" s="23">
        <f t="shared" si="2"/>
        <v>8</v>
      </c>
      <c r="F36" s="24">
        <v>3</v>
      </c>
      <c r="G36" s="24">
        <v>4</v>
      </c>
      <c r="H36" s="24">
        <v>5</v>
      </c>
      <c r="I36" s="39">
        <f t="shared" si="1"/>
        <v>4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</row>
    <row r="37" ht="27.95" customHeight="1" spans="1:248">
      <c r="A37" s="42">
        <v>35</v>
      </c>
      <c r="B37" s="21"/>
      <c r="C37" s="22" t="s">
        <v>154</v>
      </c>
      <c r="D37" s="22" t="s">
        <v>155</v>
      </c>
      <c r="E37" s="23">
        <f t="shared" si="2"/>
        <v>8</v>
      </c>
      <c r="F37" s="24">
        <v>3</v>
      </c>
      <c r="G37" s="24">
        <v>4</v>
      </c>
      <c r="H37" s="24">
        <v>5</v>
      </c>
      <c r="I37" s="39">
        <f t="shared" si="1"/>
        <v>4</v>
      </c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</row>
    <row r="38" ht="27.95" customHeight="1" spans="1:248">
      <c r="A38" s="42">
        <v>36</v>
      </c>
      <c r="B38" s="21"/>
      <c r="C38" s="22" t="s">
        <v>156</v>
      </c>
      <c r="D38" s="22" t="s">
        <v>157</v>
      </c>
      <c r="E38" s="23">
        <f t="shared" si="2"/>
        <v>8.3</v>
      </c>
      <c r="F38" s="24">
        <v>4</v>
      </c>
      <c r="G38" s="24">
        <v>4</v>
      </c>
      <c r="H38" s="24">
        <v>5</v>
      </c>
      <c r="I38" s="39">
        <f t="shared" si="1"/>
        <v>4.16666666666667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</row>
    <row r="39" ht="27.95" customHeight="1" spans="1:248">
      <c r="A39" s="42">
        <v>37</v>
      </c>
      <c r="B39" s="21"/>
      <c r="C39" s="22" t="s">
        <v>158</v>
      </c>
      <c r="D39" s="22" t="s">
        <v>159</v>
      </c>
      <c r="E39" s="23">
        <f t="shared" si="2"/>
        <v>8</v>
      </c>
      <c r="F39" s="24">
        <v>3</v>
      </c>
      <c r="G39" s="24">
        <v>4</v>
      </c>
      <c r="H39" s="24">
        <v>5</v>
      </c>
      <c r="I39" s="39">
        <f t="shared" si="1"/>
        <v>4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</row>
    <row r="40" ht="27.95" customHeight="1" spans="1:248">
      <c r="A40" s="42">
        <v>38</v>
      </c>
      <c r="B40" s="21"/>
      <c r="C40" s="22" t="s">
        <v>160</v>
      </c>
      <c r="D40" s="22" t="s">
        <v>161</v>
      </c>
      <c r="E40" s="23">
        <f t="shared" si="2"/>
        <v>12</v>
      </c>
      <c r="F40" s="24">
        <v>5</v>
      </c>
      <c r="G40" s="24">
        <v>6</v>
      </c>
      <c r="H40" s="24">
        <v>7</v>
      </c>
      <c r="I40" s="39">
        <f t="shared" si="1"/>
        <v>6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</row>
    <row r="41" ht="27.95" customHeight="1" spans="1:248">
      <c r="A41" s="42">
        <v>39</v>
      </c>
      <c r="B41" s="21"/>
      <c r="C41" s="22" t="s">
        <v>162</v>
      </c>
      <c r="D41" s="22" t="s">
        <v>163</v>
      </c>
      <c r="E41" s="23">
        <f t="shared" si="2"/>
        <v>12</v>
      </c>
      <c r="F41" s="24">
        <v>5</v>
      </c>
      <c r="G41" s="24">
        <v>6</v>
      </c>
      <c r="H41" s="24">
        <v>7</v>
      </c>
      <c r="I41" s="39">
        <f t="shared" si="1"/>
        <v>6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</row>
    <row r="42" ht="27.95" customHeight="1" spans="1:248">
      <c r="A42" s="42">
        <v>40</v>
      </c>
      <c r="B42" s="21"/>
      <c r="C42" s="22" t="s">
        <v>164</v>
      </c>
      <c r="D42" s="22" t="s">
        <v>165</v>
      </c>
      <c r="E42" s="23">
        <f t="shared" si="2"/>
        <v>8</v>
      </c>
      <c r="F42" s="24">
        <v>3</v>
      </c>
      <c r="G42" s="24">
        <v>4</v>
      </c>
      <c r="H42" s="24">
        <v>5</v>
      </c>
      <c r="I42" s="39">
        <f t="shared" si="1"/>
        <v>4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</row>
    <row r="43" ht="27.95" customHeight="1" spans="1:248">
      <c r="A43" s="42">
        <v>41</v>
      </c>
      <c r="B43" s="21"/>
      <c r="C43" s="22" t="s">
        <v>166</v>
      </c>
      <c r="D43" s="22" t="s">
        <v>167</v>
      </c>
      <c r="E43" s="23">
        <f t="shared" si="2"/>
        <v>22</v>
      </c>
      <c r="F43" s="24">
        <v>10</v>
      </c>
      <c r="G43" s="24">
        <v>11</v>
      </c>
      <c r="H43" s="24">
        <v>12</v>
      </c>
      <c r="I43" s="39">
        <f t="shared" si="1"/>
        <v>11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</row>
    <row r="44" ht="27.95" customHeight="1" spans="1:248">
      <c r="A44" s="42">
        <v>42</v>
      </c>
      <c r="B44" s="52"/>
      <c r="C44" s="22" t="s">
        <v>168</v>
      </c>
      <c r="D44" s="22" t="s">
        <v>169</v>
      </c>
      <c r="E44" s="23">
        <f t="shared" si="2"/>
        <v>14</v>
      </c>
      <c r="F44" s="24">
        <v>6</v>
      </c>
      <c r="G44" s="24">
        <v>7</v>
      </c>
      <c r="H44" s="24">
        <v>8</v>
      </c>
      <c r="I44" s="39">
        <f t="shared" si="1"/>
        <v>7</v>
      </c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</row>
    <row r="45" ht="23.1" customHeight="1" spans="1:248">
      <c r="A45" s="42">
        <v>43</v>
      </c>
      <c r="B45" s="21" t="s">
        <v>170</v>
      </c>
      <c r="C45" s="22" t="s">
        <v>171</v>
      </c>
      <c r="D45" s="22" t="s">
        <v>172</v>
      </c>
      <c r="E45" s="23">
        <f t="shared" si="2"/>
        <v>24</v>
      </c>
      <c r="F45" s="24">
        <v>10</v>
      </c>
      <c r="G45" s="24">
        <v>12</v>
      </c>
      <c r="H45" s="24">
        <v>14</v>
      </c>
      <c r="I45" s="39">
        <f t="shared" si="1"/>
        <v>12</v>
      </c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</row>
    <row r="46" ht="23.1" customHeight="1" spans="1:248">
      <c r="A46" s="42">
        <v>44</v>
      </c>
      <c r="B46" s="21"/>
      <c r="C46" s="22" t="s">
        <v>173</v>
      </c>
      <c r="D46" s="22" t="s">
        <v>174</v>
      </c>
      <c r="E46" s="23">
        <f t="shared" si="2"/>
        <v>24</v>
      </c>
      <c r="F46" s="24">
        <v>10</v>
      </c>
      <c r="G46" s="24">
        <v>12</v>
      </c>
      <c r="H46" s="24">
        <v>14</v>
      </c>
      <c r="I46" s="39">
        <f t="shared" si="1"/>
        <v>12</v>
      </c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  <c r="HB46" s="40"/>
      <c r="HC46" s="40"/>
      <c r="HD46" s="40"/>
      <c r="HE46" s="40"/>
      <c r="HF46" s="40"/>
      <c r="HG46" s="40"/>
      <c r="HH46" s="40"/>
      <c r="HI46" s="40"/>
      <c r="HJ46" s="40"/>
      <c r="HK46" s="40"/>
      <c r="HL46" s="40"/>
      <c r="HM46" s="40"/>
      <c r="HN46" s="40"/>
      <c r="HO46" s="40"/>
      <c r="HP46" s="40"/>
      <c r="HQ46" s="40"/>
      <c r="HR46" s="40"/>
      <c r="HS46" s="40"/>
      <c r="HT46" s="40"/>
      <c r="HU46" s="40"/>
      <c r="HV46" s="40"/>
      <c r="HW46" s="40"/>
      <c r="HX46" s="40"/>
      <c r="HY46" s="40"/>
      <c r="HZ46" s="40"/>
      <c r="IA46" s="40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</row>
    <row r="47" ht="72" customHeight="1" spans="1:248">
      <c r="A47" s="42">
        <v>45</v>
      </c>
      <c r="B47" s="21"/>
      <c r="C47" s="22" t="s">
        <v>175</v>
      </c>
      <c r="D47" s="22" t="s">
        <v>176</v>
      </c>
      <c r="E47" s="23">
        <f t="shared" si="2"/>
        <v>28</v>
      </c>
      <c r="F47" s="24">
        <v>12</v>
      </c>
      <c r="G47" s="24">
        <v>14</v>
      </c>
      <c r="H47" s="24">
        <v>16</v>
      </c>
      <c r="I47" s="39">
        <f t="shared" si="1"/>
        <v>14</v>
      </c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0"/>
      <c r="IK47" s="40"/>
      <c r="IL47" s="40"/>
      <c r="IM47" s="40"/>
      <c r="IN47" s="40"/>
    </row>
    <row r="48" ht="35" customHeight="1" spans="1:248">
      <c r="A48" s="42">
        <v>46</v>
      </c>
      <c r="B48" s="21"/>
      <c r="C48" s="22" t="s">
        <v>177</v>
      </c>
      <c r="D48" s="22" t="s">
        <v>178</v>
      </c>
      <c r="E48" s="23">
        <f t="shared" si="2"/>
        <v>14</v>
      </c>
      <c r="F48" s="24">
        <v>6</v>
      </c>
      <c r="G48" s="24">
        <v>7</v>
      </c>
      <c r="H48" s="24">
        <v>8</v>
      </c>
      <c r="I48" s="39">
        <f t="shared" si="1"/>
        <v>7</v>
      </c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0"/>
      <c r="IK48" s="40"/>
      <c r="IL48" s="40"/>
      <c r="IM48" s="40"/>
      <c r="IN48" s="40"/>
    </row>
    <row r="49" ht="23.1" customHeight="1" spans="1:248">
      <c r="A49" s="42">
        <v>47</v>
      </c>
      <c r="B49" s="21"/>
      <c r="C49" s="22" t="s">
        <v>179</v>
      </c>
      <c r="D49" s="22" t="s">
        <v>180</v>
      </c>
      <c r="E49" s="23">
        <f t="shared" si="2"/>
        <v>6</v>
      </c>
      <c r="F49" s="24">
        <v>2</v>
      </c>
      <c r="G49" s="24">
        <v>3</v>
      </c>
      <c r="H49" s="24">
        <v>4</v>
      </c>
      <c r="I49" s="39">
        <f t="shared" si="1"/>
        <v>3</v>
      </c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0"/>
      <c r="IK49" s="40"/>
      <c r="IL49" s="40"/>
      <c r="IM49" s="40"/>
      <c r="IN49" s="40"/>
    </row>
    <row r="50" ht="23.1" customHeight="1" spans="1:248">
      <c r="A50" s="42">
        <v>48</v>
      </c>
      <c r="B50" s="21"/>
      <c r="C50" s="22" t="s">
        <v>181</v>
      </c>
      <c r="D50" s="22" t="s">
        <v>182</v>
      </c>
      <c r="E50" s="23">
        <f t="shared" si="2"/>
        <v>22</v>
      </c>
      <c r="F50" s="24">
        <v>10</v>
      </c>
      <c r="G50" s="24">
        <v>11</v>
      </c>
      <c r="H50" s="24">
        <v>12</v>
      </c>
      <c r="I50" s="39">
        <f t="shared" si="1"/>
        <v>11</v>
      </c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  <c r="HB50" s="40"/>
      <c r="HC50" s="40"/>
      <c r="HD50" s="40"/>
      <c r="HE50" s="40"/>
      <c r="HF50" s="40"/>
      <c r="HG50" s="40"/>
      <c r="HH50" s="40"/>
      <c r="HI50" s="40"/>
      <c r="HJ50" s="40"/>
      <c r="HK50" s="40"/>
      <c r="HL50" s="40"/>
      <c r="HM50" s="40"/>
      <c r="HN50" s="40"/>
      <c r="HO50" s="40"/>
      <c r="HP50" s="40"/>
      <c r="HQ50" s="40"/>
      <c r="HR50" s="40"/>
      <c r="HS50" s="40"/>
      <c r="HT50" s="40"/>
      <c r="HU50" s="40"/>
      <c r="HV50" s="40"/>
      <c r="HW50" s="40"/>
      <c r="HX50" s="40"/>
      <c r="HY50" s="40"/>
      <c r="HZ50" s="40"/>
      <c r="IA50" s="40"/>
      <c r="IB50" s="40"/>
      <c r="IC50" s="40"/>
      <c r="ID50" s="40"/>
      <c r="IE50" s="40"/>
      <c r="IF50" s="40"/>
      <c r="IG50" s="40"/>
      <c r="IH50" s="40"/>
      <c r="II50" s="40"/>
      <c r="IJ50" s="40"/>
      <c r="IK50" s="40"/>
      <c r="IL50" s="40"/>
      <c r="IM50" s="40"/>
      <c r="IN50" s="40"/>
    </row>
    <row r="51" ht="32" customHeight="1" spans="1:248">
      <c r="A51" s="42">
        <v>49</v>
      </c>
      <c r="B51" s="21"/>
      <c r="C51" s="22" t="s">
        <v>183</v>
      </c>
      <c r="D51" s="22" t="s">
        <v>184</v>
      </c>
      <c r="E51" s="23">
        <f t="shared" si="2"/>
        <v>8</v>
      </c>
      <c r="F51" s="24">
        <v>3</v>
      </c>
      <c r="G51" s="24">
        <v>4</v>
      </c>
      <c r="H51" s="24">
        <v>5</v>
      </c>
      <c r="I51" s="39">
        <f t="shared" si="1"/>
        <v>4</v>
      </c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  <c r="HB51" s="40"/>
      <c r="HC51" s="40"/>
      <c r="HD51" s="40"/>
      <c r="HE51" s="40"/>
      <c r="HF51" s="40"/>
      <c r="HG51" s="40"/>
      <c r="HH51" s="40"/>
      <c r="HI51" s="40"/>
      <c r="HJ51" s="40"/>
      <c r="HK51" s="40"/>
      <c r="HL51" s="40"/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40"/>
      <c r="IK51" s="40"/>
      <c r="IL51" s="40"/>
      <c r="IM51" s="40"/>
      <c r="IN51" s="40"/>
    </row>
    <row r="52" ht="23.1" customHeight="1" spans="1:248">
      <c r="A52" s="42">
        <v>50</v>
      </c>
      <c r="B52" s="21"/>
      <c r="C52" s="22" t="s">
        <v>185</v>
      </c>
      <c r="D52" s="22" t="s">
        <v>186</v>
      </c>
      <c r="E52" s="23">
        <f t="shared" si="2"/>
        <v>6</v>
      </c>
      <c r="F52" s="24">
        <v>2</v>
      </c>
      <c r="G52" s="24">
        <v>3</v>
      </c>
      <c r="H52" s="24">
        <v>4</v>
      </c>
      <c r="I52" s="39">
        <f t="shared" si="1"/>
        <v>3</v>
      </c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GP52" s="40"/>
      <c r="GQ52" s="40"/>
      <c r="GR52" s="40"/>
      <c r="GS52" s="40"/>
      <c r="GT52" s="40"/>
      <c r="GU52" s="40"/>
      <c r="GV52" s="40"/>
      <c r="GW52" s="40"/>
      <c r="GX52" s="40"/>
      <c r="GY52" s="40"/>
      <c r="GZ52" s="40"/>
      <c r="HA52" s="40"/>
      <c r="HB52" s="40"/>
      <c r="HC52" s="40"/>
      <c r="HD52" s="40"/>
      <c r="HE52" s="40"/>
      <c r="HF52" s="40"/>
      <c r="HG52" s="40"/>
      <c r="HH52" s="40"/>
      <c r="HI52" s="40"/>
      <c r="HJ52" s="40"/>
      <c r="HK52" s="40"/>
      <c r="HL52" s="40"/>
      <c r="HM52" s="40"/>
      <c r="HN52" s="40"/>
      <c r="HO52" s="40"/>
      <c r="HP52" s="40"/>
      <c r="HQ52" s="40"/>
      <c r="HR52" s="40"/>
      <c r="HS52" s="40"/>
      <c r="HT52" s="40"/>
      <c r="HU52" s="40"/>
      <c r="HV52" s="40"/>
      <c r="HW52" s="40"/>
      <c r="HX52" s="40"/>
      <c r="HY52" s="40"/>
      <c r="HZ52" s="40"/>
      <c r="IA52" s="40"/>
      <c r="IB52" s="40"/>
      <c r="IC52" s="40"/>
      <c r="ID52" s="40"/>
      <c r="IE52" s="40"/>
      <c r="IF52" s="40"/>
      <c r="IG52" s="40"/>
      <c r="IH52" s="40"/>
      <c r="II52" s="40"/>
      <c r="IJ52" s="40"/>
      <c r="IK52" s="40"/>
      <c r="IL52" s="40"/>
      <c r="IM52" s="40"/>
      <c r="IN52" s="40"/>
    </row>
    <row r="53" ht="23.1" customHeight="1" spans="1:248">
      <c r="A53" s="42">
        <v>51</v>
      </c>
      <c r="B53" s="21"/>
      <c r="C53" s="22" t="s">
        <v>187</v>
      </c>
      <c r="D53" s="22" t="s">
        <v>188</v>
      </c>
      <c r="E53" s="23">
        <f t="shared" si="2"/>
        <v>6</v>
      </c>
      <c r="F53" s="24">
        <v>2</v>
      </c>
      <c r="G53" s="24">
        <v>3</v>
      </c>
      <c r="H53" s="24">
        <v>4</v>
      </c>
      <c r="I53" s="39">
        <f t="shared" si="1"/>
        <v>3</v>
      </c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  <c r="HB53" s="40"/>
      <c r="HC53" s="40"/>
      <c r="HD53" s="40"/>
      <c r="HE53" s="40"/>
      <c r="HF53" s="40"/>
      <c r="HG53" s="40"/>
      <c r="HH53" s="40"/>
      <c r="HI53" s="40"/>
      <c r="HJ53" s="40"/>
      <c r="HK53" s="40"/>
      <c r="HL53" s="40"/>
      <c r="HM53" s="40"/>
      <c r="HN53" s="40"/>
      <c r="HO53" s="40"/>
      <c r="HP53" s="40"/>
      <c r="HQ53" s="40"/>
      <c r="HR53" s="40"/>
      <c r="HS53" s="40"/>
      <c r="HT53" s="40"/>
      <c r="HU53" s="40"/>
      <c r="HV53" s="40"/>
      <c r="HW53" s="40"/>
      <c r="HX53" s="40"/>
      <c r="HY53" s="40"/>
      <c r="HZ53" s="40"/>
      <c r="IA53" s="40"/>
      <c r="IB53" s="40"/>
      <c r="IC53" s="40"/>
      <c r="ID53" s="40"/>
      <c r="IE53" s="40"/>
      <c r="IF53" s="40"/>
      <c r="IG53" s="40"/>
      <c r="IH53" s="40"/>
      <c r="II53" s="40"/>
      <c r="IJ53" s="40"/>
      <c r="IK53" s="40"/>
      <c r="IL53" s="40"/>
      <c r="IM53" s="40"/>
      <c r="IN53" s="40"/>
    </row>
    <row r="54" ht="23.1" customHeight="1" spans="1:248">
      <c r="A54" s="42">
        <v>52</v>
      </c>
      <c r="B54" s="21"/>
      <c r="C54" s="22" t="s">
        <v>189</v>
      </c>
      <c r="D54" s="22" t="s">
        <v>190</v>
      </c>
      <c r="E54" s="23">
        <f t="shared" si="2"/>
        <v>4</v>
      </c>
      <c r="F54" s="24">
        <v>1</v>
      </c>
      <c r="G54" s="24">
        <v>2</v>
      </c>
      <c r="H54" s="24">
        <v>3</v>
      </c>
      <c r="I54" s="39">
        <f t="shared" si="1"/>
        <v>2</v>
      </c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  <c r="IN54" s="40"/>
    </row>
    <row r="55" ht="39" customHeight="1" spans="1:248">
      <c r="A55" s="42">
        <v>53</v>
      </c>
      <c r="B55" s="52"/>
      <c r="C55" s="22" t="s">
        <v>191</v>
      </c>
      <c r="D55" s="22" t="s">
        <v>192</v>
      </c>
      <c r="E55" s="23">
        <f t="shared" si="2"/>
        <v>18</v>
      </c>
      <c r="F55" s="24">
        <v>8</v>
      </c>
      <c r="G55" s="24">
        <v>9</v>
      </c>
      <c r="H55" s="24">
        <v>10</v>
      </c>
      <c r="I55" s="39">
        <f t="shared" si="1"/>
        <v>9</v>
      </c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0"/>
      <c r="IK55" s="40"/>
      <c r="IL55" s="40"/>
      <c r="IM55" s="40"/>
      <c r="IN55" s="40"/>
    </row>
    <row r="56" ht="31" customHeight="1" spans="1:248">
      <c r="A56" s="42">
        <v>54</v>
      </c>
      <c r="B56" s="21" t="s">
        <v>193</v>
      </c>
      <c r="C56" s="22" t="s">
        <v>194</v>
      </c>
      <c r="D56" s="22"/>
      <c r="E56" s="23">
        <f t="shared" si="2"/>
        <v>8</v>
      </c>
      <c r="F56" s="24">
        <v>2</v>
      </c>
      <c r="G56" s="24">
        <v>4</v>
      </c>
      <c r="H56" s="24">
        <v>6</v>
      </c>
      <c r="I56" s="39">
        <f t="shared" si="1"/>
        <v>4</v>
      </c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  <c r="HB56" s="40"/>
      <c r="HC56" s="40"/>
      <c r="HD56" s="40"/>
      <c r="HE56" s="40"/>
      <c r="HF56" s="40"/>
      <c r="HG56" s="40"/>
      <c r="HH56" s="40"/>
      <c r="HI56" s="40"/>
      <c r="HJ56" s="40"/>
      <c r="HK56" s="40"/>
      <c r="HL56" s="40"/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  <c r="IA56" s="40"/>
      <c r="IB56" s="40"/>
      <c r="IC56" s="40"/>
      <c r="ID56" s="40"/>
      <c r="IE56" s="40"/>
      <c r="IF56" s="40"/>
      <c r="IG56" s="40"/>
      <c r="IH56" s="40"/>
      <c r="II56" s="40"/>
      <c r="IJ56" s="40"/>
      <c r="IK56" s="40"/>
      <c r="IL56" s="40"/>
      <c r="IM56" s="40"/>
      <c r="IN56" s="40"/>
    </row>
    <row r="57" ht="37" customHeight="1" spans="1:248">
      <c r="A57" s="42">
        <v>55</v>
      </c>
      <c r="B57" s="21"/>
      <c r="C57" s="22" t="s">
        <v>195</v>
      </c>
      <c r="D57" s="22"/>
      <c r="E57" s="23">
        <f t="shared" si="2"/>
        <v>10.3</v>
      </c>
      <c r="F57" s="24">
        <v>4</v>
      </c>
      <c r="G57" s="24">
        <v>5</v>
      </c>
      <c r="H57" s="24">
        <v>7</v>
      </c>
      <c r="I57" s="39">
        <f t="shared" si="1"/>
        <v>5.16666666666667</v>
      </c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  <c r="HB57" s="40"/>
      <c r="HC57" s="40"/>
      <c r="HD57" s="40"/>
      <c r="HE57" s="40"/>
      <c r="HF57" s="40"/>
      <c r="HG57" s="40"/>
      <c r="HH57" s="40"/>
      <c r="HI57" s="40"/>
      <c r="HJ57" s="40"/>
      <c r="HK57" s="40"/>
      <c r="HL57" s="40"/>
      <c r="HM57" s="40"/>
      <c r="HN57" s="40"/>
      <c r="HO57" s="40"/>
      <c r="HP57" s="40"/>
      <c r="HQ57" s="40"/>
      <c r="HR57" s="40"/>
      <c r="HS57" s="40"/>
      <c r="HT57" s="40"/>
      <c r="HU57" s="40"/>
      <c r="HV57" s="40"/>
      <c r="HW57" s="40"/>
      <c r="HX57" s="40"/>
      <c r="HY57" s="40"/>
      <c r="HZ57" s="40"/>
      <c r="IA57" s="40"/>
      <c r="IB57" s="40"/>
      <c r="IC57" s="40"/>
      <c r="ID57" s="40"/>
      <c r="IE57" s="40"/>
      <c r="IF57" s="40"/>
      <c r="IG57" s="40"/>
      <c r="IH57" s="40"/>
      <c r="II57" s="40"/>
      <c r="IJ57" s="40"/>
      <c r="IK57" s="40"/>
      <c r="IL57" s="40"/>
      <c r="IM57" s="40"/>
      <c r="IN57" s="40"/>
    </row>
    <row r="58" customFormat="1" ht="37" customHeight="1" spans="1:248">
      <c r="A58" s="42">
        <v>56</v>
      </c>
      <c r="B58" s="21" t="s">
        <v>196</v>
      </c>
      <c r="C58" s="22" t="s">
        <v>197</v>
      </c>
      <c r="D58" s="22"/>
      <c r="E58" s="23">
        <f>ROUND($I58*$J$1,1)</f>
        <v>4</v>
      </c>
      <c r="F58" s="24">
        <v>1</v>
      </c>
      <c r="G58" s="24">
        <v>2</v>
      </c>
      <c r="H58" s="24">
        <v>3</v>
      </c>
      <c r="I58" s="39">
        <f t="shared" si="1"/>
        <v>2</v>
      </c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  <c r="HB58" s="40"/>
      <c r="HC58" s="40"/>
      <c r="HD58" s="40"/>
      <c r="HE58" s="40"/>
      <c r="HF58" s="40"/>
      <c r="HG58" s="40"/>
      <c r="HH58" s="40"/>
      <c r="HI58" s="40"/>
      <c r="HJ58" s="40"/>
      <c r="HK58" s="40"/>
      <c r="HL58" s="40"/>
      <c r="HM58" s="40"/>
      <c r="HN58" s="40"/>
      <c r="HO58" s="40"/>
      <c r="HP58" s="40"/>
      <c r="HQ58" s="40"/>
      <c r="HR58" s="40"/>
      <c r="HS58" s="40"/>
      <c r="HT58" s="40"/>
      <c r="HU58" s="40"/>
      <c r="HV58" s="40"/>
      <c r="HW58" s="40"/>
      <c r="HX58" s="40"/>
      <c r="HY58" s="40"/>
      <c r="HZ58" s="40"/>
      <c r="IA58" s="40"/>
      <c r="IB58" s="40"/>
      <c r="IC58" s="40"/>
      <c r="ID58" s="40"/>
      <c r="IE58" s="40"/>
      <c r="IF58" s="40"/>
      <c r="IG58" s="40"/>
      <c r="IH58" s="40"/>
      <c r="II58" s="40"/>
      <c r="IJ58" s="40"/>
      <c r="IK58" s="40"/>
      <c r="IL58" s="40"/>
      <c r="IM58" s="40"/>
      <c r="IN58" s="40"/>
    </row>
    <row r="59" customFormat="1"/>
    <row r="60" s="40" customFormat="1" ht="14.6" spans="2:10">
      <c r="B60" s="26" t="s">
        <v>198</v>
      </c>
      <c r="C60" s="26"/>
      <c r="D60" s="26"/>
      <c r="E60" s="27">
        <f>SUM(E3:E58)</f>
        <v>631.1</v>
      </c>
      <c r="F60" s="28"/>
      <c r="G60" s="28"/>
      <c r="H60" s="28"/>
      <c r="I60" s="41"/>
      <c r="J60" s="28"/>
    </row>
    <row r="61" s="40" customFormat="1" ht="13.85" spans="2:10">
      <c r="B61" s="29" t="s">
        <v>199</v>
      </c>
      <c r="C61" s="30"/>
      <c r="D61" s="28"/>
      <c r="E61" s="32"/>
      <c r="F61" s="28"/>
      <c r="G61" s="28"/>
      <c r="H61" s="28"/>
      <c r="I61" s="41"/>
      <c r="J61" s="28"/>
    </row>
    <row r="62" s="40" customFormat="1" ht="20.25" spans="1:248">
      <c r="A62" s="42"/>
      <c r="B62" s="29"/>
      <c r="C62" s="30"/>
      <c r="D62" s="53"/>
      <c r="E62" s="53"/>
      <c r="F62" s="28"/>
      <c r="G62" s="28"/>
      <c r="H62" s="28"/>
      <c r="I62" s="41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  <c r="IA62" s="28"/>
      <c r="IB62" s="28"/>
      <c r="IC62" s="28"/>
      <c r="ID62" s="28"/>
      <c r="IE62" s="28"/>
      <c r="IF62" s="28"/>
      <c r="IG62" s="28"/>
      <c r="IH62" s="28"/>
      <c r="II62" s="28"/>
      <c r="IJ62" s="28"/>
      <c r="IK62" s="28"/>
      <c r="IL62" s="28"/>
      <c r="IM62" s="28"/>
      <c r="IN62" s="28"/>
    </row>
  </sheetData>
  <mergeCells count="9">
    <mergeCell ref="B60:D60"/>
    <mergeCell ref="B3:B7"/>
    <mergeCell ref="B8:B14"/>
    <mergeCell ref="B15:B16"/>
    <mergeCell ref="B17:B29"/>
    <mergeCell ref="B30:B35"/>
    <mergeCell ref="B36:B44"/>
    <mergeCell ref="B45:B55"/>
    <mergeCell ref="B56:B57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N20"/>
  <sheetViews>
    <sheetView topLeftCell="A10" workbookViewId="0">
      <selection activeCell="O11" sqref="O11"/>
    </sheetView>
  </sheetViews>
  <sheetFormatPr defaultColWidth="9.02654867256637" defaultRowHeight="12.75"/>
  <cols>
    <col min="2" max="2" width="24.3008849557522" customWidth="1"/>
    <col min="3" max="3" width="17.929203539823" style="2" customWidth="1"/>
    <col min="4" max="4" width="8.63716814159292" customWidth="1"/>
    <col min="5" max="5" width="8.70796460176991" customWidth="1"/>
  </cols>
  <sheetData>
    <row r="1" ht="20.25" spans="1:11">
      <c r="A1" s="3"/>
      <c r="B1" s="4" t="s">
        <v>200</v>
      </c>
      <c r="C1" s="5"/>
      <c r="D1" s="6"/>
      <c r="E1" s="6"/>
      <c r="F1" s="7" t="s">
        <v>68</v>
      </c>
      <c r="G1" s="7"/>
      <c r="H1" s="7"/>
      <c r="I1" s="33"/>
      <c r="J1" s="34">
        <v>2.4</v>
      </c>
      <c r="K1" s="35" t="s">
        <v>69</v>
      </c>
    </row>
    <row r="2" ht="29.25" spans="1:11">
      <c r="A2" s="8" t="s">
        <v>70</v>
      </c>
      <c r="B2" s="9" t="s">
        <v>71</v>
      </c>
      <c r="C2" s="9" t="s">
        <v>72</v>
      </c>
      <c r="D2" s="9" t="s">
        <v>73</v>
      </c>
      <c r="E2" s="9" t="s">
        <v>74</v>
      </c>
      <c r="F2" s="10" t="s">
        <v>75</v>
      </c>
      <c r="G2" s="10" t="s">
        <v>76</v>
      </c>
      <c r="H2" s="10" t="s">
        <v>77</v>
      </c>
      <c r="I2" s="36" t="s">
        <v>78</v>
      </c>
      <c r="J2" s="10" t="s">
        <v>79</v>
      </c>
      <c r="K2" s="37"/>
    </row>
    <row r="3" ht="20.25" spans="1:9">
      <c r="A3" s="3">
        <v>1</v>
      </c>
      <c r="B3" s="11" t="s">
        <v>201</v>
      </c>
      <c r="C3" s="12" t="s">
        <v>202</v>
      </c>
      <c r="D3" s="13"/>
      <c r="E3" s="14">
        <f>ROUND($I3*$J$1,1)</f>
        <v>158.4</v>
      </c>
      <c r="F3" s="15">
        <v>44</v>
      </c>
      <c r="G3" s="15">
        <v>66</v>
      </c>
      <c r="H3" s="15">
        <v>88</v>
      </c>
      <c r="I3" s="38">
        <f t="shared" ref="I3:I18" si="0">SUM(F3,G3*4,H3)/6</f>
        <v>66</v>
      </c>
    </row>
    <row r="4" ht="20.25" spans="1:9">
      <c r="A4" s="3">
        <v>2</v>
      </c>
      <c r="B4" s="16"/>
      <c r="C4" s="12" t="s">
        <v>203</v>
      </c>
      <c r="D4" s="13"/>
      <c r="E4" s="14">
        <f>ROUND($I4*$J$1,1)</f>
        <v>158.4</v>
      </c>
      <c r="F4" s="15">
        <v>44</v>
      </c>
      <c r="G4" s="15">
        <v>66</v>
      </c>
      <c r="H4" s="15">
        <v>88</v>
      </c>
      <c r="I4" s="38">
        <f t="shared" si="0"/>
        <v>66</v>
      </c>
    </row>
    <row r="5" ht="20.25" spans="1:9">
      <c r="A5" s="3">
        <v>3</v>
      </c>
      <c r="B5" s="11" t="s">
        <v>204</v>
      </c>
      <c r="C5" s="17"/>
      <c r="D5" s="13"/>
      <c r="E5" s="14">
        <f>ROUND($I5*$J$1,1)</f>
        <v>72.8</v>
      </c>
      <c r="F5" s="15">
        <v>22</v>
      </c>
      <c r="G5" s="15">
        <v>30</v>
      </c>
      <c r="H5" s="15">
        <v>40</v>
      </c>
      <c r="I5" s="38">
        <f t="shared" si="0"/>
        <v>30.3333333333333</v>
      </c>
    </row>
    <row r="6" ht="20.25" spans="1:9">
      <c r="A6" s="3">
        <v>4</v>
      </c>
      <c r="B6" s="11" t="s">
        <v>106</v>
      </c>
      <c r="C6" s="18"/>
      <c r="D6" s="13"/>
      <c r="E6" s="14">
        <f>ROUND($I6*$J$1,1)</f>
        <v>158.4</v>
      </c>
      <c r="F6" s="15">
        <v>44</v>
      </c>
      <c r="G6" s="15">
        <v>66</v>
      </c>
      <c r="H6" s="15">
        <v>88</v>
      </c>
      <c r="I6" s="38">
        <f t="shared" si="0"/>
        <v>66</v>
      </c>
    </row>
    <row r="7" ht="20.25" spans="1:9">
      <c r="A7" s="3">
        <v>5</v>
      </c>
      <c r="B7" s="11" t="s">
        <v>205</v>
      </c>
      <c r="C7" s="18" t="s">
        <v>206</v>
      </c>
      <c r="D7" s="13"/>
      <c r="E7" s="14">
        <f>ROUND($I7*$J$1,1)</f>
        <v>72.8</v>
      </c>
      <c r="F7" s="15">
        <v>22</v>
      </c>
      <c r="G7" s="15">
        <v>30</v>
      </c>
      <c r="H7" s="15">
        <v>40</v>
      </c>
      <c r="I7" s="38">
        <f t="shared" si="0"/>
        <v>30.3333333333333</v>
      </c>
    </row>
    <row r="8" ht="20.25" spans="1:9">
      <c r="A8" s="3">
        <v>6</v>
      </c>
      <c r="B8" s="16"/>
      <c r="C8" s="18" t="s">
        <v>207</v>
      </c>
      <c r="D8" s="13"/>
      <c r="E8" s="14">
        <f>ROUND($I8*$J$1,1)</f>
        <v>72.8</v>
      </c>
      <c r="F8" s="15">
        <v>22</v>
      </c>
      <c r="G8" s="15">
        <v>30</v>
      </c>
      <c r="H8" s="15">
        <v>40</v>
      </c>
      <c r="I8" s="38">
        <f t="shared" si="0"/>
        <v>30.3333333333333</v>
      </c>
    </row>
    <row r="9" ht="20.25" spans="1:9">
      <c r="A9" s="3">
        <v>7</v>
      </c>
      <c r="B9" s="16"/>
      <c r="C9" s="12" t="s">
        <v>208</v>
      </c>
      <c r="D9" s="13"/>
      <c r="E9" s="14">
        <f>ROUND($I9*$J$1,1)</f>
        <v>72.8</v>
      </c>
      <c r="F9" s="15">
        <v>22</v>
      </c>
      <c r="G9" s="15">
        <v>30</v>
      </c>
      <c r="H9" s="15">
        <v>40</v>
      </c>
      <c r="I9" s="38">
        <f t="shared" si="0"/>
        <v>30.3333333333333</v>
      </c>
    </row>
    <row r="10" ht="20.25" spans="1:9">
      <c r="A10" s="3">
        <v>8</v>
      </c>
      <c r="B10" s="16"/>
      <c r="C10" s="19" t="s">
        <v>209</v>
      </c>
      <c r="D10" s="13"/>
      <c r="E10" s="14">
        <f>ROUND($I10*$J$1,1)</f>
        <v>50</v>
      </c>
      <c r="F10" s="15">
        <v>15</v>
      </c>
      <c r="G10" s="15">
        <v>20</v>
      </c>
      <c r="H10" s="15">
        <v>30</v>
      </c>
      <c r="I10" s="38">
        <f t="shared" si="0"/>
        <v>20.8333333333333</v>
      </c>
    </row>
    <row r="11" ht="20.25" spans="1:9">
      <c r="A11" s="3">
        <v>9</v>
      </c>
      <c r="B11" s="16"/>
      <c r="C11" s="19" t="s">
        <v>210</v>
      </c>
      <c r="D11" s="13"/>
      <c r="E11" s="14">
        <f>ROUND($I11*$J$1,1)</f>
        <v>50</v>
      </c>
      <c r="F11" s="15">
        <v>15</v>
      </c>
      <c r="G11" s="15">
        <v>20</v>
      </c>
      <c r="H11" s="15">
        <v>30</v>
      </c>
      <c r="I11" s="38">
        <f t="shared" si="0"/>
        <v>20.8333333333333</v>
      </c>
    </row>
    <row r="12" ht="20.25" spans="1:9">
      <c r="A12" s="3">
        <v>10</v>
      </c>
      <c r="B12" s="11" t="s">
        <v>138</v>
      </c>
      <c r="C12" s="12"/>
      <c r="D12" s="13"/>
      <c r="E12" s="14">
        <f>ROUND($I12*$J$1,1)</f>
        <v>72.8</v>
      </c>
      <c r="F12" s="15">
        <v>22</v>
      </c>
      <c r="G12" s="15">
        <v>30</v>
      </c>
      <c r="H12" s="15">
        <v>40</v>
      </c>
      <c r="I12" s="38">
        <f t="shared" si="0"/>
        <v>30.3333333333333</v>
      </c>
    </row>
    <row r="13" ht="20.25" spans="1:9">
      <c r="A13" s="3">
        <v>11</v>
      </c>
      <c r="B13" s="19" t="s">
        <v>151</v>
      </c>
      <c r="C13" s="17"/>
      <c r="D13" s="20"/>
      <c r="E13" s="14">
        <f>ROUND($I13*$J$1,1)</f>
        <v>72.8</v>
      </c>
      <c r="F13" s="15">
        <v>22</v>
      </c>
      <c r="G13" s="15">
        <v>30</v>
      </c>
      <c r="H13" s="15">
        <v>40</v>
      </c>
      <c r="I13" s="38">
        <f t="shared" si="0"/>
        <v>30.3333333333333</v>
      </c>
    </row>
    <row r="14" ht="20.25" spans="1:9">
      <c r="A14" s="3">
        <v>12</v>
      </c>
      <c r="B14" s="16" t="s">
        <v>211</v>
      </c>
      <c r="C14" s="17"/>
      <c r="D14" s="20"/>
      <c r="E14" s="14">
        <f>ROUND($I14*$J$1,1)</f>
        <v>158.4</v>
      </c>
      <c r="F14" s="15">
        <v>44</v>
      </c>
      <c r="G14" s="15">
        <v>66</v>
      </c>
      <c r="H14" s="15">
        <v>88</v>
      </c>
      <c r="I14" s="38">
        <f t="shared" si="0"/>
        <v>66</v>
      </c>
    </row>
    <row r="15" ht="20.25" spans="1:9">
      <c r="A15" s="3">
        <v>13</v>
      </c>
      <c r="B15" s="16" t="s">
        <v>212</v>
      </c>
      <c r="C15" s="17" t="s">
        <v>213</v>
      </c>
      <c r="D15" s="20"/>
      <c r="E15" s="14">
        <f>ROUND($I15*$J$1,1)</f>
        <v>24.8</v>
      </c>
      <c r="F15" s="15">
        <v>7</v>
      </c>
      <c r="G15" s="15">
        <v>10</v>
      </c>
      <c r="H15" s="15">
        <v>15</v>
      </c>
      <c r="I15" s="38">
        <f t="shared" si="0"/>
        <v>10.3333333333333</v>
      </c>
    </row>
    <row r="16" ht="27.75" spans="1:9">
      <c r="A16" s="3">
        <v>14</v>
      </c>
      <c r="B16" s="16" t="s">
        <v>214</v>
      </c>
      <c r="C16" s="17"/>
      <c r="D16" s="20"/>
      <c r="E16" s="14">
        <f>ROUND($I16*$J$1,1)</f>
        <v>158.4</v>
      </c>
      <c r="F16" s="15">
        <v>44</v>
      </c>
      <c r="G16" s="15">
        <v>66</v>
      </c>
      <c r="H16" s="15">
        <v>88</v>
      </c>
      <c r="I16" s="38">
        <f t="shared" si="0"/>
        <v>66</v>
      </c>
    </row>
    <row r="17" ht="20.25" spans="1:9">
      <c r="A17" s="3">
        <v>15</v>
      </c>
      <c r="B17" s="16" t="s">
        <v>215</v>
      </c>
      <c r="C17" s="17"/>
      <c r="D17" s="20"/>
      <c r="E17" s="14">
        <f>ROUND($I17*$J$1,1)</f>
        <v>53.2</v>
      </c>
      <c r="F17" s="15">
        <v>15</v>
      </c>
      <c r="G17" s="15">
        <v>22</v>
      </c>
      <c r="H17" s="15">
        <v>30</v>
      </c>
      <c r="I17" s="38">
        <f t="shared" si="0"/>
        <v>22.1666666666667</v>
      </c>
    </row>
    <row r="18" s="1" customFormat="1" ht="35" customHeight="1" spans="1:248">
      <c r="A18" s="3">
        <v>16</v>
      </c>
      <c r="B18" s="21" t="s">
        <v>216</v>
      </c>
      <c r="C18" s="22"/>
      <c r="D18" s="22"/>
      <c r="E18" s="23">
        <f>ROUND($I18*APP端!$J$1,1)</f>
        <v>172.7</v>
      </c>
      <c r="F18" s="24">
        <v>66</v>
      </c>
      <c r="G18" s="24">
        <v>88</v>
      </c>
      <c r="H18" s="24">
        <v>100</v>
      </c>
      <c r="I18" s="39">
        <f t="shared" si="0"/>
        <v>86.3333333333333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</row>
    <row r="19" ht="14.6" spans="1:9">
      <c r="A19" s="25"/>
      <c r="B19" s="26" t="s">
        <v>198</v>
      </c>
      <c r="C19" s="26"/>
      <c r="D19" s="26"/>
      <c r="E19" s="27">
        <f>SUM(E3:E18)</f>
        <v>1579.5</v>
      </c>
      <c r="F19" s="28"/>
      <c r="G19" s="28"/>
      <c r="H19" s="28"/>
      <c r="I19" s="41"/>
    </row>
    <row r="20" ht="13.85" spans="1:9">
      <c r="A20" s="25"/>
      <c r="B20" s="29" t="s">
        <v>199</v>
      </c>
      <c r="C20" s="30"/>
      <c r="D20" s="31"/>
      <c r="E20" s="32"/>
      <c r="F20" s="28"/>
      <c r="G20" s="28"/>
      <c r="H20" s="28"/>
      <c r="I20" s="41"/>
    </row>
  </sheetData>
  <mergeCells count="3">
    <mergeCell ref="B19:D19"/>
    <mergeCell ref="B3:B4"/>
    <mergeCell ref="B7:B1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中软国际公司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报价</vt:lpstr>
      <vt:lpstr>APP端</vt:lpstr>
      <vt:lpstr>后端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Chinasofti</dc:creator>
  <cp:lastModifiedBy>Lisa</cp:lastModifiedBy>
  <dcterms:created xsi:type="dcterms:W3CDTF">2014-04-10T21:55:00Z</dcterms:created>
  <cp:lastPrinted>2015-02-15T15:02:00Z</cp:lastPrinted>
  <dcterms:modified xsi:type="dcterms:W3CDTF">2020-08-03T08:37:41Z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