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15" windowWidth="20115" windowHeight="7755" activeTab="2"/>
  </bookViews>
  <sheets>
    <sheet name="frs euro equipements et distrib" sheetId="1" r:id="rId1"/>
    <sheet name="SDGS" sheetId="3" r:id="rId2"/>
    <sheet name="ACEM OUTILLAGES" sheetId="4" r:id="rId3"/>
    <sheet name="GECOM " sheetId="5" r:id="rId4"/>
    <sheet name="FATNASSI FRERES" sheetId="6" r:id="rId5"/>
    <sheet name="SEGEMO" sheetId="7" r:id="rId6"/>
    <sheet name="SOGETT" sheetId="8" r:id="rId7"/>
    <sheet name="CCM" sheetId="9" r:id="rId8"/>
    <sheet name="ITAL-PORTA" sheetId="10" r:id="rId9"/>
    <sheet name="ARDEM" sheetId="11" r:id="rId10"/>
    <sheet name="PENTACOL" sheetId="12" r:id="rId11"/>
    <sheet name="LASAAD BOUHAMED" sheetId="13" r:id="rId12"/>
    <sheet name="CHAARI RAFEK" sheetId="14" r:id="rId13"/>
    <sheet name="STE MRABET" sheetId="15" r:id="rId14"/>
    <sheet name="Feuil1" sheetId="16" r:id="rId15"/>
  </sheets>
  <calcPr calcId="145621"/>
</workbook>
</file>

<file path=xl/calcChain.xml><?xml version="1.0" encoding="utf-8"?>
<calcChain xmlns="http://schemas.openxmlformats.org/spreadsheetml/2006/main">
  <c r="H3" i="15" l="1"/>
  <c r="H4" i="15"/>
  <c r="H5" i="15"/>
  <c r="H6" i="15"/>
  <c r="H7" i="15"/>
  <c r="H2" i="15"/>
  <c r="D3" i="15"/>
  <c r="D4" i="15"/>
  <c r="D5" i="15"/>
  <c r="D6" i="15"/>
  <c r="D7" i="15"/>
  <c r="D2" i="15"/>
  <c r="H5" i="11"/>
  <c r="D5" i="11"/>
  <c r="H3" i="14"/>
  <c r="H4" i="14"/>
  <c r="H5" i="14"/>
  <c r="H6" i="14"/>
  <c r="H2" i="14"/>
  <c r="D3" i="14"/>
  <c r="D4" i="14"/>
  <c r="D5" i="14"/>
  <c r="D6" i="14"/>
  <c r="D2" i="14"/>
  <c r="H92" i="6" l="1"/>
  <c r="D92" i="6"/>
  <c r="H5" i="9"/>
  <c r="D5" i="9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" i="13"/>
  <c r="H47" i="3"/>
  <c r="H46" i="3"/>
  <c r="H45" i="3"/>
  <c r="D47" i="3"/>
  <c r="D46" i="3"/>
  <c r="D45" i="3"/>
  <c r="H3" i="12"/>
  <c r="H4" i="12"/>
  <c r="H5" i="12"/>
  <c r="H6" i="12"/>
  <c r="H2" i="12"/>
  <c r="D3" i="12"/>
  <c r="D4" i="12"/>
  <c r="D5" i="12"/>
  <c r="D6" i="12"/>
  <c r="D2" i="12"/>
  <c r="H114" i="8"/>
  <c r="H115" i="8"/>
  <c r="H116" i="8"/>
  <c r="H113" i="8"/>
  <c r="H112" i="8"/>
  <c r="H111" i="8"/>
  <c r="H110" i="8"/>
  <c r="H109" i="8"/>
  <c r="H108" i="8"/>
  <c r="H107" i="8"/>
  <c r="H106" i="8"/>
  <c r="H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45" i="1"/>
  <c r="D46" i="1"/>
  <c r="D47" i="1"/>
  <c r="D48" i="1"/>
  <c r="D49" i="1"/>
  <c r="D50" i="1"/>
  <c r="D51" i="1"/>
  <c r="D52" i="1"/>
  <c r="D53" i="1"/>
  <c r="D54" i="1"/>
  <c r="H38" i="3"/>
  <c r="H39" i="3"/>
  <c r="H40" i="3"/>
  <c r="H41" i="3"/>
  <c r="H42" i="3"/>
  <c r="H43" i="3"/>
  <c r="H44" i="3"/>
  <c r="D38" i="3"/>
  <c r="D39" i="3"/>
  <c r="D40" i="3"/>
  <c r="D41" i="3"/>
  <c r="D42" i="3"/>
  <c r="D43" i="3"/>
  <c r="D44" i="3"/>
  <c r="H83" i="6"/>
  <c r="H84" i="6"/>
  <c r="H85" i="6"/>
  <c r="H86" i="6"/>
  <c r="H87" i="6"/>
  <c r="H88" i="6"/>
  <c r="H89" i="6"/>
  <c r="H90" i="6"/>
  <c r="H91" i="6"/>
  <c r="H82" i="6"/>
  <c r="D82" i="6"/>
  <c r="D83" i="6"/>
  <c r="D84" i="6"/>
  <c r="D85" i="6"/>
  <c r="D86" i="6"/>
  <c r="D87" i="6"/>
  <c r="D88" i="6"/>
  <c r="D89" i="6"/>
  <c r="D90" i="6"/>
  <c r="D91" i="6"/>
  <c r="H3" i="11"/>
  <c r="H4" i="11"/>
  <c r="H2" i="11"/>
  <c r="D3" i="11"/>
  <c r="D4" i="11"/>
  <c r="D2" i="11"/>
  <c r="H5" i="10"/>
  <c r="D5" i="10"/>
  <c r="H4" i="10"/>
  <c r="D4" i="10"/>
  <c r="H3" i="10"/>
  <c r="H2" i="10"/>
  <c r="D3" i="10"/>
  <c r="D2" i="10"/>
  <c r="H104" i="8"/>
  <c r="H103" i="8"/>
  <c r="H102" i="8"/>
  <c r="H101" i="8"/>
  <c r="H100" i="8"/>
  <c r="H99" i="8"/>
  <c r="H98" i="8"/>
  <c r="H97" i="8"/>
  <c r="H96" i="8"/>
  <c r="H95" i="8"/>
  <c r="H94" i="8"/>
  <c r="H93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2" i="5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D176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59" i="4"/>
  <c r="H3" i="9"/>
  <c r="H2" i="9"/>
  <c r="D3" i="9"/>
  <c r="D4" i="9"/>
  <c r="D2" i="9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H74" i="8" l="1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2" i="3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D22" i="8"/>
  <c r="D23" i="8"/>
  <c r="D24" i="8"/>
  <c r="D25" i="8"/>
  <c r="D26" i="8"/>
  <c r="D27" i="8"/>
  <c r="D28" i="8"/>
  <c r="D29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7" i="8"/>
  <c r="H3" i="8"/>
  <c r="H4" i="8"/>
  <c r="H5" i="8"/>
  <c r="H6" i="8"/>
  <c r="H2" i="8"/>
  <c r="D3" i="8"/>
  <c r="D4" i="8"/>
  <c r="D5" i="8"/>
  <c r="D6" i="8"/>
  <c r="D2" i="8"/>
  <c r="H25" i="7"/>
  <c r="H26" i="7"/>
  <c r="H27" i="7"/>
  <c r="H28" i="7"/>
  <c r="H29" i="7"/>
  <c r="H30" i="7"/>
  <c r="H31" i="7"/>
  <c r="H32" i="7"/>
  <c r="H33" i="7"/>
  <c r="H34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2" i="7"/>
  <c r="H38" i="6"/>
  <c r="H37" i="6"/>
  <c r="H36" i="6"/>
  <c r="H35" i="6"/>
  <c r="H34" i="6"/>
  <c r="H33" i="6"/>
  <c r="H32" i="6"/>
  <c r="H31" i="6"/>
  <c r="D31" i="6"/>
  <c r="D32" i="6"/>
  <c r="D33" i="6"/>
  <c r="D34" i="6"/>
  <c r="D35" i="6"/>
  <c r="D36" i="6"/>
  <c r="D37" i="6"/>
  <c r="D38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" i="6"/>
  <c r="H4" i="6"/>
  <c r="H5" i="6"/>
  <c r="H6" i="6"/>
  <c r="H7" i="6"/>
  <c r="H8" i="6"/>
  <c r="H9" i="6"/>
  <c r="H10" i="6"/>
  <c r="H11" i="6"/>
  <c r="H12" i="6"/>
  <c r="H13" i="6"/>
  <c r="H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2" i="6"/>
  <c r="D156" i="4" l="1"/>
  <c r="D157" i="4"/>
  <c r="D158" i="4"/>
  <c r="H391" i="4" l="1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H394" i="4"/>
  <c r="H393" i="4"/>
  <c r="H392" i="4"/>
  <c r="D392" i="4"/>
  <c r="D393" i="4"/>
  <c r="D394" i="4"/>
  <c r="H322" i="4"/>
  <c r="H321" i="4"/>
  <c r="H320" i="4"/>
  <c r="D320" i="4"/>
  <c r="D321" i="4"/>
  <c r="D322" i="4"/>
  <c r="H319" i="4"/>
  <c r="H318" i="4"/>
  <c r="D318" i="4"/>
  <c r="D319" i="4"/>
  <c r="H317" i="4"/>
  <c r="H316" i="4"/>
  <c r="D317" i="4"/>
  <c r="D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H293" i="4" l="1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H252" i="4"/>
  <c r="D252" i="4"/>
  <c r="H246" i="4"/>
  <c r="H247" i="4"/>
  <c r="H248" i="4"/>
  <c r="H249" i="4"/>
  <c r="H250" i="4"/>
  <c r="H251" i="4"/>
  <c r="D246" i="4"/>
  <c r="D247" i="4"/>
  <c r="D248" i="4"/>
  <c r="D249" i="4"/>
  <c r="D250" i="4"/>
  <c r="D251" i="4"/>
  <c r="H241" i="4"/>
  <c r="H242" i="4"/>
  <c r="H243" i="4"/>
  <c r="H244" i="4"/>
  <c r="H245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23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05" i="4"/>
  <c r="D222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H204" i="4"/>
  <c r="H203" i="4"/>
  <c r="H202" i="4"/>
  <c r="D202" i="4"/>
  <c r="D203" i="4"/>
  <c r="D204" i="4"/>
  <c r="D194" i="4"/>
  <c r="H132" i="4" l="1"/>
  <c r="H131" i="4"/>
  <c r="H130" i="4"/>
  <c r="H129" i="4"/>
  <c r="H128" i="4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27" i="1"/>
  <c r="H28" i="1"/>
  <c r="H29" i="1"/>
  <c r="H30" i="1"/>
  <c r="H31" i="1"/>
  <c r="H32" i="1"/>
  <c r="H33" i="1"/>
  <c r="H34" i="1"/>
  <c r="H20" i="1"/>
  <c r="H21" i="1"/>
  <c r="H22" i="1"/>
  <c r="H23" i="1"/>
  <c r="H24" i="1"/>
  <c r="H25" i="1"/>
  <c r="H2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  <c r="H35" i="1"/>
  <c r="H55" i="1"/>
  <c r="H54" i="1"/>
  <c r="H53" i="1"/>
  <c r="H52" i="1"/>
  <c r="H51" i="1"/>
  <c r="H50" i="1"/>
  <c r="H49" i="1"/>
  <c r="H48" i="1"/>
  <c r="H47" i="1"/>
  <c r="H46" i="1"/>
  <c r="H45" i="1"/>
  <c r="H44" i="1"/>
  <c r="D44" i="1"/>
  <c r="H159" i="4" l="1"/>
  <c r="H158" i="4"/>
  <c r="H157" i="4"/>
  <c r="H156" i="4"/>
  <c r="H90" i="4"/>
  <c r="H91" i="4"/>
  <c r="H92" i="4"/>
  <c r="H93" i="4"/>
  <c r="H94" i="4"/>
  <c r="H89" i="4"/>
  <c r="H88" i="4"/>
  <c r="H87" i="4"/>
  <c r="H86" i="4"/>
  <c r="H85" i="4"/>
  <c r="H81" i="6" l="1"/>
  <c r="H80" i="6"/>
  <c r="H79" i="6"/>
  <c r="D81" i="6"/>
  <c r="D80" i="6"/>
  <c r="D79" i="6"/>
  <c r="H37" i="1"/>
  <c r="H38" i="1"/>
  <c r="H39" i="1"/>
  <c r="H40" i="1"/>
  <c r="H41" i="1"/>
  <c r="H42" i="1"/>
  <c r="H43" i="1"/>
  <c r="D43" i="1"/>
  <c r="D42" i="1"/>
  <c r="D41" i="1"/>
  <c r="D40" i="1"/>
  <c r="D39" i="1"/>
  <c r="D38" i="1"/>
  <c r="D37" i="1"/>
  <c r="H36" i="1"/>
  <c r="D36" i="1"/>
  <c r="D35" i="1"/>
  <c r="H78" i="6"/>
  <c r="D78" i="6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53" i="4"/>
  <c r="H52" i="4"/>
  <c r="H51" i="4"/>
  <c r="H50" i="4"/>
  <c r="H49" i="4"/>
  <c r="H48" i="4"/>
  <c r="H47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H41" i="4"/>
  <c r="H42" i="4"/>
  <c r="H43" i="4"/>
  <c r="H44" i="4"/>
  <c r="H45" i="4"/>
  <c r="H46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H24" i="4"/>
  <c r="D24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" i="4"/>
  <c r="D3" i="4"/>
  <c r="D4" i="4"/>
  <c r="D5" i="4"/>
  <c r="D6" i="4"/>
  <c r="D7" i="4"/>
  <c r="D8" i="4"/>
  <c r="D9" i="4"/>
  <c r="D10" i="4"/>
  <c r="D15" i="4"/>
  <c r="D16" i="4"/>
  <c r="D17" i="4"/>
  <c r="D18" i="4"/>
  <c r="D19" i="4"/>
  <c r="D20" i="4"/>
  <c r="D21" i="4"/>
  <c r="D22" i="4"/>
  <c r="D23" i="4"/>
  <c r="D2" i="4"/>
  <c r="C14" i="4"/>
  <c r="D14" i="4" s="1"/>
  <c r="C13" i="4"/>
  <c r="D13" i="4" s="1"/>
  <c r="C12" i="4"/>
  <c r="D12" i="4" s="1"/>
  <c r="C11" i="4"/>
  <c r="D11" i="4" s="1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H63" i="6"/>
  <c r="D63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39" i="6"/>
  <c r="D62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39" i="6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33" i="4"/>
  <c r="H117" i="4"/>
  <c r="H118" i="4"/>
  <c r="H119" i="4"/>
  <c r="H120" i="4"/>
  <c r="H121" i="4"/>
  <c r="H122" i="4"/>
  <c r="H123" i="4"/>
  <c r="H124" i="4"/>
  <c r="H125" i="4"/>
  <c r="H126" i="4"/>
  <c r="H12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D118" i="4"/>
  <c r="D119" i="4"/>
  <c r="D120" i="4"/>
  <c r="D121" i="4"/>
  <c r="D122" i="4"/>
  <c r="D123" i="4"/>
  <c r="D124" i="4"/>
  <c r="D125" i="4"/>
  <c r="D126" i="4"/>
  <c r="D127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05" i="4"/>
  <c r="H96" i="4"/>
  <c r="H97" i="4"/>
  <c r="H98" i="4"/>
  <c r="H99" i="4"/>
  <c r="H100" i="4"/>
  <c r="H101" i="4"/>
  <c r="H102" i="4"/>
  <c r="H103" i="4"/>
  <c r="H104" i="4"/>
  <c r="H95" i="4"/>
  <c r="D96" i="4"/>
  <c r="D97" i="4"/>
  <c r="D98" i="4"/>
  <c r="D99" i="4"/>
  <c r="D100" i="4"/>
  <c r="D101" i="4"/>
  <c r="D102" i="4"/>
  <c r="D103" i="4"/>
  <c r="D104" i="4"/>
  <c r="D95" i="4"/>
  <c r="H29" i="5"/>
  <c r="H30" i="5"/>
  <c r="H31" i="5"/>
  <c r="H32" i="5"/>
  <c r="H33" i="5"/>
  <c r="H34" i="5"/>
  <c r="H35" i="5"/>
  <c r="H36" i="5"/>
  <c r="H37" i="5"/>
  <c r="H38" i="5"/>
  <c r="H39" i="5"/>
  <c r="H40" i="5"/>
  <c r="H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28" i="5"/>
  <c r="D27" i="5"/>
  <c r="D19" i="5"/>
  <c r="D20" i="5"/>
  <c r="D21" i="5"/>
  <c r="D22" i="5"/>
  <c r="D23" i="5"/>
  <c r="D24" i="5"/>
  <c r="D25" i="5"/>
  <c r="D26" i="5"/>
  <c r="D18" i="5"/>
  <c r="H37" i="3"/>
  <c r="H36" i="3"/>
  <c r="H35" i="3"/>
  <c r="D37" i="3"/>
  <c r="D36" i="3"/>
  <c r="D35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18" i="3"/>
  <c r="H195" i="4"/>
  <c r="H196" i="4"/>
  <c r="H197" i="4"/>
  <c r="H198" i="4"/>
  <c r="H199" i="4"/>
  <c r="H200" i="4"/>
  <c r="H201" i="4"/>
  <c r="H194" i="4"/>
  <c r="D201" i="4"/>
  <c r="D200" i="4"/>
  <c r="D199" i="4"/>
  <c r="D198" i="4"/>
  <c r="D195" i="4"/>
  <c r="D196" i="4"/>
  <c r="D197" i="4"/>
  <c r="D34" i="3"/>
  <c r="D33" i="3"/>
  <c r="D32" i="3"/>
  <c r="D31" i="3"/>
  <c r="D30" i="3"/>
  <c r="D29" i="3"/>
  <c r="D28" i="3"/>
  <c r="D27" i="3"/>
  <c r="D26" i="3"/>
  <c r="D25" i="3"/>
  <c r="D24" i="3"/>
  <c r="D23" i="3"/>
  <c r="D19" i="3"/>
  <c r="D20" i="3"/>
  <c r="D21" i="3"/>
  <c r="D22" i="3"/>
  <c r="D18" i="3"/>
  <c r="D34" i="1"/>
  <c r="D33" i="1"/>
  <c r="D32" i="1"/>
  <c r="D31" i="1"/>
  <c r="D30" i="1"/>
  <c r="D29" i="1"/>
  <c r="D28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4" i="1"/>
  <c r="D5" i="1"/>
  <c r="D6" i="1"/>
  <c r="D7" i="1"/>
  <c r="D8" i="1"/>
  <c r="D9" i="1"/>
  <c r="D10" i="1"/>
  <c r="D11" i="1"/>
  <c r="D3" i="1"/>
  <c r="D2" i="1"/>
</calcChain>
</file>

<file path=xl/sharedStrings.xml><?xml version="1.0" encoding="utf-8"?>
<sst xmlns="http://schemas.openxmlformats.org/spreadsheetml/2006/main" count="1133" uniqueCount="699">
  <si>
    <t>Masque de soudure 412 IMP</t>
  </si>
  <si>
    <t>Désignation</t>
  </si>
  <si>
    <t>TVA</t>
  </si>
  <si>
    <t>Rem</t>
  </si>
  <si>
    <t>P.U.H.T</t>
  </si>
  <si>
    <t>M.H.T</t>
  </si>
  <si>
    <t>P.N.T</t>
  </si>
  <si>
    <t>STOCK INITIAL</t>
  </si>
  <si>
    <t>Mouvement</t>
  </si>
  <si>
    <t>Stock final</t>
  </si>
  <si>
    <t>Verre de masque 105/50 Noir</t>
  </si>
  <si>
    <t>Lunette protectilon universel</t>
  </si>
  <si>
    <t>Lunette de soudure universelle noir</t>
  </si>
  <si>
    <t>Verre de masque 105/50 blanc</t>
  </si>
  <si>
    <t>Masque antipousseiere à filtre 303/18</t>
  </si>
  <si>
    <t>Masque antipousseiere double filtre</t>
  </si>
  <si>
    <t>Pince porte ELEC 500 SACIT "AMP"</t>
  </si>
  <si>
    <t>Collier plastique 5X300 IMP</t>
  </si>
  <si>
    <t>Collier plastique 8X450 IMP</t>
  </si>
  <si>
    <t xml:space="preserve">Niveau d'eau PM </t>
  </si>
  <si>
    <t>Niveau d'eau  40MM ITAL</t>
  </si>
  <si>
    <t>Niveau d'eau  50MM ITAL</t>
  </si>
  <si>
    <t>Niveau d'eau  60MM ITAL</t>
  </si>
  <si>
    <t>Coffret SCIE A CLOCHE 8 PCS IMP</t>
  </si>
  <si>
    <t>Coffret SCIE A CLOCHE 11 PC 22/64 DG</t>
  </si>
  <si>
    <t>Coffret SCIE A CLOCHE 16 PCS IMP</t>
  </si>
  <si>
    <t>DISQUE DIAMANT 125MM JCB</t>
  </si>
  <si>
    <t>DISQUE DIAMANT 230MM JCB</t>
  </si>
  <si>
    <t>REGLE DE MACON 30X60MM-300CM</t>
  </si>
  <si>
    <t>RACOULOIR 140X55 EURO TOOLS</t>
  </si>
  <si>
    <t>POMPE A GRAISSE 500GR GS</t>
  </si>
  <si>
    <t>TAYLOCHE METALIQUE DENTE IMP</t>
  </si>
  <si>
    <t>TAYLOCHE METALIQUE NORMAL</t>
  </si>
  <si>
    <t>ROULEAUX TEFLON BLEU IMP</t>
  </si>
  <si>
    <t>AGRAFEUSE MANUELLE AVES COFFRET IMP</t>
  </si>
  <si>
    <t>CONSOL ETAGER 75X100 IMP 3"x4"</t>
  </si>
  <si>
    <t>CONSOL ETAGER 100X125 IMP 4"x5"</t>
  </si>
  <si>
    <t>CONSOL ETAGER 150X200 IMP 6"x3"</t>
  </si>
  <si>
    <t>CONSOL ETAGER 200X250 IMP 8"x10"</t>
  </si>
  <si>
    <t>CONSOL ETAGER 250X300 IMP 10"x12"</t>
  </si>
  <si>
    <t>CONSOL ETAGER 300X350 IMP 12"x14"</t>
  </si>
  <si>
    <t>CONSOL ETAGER 350X400 IMP 14"x16"</t>
  </si>
  <si>
    <t>N° FACTURE</t>
  </si>
  <si>
    <t>720/2016</t>
  </si>
  <si>
    <t>DATE</t>
  </si>
  <si>
    <t>FIL BARBELLE 12X200M STAM</t>
  </si>
  <si>
    <t>FORET A PIERRE 6*100 BG</t>
  </si>
  <si>
    <t>FORET A PIERRE D8*120 BG</t>
  </si>
  <si>
    <t>FORET A PIERRE D10*120 BG</t>
  </si>
  <si>
    <t>FORET A PIERRE D12*150 BG</t>
  </si>
  <si>
    <t>FORET A GRANITE D14*150</t>
  </si>
  <si>
    <t>F SF 000099/16</t>
  </si>
  <si>
    <t>FER DE RABOT L85</t>
  </si>
  <si>
    <t>JEUX DE 5 FORET HSSG D 11</t>
  </si>
  <si>
    <t>JEUX DE 5 FORET HSSG D 12</t>
  </si>
  <si>
    <t>JEUX DE 5 FORET HSSG D 13</t>
  </si>
  <si>
    <t>JEUX DE 4 FORET HSSG D 14</t>
  </si>
  <si>
    <t>JEUX DE 4 FORET HSSG D 16</t>
  </si>
  <si>
    <t>JEUX DE 10 FORET HSSG D4,5</t>
  </si>
  <si>
    <t>TOURNEVIS TORX EXTRA 2 CR-V T-20X100</t>
  </si>
  <si>
    <t>TOURNEVIS TORX EXTRA 2 CR-V T-25X125</t>
  </si>
  <si>
    <t>TOURNEVIS TORX EXTRA 2 CR-V T-27X100</t>
  </si>
  <si>
    <t>TOURNEVIS TORX EXTRA 2 CR-V T-30X125</t>
  </si>
  <si>
    <t>TOURNEVIS EN T A POIGNEE TORX DOUBLE T20</t>
  </si>
  <si>
    <t>METRE A RUBAN CHROME PRO 8X25MM</t>
  </si>
  <si>
    <t>TAXE METRE</t>
  </si>
  <si>
    <t>CLE A MOLETTE OUVERTURE GRADUEE CR-V 8</t>
  </si>
  <si>
    <t>P.N.H.T.V.A</t>
  </si>
  <si>
    <t xml:space="preserve">FORET A PIERRE 6*100 </t>
  </si>
  <si>
    <t>FORET A PIERRE D8*120</t>
  </si>
  <si>
    <t>FORET A PIERRE D10*120</t>
  </si>
  <si>
    <t>BAGUETTE ARGENT (P25)</t>
  </si>
  <si>
    <t>CASTOLIN 4 KG</t>
  </si>
  <si>
    <t>CTX A COLLE ACIER/BOIS 20 CM562</t>
  </si>
  <si>
    <t>PINCEAU M/B N°20(943)/N$(CT1200)</t>
  </si>
  <si>
    <t>PINCEAU M/B N°30(943)/N$(40)CT</t>
  </si>
  <si>
    <t>PINCEAU M/B N°40(943)(CT600)/N$</t>
  </si>
  <si>
    <t>PINCEAU M/B N°50(943)/N$</t>
  </si>
  <si>
    <t>PINCEAU M/B N°80(943)/N$</t>
  </si>
  <si>
    <t>PINCEAU M/B N°90(943)**</t>
  </si>
  <si>
    <t>RUBAN DBLE FACE POLY (4197)25M</t>
  </si>
  <si>
    <t>BROSSE METAL A MANCHE 1198/N$</t>
  </si>
  <si>
    <t>BROSSE VIOLON 8 RGS/*1203*/N*</t>
  </si>
  <si>
    <t>CTX A COLLE ACIER/BOIS 12 CM(56</t>
  </si>
  <si>
    <t>JEU 10 ROULEAUX LAQEUR 110 (455</t>
  </si>
  <si>
    <t>PINCEAU M/B N°60(943)/N$</t>
  </si>
  <si>
    <t>PINCEAU M/B N°70(943)/N$(17)</t>
  </si>
  <si>
    <t>PLATOIR A GRES 28X13(1673)(M/BLE</t>
  </si>
  <si>
    <t>TRUELLE 18 CM (455)/N$(CT75)</t>
  </si>
  <si>
    <t>TRUELLE 20 CM (455)**</t>
  </si>
  <si>
    <t>SIKADUR 30 (KIT 1,200KG)(196)+</t>
  </si>
  <si>
    <t>SIKALATEX BID ILT (C10)+</t>
  </si>
  <si>
    <t>SUPER SIKALITE CT10</t>
  </si>
  <si>
    <t>NET.H.T</t>
  </si>
  <si>
    <t>TENAILLE RUSSE 220MM</t>
  </si>
  <si>
    <t>PINCE MULTIPRISE STANDARD NOIR</t>
  </si>
  <si>
    <t>COUTEAU A ENDUIRE 20CM</t>
  </si>
  <si>
    <t>COUTEAU A ENDUIRE 18CM</t>
  </si>
  <si>
    <t>SPATULE A ENCOLLER MB 10" 8MM</t>
  </si>
  <si>
    <t>SPATULE A ENCOLLER MB 12" 10MM</t>
  </si>
  <si>
    <t>PLATOIR CRANTE MANCHE A BOIS 280X115MM</t>
  </si>
  <si>
    <t>PLATTE MIXEUR 01 80X400</t>
  </si>
  <si>
    <t>PLATTE MIXEUR 02 80X400</t>
  </si>
  <si>
    <t>PISTOLET SELICONNE A TUBE</t>
  </si>
  <si>
    <t>ROUE PIVOTANTE POLYAMIDE 100 MM</t>
  </si>
  <si>
    <t>ROUE PIVOTANTE POLYAMIDE 80 MM</t>
  </si>
  <si>
    <t>SPATULLE A ENCOULER MB 10" 8MM</t>
  </si>
  <si>
    <t>SPATULLE A ENCOULER MB 12" 8MM</t>
  </si>
  <si>
    <t>PLATOIR INOX POIGNEE MANCHE A BOIS 280X115</t>
  </si>
  <si>
    <t>GRIFFE FERAILLEUR 12X14</t>
  </si>
  <si>
    <t>COUTEAU A ENDUIRE 22CM</t>
  </si>
  <si>
    <t>HOUE AVEC FOUCHE 550G</t>
  </si>
  <si>
    <t>PINCE A DENUDER DC 160MM</t>
  </si>
  <si>
    <t>TOURNEVIS EN T A POIGNEE MALE DOUBLE 6PANS 4 MM</t>
  </si>
  <si>
    <t>METRE A RUBAN ROND 3X16MM</t>
  </si>
  <si>
    <t>METRE A RUBAN ROND 5X19MM</t>
  </si>
  <si>
    <t>CLE MALE COUDEE EXTRA LONGUE S2 2MM</t>
  </si>
  <si>
    <t>CLE MALE COUDEE EXTRA LONGUE S2 3MM</t>
  </si>
  <si>
    <t>CLE MALE COUDEE EXTRA LONGUE S2 4MM</t>
  </si>
  <si>
    <t>CLE MALE COUDEE EXTRA LONGUE S2 5MM</t>
  </si>
  <si>
    <t>CLE MALE COUDEE EXTRA LONGUE S2 6MM</t>
  </si>
  <si>
    <t>CLE MALE COUDEE EXTRA LONGUE S2 2,5MM</t>
  </si>
  <si>
    <t>NIVEAU D'EAU TUBULAIRE 600MM N61</t>
  </si>
  <si>
    <t>NIVEAU D'EAU TUBULAIRE 500MM N51</t>
  </si>
  <si>
    <t>TOURNEVIS EN T A POIGNEE MALE DOUBLE 6PANS 5 MM</t>
  </si>
  <si>
    <t>COUTEAU A COLLE DENTURE CARREE 8X8 10"</t>
  </si>
  <si>
    <t>COUTEAU A COLLE DENTURE CARREE 10X10 12"</t>
  </si>
  <si>
    <t>CLE A VIDANGE CR-V 8X10</t>
  </si>
  <si>
    <t>DOUILLE TORX 1/4" CR-V E7 L25MM</t>
  </si>
  <si>
    <t>DOUILLE TORX 1/4" CR-V E8 L25MM</t>
  </si>
  <si>
    <t>DOUILLE TORX 1/4" CR-V E10 L25MM</t>
  </si>
  <si>
    <t>DOUILLE A 12 PANS 1/2" CR-V DE 8MM</t>
  </si>
  <si>
    <t>DOUILLE A 12 PANS 1/2" CR-V DE 10MM</t>
  </si>
  <si>
    <t>DOUILLE A 12 PANS 1/2" CR-V DE 12MM</t>
  </si>
  <si>
    <t>DOUILLE A 12 PANS 1/2" CR-V DE 14MM</t>
  </si>
  <si>
    <t>DOUILLE A 12 PANS 1/2" CR-V DE 17MM</t>
  </si>
  <si>
    <t>DOUILLE A 12 PANS 1/2" CR-V DE 19MM</t>
  </si>
  <si>
    <t>DOUILLE A 12 PANS 1/2" CR-V DE 15MM</t>
  </si>
  <si>
    <t>DOUILLE A 12 PANS 1/2" CR-V DE 16MM</t>
  </si>
  <si>
    <t>DOUILLE A 12 PANS 1/2" CR-V DE 18MM</t>
  </si>
  <si>
    <t>DOUILLE A 12 PANS 1/2" CR-V DE 20MM</t>
  </si>
  <si>
    <t>DOUILLE A 12 PANS 1/2" CR-V DE 13MM</t>
  </si>
  <si>
    <t>DOUILLE A 12 PANS 1/2" CR-V DE 36MM</t>
  </si>
  <si>
    <t>TOURNEVIS TORX EXTRA 2 CR-V  T-20X100</t>
  </si>
  <si>
    <t>TOURNEVIS TORX EXTRA 2 CR-V  T-27X125</t>
  </si>
  <si>
    <t>TOURNEVIS TORX EXTRA 2 CR-V  T-30X125</t>
  </si>
  <si>
    <t>TRUELLE ACEM EXTRA LANGUE DE CHAT MANCHE BOIS 16CM</t>
  </si>
  <si>
    <t>BROUETTE AVEC ROUE PNEUMATIC 350 80 L</t>
  </si>
  <si>
    <t>STAND DE TOURNEVIS 60 PCS</t>
  </si>
  <si>
    <t>JEUX TOUR ELEC. ISOLES COF PLAST</t>
  </si>
  <si>
    <t>CLE MALE COUDEE TORX CR-V FINITION BRUNIE T20</t>
  </si>
  <si>
    <t>CLE MALE COUDEE TORX CR-V FINITION BRUNIE T30</t>
  </si>
  <si>
    <t>CLE MALE COUDEE TORX CR-V FINITION BRUNIE T25</t>
  </si>
  <si>
    <t>CLE MALE COUDEE TORX CR-V FINITION BRUNIE T40</t>
  </si>
  <si>
    <t>CLE MALE COUDEE TORX CR-V FINITION BRUNIE T45</t>
  </si>
  <si>
    <t>CLE MALE COUDEE TORX CR-V FINITION BRUNIE T50</t>
  </si>
  <si>
    <t>CLE MALE COUDEE FINITION BRUNE CR-V 4MM</t>
  </si>
  <si>
    <t>CLE MALE COUDEE FINITION BRUNE CR-V 5MM</t>
  </si>
  <si>
    <t>CLE MALE COUDEE FINITION BRUNE CR-V 6MM</t>
  </si>
  <si>
    <t>BOITE A OUTILS PLASTIQUE 40,5 CM</t>
  </si>
  <si>
    <t>BOITE A OUTILS PLASTIQUE 50 CM</t>
  </si>
  <si>
    <t>COUPE BOULON 750MM</t>
  </si>
  <si>
    <t>PINCE A DECOFFRER 70X16MM</t>
  </si>
  <si>
    <t>VIS AGG,4,0/50 (100p)</t>
  </si>
  <si>
    <t>RIVET ALL,4,8/16 (1000p)</t>
  </si>
  <si>
    <t>RIVET ALL,4,8/18 (1000p)</t>
  </si>
  <si>
    <t>VIS AGG,3,5/20 (100p)</t>
  </si>
  <si>
    <t>VIS AGG.4.0/30 (100p)</t>
  </si>
  <si>
    <t>VIS AGG.5.0/60 (100p)</t>
  </si>
  <si>
    <t>VIS AGG.5.0/80 (100p)</t>
  </si>
  <si>
    <t>VIS AGG.5.0/50 (100p)</t>
  </si>
  <si>
    <t>VIS AGG.5.0/40 (100p)</t>
  </si>
  <si>
    <t>AGRAFE 84/08 ATRAU</t>
  </si>
  <si>
    <t>AGRAFE 84/10 ATRAU</t>
  </si>
  <si>
    <t>AGRAFE 84/12 ATRAU</t>
  </si>
  <si>
    <t>AGRAFE 84/14 ATRAU</t>
  </si>
  <si>
    <t>CHAINE M/L DE 19 GAL</t>
  </si>
  <si>
    <t>CHAINE M/L DE 21 GAL</t>
  </si>
  <si>
    <t>AGRAFE 84/06 ATRAU</t>
  </si>
  <si>
    <t>CHARN.INV 08 ORION  2002</t>
  </si>
  <si>
    <t>CHARN.INV 00 ORION  2002</t>
  </si>
  <si>
    <t>CHARN.INV.A PISTON 00 ORION</t>
  </si>
  <si>
    <t>CHARN.ORION COURTE</t>
  </si>
  <si>
    <t>PATIN 30</t>
  </si>
  <si>
    <t>PATIN 18 BLAC IMP</t>
  </si>
  <si>
    <t>CROCHET NYL.BLANC 3CLOUS</t>
  </si>
  <si>
    <t>CROCHET NYL.BLANC 4CLOUS</t>
  </si>
  <si>
    <t>KIT COULISSANT REF PKM80 3M</t>
  </si>
  <si>
    <t>CHAINE M/L DE 23 GAL</t>
  </si>
  <si>
    <t>CHAINE M/L DE 17 GAL</t>
  </si>
  <si>
    <t>CHAINE M/L DE 25 GAL</t>
  </si>
  <si>
    <t>CHAINE M/L DE 27 GAL</t>
  </si>
  <si>
    <t>CHAINE M/L DE 30 GAL</t>
  </si>
  <si>
    <t>CHAINE DE BŒUF DE 21 3L GAL</t>
  </si>
  <si>
    <t>GRILLAGE 13/7/1</t>
  </si>
  <si>
    <t>COUL.BILLE EX/T 30CM L45 IMP</t>
  </si>
  <si>
    <t>COUL.BILLE EX/T 35CM L45 IMP</t>
  </si>
  <si>
    <t>COUL.BILLE EX/T 40CM L45 IMP</t>
  </si>
  <si>
    <t>COUL.BILLE EX/T 45CM L45 IMP</t>
  </si>
  <si>
    <t>COUL.BILLE EX/T 50CM L45 IMP</t>
  </si>
  <si>
    <t>SCIE-COUTEAU A POIGNEE BOIS 14"</t>
  </si>
  <si>
    <t>PIOCHE SANS MANCHE ROND CR-V 1,5KG</t>
  </si>
  <si>
    <t>PIOCHE SANS MANCHE ROND CR-V 2KG</t>
  </si>
  <si>
    <t>RATEAU 12 DENTS</t>
  </si>
  <si>
    <t>FOURCHE 4DENTS</t>
  </si>
  <si>
    <t>NIVEAU D'EAU PROF 1000MM TUBULAIRE D.FACE B2-1M</t>
  </si>
  <si>
    <t>NIVEAU D'EAU PROF 1000MM TUBULAIRE D.FACE B2-1,5M</t>
  </si>
  <si>
    <t xml:space="preserve">PISTOLET SELICONNE A TUBE </t>
  </si>
  <si>
    <t>PISTOLET SELICONNE PROFESSIONNEL</t>
  </si>
  <si>
    <t>TOURNEVIS PHILIPS PH2X150</t>
  </si>
  <si>
    <t>TOURNEVIS PHILIPS PH1X100</t>
  </si>
  <si>
    <t>TOURNEVIS POUR VIS A FENTE 4X100</t>
  </si>
  <si>
    <t>TOURNEVIS POUR VIS A FENTE 5X100</t>
  </si>
  <si>
    <t>BOITE A OUTILS PLASTIQUE 40,5CM</t>
  </si>
  <si>
    <t>BOITE A OUTILS PLASTIQUE 50CM</t>
  </si>
  <si>
    <t>GRIFFE FERAILLEUR 14X16</t>
  </si>
  <si>
    <t>GRIFFE FERAILLEUR 8X10</t>
  </si>
  <si>
    <t>CUTTER A RECHARGEMENT AUTOMATIQUE C6</t>
  </si>
  <si>
    <t>CISEAU DE MACON PLAT 300X16 AVEC PROTECTION</t>
  </si>
  <si>
    <t>BROCHE DE MACON POINT 300X16 AVEC PROTECTION</t>
  </si>
  <si>
    <t>PELLE RONDE COL DE CYGNE 31CM</t>
  </si>
  <si>
    <t>MARTEAU TYPE ALLEMAND MB DE 1000G</t>
  </si>
  <si>
    <t>MARTEAU TYPE ALLEMAND MB DE 1500G</t>
  </si>
  <si>
    <t>MASSETTE CARRE MB 2000G</t>
  </si>
  <si>
    <t>PINCE A RIVETER PR 702</t>
  </si>
  <si>
    <t>BROUETTE AVEC ROUE PNEUMATIC 350 80L</t>
  </si>
  <si>
    <t xml:space="preserve">PLATEAU PONCEUSE 180 MM BLANC </t>
  </si>
  <si>
    <t xml:space="preserve">PLATEAU PONCEUSE 125 MM BLANC </t>
  </si>
  <si>
    <t xml:space="preserve">TRUELLE ACEM EXTRA18CM </t>
  </si>
  <si>
    <t>TRUELLE ACEM EXTRA LANGUE DE CHAT MANCHE BOIS 16C</t>
  </si>
  <si>
    <t>COUPE TUBE PLASTIQUE 36MM AC 224</t>
  </si>
  <si>
    <t>TOURNEVIS EN T A POIGNEE MALE DOUBLE 6 PANS 5MM</t>
  </si>
  <si>
    <t>TOURNEVIS EN T A POIGNEE MALE DOUBLE 6 PANS 4MM</t>
  </si>
  <si>
    <t>TOURNEVIS EN T A POIGNEE MALE DOUBLE 6 PANS 3MM</t>
  </si>
  <si>
    <t>CLE A MOULETTE OUVERTURE GRADUEE CR-V 8</t>
  </si>
  <si>
    <t>CLE A MOULETTE OUVERTURE GRADUEE CR-V 10</t>
  </si>
  <si>
    <t>METRE A RUBAN CHROMEE PRO 10X25MM</t>
  </si>
  <si>
    <t>CLE A GRIFFE CR-V 14"</t>
  </si>
  <si>
    <t>CLE A GRIFFE CR-V 18"</t>
  </si>
  <si>
    <t>CLE A GRIFFE CR-V 24"</t>
  </si>
  <si>
    <t xml:space="preserve">CLE A CHAINE POUR FILTRE A HUILE </t>
  </si>
  <si>
    <t>CLE FILTRE A SANGLE POUR FILTRE A HUILE</t>
  </si>
  <si>
    <t>EQUERRE LAME GRADUEE D'UNE FACE ONGLET A 45"</t>
  </si>
  <si>
    <t>SEAU DE MACON</t>
  </si>
  <si>
    <t>PALETTE MIXEUR 01 80X400</t>
  </si>
  <si>
    <t>PALETTE MIXEUR 02 80X401</t>
  </si>
  <si>
    <t>SCIE-COUTEAU A POIGNEE BI-M 14"</t>
  </si>
  <si>
    <t>COFFRET DE DOUILLES&amp;CLES MIXTE A CLIQUET TT210-23</t>
  </si>
  <si>
    <t>METRE A RUBAN CHROMEE PRO 8X25MM</t>
  </si>
  <si>
    <t>METRE A RUBAN 20M</t>
  </si>
  <si>
    <t>PIED A COULISSE AF.DIGIT.AC-305B-1215 150MM</t>
  </si>
  <si>
    <t>PIED A COULISSE UNIVERSEL AC132-1315 150MM</t>
  </si>
  <si>
    <t>PISTOLET SELICONNE ALUMINUIM P1</t>
  </si>
  <si>
    <t>PISTOLET SELICONNE ALUMINUIM P3</t>
  </si>
  <si>
    <t>TOURNEVIS PHILIPS EXTRA2 ISOLE PH-2X150</t>
  </si>
  <si>
    <t>TOURNEVIS EXTRA2 PHILIPS ISOLE PH1X125</t>
  </si>
  <si>
    <t>TOUNEVIS EXTRA2 ISOLE F4X100</t>
  </si>
  <si>
    <t>TOUNEVIS EXTRA2 ISOLE F5X125</t>
  </si>
  <si>
    <t>TOUNEVIS EXTRA2 ISOLE F6X150</t>
  </si>
  <si>
    <t>TUYAU SPIRAL 10M AVEC RACCORD RAPIDE</t>
  </si>
  <si>
    <t>TUYAU SPIRAL 15M AVEC RACCORD RAPIDE</t>
  </si>
  <si>
    <t>CLE MALE A TETE SPHERIQUE EXTRA LONG 4 MM</t>
  </si>
  <si>
    <t>CLE MALE A TETE SPHERIQUE EXTRA LONG 5 MM</t>
  </si>
  <si>
    <t>CLE MALE A TETE SPHERIQUE EXTRA LONG6 MM</t>
  </si>
  <si>
    <t>CLE MALE A TETE SPHERIQUE EXTRA LONG 8 MM</t>
  </si>
  <si>
    <t>CHEVILLE DE MACON 250X10 MM</t>
  </si>
  <si>
    <t>CHEVILLE DE MACON 300X10 MM</t>
  </si>
  <si>
    <t>PLATOIR EN PLASTIQUE 280X130MM</t>
  </si>
  <si>
    <t>JEUX CLE MALE COUDES TORX S2 SUR MONTURE 7 PCS</t>
  </si>
  <si>
    <t>JEUX CLE MALES SUR MONTURE 7PCS</t>
  </si>
  <si>
    <t>JEUX CLE MALE COUDEES EN BOITE 8 PCS</t>
  </si>
  <si>
    <t>COUTEAU DE PEINTURE 70 CM</t>
  </si>
  <si>
    <t>LIME TRAINGULAIRE M.BI-MAT.02-125MM</t>
  </si>
  <si>
    <t>LIME TRAINGULAIRE M.BI-MAT.02-150MM</t>
  </si>
  <si>
    <t>LAME CIRC CARBURE STD 184/20/Z24</t>
  </si>
  <si>
    <t>JEUX DE 10 FORET HSSG D 3</t>
  </si>
  <si>
    <t>JEUX DE 10 FORET HSSG D 4</t>
  </si>
  <si>
    <t>JEUX DE 10 FORET HSSG D 5</t>
  </si>
  <si>
    <t>JEUX DE 10 FORET HSSG D 6</t>
  </si>
  <si>
    <t>JEUX DE 10 FORET HSSG D 3,5</t>
  </si>
  <si>
    <t>JEUX DE 5 FORET HSSG D 8</t>
  </si>
  <si>
    <t>DISQUE A TRONC INOX D230/2</t>
  </si>
  <si>
    <t>DISQUE DIAMANT D230 UNIV</t>
  </si>
  <si>
    <t>DISQUE DIAMANT D125 UNIV</t>
  </si>
  <si>
    <t>FORET A PIERRE6*100</t>
  </si>
  <si>
    <t>FORET A PIERRE 8*120</t>
  </si>
  <si>
    <t>JEUX DE 10 PIC SDS MAX 400</t>
  </si>
  <si>
    <t>LOQ.MAGN 5KGS IMP</t>
  </si>
  <si>
    <t>PISTOLET INSENOR PS4 EUROPENT</t>
  </si>
  <si>
    <t>902/2016</t>
  </si>
  <si>
    <t>CLE A MOLETTE 08"-200MM CH</t>
  </si>
  <si>
    <t xml:space="preserve">CLE A MOLETTE 10"-250MM </t>
  </si>
  <si>
    <t xml:space="preserve">CLE A MOLETTE 12"-300MM </t>
  </si>
  <si>
    <t>BURETTE A HUIL 200 CH</t>
  </si>
  <si>
    <t>1448/2016</t>
  </si>
  <si>
    <t>CHAINE M/L DE 21GAL</t>
  </si>
  <si>
    <t>PINCE UNIVELLE EXTRA2 160 MM</t>
  </si>
  <si>
    <t>PINCE COUPANTE DIAGONALE EXTRA2 160MM</t>
  </si>
  <si>
    <t>TRUELLE BI-MATIERE 20 CM</t>
  </si>
  <si>
    <t>LIME  PLATE PARALLELE M.BI-MAT.02-250MM</t>
  </si>
  <si>
    <t>LIME PLATE PARALLELE M.BI-MAT.02-200MM</t>
  </si>
  <si>
    <t>COUTEAU A ENDUIRE 20 CM</t>
  </si>
  <si>
    <t>COUTEAU A ENDUIRE 18 CM</t>
  </si>
  <si>
    <t>SPATULE A ENCOULLER  MB 10" 8 MM</t>
  </si>
  <si>
    <t>SPATULE A ENCOULLER  MB 12" 10 MM</t>
  </si>
  <si>
    <t>PLATOIR CRANTE MANCHE A BOIS 280X115 MM</t>
  </si>
  <si>
    <t>PALETTE MIXEUR 02 80X400</t>
  </si>
  <si>
    <t>METRE A RUBAN ROND 3X16 MM</t>
  </si>
  <si>
    <t>METRE A RUBAN ROND 5X19 MM</t>
  </si>
  <si>
    <t>TOURNEVIS TORX EXTRA 2 CR-V  T-25X125</t>
  </si>
  <si>
    <t>CLE MALE COUDEE FINITION BRUNIE CR-V 2,5 MM</t>
  </si>
  <si>
    <t>PINCE COUPANTE DIAGONALE ELECTRONIQUE</t>
  </si>
  <si>
    <t>TRUELLE ACEM EXTRA 20 CM</t>
  </si>
  <si>
    <t>TIFRON ZING 08/100</t>
  </si>
  <si>
    <t>TIFRON ZING 08/50</t>
  </si>
  <si>
    <t>TAYLOCHE METALIQUE DENTE NORMAL</t>
  </si>
  <si>
    <t>COUPE BOULON 18 CH</t>
  </si>
  <si>
    <t>COUPE BOULON 24" CH</t>
  </si>
  <si>
    <t>COUPE BOULON 30" CH</t>
  </si>
  <si>
    <t>COUPE BOULON 36" CH</t>
  </si>
  <si>
    <t>CHINIOLE ELEC 13MM 850W HDD246 "ARGES</t>
  </si>
  <si>
    <t>MEULE A DISQUE 125MM-800W-HDD432  "ARGES</t>
  </si>
  <si>
    <t>MEULE A DISQUE 230MM-2200W-HDD460  "ARGES</t>
  </si>
  <si>
    <t>1976/2016</t>
  </si>
  <si>
    <t>METRE GRILLAGE LAPIN 25X25X1M LUX</t>
  </si>
  <si>
    <t>2606/2016</t>
  </si>
  <si>
    <t>SERRURE TIROIR 22 2T HAO</t>
  </si>
  <si>
    <t>SERRURE TIROIR 32 2T HAO</t>
  </si>
  <si>
    <t>DISQUE CARBURE 180X25 IMP</t>
  </si>
  <si>
    <t>DISQUE CARBURE 150X25 IMP</t>
  </si>
  <si>
    <t>ADAPTATEUR SDS-PLUS 1/2</t>
  </si>
  <si>
    <t>MANCHON BARGATER 25X25 IMP</t>
  </si>
  <si>
    <t>MANCHON BARGATER 32X32 IMP</t>
  </si>
  <si>
    <t xml:space="preserve">COUDE BARGATER 32X32 </t>
  </si>
  <si>
    <t>COUDE BARGATER 25X25</t>
  </si>
  <si>
    <t>RACCORD BARGATER 25X3/4 FEMELLE IMP</t>
  </si>
  <si>
    <t>RACCORD BARGATER 25X3/4 MALE IMP</t>
  </si>
  <si>
    <t>RACCORD BARGATER 32X1" MALE IMP</t>
  </si>
  <si>
    <t>COUDE BARGATER 25X1/2 FEMELLE IMP</t>
  </si>
  <si>
    <t>COUDE BARGATER 25X1/2 MALE IMP</t>
  </si>
  <si>
    <t>TE BARGATER 25X25X1/2 FEMELLE IMP</t>
  </si>
  <si>
    <t>TUBE COLLE TANGIT 125GR PATTEX</t>
  </si>
  <si>
    <t>TE BARGATER 32X32X32 IMP</t>
  </si>
  <si>
    <t>TE BARGATER 25X25X25 IMP</t>
  </si>
  <si>
    <t>RACCORD BARGATER 25X1/2 FEMELLE IMP</t>
  </si>
  <si>
    <t>RACCORD BARGATER 25X1/2 MALE IMP</t>
  </si>
  <si>
    <t>COUDE BARGATER 32X1" MALE IMP</t>
  </si>
  <si>
    <t>METRE GRILLAGE LAPIN12X25 LUX</t>
  </si>
  <si>
    <t>METRE A RUBAN OVAL 5X19 MM</t>
  </si>
  <si>
    <t>TOURNEVIS PHILPS PH1X100</t>
  </si>
  <si>
    <t>TOURNEVIS PHILPS PH0X100</t>
  </si>
  <si>
    <t>TOURNEVIS PHILPS PH0X75</t>
  </si>
  <si>
    <t>JEUX DE SPATULES DE CAROSSERIE 4 PCS</t>
  </si>
  <si>
    <t>GRIFFE FERAILLEUR 6X8</t>
  </si>
  <si>
    <t>CLE MALE CODEE TORX CR-V FINITION BRUNE T20</t>
  </si>
  <si>
    <t>SOCLE POUR ROUE PIVOTANTE</t>
  </si>
  <si>
    <t>BOITE A OUTILS PLASTIQUE 50,7CM</t>
  </si>
  <si>
    <t>BOITE A OUTILS PLASTIQUE 57,2CM</t>
  </si>
  <si>
    <t>TRUELLE ACEM EXTRA 18CM</t>
  </si>
  <si>
    <t>JEUX CLE MALE COUDEES TORX EN BOITE 9 PCS</t>
  </si>
  <si>
    <t>PINCEAU 1" UNIVERSEL 25MM</t>
  </si>
  <si>
    <t>PINCEAU 1,5" UNIVERSEL 37MM</t>
  </si>
  <si>
    <t>PINCEAU 2" UNIVERSEL 50MM</t>
  </si>
  <si>
    <t>PINCEAU 2,5" UNIVERSEL 63MM</t>
  </si>
  <si>
    <t>PINCE A DECOFFRER 50X16MM</t>
  </si>
  <si>
    <t>PINCE A DECOFFRER 80X18MM</t>
  </si>
  <si>
    <t>PINCE A DECOFFRER 60X16MM</t>
  </si>
  <si>
    <t>ROUE POUR BROUETTE SOLID 350</t>
  </si>
  <si>
    <t>METREA RUBAN CHROMEE PRO 3X16MM</t>
  </si>
  <si>
    <t>METRE A RUBAN CHROMEE PRO 5X19MM</t>
  </si>
  <si>
    <t>METRE A RUBAN OVAL 3X16MM</t>
  </si>
  <si>
    <t>MACHINE A CREPIER(TRAULIEN)</t>
  </si>
  <si>
    <t>PINCE COUPANTE DIAGONALE DC 180MM</t>
  </si>
  <si>
    <t>FOURCHE 4 DENTS</t>
  </si>
  <si>
    <t>FOURCHE 5 DENTS</t>
  </si>
  <si>
    <t>FOURCHE 9 DENTS</t>
  </si>
  <si>
    <t>BOITE A OUTILS 220</t>
  </si>
  <si>
    <t>BOITE A OUTILS 5 CASES 223</t>
  </si>
  <si>
    <t>PIED A COULISSE AF.DIGIT.AC-304B-1215 150MM</t>
  </si>
  <si>
    <t>CLE MALE COUDEE FINITION BRUNIE CR-V 3MM</t>
  </si>
  <si>
    <t>COUPE CARREAUX 500MM</t>
  </si>
  <si>
    <t>GRIFFE FERAILLEUR 18X20</t>
  </si>
  <si>
    <t>PELLE RONDE COL DE CYGNE 29CM</t>
  </si>
  <si>
    <t>PIOCHE HACHE SANS MANCHE CR-V 2KG</t>
  </si>
  <si>
    <t>TOURNEVIS POUR VIS A FENTE 6X150</t>
  </si>
  <si>
    <t>TOURNEVIS EN T A POINGEE MALE DOUBLE 6PANS 5MM</t>
  </si>
  <si>
    <t>PINCE A DECOFFRER 80X16MM</t>
  </si>
  <si>
    <t>CLE MALE COUDEE FINITION BRUNIE CR-V 5 MM</t>
  </si>
  <si>
    <t>CLE MALE COUDEE FINITION BRUNIE CR-V 6 MM</t>
  </si>
  <si>
    <t>CLE MALE COUDEE FINITION BRUNIE CR-V 4 MM</t>
  </si>
  <si>
    <t>NIVEAU D'EAU PROF 1500MM TUBULAIRE D.FACE B2-1,5M</t>
  </si>
  <si>
    <t>JEUX TOURNEVIS CR-V 6 PCS</t>
  </si>
  <si>
    <t>TOURNEVIS EN T A POIUGNEE MALE DOUBLE 6 PANS 2,5 MM</t>
  </si>
  <si>
    <t>TOURNEVIS EN T A POIUGNEE MALE DOUBLE 6 PANS 3 MM</t>
  </si>
  <si>
    <t>CONTROLEUR DE TENSION 190 MM</t>
  </si>
  <si>
    <t>TOURNEVIS EXTRA2 LAME COURTE POUR VIS A FENTE 6X38</t>
  </si>
  <si>
    <t>DOUILLE 1/4" MAGNETIQUE A GORGE 8 MM</t>
  </si>
  <si>
    <t>DOUILLE 1/4" MAGNETIQUE A GORGE 10 MM</t>
  </si>
  <si>
    <t>DOUILLE 1/4" MAGNETIQUE A GORGE 13 MM</t>
  </si>
  <si>
    <t>JEUX CLE MALES COUDEES TORX EN BOITE 9 PCS</t>
  </si>
  <si>
    <t>CLE A BOUGIE 21MM IMP</t>
  </si>
  <si>
    <t>CLE A BOUGIE 16MM IMP</t>
  </si>
  <si>
    <t>trUELLE ACEM EXTRA LANGUE DE CHAT MANCHE BOIS 16CM</t>
  </si>
  <si>
    <t>MONTURE DE SCIE A METAUX 305MM</t>
  </si>
  <si>
    <t>PLATOIR DENTE MANCHE EN BOIS 280X115</t>
  </si>
  <si>
    <t>RATEAU 14 DENTS</t>
  </si>
  <si>
    <t>TOURNEVIS T A POIGNEE MALE DOUBLE 6PANS 2,5MM</t>
  </si>
  <si>
    <t>PELLE RONDE  COL DE CYGNE 29CM</t>
  </si>
  <si>
    <t>CLE PIPE DEBOUCHEE 6X6 PANS CR-V 27MM</t>
  </si>
  <si>
    <t>JEUX DE CLES A PIPE DEBOUCHEES 6X6 PANS(8-24) 17 PCS</t>
  </si>
  <si>
    <t>CLE MIXTE CR-V 8MM</t>
  </si>
  <si>
    <t>CUTTER A RECHARGEMENT AUTOMATIQUE C10</t>
  </si>
  <si>
    <t>CLE A MOLETTE OUVERTURE GRADUEE CR-V 12</t>
  </si>
  <si>
    <t>JEUX DE CLES MULTI-PANS 6PCS</t>
  </si>
  <si>
    <t>JEUX CLE MALE COUDEES EN BOITE 8PCS</t>
  </si>
  <si>
    <t>JEUX CLE MALE COUDEES TORX EN BOITE 9PCS</t>
  </si>
  <si>
    <t>COUTEAU A ENDUIRE 12CM</t>
  </si>
  <si>
    <t>COUTEAU A ENDUIRE 14CM</t>
  </si>
  <si>
    <t>COUTEAU A ENDUIRE 16CM</t>
  </si>
  <si>
    <t>CLE A GRIFFE CR-V 12"</t>
  </si>
  <si>
    <t>CLE A GRIFFE CHROME VANADUIM 36"</t>
  </si>
  <si>
    <t>SECATEUR DE JARDIN A MAIN AGB03</t>
  </si>
  <si>
    <t>CLE A MOLETTE OUVERTURE GRADUEE CR-V 10</t>
  </si>
  <si>
    <t>METTRE A RUBAN ROND 5X19  MM</t>
  </si>
  <si>
    <t>METTRE A RUBAN OVAL 5X19  MM</t>
  </si>
  <si>
    <t>COUTEAU GROS EFFORT A OUV.RAP.C2</t>
  </si>
  <si>
    <t>COUPE TUBE POUR CUIVRE 3-32MM AC210</t>
  </si>
  <si>
    <t>COUPE BOULON 450MM</t>
  </si>
  <si>
    <t>COUPE BOULON 600MM</t>
  </si>
  <si>
    <t>CISAILLE POUR FER ROND CB26</t>
  </si>
  <si>
    <t>METRE A RUBAN CHROMEE  PRO 8X25MM</t>
  </si>
  <si>
    <t>NIVEAU D'EAU PROF.500MM ANTI-CHOC F6-T50</t>
  </si>
  <si>
    <t>NIVEAU D'EAU PROF.600MM ANTI-CHOC F6-T60</t>
  </si>
  <si>
    <t>SECATEUR DE JARDIN A DEUX MAINS AC187</t>
  </si>
  <si>
    <t>SECATEUR DE JARDIN A DEUX MAINS TELESCOPIQUE AC185</t>
  </si>
  <si>
    <t>SECATEUR DE JARDIN A DEUX MAINS AC172</t>
  </si>
  <si>
    <t>MARTEAU DE MACON MB DE 800G</t>
  </si>
  <si>
    <t>TRUELLE ACEM EXTRA 20CM</t>
  </si>
  <si>
    <t>TALOCHE EN MOUSSE A POIGNEE BI-MAT 205X145 MM</t>
  </si>
  <si>
    <t>TALOCHE EN MOUSSE A POIGNEE BOIS 205X145 MM</t>
  </si>
  <si>
    <t>MARTEAU DE COFFREUR AVEC PORTE-CLOUS 700G</t>
  </si>
  <si>
    <t>CLE EN CROIX CR-V 17X19X21X23</t>
  </si>
  <si>
    <t>JEUX CLE MALE TORX EXTRA LONGUE 9PCS</t>
  </si>
  <si>
    <t>JEUX CLE MALES COUDEES S2 EXTRA LONGUE 9 PCS</t>
  </si>
  <si>
    <t>JEUX CLE MALES BRUNE SERIE LONG 9 PCS</t>
  </si>
  <si>
    <t>MAILLET CAOUTCHOUC MB DE 55MM</t>
  </si>
  <si>
    <t>MAILLET CAOUTCHOUC MB DE 65MM</t>
  </si>
  <si>
    <t>PIOCHE HACHE SANS MANCHE CR-V 1,5KG</t>
  </si>
  <si>
    <t>CADENAS TOP SECURITE 9685-85MM</t>
  </si>
  <si>
    <t>JEUX CLES MIXTE DIN3113 8-24MM (17PCS)</t>
  </si>
  <si>
    <t>CLE MIXTE 700 DIN 3113 27MM</t>
  </si>
  <si>
    <t>VIS PARK.5.5*25 (100p)</t>
  </si>
  <si>
    <t>VIS PARK.4.2*25 (100p)</t>
  </si>
  <si>
    <t>VIS PARK.4.8*19 (100p)</t>
  </si>
  <si>
    <t>VIS PARK.4.8*38 (100p)</t>
  </si>
  <si>
    <t>VIS PARK.5.5*38 (100p)</t>
  </si>
  <si>
    <t>VIS PARK.6.3*38 (100p)</t>
  </si>
  <si>
    <t>VIS PARK.5.5*32 (100p)</t>
  </si>
  <si>
    <t>VIS PARK.4.2*22 (100p)</t>
  </si>
  <si>
    <t>VIS PARK.3.9*22 (100p)</t>
  </si>
  <si>
    <t>VIS PARK.3.9*25 (100p)</t>
  </si>
  <si>
    <t>VIS PARK.3.5*9.5 (100p)</t>
  </si>
  <si>
    <t>VIS PARK.3.9*39 (100p)</t>
  </si>
  <si>
    <t>VIS PARK.6.3*32 (100p)</t>
  </si>
  <si>
    <t>VIS PARK.4.2*32 (100p)</t>
  </si>
  <si>
    <t>VIS PARK.4.8*22 (100p)</t>
  </si>
  <si>
    <t>VIS PARK.6.3*25 (100p)</t>
  </si>
  <si>
    <t>VIS PARK.3.9*19 (100p)</t>
  </si>
  <si>
    <t>VIS PARK.4.2*16 (100p)</t>
  </si>
  <si>
    <t>VIS PARK.3.5*19 (100p)</t>
  </si>
  <si>
    <t>RIVET ALL.3.8/18 (1000p)</t>
  </si>
  <si>
    <t>RIVET ALL.3.8/16 (1000p)</t>
  </si>
  <si>
    <t>RIVET ALL.3.8/10 (1000p)</t>
  </si>
  <si>
    <t>RIVET ALL.3.8/20 (1000p)</t>
  </si>
  <si>
    <t>RIVET ALL.4.8/16 (1000p)</t>
  </si>
  <si>
    <t>RIVET ALL.4.8/18 (1000p)</t>
  </si>
  <si>
    <t>RIVET ALL.4.8/20 (1000p)</t>
  </si>
  <si>
    <t>RIVET ALL.4.8/24 (1000p)</t>
  </si>
  <si>
    <t>VIS PARK.4.2*19 (100p)</t>
  </si>
  <si>
    <t>VIS PARK.4.2*38 (100p)</t>
  </si>
  <si>
    <t>CHAINE M/L DE 15 GAL</t>
  </si>
  <si>
    <t>VIS T CHC  6/10 ACIER 8.8</t>
  </si>
  <si>
    <t>VIS T CHC  5/10 CH</t>
  </si>
  <si>
    <t>VIS T CHC  6/30  ACIER 8.8</t>
  </si>
  <si>
    <t>VIS T CHC  6/70 CH</t>
  </si>
  <si>
    <t>VIS T CHC  6/100 ACIER 8.8</t>
  </si>
  <si>
    <t>VIS T CHC  8/120  CH</t>
  </si>
  <si>
    <t>VIS T CHC  8/100 CH</t>
  </si>
  <si>
    <t>VIS T CHC  10/100 ACIER 8.8</t>
  </si>
  <si>
    <t>VIS T CHC  12/30 CH</t>
  </si>
  <si>
    <t>VIS T CHC  12/20 CH</t>
  </si>
  <si>
    <t>VIS TH.10/100 8.8  CH931</t>
  </si>
  <si>
    <t>VIS TH.10/140 8.8  CH931</t>
  </si>
  <si>
    <t>VIS TH.10/160 8.8  CH931</t>
  </si>
  <si>
    <t>VIS TH.8/120 8.8  CH931</t>
  </si>
  <si>
    <t>VIS TH.8/140 8.8  CH931</t>
  </si>
  <si>
    <t>VIS TH.8/160 8.8  CH931</t>
  </si>
  <si>
    <t>VIS TH.12/140 8.8  CH931</t>
  </si>
  <si>
    <t>VIS TH.12/160 8.8  CH931</t>
  </si>
  <si>
    <t>VIS TH.14/120 8.8  CH931</t>
  </si>
  <si>
    <t>VIS TH.14/160 8.8  CH931</t>
  </si>
  <si>
    <t>VIS TH.10/120 AGRATI 8.8  931</t>
  </si>
  <si>
    <t>VIS TH.12/120  AGRATI 8.8  931</t>
  </si>
  <si>
    <t>VIS TH.16/120 AGRATI 8.8  931</t>
  </si>
  <si>
    <t>VIS TH.16/160 8.8  CH931</t>
  </si>
  <si>
    <t>VIS TH.16/200 8.8  CH931</t>
  </si>
  <si>
    <t>VIS TH.18/120 AGRATI 8.8  931</t>
  </si>
  <si>
    <t>VIS TH.18/140 AGRATI 8.8  931</t>
  </si>
  <si>
    <t>VIS TH.18/160 AGRATI 8.8  931</t>
  </si>
  <si>
    <t>VIS TH.18/200 8.8  CH931</t>
  </si>
  <si>
    <t>VIS TH.20/120 8.8  CH931</t>
  </si>
  <si>
    <t>VIS TH.20/160 AGRATI 8.8  931</t>
  </si>
  <si>
    <t>VIS TH.20/200 8.8  CH931</t>
  </si>
  <si>
    <t>CLE MIXTE 17</t>
  </si>
  <si>
    <t>COMPRESSEUR 24LITRE 1,5HP</t>
  </si>
  <si>
    <t>COMPRESSEUR 50LITRE 2HP</t>
  </si>
  <si>
    <t>CHARGEUR BATTERIE 290/520W,12/24V</t>
  </si>
  <si>
    <t>PIED A COULISSE 150MM R</t>
  </si>
  <si>
    <t>TIGE FILETER 6MM GALVANISER</t>
  </si>
  <si>
    <t>TIGE FILETER 8MM GALVANISER</t>
  </si>
  <si>
    <t>TIGE FILETER 10MM GALVANISER</t>
  </si>
  <si>
    <t>SCIE A CLOCHE 08PS</t>
  </si>
  <si>
    <t>SCIE A CLOCHE 16PS</t>
  </si>
  <si>
    <t>JEUX DE 10 LIMES</t>
  </si>
  <si>
    <t>LAME DE SCIE A MATAUX 315MM</t>
  </si>
  <si>
    <t>COLIS SEGMENT 4*100</t>
  </si>
  <si>
    <t>LAME DE SOUSSITEUSE T144 BOCH</t>
  </si>
  <si>
    <t>TENAILLE RUSSE 9" FINDER ST</t>
  </si>
  <si>
    <t>PINCE A GAZ  FINDER ST</t>
  </si>
  <si>
    <t xml:space="preserve">PISTOLET SILICONE </t>
  </si>
  <si>
    <t>PISTOLET SILICONE METAL</t>
  </si>
  <si>
    <t>CUTTEUR FINDER</t>
  </si>
  <si>
    <t>JEUX DE LAME CUTTEUR FINDER</t>
  </si>
  <si>
    <t xml:space="preserve">PINCE A RIVET FINDER </t>
  </si>
  <si>
    <t>PINCE A ETAUX 10 FINDER</t>
  </si>
  <si>
    <t>TRACEUR A FIL FINDER</t>
  </si>
  <si>
    <t xml:space="preserve">MONTURE DE SCIE </t>
  </si>
  <si>
    <t>DISQUE A LAMELLE G40*115</t>
  </si>
  <si>
    <t>DISQUE A LAMELLE G60*115</t>
  </si>
  <si>
    <t>DISQUE A LAMELLE G80*115</t>
  </si>
  <si>
    <t>DISQUE A LAMELLE G120</t>
  </si>
  <si>
    <t>TEFLON GAZ PM</t>
  </si>
  <si>
    <t xml:space="preserve">TEFLON GAZ 19*15 METRE </t>
  </si>
  <si>
    <t>MECHE CHARNIERE D 35</t>
  </si>
  <si>
    <t>BURIN POINTU 300*18</t>
  </si>
  <si>
    <t>BURIN PLAT 300*18</t>
  </si>
  <si>
    <t>CUTTEUR 5 LAME PRF</t>
  </si>
  <si>
    <t>CLE CROIX 17-19-21-1/2</t>
  </si>
  <si>
    <t>BROSSE METALLIQUE 75</t>
  </si>
  <si>
    <t>BROSSE METALLIQUE 75 TORSADE</t>
  </si>
  <si>
    <t>BROSSE METALLIQUE M14</t>
  </si>
  <si>
    <t>BROSSE METALLIQUE M14 TORSADE</t>
  </si>
  <si>
    <t>CHALUMEAU H01-6F LPG</t>
  </si>
  <si>
    <t>PERCEUSE 10MM.400W</t>
  </si>
  <si>
    <t>PERCEUSE 13MM.600W,0-2800mm</t>
  </si>
  <si>
    <t>MEULE A DISQUE 125MM,1010W,11000mm,M</t>
  </si>
  <si>
    <t>MEULE A DISQUE 230MM,1200W,6000mm,M</t>
  </si>
  <si>
    <t>TENAILLE RUSSE 9" ATLAS</t>
  </si>
  <si>
    <t>CLE A PIPE 7</t>
  </si>
  <si>
    <t>CLE A PIPE 8</t>
  </si>
  <si>
    <t>CLE A PIPE 10</t>
  </si>
  <si>
    <t>CLE A PIPE 13</t>
  </si>
  <si>
    <t>CLE A PIPE 17</t>
  </si>
  <si>
    <t>CLE MIXTE 10</t>
  </si>
  <si>
    <t>CLE MIXTE 13</t>
  </si>
  <si>
    <t>JEUX DE 10 FORET HSSG D3</t>
  </si>
  <si>
    <t>JEUX DE 10 FORET HSSG D3,5</t>
  </si>
  <si>
    <t>JEUX DE 10 FORET HSSG D4</t>
  </si>
  <si>
    <t>JEUX DE 10 FORET HSSG D5</t>
  </si>
  <si>
    <t>JEUX DE 10 FORET HSSG D6</t>
  </si>
  <si>
    <t>JEUX DE 5 FORET HSSG D8</t>
  </si>
  <si>
    <t xml:space="preserve">DISQUE A TRONC 125/1 INOX </t>
  </si>
  <si>
    <t>FORET A PIERRE 6*100</t>
  </si>
  <si>
    <t>JEUX DE 10 BURIN SDS MAX 400</t>
  </si>
  <si>
    <t>F SF 000053/16</t>
  </si>
  <si>
    <t>COLIS SEGMENT 7*100</t>
  </si>
  <si>
    <t>CRIC A BOUTEILLE 8TON</t>
  </si>
  <si>
    <t>CLE A CHAINE KWG 150 DIAM30-120</t>
  </si>
  <si>
    <t>CRIC A BOUTEILLE 4TON</t>
  </si>
  <si>
    <t>CRIC A BOUTEILLE 3TON</t>
  </si>
  <si>
    <t>CRIC A BOUTEILLE 6TON</t>
  </si>
  <si>
    <t>MEULE A DISQUE 230MM,2200W,6000mm,M</t>
  </si>
  <si>
    <t>MARTEAU PIQUEUR 11KG25J-1500W900-180</t>
  </si>
  <si>
    <t>MARTEAU PERFORATEUR 17KG,1500W,40J</t>
  </si>
  <si>
    <t>MARTEAU PERFORATEUR 9KG,1200W,15J</t>
  </si>
  <si>
    <t>PERCEUSE 2-V 13MM-1050W,0,-1200/0-2800 mm</t>
  </si>
  <si>
    <t>MEULE A DISQUE 125MM,750W</t>
  </si>
  <si>
    <t>PONCEUSE VIBRANTE 220W,187*90MM</t>
  </si>
  <si>
    <t>CLE A SANGLE KWG 225mm</t>
  </si>
  <si>
    <t>PONCEUSE VIBRANTE 300W,230*115MM</t>
  </si>
  <si>
    <t>POLISSEUSE 180MM,1300W,1000-3000mm,M1</t>
  </si>
  <si>
    <t>SCIE SAUTEUSE 500W</t>
  </si>
  <si>
    <t>SOUFFLEUR D'AIR 550W,3,5m3,14000mm</t>
  </si>
  <si>
    <t>DECAPEUR 1600W</t>
  </si>
  <si>
    <t>MARTEAU PERFORATEUR 38MM,1050W,550</t>
  </si>
  <si>
    <t>POSTE 12KVA 60-180A 2-4MM</t>
  </si>
  <si>
    <t>VISSEUSE PERCEUSE 4.8V,6.35MM(1/4"°;Ni-C</t>
  </si>
  <si>
    <t>COMPRESSEUR 100LITRE 2HP</t>
  </si>
  <si>
    <t>PERCEUSE 400W,10MM</t>
  </si>
  <si>
    <t>VISSEUSE 14,4V,Ni-Cd 2BAT</t>
  </si>
  <si>
    <t>VISSEUSE 10,8V, 3/8"(1-10mm),Li-ion</t>
  </si>
  <si>
    <t>MARTEAU PERFORATEUR 30MM;1020,800</t>
  </si>
  <si>
    <t>POMPE 750ML</t>
  </si>
  <si>
    <t>DEGRIPPANT 400ML 280GR</t>
  </si>
  <si>
    <t>NETTOYANT MULTI-USAGES 650ML 635GR</t>
  </si>
  <si>
    <t xml:space="preserve">CRIC ROULEUR 3TON </t>
  </si>
  <si>
    <t>GRILLAGE FIBRE DE GLASSE 1M(50M)</t>
  </si>
  <si>
    <t>GRILLAGE FIBRE DE GLASSE 30CM(50M)</t>
  </si>
  <si>
    <t>MACHINE A CREPIR(TRAULIEN)</t>
  </si>
  <si>
    <t>PLATOIR DENTE MANCHE EN BOIS 280X115MM</t>
  </si>
  <si>
    <t>SECATEUR DE JARDIN A MAIN AC803</t>
  </si>
  <si>
    <t>SECATEUR DE JARDIN A MAIN AC008</t>
  </si>
  <si>
    <t>SECATEUR DE JARDIN A DEUX MAINS AC201</t>
  </si>
  <si>
    <t>CISAILLE A HAIE AVEC DEUX MANCHES AC-319</t>
  </si>
  <si>
    <t>SECATEUR DE JARDIN A DEUX MAINS (COUPE A  BRANCHE)A</t>
  </si>
  <si>
    <t>CISAILLE A HAIE AVEC DEUX MANCHES RENFORCEES</t>
  </si>
  <si>
    <t>CISAILLE A HAIE TELESCOPIQUE AVES DEUX MAINS AC-660</t>
  </si>
  <si>
    <t>BROSSE VIOLON 5 RGS/*1203*/N*</t>
  </si>
  <si>
    <t>CTX A COLLE ACIER/BOIS 12CM (56</t>
  </si>
  <si>
    <t>JEU 10 ROULEAUX LAQEUR 110(455</t>
  </si>
  <si>
    <t>PINCEAU M/B N°30(943)/N$ 40(CT)</t>
  </si>
  <si>
    <t>PLATOIR A GRES 28X13(1673)M/BLE</t>
  </si>
  <si>
    <t>TRUELLE 18CM (455)/N$(CT75)</t>
  </si>
  <si>
    <t>TRUELLE 18CM (455)</t>
  </si>
  <si>
    <t>SIKADEUR 30 (KIT 1,200KG) (196)+</t>
  </si>
  <si>
    <t>SF000114/16</t>
  </si>
  <si>
    <t>VIS D'ASSEMBLAGE 5*50</t>
  </si>
  <si>
    <t>MARTEAU PIQUEUR 17KG-1500W,40J</t>
  </si>
  <si>
    <t>INDUIT</t>
  </si>
  <si>
    <t>VARIATEUR DE VITESSE</t>
  </si>
  <si>
    <t>ROULEMENT 6201</t>
  </si>
  <si>
    <t>ROULEMENT 6202</t>
  </si>
  <si>
    <t>TRINGLE RIDEAU 27 DOREE</t>
  </si>
  <si>
    <t>TRINGLE RIDEAU 34 DOREE</t>
  </si>
  <si>
    <t>TUBE GRAISSE MULTI-USAGE 100g</t>
  </si>
  <si>
    <t>BOITE GRAISSE VERT 350G</t>
  </si>
  <si>
    <t>BOITE GRAISSE VERT 800G</t>
  </si>
  <si>
    <t>162/2016</t>
  </si>
  <si>
    <t>SUPP.ETAG.TRANSP.EA22 IMP</t>
  </si>
  <si>
    <t>VIS ASSEMBLAGE MET DA04+CA35</t>
  </si>
  <si>
    <t>SUPP.ETAG.FIXE.100MM</t>
  </si>
  <si>
    <t>SUPP.ETAG.ANGLE DR+VENT EA16</t>
  </si>
  <si>
    <t>SUPP.VITRE OVAL+VIS SAT</t>
  </si>
  <si>
    <t>SERRURE BLOC P.VITRE HL106 ELEPH</t>
  </si>
  <si>
    <t>SERRURE BATTEUSE 16 ELEPHANT</t>
  </si>
  <si>
    <t>ECROU A GRIFFE 6 CA24 NICK</t>
  </si>
  <si>
    <t>ECROU A GRIFFE 8 CA24 NICK</t>
  </si>
  <si>
    <t>FSF 000156/16</t>
  </si>
  <si>
    <t>PISTOLET DE PEINTURE S990S-780</t>
  </si>
  <si>
    <t>MARTEAU PIQUEUR 17KG25J-1500W900,180J</t>
  </si>
  <si>
    <t>MOUSTIQUAIRE FIBRE BLANC 1,20M*30M</t>
  </si>
  <si>
    <t>MOUSTIQUAIRE FIBRE BLEU 1,20M*30M</t>
  </si>
  <si>
    <t>MOUSTIQUAIRE FIBRE GRIS 1,20M*30M</t>
  </si>
  <si>
    <t>MOUSTIQUAIRE FIBRE VERT 1,20M*30M</t>
  </si>
  <si>
    <t>MOUSTIQUAIRE FIBRE BLANC 1,40M*30M</t>
  </si>
  <si>
    <t>MOUSTIQUAIRE FIBRE BLEU 1,40M*30M</t>
  </si>
  <si>
    <t>MOUSTIQUAIRE FIBRE GRIS 1,40M*30M</t>
  </si>
  <si>
    <t>MOUSTIQUAIRE FIBRE VERT 1,40M*30M</t>
  </si>
  <si>
    <t>BOITE 300 G COLLE B106</t>
  </si>
  <si>
    <t>BOITE 0,250 G COLLE C400</t>
  </si>
  <si>
    <t>BOITE 0,750 L C400</t>
  </si>
  <si>
    <t>TUBE COLLE NEOPRENNE GM</t>
  </si>
  <si>
    <t>TUBE GM COLLE PENTAGIT</t>
  </si>
  <si>
    <t>688/2016</t>
  </si>
  <si>
    <t>DISQUE DIAMANT D125 UNIV ECO</t>
  </si>
  <si>
    <t>DISQUE DIAMANT D230 UNIV ECO</t>
  </si>
  <si>
    <t>FSF 000183/16</t>
  </si>
  <si>
    <t>MECHE ACIER HSS NOIR 3MM</t>
  </si>
  <si>
    <t>MECHE ACIER HSS NOIR 4MM</t>
  </si>
  <si>
    <t>MECHE ACIER HSS NOIR 10MM</t>
  </si>
  <si>
    <t>MECHE ACIER HSS NOIR 14MM</t>
  </si>
  <si>
    <t>MECHE ACIER HSS NOIR 3.5MM</t>
  </si>
  <si>
    <t>MECHE ACIER HSS NOIR 4.5MM</t>
  </si>
  <si>
    <t>MECHE ACIER HSS NOIR 1MM</t>
  </si>
  <si>
    <t>MECHE ACIER HSS NOIR 1.5MM</t>
  </si>
  <si>
    <t>MECHE ACIER HSS NOIR 2MM</t>
  </si>
  <si>
    <t>MECHE ACIER HSS NOIR 2.5MM</t>
  </si>
  <si>
    <t>DISQ DIAMOND TURBO BLEU 230MM</t>
  </si>
  <si>
    <t>DISQ DIAMOND 230MM BLEU</t>
  </si>
  <si>
    <t>DISQUE DIAMOND TURBO 125MM</t>
  </si>
  <si>
    <t>DISQUE DIAMOND TURBO 180MM</t>
  </si>
  <si>
    <t>COURONNE CARBURE 65MM</t>
  </si>
  <si>
    <t>ADAPTATEUR SDS MAX 450MM</t>
  </si>
  <si>
    <t>ADAPTATEUR SDS + 450MM</t>
  </si>
  <si>
    <t>MECHE ACIER HSS NOIR 5MM</t>
  </si>
  <si>
    <t>DILUANT CELLU.1L E/PL.EXT.(8L VAL)</t>
  </si>
  <si>
    <t>MANCHE DE PELLE EN HETRE</t>
  </si>
  <si>
    <t xml:space="preserve">MANCHEDE SAPE EN HETRE </t>
  </si>
  <si>
    <t>MANCHE DE MARTEAU EN ETRE</t>
  </si>
  <si>
    <t xml:space="preserve">MANCHE DE BINETTE EN HETRE </t>
  </si>
  <si>
    <t>MANCHE DE BALAIS 1,50M EN HETRE</t>
  </si>
  <si>
    <t>070/2016</t>
  </si>
  <si>
    <t>231/2016</t>
  </si>
  <si>
    <t>ROULEAU SCOTCH,EMB,PM,TRANSPARENT</t>
  </si>
  <si>
    <t>ROULEAU SCOTCH,EMB,PM,MERRON</t>
  </si>
  <si>
    <t>PATTEX SUPER GLUE 20GR</t>
  </si>
  <si>
    <t>BOITE COLLE TANGIT 250GR</t>
  </si>
  <si>
    <t>BOITE COLLE TANGIT 500GR</t>
  </si>
  <si>
    <t>TUBE COLLE RAT 135GR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</si>
</sst>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0000"/>
    <numFmt numFmtId="166" formatCode="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8E51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0">
    <xf numFmtId="0" fontId="0" fillId="0" borderId="0" xfId="0"/>
    <xf numFmtId="14" fontId="0" fillId="0" borderId="0" xfId="0" applyNumberFormat="1"/>
    <xf numFmtId="0" fontId="1" fillId="0" borderId="0" xfId="0" applyFont="1"/>
    <xf numFmtId="9" fontId="0" fillId="0" borderId="0" xfId="0" applyNumberFormat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9" fontId="0" fillId="2" borderId="0" xfId="0" applyNumberFormat="1" applyFill="1"/>
    <xf numFmtId="14" fontId="0" fillId="2" borderId="0" xfId="0" applyNumberFormat="1" applyFill="1"/>
    <xf numFmtId="0" fontId="0" fillId="0" borderId="0" xfId="0" applyFont="1"/>
    <xf numFmtId="164" fontId="0" fillId="0" borderId="0" xfId="0" applyNumberFormat="1" applyFont="1"/>
    <xf numFmtId="164" fontId="1" fillId="0" borderId="0" xfId="0" applyNumberFormat="1" applyFont="1"/>
    <xf numFmtId="2" fontId="0" fillId="0" borderId="0" xfId="0" applyNumberFormat="1" applyFont="1"/>
    <xf numFmtId="2" fontId="0" fillId="0" borderId="0" xfId="0" applyNumberFormat="1"/>
    <xf numFmtId="0" fontId="0" fillId="3" borderId="0" xfId="0" applyFill="1"/>
    <xf numFmtId="9" fontId="0" fillId="3" borderId="0" xfId="0" applyNumberFormat="1" applyFill="1"/>
    <xf numFmtId="164" fontId="0" fillId="3" borderId="0" xfId="0" applyNumberFormat="1" applyFill="1"/>
    <xf numFmtId="14" fontId="0" fillId="3" borderId="0" xfId="0" applyNumberFormat="1" applyFill="1"/>
    <xf numFmtId="10" fontId="0" fillId="3" borderId="0" xfId="0" applyNumberFormat="1" applyFill="1"/>
    <xf numFmtId="0" fontId="0" fillId="4" borderId="0" xfId="0" applyFill="1"/>
    <xf numFmtId="9" fontId="0" fillId="4" borderId="0" xfId="0" applyNumberFormat="1" applyFill="1"/>
    <xf numFmtId="164" fontId="0" fillId="4" borderId="0" xfId="0" applyNumberFormat="1" applyFill="1"/>
    <xf numFmtId="14" fontId="0" fillId="4" borderId="0" xfId="0" applyNumberFormat="1" applyFill="1"/>
    <xf numFmtId="0" fontId="0" fillId="5" borderId="0" xfId="0" applyFill="1"/>
    <xf numFmtId="9" fontId="0" fillId="5" borderId="0" xfId="0" applyNumberFormat="1" applyFill="1"/>
    <xf numFmtId="164" fontId="0" fillId="5" borderId="0" xfId="0" applyNumberFormat="1" applyFill="1"/>
    <xf numFmtId="14" fontId="0" fillId="5" borderId="0" xfId="0" applyNumberFormat="1" applyFill="1"/>
    <xf numFmtId="0" fontId="0" fillId="5" borderId="0" xfId="0" applyNumberFormat="1" applyFill="1"/>
    <xf numFmtId="164" fontId="0" fillId="5" borderId="0" xfId="0" applyNumberFormat="1" applyFont="1" applyFill="1"/>
    <xf numFmtId="165" fontId="0" fillId="5" borderId="0" xfId="0" applyNumberFormat="1" applyFont="1" applyFill="1"/>
    <xf numFmtId="14" fontId="0" fillId="5" borderId="0" xfId="0" applyNumberFormat="1" applyFont="1" applyFill="1"/>
    <xf numFmtId="0" fontId="0" fillId="6" borderId="0" xfId="0" applyFill="1"/>
    <xf numFmtId="9" fontId="0" fillId="6" borderId="0" xfId="0" applyNumberFormat="1" applyFill="1"/>
    <xf numFmtId="164" fontId="0" fillId="6" borderId="0" xfId="0" applyNumberFormat="1" applyFill="1"/>
    <xf numFmtId="14" fontId="0" fillId="6" borderId="0" xfId="0" applyNumberFormat="1" applyFill="1"/>
    <xf numFmtId="0" fontId="0" fillId="7" borderId="0" xfId="0" applyFill="1"/>
    <xf numFmtId="9" fontId="0" fillId="7" borderId="0" xfId="0" applyNumberFormat="1" applyFill="1"/>
    <xf numFmtId="164" fontId="0" fillId="7" borderId="0" xfId="0" applyNumberFormat="1" applyFill="1"/>
    <xf numFmtId="14" fontId="0" fillId="7" borderId="0" xfId="0" applyNumberFormat="1" applyFill="1"/>
    <xf numFmtId="0" fontId="0" fillId="8" borderId="0" xfId="0" applyFill="1"/>
    <xf numFmtId="9" fontId="0" fillId="8" borderId="0" xfId="0" applyNumberFormat="1" applyFill="1"/>
    <xf numFmtId="164" fontId="0" fillId="8" borderId="0" xfId="0" applyNumberFormat="1" applyFill="1"/>
    <xf numFmtId="14" fontId="0" fillId="8" borderId="0" xfId="0" applyNumberFormat="1" applyFill="1"/>
    <xf numFmtId="0" fontId="0" fillId="9" borderId="0" xfId="0" applyFill="1"/>
    <xf numFmtId="9" fontId="0" fillId="9" borderId="0" xfId="0" applyNumberFormat="1" applyFill="1"/>
    <xf numFmtId="164" fontId="0" fillId="9" borderId="0" xfId="0" applyNumberFormat="1" applyFill="1"/>
    <xf numFmtId="14" fontId="0" fillId="9" borderId="0" xfId="0" applyNumberFormat="1" applyFill="1"/>
    <xf numFmtId="0" fontId="0" fillId="10" borderId="0" xfId="0" applyFill="1"/>
    <xf numFmtId="9" fontId="0" fillId="10" borderId="0" xfId="0" applyNumberFormat="1" applyFill="1"/>
    <xf numFmtId="164" fontId="0" fillId="10" borderId="0" xfId="0" applyNumberFormat="1" applyFill="1"/>
    <xf numFmtId="14" fontId="0" fillId="10" borderId="0" xfId="0" applyNumberFormat="1" applyFill="1"/>
    <xf numFmtId="0" fontId="0" fillId="11" borderId="0" xfId="0" applyFill="1"/>
    <xf numFmtId="9" fontId="0" fillId="11" borderId="0" xfId="0" applyNumberFormat="1" applyFill="1"/>
    <xf numFmtId="164" fontId="0" fillId="11" borderId="0" xfId="0" applyNumberFormat="1" applyFill="1"/>
    <xf numFmtId="14" fontId="0" fillId="11" borderId="0" xfId="0" applyNumberFormat="1" applyFill="1"/>
    <xf numFmtId="0" fontId="0" fillId="11" borderId="0" xfId="0" applyFont="1" applyFill="1"/>
    <xf numFmtId="9" fontId="0" fillId="11" borderId="0" xfId="0" applyNumberFormat="1" applyFont="1" applyFill="1"/>
    <xf numFmtId="164" fontId="0" fillId="11" borderId="0" xfId="0" applyNumberFormat="1" applyFont="1" applyFill="1"/>
    <xf numFmtId="0" fontId="1" fillId="11" borderId="0" xfId="0" applyFont="1" applyFill="1"/>
    <xf numFmtId="166" fontId="0" fillId="11" borderId="0" xfId="0" applyNumberFormat="1" applyFont="1" applyFill="1"/>
    <xf numFmtId="14" fontId="0" fillId="11" borderId="0" xfId="0" applyNumberFormat="1" applyFont="1" applyFill="1"/>
    <xf numFmtId="9" fontId="0" fillId="12" borderId="0" xfId="0" applyNumberFormat="1" applyFill="1"/>
    <xf numFmtId="0" fontId="0" fillId="12" borderId="0" xfId="0" applyFill="1"/>
    <xf numFmtId="0" fontId="0" fillId="13" borderId="0" xfId="0" applyFont="1" applyFill="1"/>
    <xf numFmtId="9" fontId="0" fillId="13" borderId="0" xfId="0" applyNumberFormat="1" applyFont="1" applyFill="1"/>
    <xf numFmtId="9" fontId="0" fillId="13" borderId="0" xfId="0" applyNumberFormat="1" applyFill="1"/>
    <xf numFmtId="164" fontId="0" fillId="13" borderId="0" xfId="0" applyNumberFormat="1" applyFont="1" applyFill="1"/>
    <xf numFmtId="0" fontId="0" fillId="13" borderId="0" xfId="0" applyFill="1"/>
    <xf numFmtId="166" fontId="0" fillId="13" borderId="0" xfId="0" applyNumberFormat="1" applyFont="1" applyFill="1"/>
    <xf numFmtId="14" fontId="0" fillId="13" borderId="0" xfId="0" applyNumberFormat="1" applyFont="1" applyFill="1"/>
    <xf numFmtId="0" fontId="0" fillId="14" borderId="0" xfId="0" applyFill="1"/>
    <xf numFmtId="0" fontId="0" fillId="14" borderId="0" xfId="0" applyNumberFormat="1" applyFill="1"/>
    <xf numFmtId="9" fontId="0" fillId="14" borderId="0" xfId="0" applyNumberFormat="1" applyFill="1"/>
    <xf numFmtId="164" fontId="0" fillId="14" borderId="0" xfId="0" applyNumberFormat="1" applyFont="1" applyFill="1"/>
    <xf numFmtId="165" fontId="0" fillId="14" borderId="0" xfId="0" applyNumberFormat="1" applyFont="1" applyFill="1"/>
    <xf numFmtId="14" fontId="0" fillId="14" borderId="0" xfId="0" applyNumberFormat="1" applyFont="1" applyFill="1"/>
    <xf numFmtId="10" fontId="0" fillId="14" borderId="0" xfId="0" applyNumberFormat="1" applyFill="1"/>
    <xf numFmtId="164" fontId="0" fillId="14" borderId="0" xfId="0" applyNumberFormat="1" applyFill="1"/>
    <xf numFmtId="14" fontId="0" fillId="14" borderId="0" xfId="0" applyNumberFormat="1" applyFill="1"/>
    <xf numFmtId="0" fontId="0" fillId="14" borderId="0" xfId="0" applyFont="1" applyFill="1"/>
    <xf numFmtId="9" fontId="0" fillId="14" borderId="0" xfId="0" applyNumberFormat="1" applyFont="1" applyFill="1"/>
    <xf numFmtId="164" fontId="0" fillId="12" borderId="0" xfId="0" applyNumberFormat="1" applyFill="1"/>
    <xf numFmtId="14" fontId="0" fillId="12" borderId="0" xfId="0" applyNumberFormat="1" applyFill="1"/>
    <xf numFmtId="0" fontId="0" fillId="0" borderId="0" xfId="0" applyFill="1"/>
    <xf numFmtId="0" fontId="0" fillId="15" borderId="0" xfId="0" applyFill="1"/>
    <xf numFmtId="9" fontId="0" fillId="15" borderId="0" xfId="0" applyNumberFormat="1" applyFill="1"/>
    <xf numFmtId="164" fontId="0" fillId="15" borderId="0" xfId="0" applyNumberFormat="1" applyFill="1"/>
    <xf numFmtId="14" fontId="0" fillId="15" borderId="0" xfId="0" applyNumberFormat="1" applyFill="1"/>
    <xf numFmtId="0" fontId="0" fillId="16" borderId="0" xfId="0" applyFill="1"/>
    <xf numFmtId="0" fontId="0" fillId="16" borderId="0" xfId="0" applyNumberFormat="1" applyFill="1"/>
    <xf numFmtId="9" fontId="0" fillId="16" borderId="0" xfId="0" applyNumberFormat="1" applyFill="1"/>
    <xf numFmtId="164" fontId="0" fillId="16" borderId="0" xfId="0" applyNumberFormat="1" applyFont="1" applyFill="1"/>
    <xf numFmtId="165" fontId="0" fillId="16" borderId="0" xfId="0" applyNumberFormat="1" applyFont="1" applyFill="1"/>
    <xf numFmtId="14" fontId="0" fillId="16" borderId="0" xfId="0" applyNumberFormat="1" applyFont="1" applyFill="1"/>
    <xf numFmtId="0" fontId="0" fillId="17" borderId="0" xfId="0" applyFill="1"/>
    <xf numFmtId="0" fontId="0" fillId="17" borderId="0" xfId="0" applyNumberFormat="1" applyFill="1"/>
    <xf numFmtId="9" fontId="0" fillId="17" borderId="0" xfId="0" applyNumberFormat="1" applyFill="1"/>
    <xf numFmtId="164" fontId="0" fillId="17" borderId="0" xfId="0" applyNumberFormat="1" applyFont="1" applyFill="1"/>
    <xf numFmtId="165" fontId="0" fillId="17" borderId="0" xfId="0" applyNumberFormat="1" applyFont="1" applyFill="1"/>
    <xf numFmtId="14" fontId="0" fillId="17" borderId="0" xfId="0" applyNumberFormat="1" applyFont="1" applyFill="1"/>
    <xf numFmtId="164" fontId="0" fillId="17" borderId="0" xfId="0" applyNumberFormat="1" applyFill="1"/>
    <xf numFmtId="14" fontId="0" fillId="17" borderId="0" xfId="0" applyNumberFormat="1" applyFill="1"/>
    <xf numFmtId="164" fontId="0" fillId="7" borderId="0" xfId="0" applyNumberFormat="1" applyFont="1" applyFill="1"/>
    <xf numFmtId="0" fontId="0" fillId="8" borderId="0" xfId="0" applyNumberFormat="1" applyFill="1"/>
    <xf numFmtId="164" fontId="0" fillId="8" borderId="0" xfId="0" applyNumberFormat="1" applyFont="1" applyFill="1"/>
    <xf numFmtId="165" fontId="0" fillId="8" borderId="0" xfId="0" applyNumberFormat="1" applyFont="1" applyFill="1"/>
    <xf numFmtId="14" fontId="0" fillId="8" borderId="0" xfId="0" applyNumberFormat="1" applyFont="1" applyFill="1"/>
    <xf numFmtId="0" fontId="0" fillId="18" borderId="0" xfId="0" applyFill="1"/>
    <xf numFmtId="9" fontId="0" fillId="18" borderId="0" xfId="0" applyNumberFormat="1" applyFill="1"/>
    <xf numFmtId="164" fontId="0" fillId="18" borderId="0" xfId="0" applyNumberFormat="1" applyFill="1"/>
    <xf numFmtId="14" fontId="0" fillId="18" borderId="0" xfId="0" applyNumberFormat="1" applyFill="1"/>
    <xf numFmtId="0" fontId="0" fillId="18" borderId="0" xfId="0" applyNumberFormat="1" applyFill="1"/>
    <xf numFmtId="164" fontId="0" fillId="18" borderId="0" xfId="0" applyNumberFormat="1" applyFont="1" applyFill="1"/>
    <xf numFmtId="165" fontId="0" fillId="18" borderId="0" xfId="0" applyNumberFormat="1" applyFont="1" applyFill="1"/>
    <xf numFmtId="14" fontId="0" fillId="18" borderId="0" xfId="0" applyNumberFormat="1" applyFont="1" applyFill="1"/>
    <xf numFmtId="0" fontId="0" fillId="18" borderId="0" xfId="0" applyFont="1" applyFill="1"/>
    <xf numFmtId="0" fontId="1" fillId="18" borderId="0" xfId="0" applyFont="1" applyFill="1"/>
    <xf numFmtId="9" fontId="1" fillId="18" borderId="0" xfId="0" applyNumberFormat="1" applyFont="1" applyFill="1"/>
    <xf numFmtId="9" fontId="0" fillId="18" borderId="0" xfId="0" applyNumberFormat="1" applyFont="1" applyFill="1"/>
    <xf numFmtId="0" fontId="0" fillId="19" borderId="0" xfId="0" applyFill="1"/>
    <xf numFmtId="9" fontId="0" fillId="19" borderId="0" xfId="0" applyNumberFormat="1" applyFill="1"/>
    <xf numFmtId="164" fontId="0" fillId="19" borderId="0" xfId="0" applyNumberFormat="1" applyFill="1"/>
    <xf numFmtId="14" fontId="0" fillId="19" borderId="0" xfId="0" applyNumberFormat="1" applyFill="1"/>
    <xf numFmtId="164" fontId="0" fillId="16" borderId="0" xfId="0" applyNumberFormat="1" applyFill="1"/>
    <xf numFmtId="14" fontId="0" fillId="16" borderId="0" xfId="0" applyNumberFormat="1" applyFill="1"/>
    <xf numFmtId="0" fontId="0" fillId="20" borderId="0" xfId="0" applyFill="1"/>
    <xf numFmtId="9" fontId="0" fillId="20" borderId="0" xfId="0" applyNumberFormat="1" applyFill="1"/>
    <xf numFmtId="164" fontId="0" fillId="20" borderId="0" xfId="0" applyNumberFormat="1" applyFill="1"/>
    <xf numFmtId="14" fontId="0" fillId="20" borderId="0" xfId="0" applyNumberFormat="1" applyFill="1"/>
    <xf numFmtId="2" fontId="0" fillId="18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99"/>
      <color rgb="FFA8E51F"/>
      <color rgb="FFFF0066"/>
      <color rgb="FFFFCC00"/>
      <color rgb="FFFF66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topLeftCell="A57" workbookViewId="0">
      <selection activeCell="A2" sqref="A2:K79"/>
    </sheetView>
  </sheetViews>
  <sheetFormatPr baseColWidth="10" defaultRowHeight="15" x14ac:dyDescent="0.25"/>
  <cols>
    <col min="1" max="1" width="34.28515625" customWidth="1"/>
    <col min="2" max="2" width="14" customWidth="1"/>
    <col min="3" max="3" width="12.28515625" customWidth="1"/>
    <col min="10" max="10" width="13.7109375" customWidth="1"/>
  </cols>
  <sheetData>
    <row r="1" spans="1:11" x14ac:dyDescent="0.25">
      <c r="A1" s="2" t="s">
        <v>1</v>
      </c>
      <c r="B1" s="2" t="s">
        <v>7</v>
      </c>
      <c r="C1" s="2" t="s">
        <v>8</v>
      </c>
      <c r="D1" s="2" t="s">
        <v>9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42</v>
      </c>
      <c r="K1" s="2" t="s">
        <v>44</v>
      </c>
    </row>
    <row r="2" spans="1:11" x14ac:dyDescent="0.25">
      <c r="A2" s="70" t="s">
        <v>0</v>
      </c>
      <c r="B2" s="70">
        <v>50</v>
      </c>
      <c r="C2" s="70">
        <v>5</v>
      </c>
      <c r="D2" s="70">
        <f>B2-C2</f>
        <v>45</v>
      </c>
      <c r="E2" s="72">
        <v>0.18</v>
      </c>
      <c r="F2" s="72">
        <v>0.15</v>
      </c>
      <c r="G2" s="70">
        <v>2.2309999999999999</v>
      </c>
      <c r="H2" s="70">
        <f>(B2*G2)-(B2*G2*F2)</f>
        <v>94.817499999999995</v>
      </c>
      <c r="I2" s="70"/>
      <c r="J2" s="70" t="s">
        <v>43</v>
      </c>
      <c r="K2" s="78">
        <v>42431</v>
      </c>
    </row>
    <row r="3" spans="1:11" x14ac:dyDescent="0.25">
      <c r="A3" s="70" t="s">
        <v>10</v>
      </c>
      <c r="B3" s="70">
        <v>1000</v>
      </c>
      <c r="C3" s="70">
        <v>100</v>
      </c>
      <c r="D3" s="70">
        <f>B3-C3</f>
        <v>900</v>
      </c>
      <c r="E3" s="72">
        <v>0.18</v>
      </c>
      <c r="F3" s="72">
        <v>0.15</v>
      </c>
      <c r="G3" s="70">
        <v>0.27100000000000002</v>
      </c>
      <c r="H3" s="70">
        <f t="shared" ref="H3:H34" si="0">(B3*G3)-(B3*G3*F3)</f>
        <v>230.35</v>
      </c>
      <c r="I3" s="70"/>
      <c r="J3" s="70" t="s">
        <v>43</v>
      </c>
      <c r="K3" s="78">
        <v>42431</v>
      </c>
    </row>
    <row r="4" spans="1:11" x14ac:dyDescent="0.25">
      <c r="A4" s="70" t="s">
        <v>11</v>
      </c>
      <c r="B4" s="70">
        <v>120</v>
      </c>
      <c r="C4" s="70">
        <v>36</v>
      </c>
      <c r="D4" s="70">
        <f t="shared" ref="D4:D54" si="1">B4-C4</f>
        <v>84</v>
      </c>
      <c r="E4" s="72">
        <v>0.18</v>
      </c>
      <c r="F4" s="72">
        <v>0.15</v>
      </c>
      <c r="G4" s="70">
        <v>0.97799999999999998</v>
      </c>
      <c r="H4" s="70">
        <f t="shared" si="0"/>
        <v>99.756</v>
      </c>
      <c r="I4" s="70"/>
      <c r="J4" s="70" t="s">
        <v>43</v>
      </c>
      <c r="K4" s="78">
        <v>42431</v>
      </c>
    </row>
    <row r="5" spans="1:11" x14ac:dyDescent="0.25">
      <c r="A5" s="70" t="s">
        <v>12</v>
      </c>
      <c r="B5" s="70">
        <v>120</v>
      </c>
      <c r="C5" s="70">
        <v>12</v>
      </c>
      <c r="D5" s="70">
        <f t="shared" si="1"/>
        <v>108</v>
      </c>
      <c r="E5" s="72">
        <v>0.18</v>
      </c>
      <c r="F5" s="72">
        <v>0.15</v>
      </c>
      <c r="G5" s="70">
        <v>0.97799999999999998</v>
      </c>
      <c r="H5" s="70">
        <f t="shared" si="0"/>
        <v>99.756</v>
      </c>
      <c r="I5" s="70"/>
      <c r="J5" s="70" t="s">
        <v>43</v>
      </c>
      <c r="K5" s="78">
        <v>42431</v>
      </c>
    </row>
    <row r="6" spans="1:11" x14ac:dyDescent="0.25">
      <c r="A6" s="70" t="s">
        <v>13</v>
      </c>
      <c r="B6" s="70">
        <v>1200</v>
      </c>
      <c r="C6" s="70">
        <v>0</v>
      </c>
      <c r="D6" s="70">
        <f t="shared" si="1"/>
        <v>1200</v>
      </c>
      <c r="E6" s="72">
        <v>0.18</v>
      </c>
      <c r="F6" s="72">
        <v>0.15</v>
      </c>
      <c r="G6" s="70">
        <v>8.4000000000000005E-2</v>
      </c>
      <c r="H6" s="70">
        <f t="shared" si="0"/>
        <v>85.68</v>
      </c>
      <c r="I6" s="70"/>
      <c r="J6" s="70" t="s">
        <v>43</v>
      </c>
      <c r="K6" s="78">
        <v>42431</v>
      </c>
    </row>
    <row r="7" spans="1:11" x14ac:dyDescent="0.25">
      <c r="A7" s="70" t="s">
        <v>14</v>
      </c>
      <c r="B7" s="70">
        <v>10</v>
      </c>
      <c r="C7" s="70">
        <v>0</v>
      </c>
      <c r="D7" s="70">
        <f t="shared" si="1"/>
        <v>10</v>
      </c>
      <c r="E7" s="72">
        <v>0.18</v>
      </c>
      <c r="F7" s="72">
        <v>0.15</v>
      </c>
      <c r="G7" s="70">
        <v>2.512</v>
      </c>
      <c r="H7" s="70">
        <f t="shared" si="0"/>
        <v>21.352</v>
      </c>
      <c r="I7" s="70"/>
      <c r="J7" s="70" t="s">
        <v>43</v>
      </c>
      <c r="K7" s="78">
        <v>42431</v>
      </c>
    </row>
    <row r="8" spans="1:11" x14ac:dyDescent="0.25">
      <c r="A8" s="70" t="s">
        <v>15</v>
      </c>
      <c r="B8" s="70">
        <v>10</v>
      </c>
      <c r="C8" s="70">
        <v>0</v>
      </c>
      <c r="D8" s="70">
        <f t="shared" si="1"/>
        <v>10</v>
      </c>
      <c r="E8" s="72">
        <v>0.18</v>
      </c>
      <c r="F8" s="72">
        <v>0.15</v>
      </c>
      <c r="G8" s="70">
        <v>2.9769999999999999</v>
      </c>
      <c r="H8" s="70">
        <f t="shared" si="0"/>
        <v>25.304500000000001</v>
      </c>
      <c r="I8" s="70"/>
      <c r="J8" s="70" t="s">
        <v>43</v>
      </c>
      <c r="K8" s="78">
        <v>42431</v>
      </c>
    </row>
    <row r="9" spans="1:11" x14ac:dyDescent="0.25">
      <c r="A9" s="70" t="s">
        <v>16</v>
      </c>
      <c r="B9" s="70">
        <v>50</v>
      </c>
      <c r="C9" s="70">
        <v>6</v>
      </c>
      <c r="D9" s="70">
        <f t="shared" si="1"/>
        <v>44</v>
      </c>
      <c r="E9" s="72">
        <v>0.18</v>
      </c>
      <c r="F9" s="72">
        <v>0.15</v>
      </c>
      <c r="G9" s="70">
        <v>4.5940000000000003</v>
      </c>
      <c r="H9" s="70">
        <f t="shared" si="0"/>
        <v>195.245</v>
      </c>
      <c r="I9" s="70"/>
      <c r="J9" s="70" t="s">
        <v>43</v>
      </c>
      <c r="K9" s="78">
        <v>42431</v>
      </c>
    </row>
    <row r="10" spans="1:11" x14ac:dyDescent="0.25">
      <c r="A10" s="70" t="s">
        <v>17</v>
      </c>
      <c r="B10" s="70">
        <v>100</v>
      </c>
      <c r="C10" s="70">
        <v>1</v>
      </c>
      <c r="D10" s="70">
        <f t="shared" si="1"/>
        <v>99</v>
      </c>
      <c r="E10" s="72">
        <v>0.18</v>
      </c>
      <c r="F10" s="72">
        <v>0.15</v>
      </c>
      <c r="G10" s="70">
        <v>4.6929999999999996</v>
      </c>
      <c r="H10" s="70">
        <f t="shared" si="0"/>
        <v>398.90499999999997</v>
      </c>
      <c r="I10" s="70"/>
      <c r="J10" s="70" t="s">
        <v>43</v>
      </c>
      <c r="K10" s="78">
        <v>42431</v>
      </c>
    </row>
    <row r="11" spans="1:11" x14ac:dyDescent="0.25">
      <c r="A11" s="70" t="s">
        <v>18</v>
      </c>
      <c r="B11" s="70">
        <v>50</v>
      </c>
      <c r="C11" s="70">
        <v>0</v>
      </c>
      <c r="D11" s="70">
        <f t="shared" si="1"/>
        <v>50</v>
      </c>
      <c r="E11" s="72">
        <v>0.18</v>
      </c>
      <c r="F11" s="72">
        <v>0.15</v>
      </c>
      <c r="G11" s="70">
        <v>14.792999999999999</v>
      </c>
      <c r="H11" s="70">
        <f t="shared" si="0"/>
        <v>628.70249999999999</v>
      </c>
      <c r="I11" s="70"/>
      <c r="J11" s="70" t="s">
        <v>43</v>
      </c>
      <c r="K11" s="78">
        <v>42431</v>
      </c>
    </row>
    <row r="12" spans="1:11" x14ac:dyDescent="0.25">
      <c r="A12" s="70" t="s">
        <v>19</v>
      </c>
      <c r="B12" s="70">
        <v>120</v>
      </c>
      <c r="C12" s="70">
        <v>5</v>
      </c>
      <c r="D12" s="70">
        <f t="shared" si="1"/>
        <v>115</v>
      </c>
      <c r="E12" s="72">
        <v>0.18</v>
      </c>
      <c r="F12" s="72">
        <v>0.15</v>
      </c>
      <c r="G12" s="70">
        <v>0.98899999999999999</v>
      </c>
      <c r="H12" s="70">
        <f t="shared" si="0"/>
        <v>100.87799999999999</v>
      </c>
      <c r="I12" s="70"/>
      <c r="J12" s="70" t="s">
        <v>43</v>
      </c>
      <c r="K12" s="78">
        <v>42431</v>
      </c>
    </row>
    <row r="13" spans="1:11" x14ac:dyDescent="0.25">
      <c r="A13" s="70" t="s">
        <v>20</v>
      </c>
      <c r="B13" s="70">
        <v>30</v>
      </c>
      <c r="C13" s="70">
        <v>0</v>
      </c>
      <c r="D13" s="70">
        <f t="shared" si="1"/>
        <v>30</v>
      </c>
      <c r="E13" s="72">
        <v>0.18</v>
      </c>
      <c r="F13" s="72">
        <v>0.15</v>
      </c>
      <c r="G13" s="70">
        <v>4.2249999999999996</v>
      </c>
      <c r="H13" s="70">
        <f t="shared" si="0"/>
        <v>107.73749999999998</v>
      </c>
      <c r="I13" s="70"/>
      <c r="J13" s="70" t="s">
        <v>43</v>
      </c>
      <c r="K13" s="78">
        <v>42431</v>
      </c>
    </row>
    <row r="14" spans="1:11" x14ac:dyDescent="0.25">
      <c r="A14" s="70" t="s">
        <v>21</v>
      </c>
      <c r="B14" s="70">
        <v>30</v>
      </c>
      <c r="C14" s="70">
        <v>0</v>
      </c>
      <c r="D14" s="70">
        <f t="shared" si="1"/>
        <v>30</v>
      </c>
      <c r="E14" s="72">
        <v>0.18</v>
      </c>
      <c r="F14" s="72">
        <v>0.15</v>
      </c>
      <c r="G14" s="70">
        <v>5.1909999999999998</v>
      </c>
      <c r="H14" s="70">
        <f t="shared" si="0"/>
        <v>132.37049999999999</v>
      </c>
      <c r="I14" s="70"/>
      <c r="J14" s="70" t="s">
        <v>43</v>
      </c>
      <c r="K14" s="78">
        <v>42431</v>
      </c>
    </row>
    <row r="15" spans="1:11" x14ac:dyDescent="0.25">
      <c r="A15" s="70" t="s">
        <v>22</v>
      </c>
      <c r="B15" s="70">
        <v>30</v>
      </c>
      <c r="C15" s="70">
        <v>0</v>
      </c>
      <c r="D15" s="70">
        <f t="shared" si="1"/>
        <v>30</v>
      </c>
      <c r="E15" s="72">
        <v>0.18</v>
      </c>
      <c r="F15" s="72">
        <v>0.15</v>
      </c>
      <c r="G15" s="70">
        <v>6.0620000000000003</v>
      </c>
      <c r="H15" s="70">
        <f t="shared" si="0"/>
        <v>154.58100000000002</v>
      </c>
      <c r="I15" s="70"/>
      <c r="J15" s="70" t="s">
        <v>43</v>
      </c>
      <c r="K15" s="78">
        <v>42431</v>
      </c>
    </row>
    <row r="16" spans="1:11" x14ac:dyDescent="0.25">
      <c r="A16" s="70" t="s">
        <v>23</v>
      </c>
      <c r="B16" s="70">
        <v>15</v>
      </c>
      <c r="C16" s="70">
        <v>5</v>
      </c>
      <c r="D16" s="70">
        <f t="shared" si="1"/>
        <v>10</v>
      </c>
      <c r="E16" s="72">
        <v>0.18</v>
      </c>
      <c r="F16" s="72">
        <v>0.15</v>
      </c>
      <c r="G16" s="70">
        <v>6.9269999999999996</v>
      </c>
      <c r="H16" s="70">
        <f t="shared" si="0"/>
        <v>88.319249999999997</v>
      </c>
      <c r="I16" s="70"/>
      <c r="J16" s="70" t="s">
        <v>43</v>
      </c>
      <c r="K16" s="78">
        <v>42431</v>
      </c>
    </row>
    <row r="17" spans="1:11" x14ac:dyDescent="0.25">
      <c r="A17" s="70" t="s">
        <v>24</v>
      </c>
      <c r="B17" s="70">
        <v>15</v>
      </c>
      <c r="C17" s="70">
        <v>5</v>
      </c>
      <c r="D17" s="70">
        <f t="shared" si="1"/>
        <v>10</v>
      </c>
      <c r="E17" s="72">
        <v>0.18</v>
      </c>
      <c r="F17" s="72">
        <v>0.15</v>
      </c>
      <c r="G17" s="70">
        <v>6.23</v>
      </c>
      <c r="H17" s="70">
        <f t="shared" si="0"/>
        <v>79.432500000000005</v>
      </c>
      <c r="I17" s="70"/>
      <c r="J17" s="70" t="s">
        <v>43</v>
      </c>
      <c r="K17" s="78">
        <v>42431</v>
      </c>
    </row>
    <row r="18" spans="1:11" x14ac:dyDescent="0.25">
      <c r="A18" s="70" t="s">
        <v>25</v>
      </c>
      <c r="B18" s="70">
        <v>15</v>
      </c>
      <c r="C18" s="70">
        <v>5</v>
      </c>
      <c r="D18" s="70">
        <f t="shared" si="1"/>
        <v>10</v>
      </c>
      <c r="E18" s="72">
        <v>0.18</v>
      </c>
      <c r="F18" s="72">
        <v>0.15</v>
      </c>
      <c r="G18" s="70">
        <v>11.714</v>
      </c>
      <c r="H18" s="70">
        <f t="shared" si="0"/>
        <v>149.3535</v>
      </c>
      <c r="I18" s="70"/>
      <c r="J18" s="70" t="s">
        <v>43</v>
      </c>
      <c r="K18" s="78">
        <v>42431</v>
      </c>
    </row>
    <row r="19" spans="1:11" x14ac:dyDescent="0.25">
      <c r="A19" s="70" t="s">
        <v>26</v>
      </c>
      <c r="B19" s="70">
        <v>25</v>
      </c>
      <c r="C19" s="70">
        <v>10</v>
      </c>
      <c r="D19" s="70">
        <f t="shared" si="1"/>
        <v>15</v>
      </c>
      <c r="E19" s="72">
        <v>0.18</v>
      </c>
      <c r="F19" s="72">
        <v>0.15</v>
      </c>
      <c r="G19" s="70">
        <v>5.1980000000000004</v>
      </c>
      <c r="H19" s="70">
        <f t="shared" si="0"/>
        <v>110.45750000000001</v>
      </c>
      <c r="I19" s="70"/>
      <c r="J19" s="70" t="s">
        <v>43</v>
      </c>
      <c r="K19" s="78">
        <v>42431</v>
      </c>
    </row>
    <row r="20" spans="1:11" x14ac:dyDescent="0.25">
      <c r="A20" s="70" t="s">
        <v>27</v>
      </c>
      <c r="B20" s="70">
        <v>25</v>
      </c>
      <c r="C20" s="70">
        <v>10</v>
      </c>
      <c r="D20" s="70">
        <f t="shared" si="1"/>
        <v>15</v>
      </c>
      <c r="E20" s="72">
        <v>0.18</v>
      </c>
      <c r="F20" s="72">
        <v>0.15</v>
      </c>
      <c r="G20" s="70">
        <v>16.922000000000001</v>
      </c>
      <c r="H20" s="70">
        <f>(B20*G20)-(B20*G20*F20)</f>
        <v>359.59250000000003</v>
      </c>
      <c r="I20" s="70"/>
      <c r="J20" s="70" t="s">
        <v>43</v>
      </c>
      <c r="K20" s="78">
        <v>42431</v>
      </c>
    </row>
    <row r="21" spans="1:11" x14ac:dyDescent="0.25">
      <c r="A21" s="70" t="s">
        <v>28</v>
      </c>
      <c r="B21" s="70">
        <v>20</v>
      </c>
      <c r="C21" s="70">
        <v>6</v>
      </c>
      <c r="D21" s="70">
        <f t="shared" si="1"/>
        <v>14</v>
      </c>
      <c r="E21" s="72">
        <v>0.18</v>
      </c>
      <c r="F21" s="72">
        <v>0.15</v>
      </c>
      <c r="G21" s="70">
        <v>21.158999999999999</v>
      </c>
      <c r="H21" s="70">
        <f t="shared" si="0"/>
        <v>359.70299999999997</v>
      </c>
      <c r="I21" s="70"/>
      <c r="J21" s="70" t="s">
        <v>43</v>
      </c>
      <c r="K21" s="78">
        <v>42431</v>
      </c>
    </row>
    <row r="22" spans="1:11" x14ac:dyDescent="0.25">
      <c r="A22" s="70" t="s">
        <v>29</v>
      </c>
      <c r="B22" s="70">
        <v>144</v>
      </c>
      <c r="C22" s="70">
        <v>0</v>
      </c>
      <c r="D22" s="70">
        <f t="shared" si="1"/>
        <v>144</v>
      </c>
      <c r="E22" s="72">
        <v>0.18</v>
      </c>
      <c r="F22" s="72">
        <v>0.15</v>
      </c>
      <c r="G22" s="70">
        <v>0.69799999999999995</v>
      </c>
      <c r="H22" s="70">
        <f t="shared" si="0"/>
        <v>85.435200000000009</v>
      </c>
      <c r="I22" s="70"/>
      <c r="J22" s="70" t="s">
        <v>43</v>
      </c>
      <c r="K22" s="78">
        <v>42431</v>
      </c>
    </row>
    <row r="23" spans="1:11" x14ac:dyDescent="0.25">
      <c r="A23" s="70" t="s">
        <v>30</v>
      </c>
      <c r="B23" s="70">
        <v>10</v>
      </c>
      <c r="C23" s="70">
        <v>5</v>
      </c>
      <c r="D23" s="70">
        <f t="shared" si="1"/>
        <v>5</v>
      </c>
      <c r="E23" s="72">
        <v>0.18</v>
      </c>
      <c r="F23" s="72">
        <v>0.15</v>
      </c>
      <c r="G23" s="70">
        <v>11.958</v>
      </c>
      <c r="H23" s="70">
        <f t="shared" si="0"/>
        <v>101.643</v>
      </c>
      <c r="I23" s="70"/>
      <c r="J23" s="70" t="s">
        <v>43</v>
      </c>
      <c r="K23" s="78">
        <v>42431</v>
      </c>
    </row>
    <row r="24" spans="1:11" x14ac:dyDescent="0.25">
      <c r="A24" s="70" t="s">
        <v>31</v>
      </c>
      <c r="B24" s="70">
        <v>60</v>
      </c>
      <c r="C24" s="70">
        <v>12</v>
      </c>
      <c r="D24" s="70">
        <f t="shared" si="1"/>
        <v>48</v>
      </c>
      <c r="E24" s="72">
        <v>0.18</v>
      </c>
      <c r="F24" s="72">
        <v>0.15</v>
      </c>
      <c r="G24" s="70">
        <v>2.5230000000000001</v>
      </c>
      <c r="H24" s="70">
        <f t="shared" si="0"/>
        <v>128.673</v>
      </c>
      <c r="I24" s="70"/>
      <c r="J24" s="70" t="s">
        <v>43</v>
      </c>
      <c r="K24" s="78">
        <v>42431</v>
      </c>
    </row>
    <row r="25" spans="1:11" x14ac:dyDescent="0.25">
      <c r="A25" s="70" t="s">
        <v>32</v>
      </c>
      <c r="B25" s="70">
        <v>60</v>
      </c>
      <c r="C25" s="70">
        <v>12</v>
      </c>
      <c r="D25" s="70">
        <f t="shared" si="1"/>
        <v>48</v>
      </c>
      <c r="E25" s="72">
        <v>0.18</v>
      </c>
      <c r="F25" s="72">
        <v>0.15</v>
      </c>
      <c r="G25" s="70">
        <v>2.4260000000000002</v>
      </c>
      <c r="H25" s="70">
        <f t="shared" si="0"/>
        <v>123.726</v>
      </c>
      <c r="I25" s="70"/>
      <c r="J25" s="70" t="s">
        <v>43</v>
      </c>
      <c r="K25" s="78">
        <v>42431</v>
      </c>
    </row>
    <row r="26" spans="1:11" x14ac:dyDescent="0.25">
      <c r="A26" s="70" t="s">
        <v>33</v>
      </c>
      <c r="B26" s="70">
        <v>500</v>
      </c>
      <c r="C26" s="70">
        <v>240</v>
      </c>
      <c r="D26" s="70">
        <f t="shared" si="1"/>
        <v>260</v>
      </c>
      <c r="E26" s="72">
        <v>0.18</v>
      </c>
      <c r="F26" s="72">
        <v>0.15</v>
      </c>
      <c r="G26" s="70">
        <v>0.191</v>
      </c>
      <c r="H26" s="70">
        <f t="shared" si="0"/>
        <v>81.174999999999997</v>
      </c>
      <c r="I26" s="70"/>
      <c r="J26" s="70" t="s">
        <v>43</v>
      </c>
      <c r="K26" s="78">
        <v>42431</v>
      </c>
    </row>
    <row r="27" spans="1:11" x14ac:dyDescent="0.25">
      <c r="A27" s="70" t="s">
        <v>34</v>
      </c>
      <c r="B27" s="70">
        <v>12</v>
      </c>
      <c r="C27" s="70">
        <v>5</v>
      </c>
      <c r="D27" s="70">
        <f t="shared" si="1"/>
        <v>7</v>
      </c>
      <c r="E27" s="72">
        <v>0.18</v>
      </c>
      <c r="F27" s="72">
        <v>0.15</v>
      </c>
      <c r="G27" s="70">
        <v>11.852</v>
      </c>
      <c r="H27" s="70">
        <f t="shared" si="0"/>
        <v>120.8904</v>
      </c>
      <c r="I27" s="70"/>
      <c r="J27" s="70" t="s">
        <v>43</v>
      </c>
      <c r="K27" s="78">
        <v>42431</v>
      </c>
    </row>
    <row r="28" spans="1:11" x14ac:dyDescent="0.25">
      <c r="A28" s="70" t="s">
        <v>35</v>
      </c>
      <c r="B28" s="70">
        <v>288</v>
      </c>
      <c r="C28" s="70">
        <v>0</v>
      </c>
      <c r="D28" s="70">
        <f t="shared" si="1"/>
        <v>288</v>
      </c>
      <c r="E28" s="72">
        <v>0.18</v>
      </c>
      <c r="F28" s="72">
        <v>0.15</v>
      </c>
      <c r="G28" s="70">
        <v>0.20399999999999999</v>
      </c>
      <c r="H28" s="70">
        <f t="shared" si="0"/>
        <v>49.9392</v>
      </c>
      <c r="I28" s="70"/>
      <c r="J28" s="70" t="s">
        <v>43</v>
      </c>
      <c r="K28" s="78">
        <v>42431</v>
      </c>
    </row>
    <row r="29" spans="1:11" x14ac:dyDescent="0.25">
      <c r="A29" s="70" t="s">
        <v>36</v>
      </c>
      <c r="B29" s="70">
        <v>288</v>
      </c>
      <c r="C29" s="70">
        <v>0</v>
      </c>
      <c r="D29" s="70">
        <f t="shared" si="1"/>
        <v>288</v>
      </c>
      <c r="E29" s="72">
        <v>0.18</v>
      </c>
      <c r="F29" s="72">
        <v>0.15</v>
      </c>
      <c r="G29" s="70">
        <v>0.27700000000000002</v>
      </c>
      <c r="H29" s="70">
        <f t="shared" si="0"/>
        <v>67.809600000000003</v>
      </c>
      <c r="I29" s="70"/>
      <c r="J29" s="70" t="s">
        <v>43</v>
      </c>
      <c r="K29" s="78">
        <v>42431</v>
      </c>
    </row>
    <row r="30" spans="1:11" x14ac:dyDescent="0.25">
      <c r="A30" s="70" t="s">
        <v>37</v>
      </c>
      <c r="B30" s="70">
        <v>288</v>
      </c>
      <c r="C30" s="70">
        <v>0</v>
      </c>
      <c r="D30" s="70">
        <f t="shared" si="1"/>
        <v>288</v>
      </c>
      <c r="E30" s="72">
        <v>0.18</v>
      </c>
      <c r="F30" s="72">
        <v>0.15</v>
      </c>
      <c r="G30" s="70">
        <v>0.42899999999999999</v>
      </c>
      <c r="H30" s="70">
        <f t="shared" si="0"/>
        <v>105.0192</v>
      </c>
      <c r="I30" s="70"/>
      <c r="J30" s="70" t="s">
        <v>43</v>
      </c>
      <c r="K30" s="78">
        <v>42431</v>
      </c>
    </row>
    <row r="31" spans="1:11" x14ac:dyDescent="0.25">
      <c r="A31" s="70" t="s">
        <v>38</v>
      </c>
      <c r="B31" s="70">
        <v>240</v>
      </c>
      <c r="C31" s="70">
        <v>0</v>
      </c>
      <c r="D31" s="70">
        <f t="shared" si="1"/>
        <v>240</v>
      </c>
      <c r="E31" s="72">
        <v>0.18</v>
      </c>
      <c r="F31" s="72">
        <v>0.15</v>
      </c>
      <c r="G31" s="70">
        <v>0.67</v>
      </c>
      <c r="H31" s="70">
        <f t="shared" si="0"/>
        <v>136.68</v>
      </c>
      <c r="I31" s="70"/>
      <c r="J31" s="70" t="s">
        <v>43</v>
      </c>
      <c r="K31" s="78">
        <v>42431</v>
      </c>
    </row>
    <row r="32" spans="1:11" x14ac:dyDescent="0.25">
      <c r="A32" s="70" t="s">
        <v>39</v>
      </c>
      <c r="B32" s="70">
        <v>120</v>
      </c>
      <c r="C32" s="70">
        <v>0</v>
      </c>
      <c r="D32" s="70">
        <f t="shared" si="1"/>
        <v>120</v>
      </c>
      <c r="E32" s="72">
        <v>0.18</v>
      </c>
      <c r="F32" s="72">
        <v>0.15</v>
      </c>
      <c r="G32" s="70">
        <v>1.042</v>
      </c>
      <c r="H32" s="70">
        <f t="shared" si="0"/>
        <v>106.28400000000001</v>
      </c>
      <c r="I32" s="70"/>
      <c r="J32" s="70" t="s">
        <v>43</v>
      </c>
      <c r="K32" s="78">
        <v>42431</v>
      </c>
    </row>
    <row r="33" spans="1:11" x14ac:dyDescent="0.25">
      <c r="A33" s="70" t="s">
        <v>40</v>
      </c>
      <c r="B33" s="70">
        <v>120</v>
      </c>
      <c r="C33" s="70">
        <v>0</v>
      </c>
      <c r="D33" s="70">
        <f t="shared" si="1"/>
        <v>120</v>
      </c>
      <c r="E33" s="72">
        <v>0.18</v>
      </c>
      <c r="F33" s="72">
        <v>0.15</v>
      </c>
      <c r="G33" s="70">
        <v>1.498</v>
      </c>
      <c r="H33" s="70">
        <f t="shared" si="0"/>
        <v>152.79599999999999</v>
      </c>
      <c r="I33" s="70"/>
      <c r="J33" s="70" t="s">
        <v>43</v>
      </c>
      <c r="K33" s="78">
        <v>42431</v>
      </c>
    </row>
    <row r="34" spans="1:11" x14ac:dyDescent="0.25">
      <c r="A34" s="70" t="s">
        <v>41</v>
      </c>
      <c r="B34" s="70">
        <v>96</v>
      </c>
      <c r="C34" s="70">
        <v>0</v>
      </c>
      <c r="D34" s="70">
        <f t="shared" si="1"/>
        <v>96</v>
      </c>
      <c r="E34" s="72">
        <v>0.18</v>
      </c>
      <c r="F34" s="72">
        <v>0.15</v>
      </c>
      <c r="G34" s="70">
        <v>2.0779999999999998</v>
      </c>
      <c r="H34" s="70">
        <f t="shared" si="0"/>
        <v>169.56479999999999</v>
      </c>
      <c r="I34" s="70"/>
      <c r="J34" s="70" t="s">
        <v>43</v>
      </c>
      <c r="K34" s="78">
        <v>42431</v>
      </c>
    </row>
    <row r="35" spans="1:11" x14ac:dyDescent="0.25">
      <c r="A35" s="62" t="s">
        <v>288</v>
      </c>
      <c r="B35" s="62">
        <v>20</v>
      </c>
      <c r="C35" s="62">
        <v>0</v>
      </c>
      <c r="D35" s="62">
        <f t="shared" si="1"/>
        <v>20</v>
      </c>
      <c r="E35" s="61">
        <v>0.18</v>
      </c>
      <c r="F35" s="61">
        <v>0.15</v>
      </c>
      <c r="G35" s="62">
        <v>23.683</v>
      </c>
      <c r="H35" s="62">
        <f>(B35*G35)-(B35*G35*F35)</f>
        <v>402.61099999999999</v>
      </c>
      <c r="I35" s="62"/>
      <c r="J35" s="62" t="s">
        <v>289</v>
      </c>
      <c r="K35" s="82">
        <v>42445</v>
      </c>
    </row>
    <row r="36" spans="1:11" x14ac:dyDescent="0.25">
      <c r="A36" s="62" t="s">
        <v>33</v>
      </c>
      <c r="B36" s="62">
        <v>4</v>
      </c>
      <c r="C36" s="62">
        <v>0</v>
      </c>
      <c r="D36" s="62">
        <f t="shared" si="1"/>
        <v>4</v>
      </c>
      <c r="E36" s="61">
        <v>0.18</v>
      </c>
      <c r="F36" s="61">
        <v>0.15</v>
      </c>
      <c r="G36" s="62">
        <v>0.191</v>
      </c>
      <c r="H36" s="81">
        <f>(B36*G36)-(B36*G36*F36)</f>
        <v>0.64939999999999998</v>
      </c>
      <c r="I36" s="62"/>
      <c r="J36" s="62" t="s">
        <v>289</v>
      </c>
      <c r="K36" s="82">
        <v>42445</v>
      </c>
    </row>
    <row r="37" spans="1:11" x14ac:dyDescent="0.25">
      <c r="A37" s="107" t="s">
        <v>29</v>
      </c>
      <c r="B37" s="107">
        <v>288</v>
      </c>
      <c r="C37" s="107">
        <v>0</v>
      </c>
      <c r="D37" s="107">
        <f t="shared" si="1"/>
        <v>288</v>
      </c>
      <c r="E37" s="108">
        <v>0.18</v>
      </c>
      <c r="F37" s="108">
        <v>0.15</v>
      </c>
      <c r="G37" s="107">
        <v>0.69799999999999995</v>
      </c>
      <c r="H37" s="109">
        <f t="shared" ref="H37:H79" si="2">(B37*G37)-(B37*G37*F37)</f>
        <v>170.87040000000002</v>
      </c>
      <c r="I37" s="107"/>
      <c r="J37" s="107" t="s">
        <v>294</v>
      </c>
      <c r="K37" s="110">
        <v>42487</v>
      </c>
    </row>
    <row r="38" spans="1:11" x14ac:dyDescent="0.25">
      <c r="A38" s="107" t="s">
        <v>290</v>
      </c>
      <c r="B38" s="107">
        <v>24</v>
      </c>
      <c r="C38" s="107">
        <v>0</v>
      </c>
      <c r="D38" s="107">
        <f t="shared" si="1"/>
        <v>24</v>
      </c>
      <c r="E38" s="108">
        <v>0.18</v>
      </c>
      <c r="F38" s="108">
        <v>0.15</v>
      </c>
      <c r="G38" s="107">
        <v>3.7890000000000001</v>
      </c>
      <c r="H38" s="109">
        <f t="shared" si="2"/>
        <v>77.295600000000007</v>
      </c>
      <c r="I38" s="107"/>
      <c r="J38" s="107" t="s">
        <v>294</v>
      </c>
      <c r="K38" s="110">
        <v>42487</v>
      </c>
    </row>
    <row r="39" spans="1:11" x14ac:dyDescent="0.25">
      <c r="A39" s="107" t="s">
        <v>291</v>
      </c>
      <c r="B39" s="107">
        <v>24</v>
      </c>
      <c r="C39" s="107">
        <v>0</v>
      </c>
      <c r="D39" s="107">
        <f t="shared" si="1"/>
        <v>24</v>
      </c>
      <c r="E39" s="108">
        <v>0.18</v>
      </c>
      <c r="F39" s="108">
        <v>0.15</v>
      </c>
      <c r="G39" s="107">
        <v>5.2009999999999996</v>
      </c>
      <c r="H39" s="109">
        <f t="shared" si="2"/>
        <v>106.10039999999998</v>
      </c>
      <c r="I39" s="107"/>
      <c r="J39" s="107" t="s">
        <v>294</v>
      </c>
      <c r="K39" s="110">
        <v>42487</v>
      </c>
    </row>
    <row r="40" spans="1:11" x14ac:dyDescent="0.25">
      <c r="A40" s="107" t="s">
        <v>292</v>
      </c>
      <c r="B40" s="107">
        <v>24</v>
      </c>
      <c r="C40" s="107">
        <v>0</v>
      </c>
      <c r="D40" s="107">
        <f t="shared" si="1"/>
        <v>24</v>
      </c>
      <c r="E40" s="108">
        <v>0.18</v>
      </c>
      <c r="F40" s="108">
        <v>0.15</v>
      </c>
      <c r="G40" s="107">
        <v>6.9909999999999997</v>
      </c>
      <c r="H40" s="109">
        <f t="shared" si="2"/>
        <v>142.6164</v>
      </c>
      <c r="I40" s="107"/>
      <c r="J40" s="107" t="s">
        <v>294</v>
      </c>
      <c r="K40" s="110">
        <v>42487</v>
      </c>
    </row>
    <row r="41" spans="1:11" x14ac:dyDescent="0.25">
      <c r="A41" s="107" t="s">
        <v>293</v>
      </c>
      <c r="B41" s="107">
        <v>36</v>
      </c>
      <c r="C41" s="107">
        <v>0</v>
      </c>
      <c r="D41" s="107">
        <f t="shared" si="1"/>
        <v>36</v>
      </c>
      <c r="E41" s="108">
        <v>0.18</v>
      </c>
      <c r="F41" s="108">
        <v>0.15</v>
      </c>
      <c r="G41" s="107">
        <v>5.8689999999999998</v>
      </c>
      <c r="H41" s="109">
        <f t="shared" si="2"/>
        <v>179.59139999999999</v>
      </c>
      <c r="I41" s="107"/>
      <c r="J41" s="107" t="s">
        <v>294</v>
      </c>
      <c r="K41" s="110">
        <v>42487</v>
      </c>
    </row>
    <row r="42" spans="1:11" x14ac:dyDescent="0.25">
      <c r="A42" s="107" t="s">
        <v>313</v>
      </c>
      <c r="B42" s="107">
        <v>20</v>
      </c>
      <c r="C42" s="107">
        <v>0</v>
      </c>
      <c r="D42" s="107">
        <f t="shared" si="1"/>
        <v>20</v>
      </c>
      <c r="E42" s="108">
        <v>0.18</v>
      </c>
      <c r="F42" s="108">
        <v>0.15</v>
      </c>
      <c r="G42" s="107">
        <v>11.506</v>
      </c>
      <c r="H42" s="109">
        <f t="shared" si="2"/>
        <v>195.602</v>
      </c>
      <c r="I42" s="107"/>
      <c r="J42" s="107" t="s">
        <v>294</v>
      </c>
      <c r="K42" s="110">
        <v>42487</v>
      </c>
    </row>
    <row r="43" spans="1:11" x14ac:dyDescent="0.25">
      <c r="A43" s="107" t="s">
        <v>314</v>
      </c>
      <c r="B43" s="107">
        <v>100</v>
      </c>
      <c r="C43" s="107">
        <v>0</v>
      </c>
      <c r="D43" s="107">
        <f t="shared" si="1"/>
        <v>100</v>
      </c>
      <c r="E43" s="108">
        <v>0.18</v>
      </c>
      <c r="F43" s="108">
        <v>0.15</v>
      </c>
      <c r="G43" s="107">
        <v>6.0359999999999996</v>
      </c>
      <c r="H43" s="109">
        <f t="shared" si="2"/>
        <v>513.05999999999995</v>
      </c>
      <c r="I43" s="107"/>
      <c r="J43" s="107" t="s">
        <v>294</v>
      </c>
      <c r="K43" s="110">
        <v>42487</v>
      </c>
    </row>
    <row r="44" spans="1:11" x14ac:dyDescent="0.25">
      <c r="A44" s="14" t="s">
        <v>29</v>
      </c>
      <c r="B44" s="14">
        <v>576</v>
      </c>
      <c r="C44" s="14">
        <v>0</v>
      </c>
      <c r="D44" s="14">
        <f t="shared" si="1"/>
        <v>576</v>
      </c>
      <c r="E44" s="15">
        <v>0.18</v>
      </c>
      <c r="F44" s="15">
        <v>0.15</v>
      </c>
      <c r="G44" s="14">
        <v>0.69799999999999995</v>
      </c>
      <c r="H44" s="16">
        <f t="shared" si="2"/>
        <v>341.74080000000004</v>
      </c>
      <c r="I44" s="14"/>
      <c r="J44" s="14" t="s">
        <v>323</v>
      </c>
      <c r="K44" s="17">
        <v>42515</v>
      </c>
    </row>
    <row r="45" spans="1:11" x14ac:dyDescent="0.25">
      <c r="A45" s="14" t="s">
        <v>11</v>
      </c>
      <c r="B45" s="14">
        <v>60</v>
      </c>
      <c r="C45" s="14">
        <v>0</v>
      </c>
      <c r="D45" s="14">
        <f t="shared" si="1"/>
        <v>60</v>
      </c>
      <c r="E45" s="15">
        <v>0.18</v>
      </c>
      <c r="F45" s="15">
        <v>0.15</v>
      </c>
      <c r="G45" s="14">
        <v>0.97799999999999998</v>
      </c>
      <c r="H45" s="16">
        <f t="shared" si="2"/>
        <v>49.878</v>
      </c>
      <c r="I45" s="14"/>
      <c r="J45" s="14" t="s">
        <v>323</v>
      </c>
      <c r="K45" s="17">
        <v>42515</v>
      </c>
    </row>
    <row r="46" spans="1:11" x14ac:dyDescent="0.25">
      <c r="A46" s="14" t="s">
        <v>31</v>
      </c>
      <c r="B46" s="14">
        <v>180</v>
      </c>
      <c r="C46" s="14">
        <v>0</v>
      </c>
      <c r="D46" s="14">
        <f t="shared" si="1"/>
        <v>180</v>
      </c>
      <c r="E46" s="15">
        <v>0.18</v>
      </c>
      <c r="F46" s="15">
        <v>0.15</v>
      </c>
      <c r="G46" s="14">
        <v>2.5230000000000001</v>
      </c>
      <c r="H46" s="16">
        <f t="shared" si="2"/>
        <v>386.01900000000001</v>
      </c>
      <c r="I46" s="14"/>
      <c r="J46" s="14" t="s">
        <v>323</v>
      </c>
      <c r="K46" s="17">
        <v>42515</v>
      </c>
    </row>
    <row r="47" spans="1:11" x14ac:dyDescent="0.25">
      <c r="A47" s="14" t="s">
        <v>315</v>
      </c>
      <c r="B47" s="14">
        <v>108</v>
      </c>
      <c r="C47" s="14">
        <v>0</v>
      </c>
      <c r="D47" s="14">
        <f t="shared" si="1"/>
        <v>108</v>
      </c>
      <c r="E47" s="15">
        <v>0.18</v>
      </c>
      <c r="F47" s="15">
        <v>0.15</v>
      </c>
      <c r="G47" s="14">
        <v>2.4260000000000002</v>
      </c>
      <c r="H47" s="16">
        <f t="shared" si="2"/>
        <v>222.70680000000004</v>
      </c>
      <c r="I47" s="14"/>
      <c r="J47" s="14" t="s">
        <v>323</v>
      </c>
      <c r="K47" s="17">
        <v>42515</v>
      </c>
    </row>
    <row r="48" spans="1:11" x14ac:dyDescent="0.25">
      <c r="A48" s="14" t="s">
        <v>293</v>
      </c>
      <c r="B48" s="14">
        <v>107</v>
      </c>
      <c r="C48" s="14">
        <v>0</v>
      </c>
      <c r="D48" s="14">
        <f t="shared" si="1"/>
        <v>107</v>
      </c>
      <c r="E48" s="15">
        <v>0.18</v>
      </c>
      <c r="F48" s="15">
        <v>0.15</v>
      </c>
      <c r="G48" s="14">
        <v>5.8689999999999998</v>
      </c>
      <c r="H48" s="16">
        <f t="shared" si="2"/>
        <v>533.78554999999994</v>
      </c>
      <c r="I48" s="14"/>
      <c r="J48" s="14" t="s">
        <v>323</v>
      </c>
      <c r="K48" s="17">
        <v>42515</v>
      </c>
    </row>
    <row r="49" spans="1:11" x14ac:dyDescent="0.25">
      <c r="A49" s="14" t="s">
        <v>316</v>
      </c>
      <c r="B49" s="14">
        <v>10</v>
      </c>
      <c r="C49" s="14">
        <v>0</v>
      </c>
      <c r="D49" s="14">
        <f t="shared" si="1"/>
        <v>10</v>
      </c>
      <c r="E49" s="15">
        <v>0.18</v>
      </c>
      <c r="F49" s="15">
        <v>0.15</v>
      </c>
      <c r="G49" s="14">
        <v>16.486000000000001</v>
      </c>
      <c r="H49" s="16">
        <f t="shared" si="2"/>
        <v>140.131</v>
      </c>
      <c r="I49" s="14"/>
      <c r="J49" s="14" t="s">
        <v>323</v>
      </c>
      <c r="K49" s="17">
        <v>42515</v>
      </c>
    </row>
    <row r="50" spans="1:11" x14ac:dyDescent="0.25">
      <c r="A50" s="14" t="s">
        <v>317</v>
      </c>
      <c r="B50" s="14">
        <v>10</v>
      </c>
      <c r="C50" s="14">
        <v>0</v>
      </c>
      <c r="D50" s="14">
        <f t="shared" si="1"/>
        <v>10</v>
      </c>
      <c r="E50" s="15">
        <v>0.18</v>
      </c>
      <c r="F50" s="15">
        <v>0.15</v>
      </c>
      <c r="G50" s="14">
        <v>20.152999999999999</v>
      </c>
      <c r="H50" s="16">
        <f t="shared" si="2"/>
        <v>171.30049999999997</v>
      </c>
      <c r="I50" s="14"/>
      <c r="J50" s="14" t="s">
        <v>323</v>
      </c>
      <c r="K50" s="17">
        <v>42515</v>
      </c>
    </row>
    <row r="51" spans="1:11" x14ac:dyDescent="0.25">
      <c r="A51" s="14" t="s">
        <v>318</v>
      </c>
      <c r="B51" s="14">
        <v>5</v>
      </c>
      <c r="C51" s="14">
        <v>0</v>
      </c>
      <c r="D51" s="14">
        <f t="shared" si="1"/>
        <v>5</v>
      </c>
      <c r="E51" s="15">
        <v>0.18</v>
      </c>
      <c r="F51" s="15">
        <v>0.15</v>
      </c>
      <c r="G51" s="14">
        <v>27.844000000000001</v>
      </c>
      <c r="H51" s="16">
        <f t="shared" si="2"/>
        <v>118.337</v>
      </c>
      <c r="I51" s="14"/>
      <c r="J51" s="14" t="s">
        <v>323</v>
      </c>
      <c r="K51" s="17">
        <v>42515</v>
      </c>
    </row>
    <row r="52" spans="1:11" x14ac:dyDescent="0.25">
      <c r="A52" s="14" t="s">
        <v>319</v>
      </c>
      <c r="B52" s="14">
        <v>5</v>
      </c>
      <c r="C52" s="14">
        <v>0</v>
      </c>
      <c r="D52" s="14">
        <f t="shared" si="1"/>
        <v>5</v>
      </c>
      <c r="E52" s="15">
        <v>0.18</v>
      </c>
      <c r="F52" s="15">
        <v>0.15</v>
      </c>
      <c r="G52" s="14">
        <v>31.234000000000002</v>
      </c>
      <c r="H52" s="16">
        <f t="shared" si="2"/>
        <v>132.74450000000002</v>
      </c>
      <c r="I52" s="14"/>
      <c r="J52" s="14" t="s">
        <v>323</v>
      </c>
      <c r="K52" s="17">
        <v>42515</v>
      </c>
    </row>
    <row r="53" spans="1:11" x14ac:dyDescent="0.25">
      <c r="A53" s="14" t="s">
        <v>320</v>
      </c>
      <c r="B53" s="14">
        <v>5</v>
      </c>
      <c r="C53" s="14">
        <v>0</v>
      </c>
      <c r="D53" s="14">
        <f t="shared" si="1"/>
        <v>5</v>
      </c>
      <c r="E53" s="15">
        <v>0.18</v>
      </c>
      <c r="F53" s="15">
        <v>0.15</v>
      </c>
      <c r="G53" s="14">
        <v>65.643000000000001</v>
      </c>
      <c r="H53" s="16">
        <f t="shared" si="2"/>
        <v>278.98275000000001</v>
      </c>
      <c r="I53" s="14"/>
      <c r="J53" s="14" t="s">
        <v>323</v>
      </c>
      <c r="K53" s="17">
        <v>42515</v>
      </c>
    </row>
    <row r="54" spans="1:11" x14ac:dyDescent="0.25">
      <c r="A54" s="14" t="s">
        <v>321</v>
      </c>
      <c r="B54" s="14">
        <v>10</v>
      </c>
      <c r="C54" s="14">
        <v>0</v>
      </c>
      <c r="D54" s="14">
        <f t="shared" si="1"/>
        <v>10</v>
      </c>
      <c r="E54" s="15">
        <v>0.18</v>
      </c>
      <c r="F54" s="15">
        <v>0.15</v>
      </c>
      <c r="G54" s="14">
        <v>46.121000000000002</v>
      </c>
      <c r="H54" s="16">
        <f t="shared" si="2"/>
        <v>392.02850000000001</v>
      </c>
      <c r="I54" s="14"/>
      <c r="J54" s="14" t="s">
        <v>323</v>
      </c>
      <c r="K54" s="17">
        <v>42515</v>
      </c>
    </row>
    <row r="55" spans="1:11" x14ac:dyDescent="0.25">
      <c r="A55" s="14" t="s">
        <v>322</v>
      </c>
      <c r="B55" s="14">
        <v>4</v>
      </c>
      <c r="C55" s="14"/>
      <c r="D55" s="14"/>
      <c r="E55" s="15">
        <v>0.18</v>
      </c>
      <c r="F55" s="15">
        <v>0.15</v>
      </c>
      <c r="G55" s="14">
        <v>102.11499999999999</v>
      </c>
      <c r="H55" s="16">
        <f t="shared" si="2"/>
        <v>347.19099999999997</v>
      </c>
      <c r="I55" s="14"/>
      <c r="J55" s="14" t="s">
        <v>323</v>
      </c>
      <c r="K55" s="17">
        <v>42515</v>
      </c>
    </row>
    <row r="56" spans="1:11" x14ac:dyDescent="0.25">
      <c r="A56" s="35" t="s">
        <v>324</v>
      </c>
      <c r="B56" s="35">
        <v>250</v>
      </c>
      <c r="C56" s="35"/>
      <c r="D56" s="35"/>
      <c r="E56" s="36">
        <v>0.18</v>
      </c>
      <c r="F56" s="36">
        <v>0.15</v>
      </c>
      <c r="G56" s="35">
        <v>4.242</v>
      </c>
      <c r="H56" s="37">
        <f t="shared" si="2"/>
        <v>901.42499999999995</v>
      </c>
      <c r="I56" s="35"/>
      <c r="J56" s="35" t="s">
        <v>325</v>
      </c>
      <c r="K56" s="38">
        <v>42592</v>
      </c>
    </row>
    <row r="57" spans="1:11" x14ac:dyDescent="0.25">
      <c r="A57" s="35" t="s">
        <v>326</v>
      </c>
      <c r="B57" s="35">
        <v>240</v>
      </c>
      <c r="C57" s="35"/>
      <c r="D57" s="35"/>
      <c r="E57" s="36">
        <v>0.18</v>
      </c>
      <c r="F57" s="36">
        <v>0.15</v>
      </c>
      <c r="G57" s="36">
        <v>1.25</v>
      </c>
      <c r="H57" s="37">
        <f t="shared" si="2"/>
        <v>255</v>
      </c>
      <c r="I57" s="35"/>
      <c r="J57" s="35" t="s">
        <v>325</v>
      </c>
      <c r="K57" s="38">
        <v>42592</v>
      </c>
    </row>
    <row r="58" spans="1:11" x14ac:dyDescent="0.25">
      <c r="A58" s="35" t="s">
        <v>327</v>
      </c>
      <c r="B58" s="35">
        <v>240</v>
      </c>
      <c r="C58" s="35"/>
      <c r="D58" s="35"/>
      <c r="E58" s="36">
        <v>0.18</v>
      </c>
      <c r="F58" s="36">
        <v>0.15</v>
      </c>
      <c r="G58" s="35">
        <v>1.4079999999999999</v>
      </c>
      <c r="H58" s="37">
        <f t="shared" si="2"/>
        <v>287.23199999999997</v>
      </c>
      <c r="I58" s="35"/>
      <c r="J58" s="35" t="s">
        <v>325</v>
      </c>
      <c r="K58" s="38">
        <v>42592</v>
      </c>
    </row>
    <row r="59" spans="1:11" x14ac:dyDescent="0.25">
      <c r="A59" s="35" t="s">
        <v>328</v>
      </c>
      <c r="B59" s="35">
        <v>30</v>
      </c>
      <c r="C59" s="35"/>
      <c r="D59" s="35"/>
      <c r="E59" s="36">
        <v>0.18</v>
      </c>
      <c r="F59" s="36">
        <v>0.15</v>
      </c>
      <c r="G59" s="35">
        <v>5.7629999999999999</v>
      </c>
      <c r="H59" s="37">
        <f t="shared" si="2"/>
        <v>146.95649999999998</v>
      </c>
      <c r="I59" s="35"/>
      <c r="J59" s="35" t="s">
        <v>325</v>
      </c>
      <c r="K59" s="38">
        <v>42592</v>
      </c>
    </row>
    <row r="60" spans="1:11" x14ac:dyDescent="0.25">
      <c r="A60" s="35" t="s">
        <v>329</v>
      </c>
      <c r="B60" s="35">
        <v>20</v>
      </c>
      <c r="C60" s="35"/>
      <c r="D60" s="35"/>
      <c r="E60" s="36">
        <v>0.18</v>
      </c>
      <c r="F60" s="36">
        <v>0.15</v>
      </c>
      <c r="G60" s="35">
        <v>4.5759999999999996</v>
      </c>
      <c r="H60" s="37">
        <f t="shared" si="2"/>
        <v>77.792000000000002</v>
      </c>
      <c r="I60" s="35"/>
      <c r="J60" s="35" t="s">
        <v>325</v>
      </c>
      <c r="K60" s="38">
        <v>42592</v>
      </c>
    </row>
    <row r="61" spans="1:11" x14ac:dyDescent="0.25">
      <c r="A61" s="35" t="s">
        <v>29</v>
      </c>
      <c r="B61" s="35">
        <v>2880</v>
      </c>
      <c r="C61" s="35"/>
      <c r="D61" s="35"/>
      <c r="E61" s="36">
        <v>0.18</v>
      </c>
      <c r="F61" s="36"/>
      <c r="G61" s="35">
        <v>0.55100000000000005</v>
      </c>
      <c r="H61" s="37">
        <f t="shared" si="2"/>
        <v>1586.88</v>
      </c>
      <c r="I61" s="35"/>
      <c r="J61" s="35" t="s">
        <v>325</v>
      </c>
      <c r="K61" s="38">
        <v>42592</v>
      </c>
    </row>
    <row r="62" spans="1:11" x14ac:dyDescent="0.25">
      <c r="A62" s="35" t="s">
        <v>330</v>
      </c>
      <c r="B62" s="35">
        <v>50</v>
      </c>
      <c r="C62" s="35"/>
      <c r="D62" s="35"/>
      <c r="E62" s="36">
        <v>0.18</v>
      </c>
      <c r="F62" s="36">
        <v>0.15</v>
      </c>
      <c r="G62" s="35">
        <v>1.0609999999999999</v>
      </c>
      <c r="H62" s="37">
        <f t="shared" si="2"/>
        <v>45.092500000000001</v>
      </c>
      <c r="I62" s="35"/>
      <c r="J62" s="35" t="s">
        <v>325</v>
      </c>
      <c r="K62" s="38">
        <v>42592</v>
      </c>
    </row>
    <row r="63" spans="1:11" x14ac:dyDescent="0.25">
      <c r="A63" s="35" t="s">
        <v>331</v>
      </c>
      <c r="B63" s="35">
        <v>120</v>
      </c>
      <c r="C63" s="35"/>
      <c r="D63" s="35"/>
      <c r="E63" s="36">
        <v>0.18</v>
      </c>
      <c r="F63" s="36">
        <v>0.15</v>
      </c>
      <c r="G63" s="35">
        <v>1.284</v>
      </c>
      <c r="H63" s="37">
        <f t="shared" si="2"/>
        <v>130.96800000000002</v>
      </c>
      <c r="I63" s="35"/>
      <c r="J63" s="35" t="s">
        <v>325</v>
      </c>
      <c r="K63" s="38">
        <v>42592</v>
      </c>
    </row>
    <row r="64" spans="1:11" x14ac:dyDescent="0.25">
      <c r="A64" s="35" t="s">
        <v>332</v>
      </c>
      <c r="B64" s="35">
        <v>240</v>
      </c>
      <c r="C64" s="35"/>
      <c r="D64" s="35"/>
      <c r="E64" s="36">
        <v>0.18</v>
      </c>
      <c r="F64" s="36">
        <v>0.15</v>
      </c>
      <c r="G64" s="35">
        <v>2.004</v>
      </c>
      <c r="H64" s="37">
        <f t="shared" si="2"/>
        <v>408.81599999999997</v>
      </c>
      <c r="I64" s="35"/>
      <c r="J64" s="35" t="s">
        <v>325</v>
      </c>
      <c r="K64" s="38">
        <v>42592</v>
      </c>
    </row>
    <row r="65" spans="1:11" x14ac:dyDescent="0.25">
      <c r="A65" s="35" t="s">
        <v>334</v>
      </c>
      <c r="B65" s="35">
        <v>100</v>
      </c>
      <c r="C65" s="35"/>
      <c r="D65" s="35"/>
      <c r="E65" s="36">
        <v>0.18</v>
      </c>
      <c r="F65" s="36">
        <v>0.15</v>
      </c>
      <c r="G65" s="35">
        <v>1.587</v>
      </c>
      <c r="H65" s="37">
        <f t="shared" si="2"/>
        <v>134.89499999999998</v>
      </c>
      <c r="I65" s="35"/>
      <c r="J65" s="35" t="s">
        <v>325</v>
      </c>
      <c r="K65" s="38">
        <v>42592</v>
      </c>
    </row>
    <row r="66" spans="1:11" x14ac:dyDescent="0.25">
      <c r="A66" s="35" t="s">
        <v>333</v>
      </c>
      <c r="B66" s="35">
        <v>70</v>
      </c>
      <c r="C66" s="35"/>
      <c r="D66" s="35"/>
      <c r="E66" s="36">
        <v>0.18</v>
      </c>
      <c r="F66" s="36">
        <v>0.15</v>
      </c>
      <c r="G66" s="35">
        <v>2.2290000000000001</v>
      </c>
      <c r="H66" s="37">
        <f t="shared" si="2"/>
        <v>132.62549999999999</v>
      </c>
      <c r="I66" s="35"/>
      <c r="J66" s="35" t="s">
        <v>325</v>
      </c>
      <c r="K66" s="38">
        <v>42592</v>
      </c>
    </row>
    <row r="67" spans="1:11" x14ac:dyDescent="0.25">
      <c r="A67" s="35" t="s">
        <v>335</v>
      </c>
      <c r="B67" s="35">
        <v>200</v>
      </c>
      <c r="C67" s="35"/>
      <c r="D67" s="35"/>
      <c r="E67" s="36">
        <v>0.18</v>
      </c>
      <c r="F67" s="36">
        <v>0.15</v>
      </c>
      <c r="G67" s="35">
        <v>0.97099999999999997</v>
      </c>
      <c r="H67" s="37">
        <f t="shared" si="2"/>
        <v>165.07</v>
      </c>
      <c r="I67" s="35"/>
      <c r="J67" s="35" t="s">
        <v>325</v>
      </c>
      <c r="K67" s="38">
        <v>42592</v>
      </c>
    </row>
    <row r="68" spans="1:11" x14ac:dyDescent="0.25">
      <c r="A68" s="35" t="s">
        <v>336</v>
      </c>
      <c r="B68" s="35">
        <v>200</v>
      </c>
      <c r="C68" s="35"/>
      <c r="D68" s="35"/>
      <c r="E68" s="36">
        <v>0.18</v>
      </c>
      <c r="F68" s="36">
        <v>0.15</v>
      </c>
      <c r="G68" s="35">
        <v>0.81399999999999995</v>
      </c>
      <c r="H68" s="37">
        <f t="shared" si="2"/>
        <v>138.38</v>
      </c>
      <c r="I68" s="35"/>
      <c r="J68" s="35" t="s">
        <v>325</v>
      </c>
      <c r="K68" s="38">
        <v>42592</v>
      </c>
    </row>
    <row r="69" spans="1:11" x14ac:dyDescent="0.25">
      <c r="A69" s="35" t="s">
        <v>337</v>
      </c>
      <c r="B69" s="35">
        <v>100</v>
      </c>
      <c r="C69" s="35"/>
      <c r="D69" s="35"/>
      <c r="E69" s="36">
        <v>0.18</v>
      </c>
      <c r="F69" s="36">
        <v>0.15</v>
      </c>
      <c r="G69" s="35">
        <v>1.34</v>
      </c>
      <c r="H69" s="37">
        <f t="shared" si="2"/>
        <v>113.9</v>
      </c>
      <c r="I69" s="35"/>
      <c r="J69" s="35" t="s">
        <v>325</v>
      </c>
      <c r="K69" s="38">
        <v>42592</v>
      </c>
    </row>
    <row r="70" spans="1:11" x14ac:dyDescent="0.25">
      <c r="A70" s="35" t="s">
        <v>338</v>
      </c>
      <c r="B70" s="35">
        <v>150</v>
      </c>
      <c r="C70" s="35"/>
      <c r="D70" s="35"/>
      <c r="E70" s="36">
        <v>0.18</v>
      </c>
      <c r="F70" s="36">
        <v>0.15</v>
      </c>
      <c r="G70" s="35">
        <v>1.0760000000000001</v>
      </c>
      <c r="H70" s="37">
        <f t="shared" si="2"/>
        <v>137.19</v>
      </c>
      <c r="I70" s="35"/>
      <c r="J70" s="35" t="s">
        <v>325</v>
      </c>
      <c r="K70" s="38">
        <v>42592</v>
      </c>
    </row>
    <row r="71" spans="1:11" x14ac:dyDescent="0.25">
      <c r="A71" s="35" t="s">
        <v>339</v>
      </c>
      <c r="B71" s="35">
        <v>250</v>
      </c>
      <c r="C71" s="35"/>
      <c r="D71" s="35"/>
      <c r="E71" s="36">
        <v>0.18</v>
      </c>
      <c r="F71" s="36">
        <v>0.15</v>
      </c>
      <c r="G71" s="35">
        <v>1.0760000000000001</v>
      </c>
      <c r="H71" s="37">
        <f t="shared" si="2"/>
        <v>228.65</v>
      </c>
      <c r="I71" s="35"/>
      <c r="J71" s="35" t="s">
        <v>325</v>
      </c>
      <c r="K71" s="38">
        <v>42592</v>
      </c>
    </row>
    <row r="72" spans="1:11" x14ac:dyDescent="0.25">
      <c r="A72" s="35" t="s">
        <v>340</v>
      </c>
      <c r="B72" s="35">
        <v>100</v>
      </c>
      <c r="C72" s="35"/>
      <c r="D72" s="35"/>
      <c r="E72" s="36">
        <v>0.18</v>
      </c>
      <c r="F72" s="36">
        <v>0.15</v>
      </c>
      <c r="G72" s="35">
        <v>1.9359999999999999</v>
      </c>
      <c r="H72" s="37">
        <f t="shared" si="2"/>
        <v>164.56</v>
      </c>
      <c r="I72" s="35"/>
      <c r="J72" s="35" t="s">
        <v>325</v>
      </c>
      <c r="K72" s="38">
        <v>42592</v>
      </c>
    </row>
    <row r="73" spans="1:11" x14ac:dyDescent="0.25">
      <c r="A73" s="35" t="s">
        <v>341</v>
      </c>
      <c r="B73" s="35">
        <v>900</v>
      </c>
      <c r="C73" s="35"/>
      <c r="D73" s="35"/>
      <c r="E73" s="36">
        <v>0.18</v>
      </c>
      <c r="F73" s="36"/>
      <c r="G73" s="35">
        <v>2.5430000000000001</v>
      </c>
      <c r="H73" s="37">
        <f t="shared" si="2"/>
        <v>2288.7000000000003</v>
      </c>
      <c r="I73" s="35"/>
      <c r="J73" s="35" t="s">
        <v>325</v>
      </c>
      <c r="K73" s="38">
        <v>42592</v>
      </c>
    </row>
    <row r="74" spans="1:11" x14ac:dyDescent="0.25">
      <c r="A74" s="35" t="s">
        <v>343</v>
      </c>
      <c r="B74" s="35">
        <v>204</v>
      </c>
      <c r="C74" s="35"/>
      <c r="D74" s="35"/>
      <c r="E74" s="36">
        <v>0.18</v>
      </c>
      <c r="F74" s="36">
        <v>0.15</v>
      </c>
      <c r="G74" s="35">
        <v>2.0409999999999999</v>
      </c>
      <c r="H74" s="37">
        <f t="shared" si="2"/>
        <v>353.90940000000001</v>
      </c>
      <c r="I74" s="35"/>
      <c r="J74" s="35" t="s">
        <v>325</v>
      </c>
      <c r="K74" s="38">
        <v>42592</v>
      </c>
    </row>
    <row r="75" spans="1:11" x14ac:dyDescent="0.25">
      <c r="A75" s="35" t="s">
        <v>342</v>
      </c>
      <c r="B75" s="35">
        <v>27</v>
      </c>
      <c r="C75" s="35"/>
      <c r="D75" s="35"/>
      <c r="E75" s="36">
        <v>0.18</v>
      </c>
      <c r="F75" s="36">
        <v>0.15</v>
      </c>
      <c r="G75" s="35">
        <v>3.41</v>
      </c>
      <c r="H75" s="37">
        <f t="shared" si="2"/>
        <v>78.259500000000003</v>
      </c>
      <c r="I75" s="35"/>
      <c r="J75" s="35" t="s">
        <v>325</v>
      </c>
      <c r="K75" s="38">
        <v>42592</v>
      </c>
    </row>
    <row r="76" spans="1:11" x14ac:dyDescent="0.25">
      <c r="A76" s="35" t="s">
        <v>344</v>
      </c>
      <c r="B76" s="35">
        <v>170</v>
      </c>
      <c r="C76" s="35"/>
      <c r="D76" s="35"/>
      <c r="E76" s="36">
        <v>0.18</v>
      </c>
      <c r="F76" s="36">
        <v>0.15</v>
      </c>
      <c r="G76" s="35">
        <v>0.89500000000000002</v>
      </c>
      <c r="H76" s="37">
        <f t="shared" si="2"/>
        <v>129.32750000000001</v>
      </c>
      <c r="I76" s="35"/>
      <c r="J76" s="35" t="s">
        <v>325</v>
      </c>
      <c r="K76" s="38">
        <v>42592</v>
      </c>
    </row>
    <row r="77" spans="1:11" x14ac:dyDescent="0.25">
      <c r="A77" s="35" t="s">
        <v>345</v>
      </c>
      <c r="B77" s="35">
        <v>190</v>
      </c>
      <c r="C77" s="35"/>
      <c r="D77" s="35"/>
      <c r="E77" s="36">
        <v>0.18</v>
      </c>
      <c r="F77" s="36">
        <v>0.15</v>
      </c>
      <c r="G77" s="35">
        <v>0.81399999999999995</v>
      </c>
      <c r="H77" s="37">
        <f t="shared" si="2"/>
        <v>131.46100000000001</v>
      </c>
      <c r="I77" s="35"/>
      <c r="J77" s="35" t="s">
        <v>325</v>
      </c>
      <c r="K77" s="38">
        <v>42592</v>
      </c>
    </row>
    <row r="78" spans="1:11" x14ac:dyDescent="0.25">
      <c r="A78" s="35" t="s">
        <v>346</v>
      </c>
      <c r="B78" s="35">
        <v>80</v>
      </c>
      <c r="C78" s="35"/>
      <c r="D78" s="35"/>
      <c r="E78" s="36">
        <v>0.18</v>
      </c>
      <c r="F78" s="36">
        <v>0.15</v>
      </c>
      <c r="G78" s="35">
        <v>1.6930000000000001</v>
      </c>
      <c r="H78" s="37">
        <f t="shared" si="2"/>
        <v>115.124</v>
      </c>
      <c r="I78" s="35"/>
      <c r="J78" s="35" t="s">
        <v>325</v>
      </c>
      <c r="K78" s="38">
        <v>42592</v>
      </c>
    </row>
    <row r="79" spans="1:11" x14ac:dyDescent="0.25">
      <c r="A79" s="35" t="s">
        <v>347</v>
      </c>
      <c r="B79" s="35">
        <v>250</v>
      </c>
      <c r="C79" s="35"/>
      <c r="D79" s="35"/>
      <c r="E79" s="36">
        <v>0.18</v>
      </c>
      <c r="F79" s="36">
        <v>0.15</v>
      </c>
      <c r="G79" s="35">
        <v>5.9</v>
      </c>
      <c r="H79" s="37">
        <f t="shared" si="2"/>
        <v>1253.75</v>
      </c>
      <c r="I79" s="35"/>
      <c r="J79" s="35" t="s">
        <v>325</v>
      </c>
      <c r="K79" s="38">
        <v>42592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2" sqref="A2:K6"/>
    </sheetView>
  </sheetViews>
  <sheetFormatPr baseColWidth="10" defaultRowHeight="15" x14ac:dyDescent="0.25"/>
  <cols>
    <col min="1" max="1" width="29.85546875" customWidth="1"/>
    <col min="2" max="2" width="14" customWidth="1"/>
  </cols>
  <sheetData>
    <row r="1" spans="1:11" x14ac:dyDescent="0.25">
      <c r="A1" s="2" t="s">
        <v>1</v>
      </c>
      <c r="B1" s="2" t="s">
        <v>7</v>
      </c>
      <c r="C1" s="2" t="s">
        <v>8</v>
      </c>
      <c r="D1" s="2" t="s">
        <v>9</v>
      </c>
      <c r="E1" s="2" t="s">
        <v>2</v>
      </c>
      <c r="F1" s="2" t="s">
        <v>3</v>
      </c>
      <c r="G1" s="10" t="s">
        <v>4</v>
      </c>
      <c r="H1" s="12" t="s">
        <v>93</v>
      </c>
      <c r="I1" s="2" t="s">
        <v>6</v>
      </c>
      <c r="J1" s="9" t="s">
        <v>42</v>
      </c>
      <c r="K1" s="9" t="s">
        <v>44</v>
      </c>
    </row>
    <row r="2" spans="1:11" x14ac:dyDescent="0.25">
      <c r="A2" t="s">
        <v>634</v>
      </c>
      <c r="B2">
        <v>240</v>
      </c>
      <c r="C2">
        <v>0</v>
      </c>
      <c r="D2">
        <f>+B2-C2</f>
        <v>240</v>
      </c>
      <c r="E2" s="3">
        <v>0.18</v>
      </c>
      <c r="F2" s="3">
        <v>0.2</v>
      </c>
      <c r="G2" s="4">
        <v>1.35</v>
      </c>
      <c r="H2" s="4">
        <f>(B2*G2)*(100%-F2)</f>
        <v>259.2</v>
      </c>
      <c r="J2" t="s">
        <v>637</v>
      </c>
      <c r="K2" s="1">
        <v>42502</v>
      </c>
    </row>
    <row r="3" spans="1:11" x14ac:dyDescent="0.25">
      <c r="A3" t="s">
        <v>635</v>
      </c>
      <c r="B3">
        <v>96</v>
      </c>
      <c r="C3">
        <v>0</v>
      </c>
      <c r="D3">
        <f t="shared" ref="D3:D5" si="0">+B3-C3</f>
        <v>96</v>
      </c>
      <c r="E3" s="3">
        <v>0.18</v>
      </c>
      <c r="F3" s="3">
        <v>0.2</v>
      </c>
      <c r="G3" s="4">
        <v>2.98</v>
      </c>
      <c r="H3" s="4">
        <f t="shared" ref="H3:H5" si="1">(B3*G3)*(100%-F3)</f>
        <v>228.864</v>
      </c>
      <c r="J3" t="s">
        <v>637</v>
      </c>
      <c r="K3" s="1">
        <v>42502</v>
      </c>
    </row>
    <row r="4" spans="1:11" x14ac:dyDescent="0.25">
      <c r="A4" t="s">
        <v>636</v>
      </c>
      <c r="B4">
        <v>72</v>
      </c>
      <c r="C4">
        <v>0</v>
      </c>
      <c r="D4">
        <f t="shared" si="0"/>
        <v>72</v>
      </c>
      <c r="E4" s="3">
        <v>0.18</v>
      </c>
      <c r="F4" s="3">
        <v>0.2</v>
      </c>
      <c r="G4" s="4">
        <v>4.6500000000000004</v>
      </c>
      <c r="H4" s="4">
        <f t="shared" si="1"/>
        <v>267.84000000000003</v>
      </c>
      <c r="J4" t="s">
        <v>637</v>
      </c>
      <c r="K4" s="1">
        <v>42502</v>
      </c>
    </row>
    <row r="5" spans="1:11" x14ac:dyDescent="0.25">
      <c r="A5" t="s">
        <v>634</v>
      </c>
      <c r="B5">
        <v>720</v>
      </c>
      <c r="C5">
        <v>0</v>
      </c>
      <c r="D5">
        <f t="shared" si="0"/>
        <v>720</v>
      </c>
      <c r="E5" s="3">
        <v>0.18</v>
      </c>
      <c r="F5" s="3">
        <v>0.2</v>
      </c>
      <c r="G5" s="4">
        <v>1.35</v>
      </c>
      <c r="H5" s="4">
        <f t="shared" si="1"/>
        <v>777.60000000000014</v>
      </c>
      <c r="J5" t="s">
        <v>692</v>
      </c>
      <c r="K5" s="1">
        <v>42597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H25" sqref="H25"/>
    </sheetView>
  </sheetViews>
  <sheetFormatPr baseColWidth="10" defaultRowHeight="15" x14ac:dyDescent="0.25"/>
  <cols>
    <col min="1" max="1" width="27.7109375" customWidth="1"/>
    <col min="2" max="2" width="14.5703125" customWidth="1"/>
  </cols>
  <sheetData>
    <row r="1" spans="1:11" x14ac:dyDescent="0.25">
      <c r="A1" s="2" t="s">
        <v>1</v>
      </c>
      <c r="B1" s="2" t="s">
        <v>7</v>
      </c>
      <c r="C1" s="2" t="s">
        <v>8</v>
      </c>
      <c r="D1" s="2" t="s">
        <v>9</v>
      </c>
      <c r="E1" s="2" t="s">
        <v>2</v>
      </c>
      <c r="F1" s="2" t="s">
        <v>3</v>
      </c>
      <c r="G1" s="10" t="s">
        <v>4</v>
      </c>
      <c r="H1" s="12" t="s">
        <v>93</v>
      </c>
      <c r="I1" s="2" t="s">
        <v>6</v>
      </c>
      <c r="J1" s="9" t="s">
        <v>42</v>
      </c>
      <c r="K1" s="9" t="s">
        <v>44</v>
      </c>
    </row>
    <row r="2" spans="1:11" x14ac:dyDescent="0.25">
      <c r="A2" t="s">
        <v>658</v>
      </c>
      <c r="B2">
        <v>144</v>
      </c>
      <c r="C2">
        <v>0</v>
      </c>
      <c r="D2">
        <f>+B2-C2</f>
        <v>144</v>
      </c>
      <c r="E2" s="3">
        <v>0.18</v>
      </c>
      <c r="F2" s="3">
        <v>0.28000000000000003</v>
      </c>
      <c r="G2">
        <v>1.28</v>
      </c>
      <c r="H2">
        <f>(B2*G2)*(100%-F2)</f>
        <v>132.71039999999999</v>
      </c>
      <c r="J2" t="s">
        <v>663</v>
      </c>
      <c r="K2" s="1">
        <v>42502</v>
      </c>
    </row>
    <row r="3" spans="1:11" x14ac:dyDescent="0.25">
      <c r="A3" t="s">
        <v>659</v>
      </c>
      <c r="B3">
        <v>360</v>
      </c>
      <c r="C3">
        <v>0</v>
      </c>
      <c r="D3">
        <f t="shared" ref="D3:D6" si="0">+B3-C3</f>
        <v>360</v>
      </c>
      <c r="E3" s="3">
        <v>0.18</v>
      </c>
      <c r="F3" s="3">
        <v>0.28000000000000003</v>
      </c>
      <c r="G3">
        <v>2.2400000000000002</v>
      </c>
      <c r="H3">
        <f t="shared" ref="H3:H6" si="1">(B3*G3)*(100%-F3)</f>
        <v>580.60800000000006</v>
      </c>
      <c r="J3" t="s">
        <v>663</v>
      </c>
      <c r="K3" s="1">
        <v>42502</v>
      </c>
    </row>
    <row r="4" spans="1:11" x14ac:dyDescent="0.25">
      <c r="A4" t="s">
        <v>660</v>
      </c>
      <c r="B4">
        <v>240</v>
      </c>
      <c r="C4">
        <v>0</v>
      </c>
      <c r="D4">
        <f t="shared" si="0"/>
        <v>240</v>
      </c>
      <c r="E4" s="3">
        <v>0.18</v>
      </c>
      <c r="F4" s="3">
        <v>0.28000000000000003</v>
      </c>
      <c r="G4">
        <v>5.9</v>
      </c>
      <c r="H4">
        <f t="shared" si="1"/>
        <v>1019.52</v>
      </c>
      <c r="J4" t="s">
        <v>663</v>
      </c>
      <c r="K4" s="1">
        <v>42502</v>
      </c>
    </row>
    <row r="5" spans="1:11" x14ac:dyDescent="0.25">
      <c r="A5" t="s">
        <v>661</v>
      </c>
      <c r="B5">
        <v>120</v>
      </c>
      <c r="C5">
        <v>0</v>
      </c>
      <c r="D5">
        <f t="shared" si="0"/>
        <v>120</v>
      </c>
      <c r="E5" s="3">
        <v>0.18</v>
      </c>
      <c r="F5" s="3">
        <v>0.28000000000000003</v>
      </c>
      <c r="G5">
        <v>1.57</v>
      </c>
      <c r="H5">
        <f t="shared" si="1"/>
        <v>135.648</v>
      </c>
      <c r="J5" t="s">
        <v>663</v>
      </c>
      <c r="K5" s="1">
        <v>42502</v>
      </c>
    </row>
    <row r="6" spans="1:11" x14ac:dyDescent="0.25">
      <c r="A6" t="s">
        <v>662</v>
      </c>
      <c r="B6">
        <v>48</v>
      </c>
      <c r="C6">
        <v>0</v>
      </c>
      <c r="D6">
        <f t="shared" si="0"/>
        <v>48</v>
      </c>
      <c r="E6" s="3">
        <v>0.18</v>
      </c>
      <c r="F6" s="3">
        <v>0.28000000000000003</v>
      </c>
      <c r="G6">
        <v>1.623</v>
      </c>
      <c r="H6">
        <f t="shared" si="1"/>
        <v>56.090879999999999</v>
      </c>
      <c r="J6" t="s">
        <v>663</v>
      </c>
      <c r="K6" s="1">
        <v>42502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A2" sqref="A2:K19"/>
    </sheetView>
  </sheetViews>
  <sheetFormatPr baseColWidth="10" defaultRowHeight="15" x14ac:dyDescent="0.25"/>
  <cols>
    <col min="1" max="1" width="34.28515625" customWidth="1"/>
  </cols>
  <sheetData>
    <row r="1" spans="1:11" x14ac:dyDescent="0.25">
      <c r="A1" s="2" t="s">
        <v>1</v>
      </c>
      <c r="B1" s="2" t="s">
        <v>7</v>
      </c>
      <c r="C1" s="2" t="s">
        <v>8</v>
      </c>
      <c r="D1" s="2" t="s">
        <v>9</v>
      </c>
      <c r="E1" s="2" t="s">
        <v>2</v>
      </c>
      <c r="F1" s="2" t="s">
        <v>3</v>
      </c>
      <c r="G1" s="10" t="s">
        <v>4</v>
      </c>
      <c r="H1" s="12" t="s">
        <v>93</v>
      </c>
      <c r="I1" s="2" t="s">
        <v>6</v>
      </c>
      <c r="J1" s="9" t="s">
        <v>42</v>
      </c>
      <c r="K1" s="9" t="s">
        <v>44</v>
      </c>
    </row>
    <row r="2" spans="1:11" x14ac:dyDescent="0.25">
      <c r="A2" t="s">
        <v>667</v>
      </c>
      <c r="B2">
        <v>2000</v>
      </c>
      <c r="C2">
        <v>0</v>
      </c>
      <c r="D2">
        <f>+B2-C2</f>
        <v>2000</v>
      </c>
      <c r="E2" s="3">
        <v>0.18</v>
      </c>
      <c r="F2" s="3">
        <v>0.25</v>
      </c>
      <c r="G2" s="4">
        <v>0.12</v>
      </c>
      <c r="H2" s="4">
        <f>(B2*G2)*(100%-F2)</f>
        <v>180</v>
      </c>
      <c r="J2">
        <v>160600</v>
      </c>
      <c r="K2" s="1">
        <v>42551</v>
      </c>
    </row>
    <row r="3" spans="1:11" x14ac:dyDescent="0.25">
      <c r="A3" t="s">
        <v>668</v>
      </c>
      <c r="B3">
        <v>2100</v>
      </c>
      <c r="C3">
        <v>0</v>
      </c>
      <c r="D3">
        <f t="shared" ref="D3:D19" si="0">+B3-C3</f>
        <v>2100</v>
      </c>
      <c r="E3" s="3">
        <v>0.18</v>
      </c>
      <c r="F3" s="3">
        <v>0.25</v>
      </c>
      <c r="G3" s="4">
        <v>0.189</v>
      </c>
      <c r="H3" s="4">
        <f t="shared" ref="H3:H19" si="1">(B3*G3)*(100%-F3)</f>
        <v>297.67499999999995</v>
      </c>
      <c r="J3">
        <v>160600</v>
      </c>
      <c r="K3" s="1">
        <v>42551</v>
      </c>
    </row>
    <row r="4" spans="1:11" x14ac:dyDescent="0.25">
      <c r="A4" t="s">
        <v>684</v>
      </c>
      <c r="B4">
        <v>1000</v>
      </c>
      <c r="C4">
        <v>0</v>
      </c>
      <c r="D4">
        <f t="shared" si="0"/>
        <v>1000</v>
      </c>
      <c r="E4" s="3">
        <v>0.18</v>
      </c>
      <c r="F4" s="3">
        <v>0.25</v>
      </c>
      <c r="G4" s="4">
        <v>0.27300000000000002</v>
      </c>
      <c r="H4" s="4">
        <f t="shared" si="1"/>
        <v>204.75</v>
      </c>
      <c r="J4">
        <v>160600</v>
      </c>
      <c r="K4" s="1">
        <v>42551</v>
      </c>
    </row>
    <row r="5" spans="1:11" x14ac:dyDescent="0.25">
      <c r="A5" t="s">
        <v>669</v>
      </c>
      <c r="B5">
        <v>600</v>
      </c>
      <c r="C5">
        <v>0</v>
      </c>
      <c r="D5">
        <f t="shared" si="0"/>
        <v>600</v>
      </c>
      <c r="E5" s="3">
        <v>0.18</v>
      </c>
      <c r="F5" s="3">
        <v>0.25</v>
      </c>
      <c r="G5" s="4">
        <v>0.98</v>
      </c>
      <c r="H5" s="4">
        <f t="shared" si="1"/>
        <v>441</v>
      </c>
      <c r="J5">
        <v>160600</v>
      </c>
      <c r="K5" s="1">
        <v>42551</v>
      </c>
    </row>
    <row r="6" spans="1:11" x14ac:dyDescent="0.25">
      <c r="A6" t="s">
        <v>670</v>
      </c>
      <c r="B6">
        <v>200</v>
      </c>
      <c r="C6">
        <v>0</v>
      </c>
      <c r="D6">
        <f t="shared" si="0"/>
        <v>200</v>
      </c>
      <c r="E6" s="3">
        <v>0.18</v>
      </c>
      <c r="F6" s="3">
        <v>0.25</v>
      </c>
      <c r="G6" s="4">
        <v>2.85</v>
      </c>
      <c r="H6" s="4">
        <f t="shared" si="1"/>
        <v>427.5</v>
      </c>
      <c r="J6">
        <v>160600</v>
      </c>
      <c r="K6" s="1">
        <v>42551</v>
      </c>
    </row>
    <row r="7" spans="1:11" x14ac:dyDescent="0.25">
      <c r="A7" t="s">
        <v>671</v>
      </c>
      <c r="B7">
        <v>1000</v>
      </c>
      <c r="C7">
        <v>0</v>
      </c>
      <c r="D7">
        <f t="shared" si="0"/>
        <v>1000</v>
      </c>
      <c r="E7" s="3">
        <v>0.18</v>
      </c>
      <c r="F7" s="3">
        <v>0.25</v>
      </c>
      <c r="G7" s="4">
        <v>0.13</v>
      </c>
      <c r="H7" s="4">
        <f t="shared" si="1"/>
        <v>97.5</v>
      </c>
      <c r="J7">
        <v>160600</v>
      </c>
      <c r="K7" s="1">
        <v>42551</v>
      </c>
    </row>
    <row r="8" spans="1:11" x14ac:dyDescent="0.25">
      <c r="A8" t="s">
        <v>672</v>
      </c>
      <c r="B8">
        <v>1000</v>
      </c>
      <c r="C8">
        <v>0</v>
      </c>
      <c r="D8">
        <f t="shared" si="0"/>
        <v>1000</v>
      </c>
      <c r="E8" s="3">
        <v>0.18</v>
      </c>
      <c r="F8" s="3">
        <v>0.25</v>
      </c>
      <c r="G8" s="4">
        <v>0.17399999999999999</v>
      </c>
      <c r="H8" s="4">
        <f t="shared" si="1"/>
        <v>130.5</v>
      </c>
      <c r="J8">
        <v>160600</v>
      </c>
      <c r="K8" s="1">
        <v>42551</v>
      </c>
    </row>
    <row r="9" spans="1:11" x14ac:dyDescent="0.25">
      <c r="A9" t="s">
        <v>673</v>
      </c>
      <c r="B9">
        <v>1000</v>
      </c>
      <c r="C9">
        <v>0</v>
      </c>
      <c r="D9">
        <f t="shared" si="0"/>
        <v>1000</v>
      </c>
      <c r="E9" s="3">
        <v>0.18</v>
      </c>
      <c r="F9" s="3">
        <v>0.25</v>
      </c>
      <c r="G9" s="4">
        <v>0.08</v>
      </c>
      <c r="H9" s="4">
        <f t="shared" si="1"/>
        <v>60</v>
      </c>
      <c r="J9">
        <v>160600</v>
      </c>
      <c r="K9" s="1">
        <v>42551</v>
      </c>
    </row>
    <row r="10" spans="1:11" x14ac:dyDescent="0.25">
      <c r="A10" t="s">
        <v>674</v>
      </c>
      <c r="B10">
        <v>1000</v>
      </c>
      <c r="C10">
        <v>0</v>
      </c>
      <c r="D10">
        <f t="shared" si="0"/>
        <v>1000</v>
      </c>
      <c r="E10" s="3">
        <v>0.18</v>
      </c>
      <c r="F10" s="3">
        <v>0.25</v>
      </c>
      <c r="G10" s="4">
        <v>9.5000000000000001E-2</v>
      </c>
      <c r="H10" s="4">
        <f t="shared" si="1"/>
        <v>71.25</v>
      </c>
      <c r="J10">
        <v>160600</v>
      </c>
      <c r="K10" s="1">
        <v>42551</v>
      </c>
    </row>
    <row r="11" spans="1:11" x14ac:dyDescent="0.25">
      <c r="A11" t="s">
        <v>675</v>
      </c>
      <c r="B11">
        <v>1000</v>
      </c>
      <c r="C11">
        <v>0</v>
      </c>
      <c r="D11">
        <f t="shared" si="0"/>
        <v>1000</v>
      </c>
      <c r="E11" s="3">
        <v>0.18</v>
      </c>
      <c r="F11" s="3">
        <v>0.25</v>
      </c>
      <c r="G11" s="4">
        <v>0.1</v>
      </c>
      <c r="H11" s="4">
        <f t="shared" si="1"/>
        <v>75</v>
      </c>
      <c r="J11">
        <v>160600</v>
      </c>
      <c r="K11" s="1">
        <v>42551</v>
      </c>
    </row>
    <row r="12" spans="1:11" x14ac:dyDescent="0.25">
      <c r="A12" t="s">
        <v>676</v>
      </c>
      <c r="B12">
        <v>1000</v>
      </c>
      <c r="C12">
        <v>0</v>
      </c>
      <c r="D12">
        <f t="shared" si="0"/>
        <v>1000</v>
      </c>
      <c r="E12" s="3">
        <v>0.18</v>
      </c>
      <c r="F12" s="3">
        <v>0.25</v>
      </c>
      <c r="G12" s="4">
        <v>0.105</v>
      </c>
      <c r="H12" s="4">
        <f t="shared" si="1"/>
        <v>78.75</v>
      </c>
      <c r="J12">
        <v>160600</v>
      </c>
      <c r="K12" s="1">
        <v>42551</v>
      </c>
    </row>
    <row r="13" spans="1:11" x14ac:dyDescent="0.25">
      <c r="A13" t="s">
        <v>677</v>
      </c>
      <c r="B13">
        <v>100</v>
      </c>
      <c r="C13">
        <v>0</v>
      </c>
      <c r="D13">
        <f t="shared" si="0"/>
        <v>100</v>
      </c>
      <c r="E13" s="3">
        <v>0.18</v>
      </c>
      <c r="F13" s="3">
        <v>0.25</v>
      </c>
      <c r="G13" s="4">
        <v>18</v>
      </c>
      <c r="H13" s="4">
        <f t="shared" si="1"/>
        <v>1350</v>
      </c>
      <c r="J13">
        <v>160600</v>
      </c>
      <c r="K13" s="1">
        <v>42551</v>
      </c>
    </row>
    <row r="14" spans="1:11" x14ac:dyDescent="0.25">
      <c r="A14" t="s">
        <v>678</v>
      </c>
      <c r="B14">
        <v>50</v>
      </c>
      <c r="C14">
        <v>0</v>
      </c>
      <c r="D14">
        <f t="shared" si="0"/>
        <v>50</v>
      </c>
      <c r="E14" s="3">
        <v>0.18</v>
      </c>
      <c r="F14" s="3">
        <v>0.25</v>
      </c>
      <c r="G14" s="4">
        <v>18</v>
      </c>
      <c r="H14" s="4">
        <f t="shared" si="1"/>
        <v>675</v>
      </c>
      <c r="J14">
        <v>160600</v>
      </c>
      <c r="K14" s="1">
        <v>42551</v>
      </c>
    </row>
    <row r="15" spans="1:11" x14ac:dyDescent="0.25">
      <c r="A15" t="s">
        <v>679</v>
      </c>
      <c r="B15">
        <v>100</v>
      </c>
      <c r="C15">
        <v>0</v>
      </c>
      <c r="D15">
        <f t="shared" si="0"/>
        <v>100</v>
      </c>
      <c r="E15" s="3">
        <v>0.18</v>
      </c>
      <c r="F15" s="3">
        <v>0.25</v>
      </c>
      <c r="G15" s="4">
        <v>6.3</v>
      </c>
      <c r="H15" s="4">
        <f t="shared" si="1"/>
        <v>472.5</v>
      </c>
      <c r="J15">
        <v>160600</v>
      </c>
      <c r="K15" s="1">
        <v>42551</v>
      </c>
    </row>
    <row r="16" spans="1:11" x14ac:dyDescent="0.25">
      <c r="A16" t="s">
        <v>680</v>
      </c>
      <c r="B16">
        <v>10</v>
      </c>
      <c r="C16">
        <v>0</v>
      </c>
      <c r="D16">
        <f t="shared" si="0"/>
        <v>10</v>
      </c>
      <c r="E16" s="3">
        <v>0.18</v>
      </c>
      <c r="F16" s="3">
        <v>0.25</v>
      </c>
      <c r="G16" s="4">
        <v>11.7</v>
      </c>
      <c r="H16" s="4">
        <f t="shared" si="1"/>
        <v>87.75</v>
      </c>
      <c r="J16">
        <v>160600</v>
      </c>
      <c r="K16" s="1">
        <v>42551</v>
      </c>
    </row>
    <row r="17" spans="1:11" x14ac:dyDescent="0.25">
      <c r="A17" t="s">
        <v>681</v>
      </c>
      <c r="B17">
        <v>25</v>
      </c>
      <c r="C17">
        <v>0</v>
      </c>
      <c r="D17">
        <f t="shared" si="0"/>
        <v>25</v>
      </c>
      <c r="E17" s="3">
        <v>0.18</v>
      </c>
      <c r="F17" s="3">
        <v>0.25</v>
      </c>
      <c r="G17" s="4">
        <v>15.2</v>
      </c>
      <c r="H17" s="4">
        <f t="shared" si="1"/>
        <v>285</v>
      </c>
      <c r="J17">
        <v>160600</v>
      </c>
      <c r="K17" s="1">
        <v>42551</v>
      </c>
    </row>
    <row r="18" spans="1:11" x14ac:dyDescent="0.25">
      <c r="A18" t="s">
        <v>682</v>
      </c>
      <c r="B18">
        <v>15</v>
      </c>
      <c r="C18">
        <v>0</v>
      </c>
      <c r="D18">
        <f t="shared" si="0"/>
        <v>15</v>
      </c>
      <c r="E18" s="3">
        <v>0.18</v>
      </c>
      <c r="F18" s="3">
        <v>0.25</v>
      </c>
      <c r="G18" s="4">
        <v>14.9</v>
      </c>
      <c r="H18" s="4">
        <f t="shared" si="1"/>
        <v>167.625</v>
      </c>
      <c r="J18">
        <v>160600</v>
      </c>
      <c r="K18" s="1">
        <v>42551</v>
      </c>
    </row>
    <row r="19" spans="1:11" x14ac:dyDescent="0.25">
      <c r="A19" t="s">
        <v>683</v>
      </c>
      <c r="B19">
        <v>5</v>
      </c>
      <c r="C19">
        <v>0</v>
      </c>
      <c r="D19">
        <f t="shared" si="0"/>
        <v>5</v>
      </c>
      <c r="E19" s="3">
        <v>0.18</v>
      </c>
      <c r="F19" s="3">
        <v>0.25</v>
      </c>
      <c r="G19" s="4">
        <v>14.9</v>
      </c>
      <c r="H19" s="4">
        <f t="shared" si="1"/>
        <v>55.875</v>
      </c>
      <c r="J19">
        <v>160600</v>
      </c>
      <c r="K19" s="1">
        <v>42551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2" sqref="A2:K6"/>
    </sheetView>
  </sheetViews>
  <sheetFormatPr baseColWidth="10" defaultRowHeight="15" x14ac:dyDescent="0.25"/>
  <cols>
    <col min="1" max="1" width="33" customWidth="1"/>
    <col min="2" max="2" width="14.5703125" customWidth="1"/>
  </cols>
  <sheetData>
    <row r="1" spans="1:11" x14ac:dyDescent="0.25">
      <c r="A1" s="2" t="s">
        <v>1</v>
      </c>
      <c r="B1" s="2" t="s">
        <v>7</v>
      </c>
      <c r="C1" s="2" t="s">
        <v>8</v>
      </c>
      <c r="D1" s="2" t="s">
        <v>9</v>
      </c>
      <c r="E1" s="2" t="s">
        <v>2</v>
      </c>
      <c r="F1" s="2" t="s">
        <v>3</v>
      </c>
      <c r="G1" s="10" t="s">
        <v>4</v>
      </c>
      <c r="H1" s="12" t="s">
        <v>93</v>
      </c>
      <c r="I1" s="2" t="s">
        <v>6</v>
      </c>
      <c r="J1" s="9" t="s">
        <v>42</v>
      </c>
      <c r="K1" s="9" t="s">
        <v>44</v>
      </c>
    </row>
    <row r="2" spans="1:11" x14ac:dyDescent="0.25">
      <c r="A2" t="s">
        <v>686</v>
      </c>
      <c r="B2">
        <v>200</v>
      </c>
      <c r="C2">
        <v>0</v>
      </c>
      <c r="D2">
        <f>B2-C2</f>
        <v>200</v>
      </c>
      <c r="E2" s="3">
        <v>0.18</v>
      </c>
      <c r="F2" s="3">
        <v>0.25</v>
      </c>
      <c r="G2">
        <v>2.4260000000000002</v>
      </c>
      <c r="H2">
        <f>+(B2*G2)*(100%-F2)</f>
        <v>363.90000000000003</v>
      </c>
      <c r="J2" t="s">
        <v>691</v>
      </c>
      <c r="K2" s="1">
        <v>42578</v>
      </c>
    </row>
    <row r="3" spans="1:11" x14ac:dyDescent="0.25">
      <c r="A3" t="s">
        <v>687</v>
      </c>
      <c r="B3">
        <v>200</v>
      </c>
      <c r="C3">
        <v>0</v>
      </c>
      <c r="D3">
        <f t="shared" ref="D3:D6" si="0">B3-C3</f>
        <v>200</v>
      </c>
      <c r="E3" s="3">
        <v>0.18</v>
      </c>
      <c r="F3" s="3">
        <v>0.25</v>
      </c>
      <c r="G3">
        <v>1.8740000000000001</v>
      </c>
      <c r="H3">
        <f t="shared" ref="H3:H6" si="1">+(B3*G3)*(100%-F3)</f>
        <v>281.10000000000002</v>
      </c>
      <c r="J3" t="s">
        <v>691</v>
      </c>
      <c r="K3" s="1">
        <v>42578</v>
      </c>
    </row>
    <row r="4" spans="1:11" x14ac:dyDescent="0.25">
      <c r="A4" t="s">
        <v>688</v>
      </c>
      <c r="B4">
        <v>100</v>
      </c>
      <c r="C4">
        <v>0</v>
      </c>
      <c r="D4">
        <f t="shared" si="0"/>
        <v>100</v>
      </c>
      <c r="E4" s="3">
        <v>0.18</v>
      </c>
      <c r="F4" s="3">
        <v>0.25</v>
      </c>
      <c r="G4">
        <v>0.86499999999999999</v>
      </c>
      <c r="H4">
        <f t="shared" si="1"/>
        <v>64.875</v>
      </c>
      <c r="J4" t="s">
        <v>691</v>
      </c>
      <c r="K4" s="1">
        <v>42578</v>
      </c>
    </row>
    <row r="5" spans="1:11" x14ac:dyDescent="0.25">
      <c r="A5" t="s">
        <v>689</v>
      </c>
      <c r="B5">
        <v>50</v>
      </c>
      <c r="C5">
        <v>0</v>
      </c>
      <c r="D5">
        <f t="shared" si="0"/>
        <v>50</v>
      </c>
      <c r="E5" s="3">
        <v>0.18</v>
      </c>
      <c r="F5" s="3">
        <v>0.25</v>
      </c>
      <c r="G5">
        <v>0.85</v>
      </c>
      <c r="H5">
        <f t="shared" si="1"/>
        <v>31.875</v>
      </c>
      <c r="J5" t="s">
        <v>691</v>
      </c>
      <c r="K5" s="1">
        <v>42578</v>
      </c>
    </row>
    <row r="6" spans="1:11" x14ac:dyDescent="0.25">
      <c r="A6" t="s">
        <v>690</v>
      </c>
      <c r="B6">
        <v>50</v>
      </c>
      <c r="C6">
        <v>0</v>
      </c>
      <c r="D6">
        <f t="shared" si="0"/>
        <v>50</v>
      </c>
      <c r="E6" s="3">
        <v>0.18</v>
      </c>
      <c r="F6" s="3">
        <v>0.25</v>
      </c>
      <c r="G6">
        <v>1.93</v>
      </c>
      <c r="H6">
        <f t="shared" si="1"/>
        <v>72.375</v>
      </c>
      <c r="J6" t="s">
        <v>691</v>
      </c>
      <c r="K6" s="1">
        <v>42578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A2" sqref="A2:K7"/>
    </sheetView>
  </sheetViews>
  <sheetFormatPr baseColWidth="10" defaultRowHeight="15" x14ac:dyDescent="0.25"/>
  <cols>
    <col min="1" max="1" width="38.140625" customWidth="1"/>
  </cols>
  <sheetData>
    <row r="1" spans="1:11" x14ac:dyDescent="0.25">
      <c r="A1" s="2" t="s">
        <v>1</v>
      </c>
      <c r="B1" s="2" t="s">
        <v>7</v>
      </c>
      <c r="C1" s="2" t="s">
        <v>8</v>
      </c>
      <c r="D1" s="2" t="s">
        <v>9</v>
      </c>
      <c r="E1" s="2" t="s">
        <v>2</v>
      </c>
      <c r="F1" s="2" t="s">
        <v>3</v>
      </c>
      <c r="G1" s="10" t="s">
        <v>4</v>
      </c>
      <c r="H1" s="12" t="s">
        <v>93</v>
      </c>
      <c r="I1" s="2" t="s">
        <v>6</v>
      </c>
      <c r="J1" s="9" t="s">
        <v>42</v>
      </c>
      <c r="K1" s="9" t="s">
        <v>44</v>
      </c>
    </row>
    <row r="2" spans="1:11" x14ac:dyDescent="0.25">
      <c r="A2" t="s">
        <v>693</v>
      </c>
      <c r="B2">
        <v>540</v>
      </c>
      <c r="C2">
        <v>0</v>
      </c>
      <c r="D2">
        <f>+B2-C2</f>
        <v>540</v>
      </c>
      <c r="E2" s="3">
        <v>0.18</v>
      </c>
      <c r="G2">
        <v>0.56000000000000005</v>
      </c>
      <c r="H2">
        <f>+B2*G2</f>
        <v>302.40000000000003</v>
      </c>
      <c r="J2">
        <v>1600818</v>
      </c>
      <c r="K2" s="1">
        <v>42608</v>
      </c>
    </row>
    <row r="3" spans="1:11" x14ac:dyDescent="0.25">
      <c r="A3" t="s">
        <v>694</v>
      </c>
      <c r="B3">
        <v>360</v>
      </c>
      <c r="C3">
        <v>0</v>
      </c>
      <c r="D3">
        <f t="shared" ref="D3:D7" si="0">+B3-C3</f>
        <v>360</v>
      </c>
      <c r="E3" s="3">
        <v>0.18</v>
      </c>
      <c r="G3">
        <v>0.56000000000000005</v>
      </c>
      <c r="H3">
        <f t="shared" ref="H3:H7" si="1">+B3*G3</f>
        <v>201.60000000000002</v>
      </c>
      <c r="J3">
        <v>1600818</v>
      </c>
      <c r="K3" s="1">
        <v>42608</v>
      </c>
    </row>
    <row r="4" spans="1:11" x14ac:dyDescent="0.25">
      <c r="A4" t="s">
        <v>695</v>
      </c>
      <c r="B4">
        <v>288</v>
      </c>
      <c r="C4">
        <v>0</v>
      </c>
      <c r="D4">
        <f t="shared" si="0"/>
        <v>288</v>
      </c>
      <c r="E4" s="3">
        <v>0.18</v>
      </c>
      <c r="G4">
        <v>3</v>
      </c>
      <c r="H4">
        <f t="shared" si="1"/>
        <v>864</v>
      </c>
      <c r="J4">
        <v>1600818</v>
      </c>
      <c r="K4" s="1">
        <v>42608</v>
      </c>
    </row>
    <row r="5" spans="1:11" x14ac:dyDescent="0.25">
      <c r="A5" t="s">
        <v>696</v>
      </c>
      <c r="B5">
        <v>48</v>
      </c>
      <c r="C5">
        <v>0</v>
      </c>
      <c r="D5">
        <f t="shared" si="0"/>
        <v>48</v>
      </c>
      <c r="E5" s="3">
        <v>0.18</v>
      </c>
      <c r="G5">
        <v>5.8</v>
      </c>
      <c r="H5">
        <f t="shared" si="1"/>
        <v>278.39999999999998</v>
      </c>
      <c r="J5">
        <v>1600818</v>
      </c>
      <c r="K5" s="1">
        <v>42608</v>
      </c>
    </row>
    <row r="6" spans="1:11" x14ac:dyDescent="0.25">
      <c r="A6" t="s">
        <v>697</v>
      </c>
      <c r="B6">
        <v>60</v>
      </c>
      <c r="C6">
        <v>0</v>
      </c>
      <c r="D6">
        <f t="shared" si="0"/>
        <v>60</v>
      </c>
      <c r="E6" s="3">
        <v>0.18</v>
      </c>
      <c r="G6">
        <v>11.2</v>
      </c>
      <c r="H6">
        <f t="shared" si="1"/>
        <v>672</v>
      </c>
      <c r="J6">
        <v>1600818</v>
      </c>
      <c r="K6" s="1">
        <v>42608</v>
      </c>
    </row>
    <row r="7" spans="1:11" x14ac:dyDescent="0.25">
      <c r="A7" t="s">
        <v>698</v>
      </c>
      <c r="B7">
        <v>200</v>
      </c>
      <c r="C7">
        <v>0</v>
      </c>
      <c r="D7">
        <f t="shared" si="0"/>
        <v>200</v>
      </c>
      <c r="E7" s="3">
        <v>0.18</v>
      </c>
      <c r="G7">
        <v>2.516</v>
      </c>
      <c r="H7">
        <f t="shared" si="1"/>
        <v>503.2</v>
      </c>
      <c r="J7">
        <v>1600818</v>
      </c>
      <c r="K7" s="1">
        <v>42608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opLeftCell="A25" workbookViewId="0">
      <selection activeCell="M29" sqref="M29"/>
    </sheetView>
  </sheetViews>
  <sheetFormatPr baseColWidth="10" defaultRowHeight="15" x14ac:dyDescent="0.25"/>
  <cols>
    <col min="1" max="1" width="33.5703125" customWidth="1"/>
    <col min="2" max="2" width="13.140625" customWidth="1"/>
    <col min="7" max="8" width="11.42578125" style="4"/>
    <col min="9" max="9" width="14.28515625" customWidth="1"/>
  </cols>
  <sheetData>
    <row r="1" spans="1:14" x14ac:dyDescent="0.25">
      <c r="A1" s="2" t="s">
        <v>1</v>
      </c>
      <c r="B1" s="2" t="s">
        <v>7</v>
      </c>
      <c r="C1" s="2" t="s">
        <v>8</v>
      </c>
      <c r="D1" s="2" t="s">
        <v>9</v>
      </c>
      <c r="E1" s="2" t="s">
        <v>2</v>
      </c>
      <c r="F1" s="2" t="s">
        <v>3</v>
      </c>
      <c r="G1" s="11" t="s">
        <v>4</v>
      </c>
      <c r="H1" s="11" t="s">
        <v>5</v>
      </c>
      <c r="I1" s="2" t="s">
        <v>42</v>
      </c>
      <c r="J1" s="2" t="s">
        <v>44</v>
      </c>
    </row>
    <row r="2" spans="1:14" x14ac:dyDescent="0.25">
      <c r="A2" s="79" t="s">
        <v>274</v>
      </c>
      <c r="B2" s="79">
        <v>10</v>
      </c>
      <c r="C2" s="79">
        <v>0</v>
      </c>
      <c r="D2" s="79">
        <f>B2-C2</f>
        <v>10</v>
      </c>
      <c r="E2" s="80">
        <v>0.18</v>
      </c>
      <c r="F2" s="80">
        <v>0.17</v>
      </c>
      <c r="G2" s="73">
        <v>24.456</v>
      </c>
      <c r="H2" s="73">
        <f>(G2*B2)*(100%-F2)</f>
        <v>202.98479999999998</v>
      </c>
      <c r="I2" s="79" t="s">
        <v>574</v>
      </c>
      <c r="J2" s="75">
        <v>42429</v>
      </c>
    </row>
    <row r="3" spans="1:14" x14ac:dyDescent="0.25">
      <c r="A3" s="79" t="s">
        <v>565</v>
      </c>
      <c r="B3" s="79">
        <v>20</v>
      </c>
      <c r="C3" s="79">
        <v>0</v>
      </c>
      <c r="D3" s="79">
        <f t="shared" ref="D3:D17" si="0">B3-C3</f>
        <v>20</v>
      </c>
      <c r="E3" s="80">
        <v>0.18</v>
      </c>
      <c r="F3" s="80">
        <v>0.17</v>
      </c>
      <c r="G3" s="73">
        <v>6.843</v>
      </c>
      <c r="H3" s="73">
        <f t="shared" ref="H3:H17" si="1">(G3*B3)*(100%-F3)</f>
        <v>113.5938</v>
      </c>
      <c r="I3" s="79" t="s">
        <v>574</v>
      </c>
      <c r="J3" s="75">
        <v>42429</v>
      </c>
    </row>
    <row r="4" spans="1:14" x14ac:dyDescent="0.25">
      <c r="A4" s="79" t="s">
        <v>566</v>
      </c>
      <c r="B4" s="79">
        <v>10</v>
      </c>
      <c r="C4" s="79">
        <v>0</v>
      </c>
      <c r="D4" s="79">
        <f t="shared" si="0"/>
        <v>10</v>
      </c>
      <c r="E4" s="80">
        <v>0.18</v>
      </c>
      <c r="F4" s="80">
        <v>0.17</v>
      </c>
      <c r="G4" s="73">
        <v>7.5570000000000004</v>
      </c>
      <c r="H4" s="73">
        <f t="shared" si="1"/>
        <v>62.723100000000002</v>
      </c>
      <c r="I4" s="79" t="s">
        <v>574</v>
      </c>
      <c r="J4" s="75">
        <v>42429</v>
      </c>
    </row>
    <row r="5" spans="1:14" x14ac:dyDescent="0.25">
      <c r="A5" s="79" t="s">
        <v>567</v>
      </c>
      <c r="B5" s="79">
        <v>20</v>
      </c>
      <c r="C5" s="79">
        <v>0</v>
      </c>
      <c r="D5" s="79">
        <f t="shared" si="0"/>
        <v>20</v>
      </c>
      <c r="E5" s="80">
        <v>0.18</v>
      </c>
      <c r="F5" s="80">
        <v>0.17</v>
      </c>
      <c r="G5" s="73">
        <v>9.1379999999999999</v>
      </c>
      <c r="H5" s="73">
        <f t="shared" si="1"/>
        <v>151.6908</v>
      </c>
      <c r="I5" s="79" t="s">
        <v>574</v>
      </c>
      <c r="J5" s="75">
        <v>42429</v>
      </c>
    </row>
    <row r="6" spans="1:14" x14ac:dyDescent="0.25">
      <c r="A6" s="79" t="s">
        <v>568</v>
      </c>
      <c r="B6" s="79">
        <v>20</v>
      </c>
      <c r="C6" s="79">
        <v>0</v>
      </c>
      <c r="D6" s="79">
        <f t="shared" si="0"/>
        <v>20</v>
      </c>
      <c r="E6" s="80">
        <v>0.18</v>
      </c>
      <c r="F6" s="80">
        <v>0.17</v>
      </c>
      <c r="G6" s="73">
        <v>13.004</v>
      </c>
      <c r="H6" s="73">
        <f t="shared" si="1"/>
        <v>215.86639999999997</v>
      </c>
      <c r="I6" s="79" t="s">
        <v>574</v>
      </c>
      <c r="J6" s="75">
        <v>42429</v>
      </c>
    </row>
    <row r="7" spans="1:14" x14ac:dyDescent="0.25">
      <c r="A7" s="79" t="s">
        <v>569</v>
      </c>
      <c r="B7" s="79">
        <v>10</v>
      </c>
      <c r="C7" s="79">
        <v>0</v>
      </c>
      <c r="D7" s="79">
        <f t="shared" si="0"/>
        <v>10</v>
      </c>
      <c r="E7" s="80">
        <v>0.18</v>
      </c>
      <c r="F7" s="80">
        <v>0.17</v>
      </c>
      <c r="G7" s="73">
        <v>18.649999999999999</v>
      </c>
      <c r="H7" s="73">
        <f t="shared" si="1"/>
        <v>154.79499999999999</v>
      </c>
      <c r="I7" s="79" t="s">
        <v>574</v>
      </c>
      <c r="J7" s="75">
        <v>42429</v>
      </c>
    </row>
    <row r="8" spans="1:14" x14ac:dyDescent="0.25">
      <c r="A8" s="79" t="s">
        <v>570</v>
      </c>
      <c r="B8" s="79">
        <v>5</v>
      </c>
      <c r="C8" s="79">
        <v>0</v>
      </c>
      <c r="D8" s="79">
        <f t="shared" si="0"/>
        <v>5</v>
      </c>
      <c r="E8" s="80">
        <v>0.18</v>
      </c>
      <c r="F8" s="80">
        <v>0.17</v>
      </c>
      <c r="G8" s="73">
        <v>17.631</v>
      </c>
      <c r="H8" s="73">
        <f t="shared" si="1"/>
        <v>73.16865</v>
      </c>
      <c r="I8" s="79" t="s">
        <v>574</v>
      </c>
      <c r="J8" s="75">
        <v>42429</v>
      </c>
      <c r="N8">
        <v>6</v>
      </c>
    </row>
    <row r="9" spans="1:14" x14ac:dyDescent="0.25">
      <c r="A9" s="79" t="s">
        <v>52</v>
      </c>
      <c r="B9" s="79">
        <v>20</v>
      </c>
      <c r="C9" s="79">
        <v>0</v>
      </c>
      <c r="D9" s="79">
        <f t="shared" si="0"/>
        <v>20</v>
      </c>
      <c r="E9" s="80">
        <v>0.18</v>
      </c>
      <c r="F9" s="80">
        <v>0.17</v>
      </c>
      <c r="G9" s="73">
        <v>13.398999999999999</v>
      </c>
      <c r="H9" s="73">
        <f t="shared" si="1"/>
        <v>222.42339999999996</v>
      </c>
      <c r="I9" s="79" t="s">
        <v>574</v>
      </c>
      <c r="J9" s="75">
        <v>42429</v>
      </c>
    </row>
    <row r="10" spans="1:14" x14ac:dyDescent="0.25">
      <c r="A10" s="79" t="s">
        <v>281</v>
      </c>
      <c r="B10" s="79">
        <v>15</v>
      </c>
      <c r="C10" s="79">
        <v>0</v>
      </c>
      <c r="D10" s="79">
        <f t="shared" si="0"/>
        <v>15</v>
      </c>
      <c r="E10" s="80">
        <v>0.18</v>
      </c>
      <c r="F10" s="80">
        <v>0.17</v>
      </c>
      <c r="G10" s="73">
        <v>3.16</v>
      </c>
      <c r="H10" s="73">
        <f t="shared" si="1"/>
        <v>39.342000000000006</v>
      </c>
      <c r="I10" s="79" t="s">
        <v>574</v>
      </c>
      <c r="J10" s="75">
        <v>42429</v>
      </c>
    </row>
    <row r="11" spans="1:14" x14ac:dyDescent="0.25">
      <c r="A11" s="79" t="s">
        <v>571</v>
      </c>
      <c r="B11" s="79">
        <v>100</v>
      </c>
      <c r="C11" s="79">
        <v>0</v>
      </c>
      <c r="D11" s="79">
        <f t="shared" si="0"/>
        <v>100</v>
      </c>
      <c r="E11" s="80">
        <v>0.18</v>
      </c>
      <c r="F11" s="80">
        <v>0.17</v>
      </c>
      <c r="G11" s="73">
        <v>1.7</v>
      </c>
      <c r="H11" s="73">
        <f t="shared" si="1"/>
        <v>141.1</v>
      </c>
      <c r="I11" s="79" t="s">
        <v>574</v>
      </c>
      <c r="J11" s="75">
        <v>42429</v>
      </c>
    </row>
    <row r="12" spans="1:14" x14ac:dyDescent="0.25">
      <c r="A12" s="79" t="s">
        <v>282</v>
      </c>
      <c r="B12" s="79">
        <v>15</v>
      </c>
      <c r="C12" s="79">
        <v>0</v>
      </c>
      <c r="D12" s="79">
        <f t="shared" si="0"/>
        <v>15</v>
      </c>
      <c r="E12" s="80">
        <v>0.18</v>
      </c>
      <c r="F12" s="80">
        <v>0.17</v>
      </c>
      <c r="G12" s="73">
        <v>28.038</v>
      </c>
      <c r="H12" s="73">
        <f t="shared" si="1"/>
        <v>349.07309999999995</v>
      </c>
      <c r="I12" s="79" t="s">
        <v>574</v>
      </c>
      <c r="J12" s="75">
        <v>42429</v>
      </c>
    </row>
    <row r="13" spans="1:14" x14ac:dyDescent="0.25">
      <c r="A13" s="79" t="s">
        <v>283</v>
      </c>
      <c r="B13" s="79">
        <v>30</v>
      </c>
      <c r="C13" s="79">
        <v>0</v>
      </c>
      <c r="D13" s="79">
        <f t="shared" si="0"/>
        <v>30</v>
      </c>
      <c r="E13" s="80">
        <v>0.18</v>
      </c>
      <c r="F13" s="80">
        <v>0.17</v>
      </c>
      <c r="G13" s="73">
        <v>8.9450000000000003</v>
      </c>
      <c r="H13" s="73">
        <f t="shared" si="1"/>
        <v>222.73050000000001</v>
      </c>
      <c r="I13" s="79" t="s">
        <v>574</v>
      </c>
      <c r="J13" s="75">
        <v>42429</v>
      </c>
    </row>
    <row r="14" spans="1:14" x14ac:dyDescent="0.25">
      <c r="A14" s="79" t="s">
        <v>572</v>
      </c>
      <c r="B14" s="79">
        <v>50</v>
      </c>
      <c r="C14" s="79">
        <v>0</v>
      </c>
      <c r="D14" s="79">
        <f t="shared" si="0"/>
        <v>50</v>
      </c>
      <c r="E14" s="80">
        <v>0.18</v>
      </c>
      <c r="F14" s="80">
        <v>0.17</v>
      </c>
      <c r="G14" s="73">
        <v>1.0289999999999999</v>
      </c>
      <c r="H14" s="73">
        <f t="shared" si="1"/>
        <v>42.703499999999991</v>
      </c>
      <c r="I14" s="79" t="s">
        <v>574</v>
      </c>
      <c r="J14" s="75">
        <v>42429</v>
      </c>
    </row>
    <row r="15" spans="1:14" x14ac:dyDescent="0.25">
      <c r="A15" s="79" t="s">
        <v>285</v>
      </c>
      <c r="B15" s="79">
        <v>50</v>
      </c>
      <c r="C15" s="79">
        <v>0</v>
      </c>
      <c r="D15" s="79">
        <f t="shared" si="0"/>
        <v>50</v>
      </c>
      <c r="E15" s="80">
        <v>0.18</v>
      </c>
      <c r="F15" s="80">
        <v>0.17</v>
      </c>
      <c r="G15" s="73">
        <v>1.5860000000000001</v>
      </c>
      <c r="H15" s="73">
        <f t="shared" si="1"/>
        <v>65.818999999999988</v>
      </c>
      <c r="I15" s="79" t="s">
        <v>574</v>
      </c>
      <c r="J15" s="75">
        <v>42429</v>
      </c>
    </row>
    <row r="16" spans="1:14" x14ac:dyDescent="0.25">
      <c r="A16" s="79" t="s">
        <v>573</v>
      </c>
      <c r="B16" s="79">
        <v>1</v>
      </c>
      <c r="C16" s="79">
        <v>0</v>
      </c>
      <c r="D16" s="79">
        <f t="shared" si="0"/>
        <v>1</v>
      </c>
      <c r="E16" s="80">
        <v>0.18</v>
      </c>
      <c r="F16" s="80">
        <v>0.17</v>
      </c>
      <c r="G16" s="73">
        <v>149.32</v>
      </c>
      <c r="H16" s="73">
        <f t="shared" si="1"/>
        <v>123.93559999999999</v>
      </c>
      <c r="I16" s="79" t="s">
        <v>574</v>
      </c>
      <c r="J16" s="75">
        <v>42429</v>
      </c>
    </row>
    <row r="17" spans="1:10" x14ac:dyDescent="0.25">
      <c r="A17" s="79" t="s">
        <v>286</v>
      </c>
      <c r="B17" s="79">
        <v>1</v>
      </c>
      <c r="C17" s="79">
        <v>0</v>
      </c>
      <c r="D17" s="79">
        <f t="shared" si="0"/>
        <v>1</v>
      </c>
      <c r="E17" s="80">
        <v>0.18</v>
      </c>
      <c r="F17" s="80">
        <v>0.17</v>
      </c>
      <c r="G17" s="73">
        <v>227.92500000000001</v>
      </c>
      <c r="H17" s="73">
        <f t="shared" si="1"/>
        <v>189.17775</v>
      </c>
      <c r="I17" s="79" t="s">
        <v>574</v>
      </c>
      <c r="J17" s="75">
        <v>42429</v>
      </c>
    </row>
    <row r="18" spans="1:10" x14ac:dyDescent="0.25">
      <c r="A18" s="94" t="s">
        <v>46</v>
      </c>
      <c r="B18" s="94">
        <v>10</v>
      </c>
      <c r="C18" s="94">
        <v>0</v>
      </c>
      <c r="D18" s="94">
        <f>+B18-C18</f>
        <v>10</v>
      </c>
      <c r="E18" s="96">
        <v>0.18</v>
      </c>
      <c r="F18" s="96">
        <v>0.17</v>
      </c>
      <c r="G18" s="100">
        <v>2.8119999999999998</v>
      </c>
      <c r="H18" s="100">
        <f>(G18*B18)-(G18*B18*F18)</f>
        <v>23.339599999999997</v>
      </c>
      <c r="I18" s="94" t="s">
        <v>51</v>
      </c>
      <c r="J18" s="101">
        <v>42460</v>
      </c>
    </row>
    <row r="19" spans="1:10" x14ac:dyDescent="0.25">
      <c r="A19" s="94" t="s">
        <v>47</v>
      </c>
      <c r="B19" s="94">
        <v>10</v>
      </c>
      <c r="C19" s="94">
        <v>0</v>
      </c>
      <c r="D19" s="94">
        <f t="shared" ref="D19:D47" si="2">+B19-C19</f>
        <v>10</v>
      </c>
      <c r="E19" s="96">
        <v>0.18</v>
      </c>
      <c r="F19" s="96">
        <v>0.17</v>
      </c>
      <c r="G19" s="100">
        <v>3.4279999999999999</v>
      </c>
      <c r="H19" s="100">
        <f t="shared" ref="H19:H47" si="3">(G19*B19)-(G19*B19*F19)</f>
        <v>28.452400000000001</v>
      </c>
      <c r="I19" s="94" t="s">
        <v>51</v>
      </c>
      <c r="J19" s="101">
        <v>42460</v>
      </c>
    </row>
    <row r="20" spans="1:10" x14ac:dyDescent="0.25">
      <c r="A20" s="94" t="s">
        <v>48</v>
      </c>
      <c r="B20" s="94">
        <v>5</v>
      </c>
      <c r="C20" s="94">
        <v>0</v>
      </c>
      <c r="D20" s="94">
        <f t="shared" si="2"/>
        <v>5</v>
      </c>
      <c r="E20" s="96">
        <v>0.18</v>
      </c>
      <c r="F20" s="96">
        <v>0.17</v>
      </c>
      <c r="G20" s="100">
        <v>4.01</v>
      </c>
      <c r="H20" s="100">
        <f t="shared" si="3"/>
        <v>16.641499999999997</v>
      </c>
      <c r="I20" s="94" t="s">
        <v>51</v>
      </c>
      <c r="J20" s="101">
        <v>42460</v>
      </c>
    </row>
    <row r="21" spans="1:10" x14ac:dyDescent="0.25">
      <c r="A21" s="94" t="s">
        <v>49</v>
      </c>
      <c r="B21" s="94">
        <v>5</v>
      </c>
      <c r="C21" s="94">
        <v>0</v>
      </c>
      <c r="D21" s="94">
        <f t="shared" si="2"/>
        <v>5</v>
      </c>
      <c r="E21" s="96">
        <v>0.18</v>
      </c>
      <c r="F21" s="96">
        <v>0.17</v>
      </c>
      <c r="G21" s="100">
        <v>5.431</v>
      </c>
      <c r="H21" s="100">
        <f t="shared" si="3"/>
        <v>22.538650000000001</v>
      </c>
      <c r="I21" s="94" t="s">
        <v>51</v>
      </c>
      <c r="J21" s="101">
        <v>42460</v>
      </c>
    </row>
    <row r="22" spans="1:10" x14ac:dyDescent="0.25">
      <c r="A22" s="94" t="s">
        <v>50</v>
      </c>
      <c r="B22" s="94">
        <v>5</v>
      </c>
      <c r="C22" s="94">
        <v>0</v>
      </c>
      <c r="D22" s="94">
        <f t="shared" si="2"/>
        <v>5</v>
      </c>
      <c r="E22" s="96">
        <v>0.18</v>
      </c>
      <c r="F22" s="96">
        <v>0.17</v>
      </c>
      <c r="G22" s="100">
        <v>7.9580000000000002</v>
      </c>
      <c r="H22" s="100">
        <f t="shared" si="3"/>
        <v>33.025700000000001</v>
      </c>
      <c r="I22" s="94" t="s">
        <v>51</v>
      </c>
      <c r="J22" s="101">
        <v>42460</v>
      </c>
    </row>
    <row r="23" spans="1:10" x14ac:dyDescent="0.25">
      <c r="A23" s="94" t="s">
        <v>52</v>
      </c>
      <c r="B23" s="94">
        <v>10</v>
      </c>
      <c r="C23" s="94">
        <v>0</v>
      </c>
      <c r="D23" s="94">
        <f t="shared" si="2"/>
        <v>10</v>
      </c>
      <c r="E23" s="96">
        <v>0.18</v>
      </c>
      <c r="F23" s="96">
        <v>0.17</v>
      </c>
      <c r="G23" s="100">
        <v>13.398999999999999</v>
      </c>
      <c r="H23" s="100">
        <f t="shared" si="3"/>
        <v>111.21169999999998</v>
      </c>
      <c r="I23" s="94" t="s">
        <v>51</v>
      </c>
      <c r="J23" s="101">
        <v>42460</v>
      </c>
    </row>
    <row r="24" spans="1:10" x14ac:dyDescent="0.25">
      <c r="A24" s="94" t="s">
        <v>53</v>
      </c>
      <c r="B24" s="94">
        <v>2</v>
      </c>
      <c r="C24" s="94">
        <v>0</v>
      </c>
      <c r="D24" s="94">
        <f t="shared" si="2"/>
        <v>2</v>
      </c>
      <c r="E24" s="96">
        <v>0.18</v>
      </c>
      <c r="F24" s="96">
        <v>0.17</v>
      </c>
      <c r="G24" s="100">
        <v>45.034999999999997</v>
      </c>
      <c r="H24" s="100">
        <f t="shared" si="3"/>
        <v>74.758099999999999</v>
      </c>
      <c r="I24" s="94" t="s">
        <v>51</v>
      </c>
      <c r="J24" s="101">
        <v>42460</v>
      </c>
    </row>
    <row r="25" spans="1:10" x14ac:dyDescent="0.25">
      <c r="A25" s="94" t="s">
        <v>54</v>
      </c>
      <c r="B25" s="94">
        <v>5</v>
      </c>
      <c r="C25" s="94">
        <v>0</v>
      </c>
      <c r="D25" s="94">
        <f t="shared" si="2"/>
        <v>5</v>
      </c>
      <c r="E25" s="96">
        <v>0.18</v>
      </c>
      <c r="F25" s="96">
        <v>0.17</v>
      </c>
      <c r="G25" s="100">
        <v>49.322000000000003</v>
      </c>
      <c r="H25" s="100">
        <f t="shared" si="3"/>
        <v>204.68630000000002</v>
      </c>
      <c r="I25" s="94" t="s">
        <v>51</v>
      </c>
      <c r="J25" s="101">
        <v>42460</v>
      </c>
    </row>
    <row r="26" spans="1:10" x14ac:dyDescent="0.25">
      <c r="A26" s="94" t="s">
        <v>55</v>
      </c>
      <c r="B26" s="94">
        <v>1</v>
      </c>
      <c r="C26" s="94">
        <v>0</v>
      </c>
      <c r="D26" s="94">
        <f t="shared" si="2"/>
        <v>1</v>
      </c>
      <c r="E26" s="96">
        <v>0.18</v>
      </c>
      <c r="F26" s="96">
        <v>0.17</v>
      </c>
      <c r="G26" s="100">
        <v>65.248999999999995</v>
      </c>
      <c r="H26" s="100">
        <f t="shared" si="3"/>
        <v>54.156669999999991</v>
      </c>
      <c r="I26" s="94" t="s">
        <v>51</v>
      </c>
      <c r="J26" s="101">
        <v>42460</v>
      </c>
    </row>
    <row r="27" spans="1:10" x14ac:dyDescent="0.25">
      <c r="A27" s="94" t="s">
        <v>56</v>
      </c>
      <c r="B27" s="94">
        <v>1</v>
      </c>
      <c r="C27" s="94">
        <v>0</v>
      </c>
      <c r="D27" s="94">
        <f t="shared" si="2"/>
        <v>1</v>
      </c>
      <c r="E27" s="96">
        <v>0.18</v>
      </c>
      <c r="F27" s="96">
        <v>0.17</v>
      </c>
      <c r="G27" s="100">
        <v>88.238</v>
      </c>
      <c r="H27" s="100">
        <f t="shared" si="3"/>
        <v>73.237539999999996</v>
      </c>
      <c r="I27" s="94" t="s">
        <v>51</v>
      </c>
      <c r="J27" s="101">
        <v>42460</v>
      </c>
    </row>
    <row r="28" spans="1:10" x14ac:dyDescent="0.25">
      <c r="A28" s="94" t="s">
        <v>58</v>
      </c>
      <c r="B28" s="94">
        <v>10</v>
      </c>
      <c r="C28" s="94">
        <v>0</v>
      </c>
      <c r="D28" s="94">
        <f t="shared" si="2"/>
        <v>10</v>
      </c>
      <c r="E28" s="96">
        <v>0.18</v>
      </c>
      <c r="F28" s="96">
        <v>0.17</v>
      </c>
      <c r="G28" s="100">
        <v>10.879</v>
      </c>
      <c r="H28" s="100">
        <f t="shared" si="3"/>
        <v>90.295699999999997</v>
      </c>
      <c r="I28" s="94" t="s">
        <v>51</v>
      </c>
      <c r="J28" s="101">
        <v>42460</v>
      </c>
    </row>
    <row r="29" spans="1:10" x14ac:dyDescent="0.25">
      <c r="A29" s="94" t="s">
        <v>46</v>
      </c>
      <c r="B29" s="94">
        <v>10</v>
      </c>
      <c r="C29" s="94">
        <v>0</v>
      </c>
      <c r="D29" s="94">
        <f t="shared" si="2"/>
        <v>10</v>
      </c>
      <c r="E29" s="96">
        <v>0.18</v>
      </c>
      <c r="F29" s="96">
        <v>0.17</v>
      </c>
      <c r="G29" s="100">
        <v>2.8119999999999998</v>
      </c>
      <c r="H29" s="100">
        <f t="shared" si="3"/>
        <v>23.339599999999997</v>
      </c>
      <c r="I29" s="94" t="s">
        <v>51</v>
      </c>
      <c r="J29" s="101">
        <v>42460</v>
      </c>
    </row>
    <row r="30" spans="1:10" x14ac:dyDescent="0.25">
      <c r="A30" s="94" t="s">
        <v>47</v>
      </c>
      <c r="B30" s="94">
        <v>10</v>
      </c>
      <c r="C30" s="94">
        <v>0</v>
      </c>
      <c r="D30" s="94">
        <f t="shared" si="2"/>
        <v>10</v>
      </c>
      <c r="E30" s="96">
        <v>0.18</v>
      </c>
      <c r="F30" s="96">
        <v>0.17</v>
      </c>
      <c r="G30" s="100">
        <v>3.4279999999999999</v>
      </c>
      <c r="H30" s="100">
        <f t="shared" si="3"/>
        <v>28.452400000000001</v>
      </c>
      <c r="I30" s="94" t="s">
        <v>51</v>
      </c>
      <c r="J30" s="101">
        <v>42460</v>
      </c>
    </row>
    <row r="31" spans="1:10" x14ac:dyDescent="0.25">
      <c r="A31" s="94" t="s">
        <v>49</v>
      </c>
      <c r="B31" s="94">
        <v>5</v>
      </c>
      <c r="C31" s="94">
        <v>0</v>
      </c>
      <c r="D31" s="94">
        <f t="shared" si="2"/>
        <v>5</v>
      </c>
      <c r="E31" s="96">
        <v>0.18</v>
      </c>
      <c r="F31" s="96">
        <v>0.17</v>
      </c>
      <c r="G31" s="100">
        <v>5.431</v>
      </c>
      <c r="H31" s="100">
        <f t="shared" si="3"/>
        <v>22.538650000000001</v>
      </c>
      <c r="I31" s="94" t="s">
        <v>51</v>
      </c>
      <c r="J31" s="101">
        <v>42460</v>
      </c>
    </row>
    <row r="32" spans="1:10" x14ac:dyDescent="0.25">
      <c r="A32" s="94" t="s">
        <v>48</v>
      </c>
      <c r="B32" s="94">
        <v>5</v>
      </c>
      <c r="C32" s="94">
        <v>0</v>
      </c>
      <c r="D32" s="94">
        <f t="shared" si="2"/>
        <v>5</v>
      </c>
      <c r="E32" s="96">
        <v>0.18</v>
      </c>
      <c r="F32" s="96">
        <v>0.17</v>
      </c>
      <c r="G32" s="100">
        <v>4.01</v>
      </c>
      <c r="H32" s="100">
        <f t="shared" si="3"/>
        <v>16.641499999999997</v>
      </c>
      <c r="I32" s="94" t="s">
        <v>51</v>
      </c>
      <c r="J32" s="101">
        <v>42460</v>
      </c>
    </row>
    <row r="33" spans="1:10" x14ac:dyDescent="0.25">
      <c r="A33" s="94" t="s">
        <v>50</v>
      </c>
      <c r="B33" s="94">
        <v>5</v>
      </c>
      <c r="C33" s="94">
        <v>0</v>
      </c>
      <c r="D33" s="94">
        <f t="shared" si="2"/>
        <v>5</v>
      </c>
      <c r="E33" s="96">
        <v>0.18</v>
      </c>
      <c r="F33" s="96">
        <v>0.17</v>
      </c>
      <c r="G33" s="100">
        <v>7.9580000000000002</v>
      </c>
      <c r="H33" s="100">
        <f t="shared" si="3"/>
        <v>33.025700000000001</v>
      </c>
      <c r="I33" s="94" t="s">
        <v>51</v>
      </c>
      <c r="J33" s="101">
        <v>42460</v>
      </c>
    </row>
    <row r="34" spans="1:10" x14ac:dyDescent="0.25">
      <c r="A34" s="94" t="s">
        <v>57</v>
      </c>
      <c r="B34" s="94">
        <v>1</v>
      </c>
      <c r="C34" s="94">
        <v>0</v>
      </c>
      <c r="D34" s="94">
        <f t="shared" si="2"/>
        <v>1</v>
      </c>
      <c r="E34" s="96">
        <v>0.18</v>
      </c>
      <c r="F34" s="96">
        <v>0.17</v>
      </c>
      <c r="G34" s="100">
        <v>115.26300000000001</v>
      </c>
      <c r="H34" s="100">
        <f t="shared" si="3"/>
        <v>95.668289999999999</v>
      </c>
      <c r="I34" s="94" t="s">
        <v>51</v>
      </c>
      <c r="J34" s="101">
        <v>42460</v>
      </c>
    </row>
    <row r="35" spans="1:10" x14ac:dyDescent="0.25">
      <c r="A35" s="107" t="s">
        <v>68</v>
      </c>
      <c r="B35" s="107">
        <v>100</v>
      </c>
      <c r="C35" s="107">
        <v>0</v>
      </c>
      <c r="D35" s="107">
        <f t="shared" si="2"/>
        <v>100</v>
      </c>
      <c r="E35" s="108">
        <v>0.18</v>
      </c>
      <c r="F35" s="108">
        <v>0.17</v>
      </c>
      <c r="G35" s="109">
        <v>1.0289999999999999</v>
      </c>
      <c r="H35" s="109">
        <f t="shared" si="3"/>
        <v>85.406999999999996</v>
      </c>
      <c r="I35" s="107" t="s">
        <v>625</v>
      </c>
      <c r="J35" s="110">
        <v>42490</v>
      </c>
    </row>
    <row r="36" spans="1:10" x14ac:dyDescent="0.25">
      <c r="A36" s="107" t="s">
        <v>69</v>
      </c>
      <c r="B36" s="107">
        <v>100</v>
      </c>
      <c r="C36" s="107">
        <v>0</v>
      </c>
      <c r="D36" s="107">
        <f t="shared" si="2"/>
        <v>100</v>
      </c>
      <c r="E36" s="108">
        <v>0.18</v>
      </c>
      <c r="F36" s="108">
        <v>0.17</v>
      </c>
      <c r="G36" s="109">
        <v>1.5860000000000001</v>
      </c>
      <c r="H36" s="109">
        <f t="shared" si="3"/>
        <v>131.63800000000001</v>
      </c>
      <c r="I36" s="107" t="s">
        <v>625</v>
      </c>
      <c r="J36" s="110">
        <v>42490</v>
      </c>
    </row>
    <row r="37" spans="1:10" x14ac:dyDescent="0.25">
      <c r="A37" s="107" t="s">
        <v>70</v>
      </c>
      <c r="B37" s="107">
        <v>90</v>
      </c>
      <c r="C37" s="107">
        <v>0</v>
      </c>
      <c r="D37" s="107">
        <f t="shared" si="2"/>
        <v>90</v>
      </c>
      <c r="E37" s="108">
        <v>0.18</v>
      </c>
      <c r="F37" s="108">
        <v>0.17</v>
      </c>
      <c r="G37" s="109">
        <v>1.8129999999999999</v>
      </c>
      <c r="H37" s="109">
        <f t="shared" si="3"/>
        <v>135.43109999999999</v>
      </c>
      <c r="I37" s="107" t="s">
        <v>625</v>
      </c>
      <c r="J37" s="110">
        <v>42490</v>
      </c>
    </row>
    <row r="38" spans="1:10" x14ac:dyDescent="0.25">
      <c r="A38" s="14" t="s">
        <v>275</v>
      </c>
      <c r="B38" s="14">
        <v>20</v>
      </c>
      <c r="C38" s="14">
        <v>0</v>
      </c>
      <c r="D38" s="14">
        <f t="shared" si="2"/>
        <v>20</v>
      </c>
      <c r="E38" s="15">
        <v>0.18</v>
      </c>
      <c r="F38" s="15">
        <v>0.17</v>
      </c>
      <c r="G38" s="16">
        <v>6.843</v>
      </c>
      <c r="H38" s="16">
        <f t="shared" si="3"/>
        <v>113.59380000000002</v>
      </c>
      <c r="I38" s="14" t="s">
        <v>647</v>
      </c>
      <c r="J38" s="17">
        <v>42515</v>
      </c>
    </row>
    <row r="39" spans="1:10" x14ac:dyDescent="0.25">
      <c r="A39" s="14" t="s">
        <v>279</v>
      </c>
      <c r="B39" s="14">
        <v>10</v>
      </c>
      <c r="C39" s="14">
        <v>0</v>
      </c>
      <c r="D39" s="14">
        <f t="shared" si="2"/>
        <v>10</v>
      </c>
      <c r="E39" s="15">
        <v>0.18</v>
      </c>
      <c r="F39" s="15">
        <v>0.17</v>
      </c>
      <c r="G39" s="16">
        <v>7.5570000000000004</v>
      </c>
      <c r="H39" s="16">
        <f t="shared" si="3"/>
        <v>62.723100000000002</v>
      </c>
      <c r="I39" s="14" t="s">
        <v>647</v>
      </c>
      <c r="J39" s="17">
        <v>42515</v>
      </c>
    </row>
    <row r="40" spans="1:10" x14ac:dyDescent="0.25">
      <c r="A40" s="14" t="s">
        <v>276</v>
      </c>
      <c r="B40" s="14">
        <v>30</v>
      </c>
      <c r="C40" s="14">
        <v>0</v>
      </c>
      <c r="D40" s="14">
        <f t="shared" si="2"/>
        <v>30</v>
      </c>
      <c r="E40" s="15">
        <v>0.18</v>
      </c>
      <c r="F40" s="15">
        <v>0.17</v>
      </c>
      <c r="G40" s="16">
        <v>9.1379999999999999</v>
      </c>
      <c r="H40" s="16">
        <f t="shared" si="3"/>
        <v>227.53619999999998</v>
      </c>
      <c r="I40" s="14" t="s">
        <v>647</v>
      </c>
      <c r="J40" s="17">
        <v>42515</v>
      </c>
    </row>
    <row r="41" spans="1:10" x14ac:dyDescent="0.25">
      <c r="A41" s="14" t="s">
        <v>277</v>
      </c>
      <c r="B41" s="14">
        <v>20</v>
      </c>
      <c r="C41" s="14">
        <v>0</v>
      </c>
      <c r="D41" s="14">
        <f t="shared" si="2"/>
        <v>20</v>
      </c>
      <c r="E41" s="15">
        <v>0.18</v>
      </c>
      <c r="F41" s="15">
        <v>0.17</v>
      </c>
      <c r="G41" s="16">
        <v>13.004</v>
      </c>
      <c r="H41" s="16">
        <f t="shared" si="3"/>
        <v>215.8664</v>
      </c>
      <c r="I41" s="14" t="s">
        <v>647</v>
      </c>
      <c r="J41" s="17">
        <v>42515</v>
      </c>
    </row>
    <row r="42" spans="1:10" x14ac:dyDescent="0.25">
      <c r="A42" s="14" t="s">
        <v>278</v>
      </c>
      <c r="B42" s="14">
        <v>20</v>
      </c>
      <c r="C42" s="14">
        <v>0</v>
      </c>
      <c r="D42" s="14">
        <f t="shared" si="2"/>
        <v>20</v>
      </c>
      <c r="E42" s="15">
        <v>0.18</v>
      </c>
      <c r="F42" s="15">
        <v>0.17</v>
      </c>
      <c r="G42" s="16">
        <v>18.649999999999999</v>
      </c>
      <c r="H42" s="16">
        <f t="shared" si="3"/>
        <v>309.58999999999997</v>
      </c>
      <c r="I42" s="14" t="s">
        <v>647</v>
      </c>
      <c r="J42" s="17">
        <v>42515</v>
      </c>
    </row>
    <row r="43" spans="1:10" x14ac:dyDescent="0.25">
      <c r="A43" s="14" t="s">
        <v>280</v>
      </c>
      <c r="B43" s="14">
        <v>5</v>
      </c>
      <c r="C43" s="14">
        <v>0</v>
      </c>
      <c r="D43" s="14">
        <f t="shared" si="2"/>
        <v>5</v>
      </c>
      <c r="E43" s="15">
        <v>0.18</v>
      </c>
      <c r="F43" s="15">
        <v>0.17</v>
      </c>
      <c r="G43" s="16">
        <v>20.071000000000002</v>
      </c>
      <c r="H43" s="16">
        <f t="shared" si="3"/>
        <v>83.294650000000004</v>
      </c>
      <c r="I43" s="14" t="s">
        <v>647</v>
      </c>
      <c r="J43" s="17">
        <v>42515</v>
      </c>
    </row>
    <row r="44" spans="1:10" x14ac:dyDescent="0.25">
      <c r="A44" s="14" t="s">
        <v>284</v>
      </c>
      <c r="B44" s="14">
        <v>150</v>
      </c>
      <c r="C44" s="14"/>
      <c r="D44" s="14">
        <f t="shared" si="2"/>
        <v>150</v>
      </c>
      <c r="E44" s="15">
        <v>0.18</v>
      </c>
      <c r="F44" s="15">
        <v>0.17</v>
      </c>
      <c r="G44" s="16">
        <v>1.0289999999999999</v>
      </c>
      <c r="H44" s="16">
        <f t="shared" si="3"/>
        <v>128.1105</v>
      </c>
      <c r="I44" s="14" t="s">
        <v>647</v>
      </c>
      <c r="J44" s="17">
        <v>42515</v>
      </c>
    </row>
    <row r="45" spans="1:10" x14ac:dyDescent="0.25">
      <c r="A45" s="23" t="s">
        <v>664</v>
      </c>
      <c r="B45" s="23">
        <v>20</v>
      </c>
      <c r="C45" s="23">
        <v>0</v>
      </c>
      <c r="D45" s="23">
        <f t="shared" si="2"/>
        <v>20</v>
      </c>
      <c r="E45" s="24">
        <v>0.18</v>
      </c>
      <c r="F45" s="24">
        <v>0.17</v>
      </c>
      <c r="G45" s="25">
        <v>8.9450000000000003</v>
      </c>
      <c r="H45" s="25">
        <f t="shared" si="3"/>
        <v>148.48699999999999</v>
      </c>
      <c r="I45" s="23" t="s">
        <v>666</v>
      </c>
      <c r="J45" s="26">
        <v>42548</v>
      </c>
    </row>
    <row r="46" spans="1:10" x14ac:dyDescent="0.25">
      <c r="A46" s="23" t="s">
        <v>665</v>
      </c>
      <c r="B46" s="23">
        <v>30</v>
      </c>
      <c r="C46" s="23">
        <v>0</v>
      </c>
      <c r="D46" s="23">
        <f t="shared" si="2"/>
        <v>30</v>
      </c>
      <c r="E46" s="24">
        <v>0.18</v>
      </c>
      <c r="F46" s="24">
        <v>0.17</v>
      </c>
      <c r="G46" s="25">
        <v>28.038</v>
      </c>
      <c r="H46" s="25">
        <f t="shared" si="3"/>
        <v>698.14619999999991</v>
      </c>
      <c r="I46" s="23" t="s">
        <v>666</v>
      </c>
      <c r="J46" s="26">
        <v>42548</v>
      </c>
    </row>
    <row r="47" spans="1:10" x14ac:dyDescent="0.25">
      <c r="A47" s="23" t="s">
        <v>274</v>
      </c>
      <c r="B47" s="23">
        <v>8</v>
      </c>
      <c r="C47" s="23">
        <v>0</v>
      </c>
      <c r="D47" s="23">
        <f t="shared" si="2"/>
        <v>8</v>
      </c>
      <c r="E47" s="24">
        <v>0.18</v>
      </c>
      <c r="F47" s="24">
        <v>0.17</v>
      </c>
      <c r="G47" s="25">
        <v>24.456</v>
      </c>
      <c r="H47" s="25">
        <f t="shared" si="3"/>
        <v>162.38783999999998</v>
      </c>
      <c r="I47" s="23" t="s">
        <v>666</v>
      </c>
      <c r="J47" s="26">
        <v>42548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4"/>
  <sheetViews>
    <sheetView tabSelected="1" topLeftCell="A373" workbookViewId="0">
      <selection activeCell="L391" sqref="L391"/>
    </sheetView>
  </sheetViews>
  <sheetFormatPr baseColWidth="10" defaultRowHeight="15" x14ac:dyDescent="0.25"/>
  <cols>
    <col min="1" max="1" width="51.42578125" customWidth="1"/>
    <col min="5" max="5" width="6.28515625" customWidth="1"/>
    <col min="6" max="6" width="6.140625" customWidth="1"/>
  </cols>
  <sheetData>
    <row r="1" spans="1:10" x14ac:dyDescent="0.25">
      <c r="A1" s="2" t="s">
        <v>1</v>
      </c>
      <c r="B1" s="2" t="s">
        <v>7</v>
      </c>
      <c r="C1" s="2" t="s">
        <v>8</v>
      </c>
      <c r="D1" s="2" t="s">
        <v>9</v>
      </c>
      <c r="E1" s="2" t="s">
        <v>2</v>
      </c>
      <c r="F1" s="2" t="s">
        <v>3</v>
      </c>
      <c r="G1" s="2" t="s">
        <v>4</v>
      </c>
      <c r="H1" s="2" t="s">
        <v>67</v>
      </c>
      <c r="I1" s="2" t="s">
        <v>42</v>
      </c>
      <c r="J1" s="2" t="s">
        <v>44</v>
      </c>
    </row>
    <row r="2" spans="1:10" x14ac:dyDescent="0.25">
      <c r="A2" s="70" t="s">
        <v>200</v>
      </c>
      <c r="B2" s="70">
        <v>36</v>
      </c>
      <c r="C2" s="70">
        <v>0</v>
      </c>
      <c r="D2" s="70">
        <f>B2-C2</f>
        <v>36</v>
      </c>
      <c r="E2" s="72">
        <v>0.18</v>
      </c>
      <c r="F2" s="72">
        <v>0.1</v>
      </c>
      <c r="G2" s="77">
        <v>7.7</v>
      </c>
      <c r="H2" s="77">
        <f>(G2*B2)-(B2*G2*F2)</f>
        <v>249.48</v>
      </c>
      <c r="I2" s="70">
        <v>201601234</v>
      </c>
      <c r="J2" s="78">
        <v>42432</v>
      </c>
    </row>
    <row r="3" spans="1:10" x14ac:dyDescent="0.25">
      <c r="A3" s="70" t="s">
        <v>201</v>
      </c>
      <c r="B3" s="70">
        <v>30</v>
      </c>
      <c r="C3" s="70">
        <v>18</v>
      </c>
      <c r="D3" s="70">
        <f t="shared" ref="D3:D84" si="0">B3-C3</f>
        <v>12</v>
      </c>
      <c r="E3" s="72">
        <v>0.18</v>
      </c>
      <c r="F3" s="72">
        <v>0.1</v>
      </c>
      <c r="G3" s="77">
        <v>7.6</v>
      </c>
      <c r="H3" s="77">
        <f t="shared" ref="H3:H66" si="1">(G3*B3)-(B3*G3*F3)</f>
        <v>205.2</v>
      </c>
      <c r="I3" s="70">
        <v>201601234</v>
      </c>
      <c r="J3" s="78">
        <v>42432</v>
      </c>
    </row>
    <row r="4" spans="1:10" x14ac:dyDescent="0.25">
      <c r="A4" s="70" t="s">
        <v>202</v>
      </c>
      <c r="B4" s="70">
        <v>30</v>
      </c>
      <c r="C4" s="70">
        <v>0</v>
      </c>
      <c r="D4" s="70">
        <f t="shared" si="0"/>
        <v>30</v>
      </c>
      <c r="E4" s="72">
        <v>0.18</v>
      </c>
      <c r="F4" s="72">
        <v>0.1</v>
      </c>
      <c r="G4" s="77">
        <v>8.1999999999999993</v>
      </c>
      <c r="H4" s="77">
        <f t="shared" si="1"/>
        <v>221.39999999999998</v>
      </c>
      <c r="I4" s="70">
        <v>201601234</v>
      </c>
      <c r="J4" s="78">
        <v>42432</v>
      </c>
    </row>
    <row r="5" spans="1:10" x14ac:dyDescent="0.25">
      <c r="A5" s="70" t="s">
        <v>203</v>
      </c>
      <c r="B5" s="70">
        <v>24</v>
      </c>
      <c r="C5" s="70">
        <v>0</v>
      </c>
      <c r="D5" s="70">
        <f t="shared" si="0"/>
        <v>24</v>
      </c>
      <c r="E5" s="72">
        <v>0.18</v>
      </c>
      <c r="F5" s="72">
        <v>0.1</v>
      </c>
      <c r="G5" s="77">
        <v>3.75</v>
      </c>
      <c r="H5" s="77">
        <f t="shared" si="1"/>
        <v>81</v>
      </c>
      <c r="I5" s="70">
        <v>201601234</v>
      </c>
      <c r="J5" s="78">
        <v>42432</v>
      </c>
    </row>
    <row r="6" spans="1:10" x14ac:dyDescent="0.25">
      <c r="A6" s="70" t="s">
        <v>204</v>
      </c>
      <c r="B6" s="70">
        <v>24</v>
      </c>
      <c r="C6" s="70">
        <v>18</v>
      </c>
      <c r="D6" s="70">
        <f t="shared" si="0"/>
        <v>6</v>
      </c>
      <c r="E6" s="72">
        <v>0.18</v>
      </c>
      <c r="F6" s="72">
        <v>0.1</v>
      </c>
      <c r="G6" s="77">
        <v>6.4</v>
      </c>
      <c r="H6" s="77">
        <f t="shared" si="1"/>
        <v>138.24</v>
      </c>
      <c r="I6" s="70">
        <v>201601234</v>
      </c>
      <c r="J6" s="78">
        <v>42432</v>
      </c>
    </row>
    <row r="7" spans="1:10" x14ac:dyDescent="0.25">
      <c r="A7" s="70" t="s">
        <v>205</v>
      </c>
      <c r="B7" s="70">
        <v>10</v>
      </c>
      <c r="C7" s="70">
        <v>2</v>
      </c>
      <c r="D7" s="70">
        <f t="shared" si="0"/>
        <v>8</v>
      </c>
      <c r="E7" s="72">
        <v>0.18</v>
      </c>
      <c r="F7" s="72">
        <v>0.15</v>
      </c>
      <c r="G7" s="77">
        <v>26</v>
      </c>
      <c r="H7" s="77">
        <f t="shared" si="1"/>
        <v>221</v>
      </c>
      <c r="I7" s="70">
        <v>201601234</v>
      </c>
      <c r="J7" s="78">
        <v>42432</v>
      </c>
    </row>
    <row r="8" spans="1:10" x14ac:dyDescent="0.25">
      <c r="A8" s="70" t="s">
        <v>206</v>
      </c>
      <c r="B8" s="70">
        <v>10</v>
      </c>
      <c r="C8" s="70">
        <v>2</v>
      </c>
      <c r="D8" s="70">
        <f t="shared" si="0"/>
        <v>8</v>
      </c>
      <c r="E8" s="72">
        <v>0.18</v>
      </c>
      <c r="F8" s="72">
        <v>0.15</v>
      </c>
      <c r="G8" s="77">
        <v>39.5</v>
      </c>
      <c r="H8" s="77">
        <f t="shared" si="1"/>
        <v>335.75</v>
      </c>
      <c r="I8" s="70">
        <v>201601234</v>
      </c>
      <c r="J8" s="78">
        <v>42432</v>
      </c>
    </row>
    <row r="9" spans="1:10" x14ac:dyDescent="0.25">
      <c r="A9" s="70" t="s">
        <v>207</v>
      </c>
      <c r="B9" s="70">
        <v>6</v>
      </c>
      <c r="C9" s="70">
        <v>0</v>
      </c>
      <c r="D9" s="70">
        <f t="shared" si="0"/>
        <v>6</v>
      </c>
      <c r="E9" s="72">
        <v>0.18</v>
      </c>
      <c r="F9" s="72">
        <v>0.1</v>
      </c>
      <c r="G9" s="77">
        <v>10.5</v>
      </c>
      <c r="H9" s="77">
        <f t="shared" si="1"/>
        <v>56.7</v>
      </c>
      <c r="I9" s="70">
        <v>201601234</v>
      </c>
      <c r="J9" s="78">
        <v>42432</v>
      </c>
    </row>
    <row r="10" spans="1:10" x14ac:dyDescent="0.25">
      <c r="A10" s="70" t="s">
        <v>208</v>
      </c>
      <c r="B10" s="70">
        <v>12</v>
      </c>
      <c r="C10" s="70">
        <v>0</v>
      </c>
      <c r="D10" s="70">
        <f t="shared" si="0"/>
        <v>12</v>
      </c>
      <c r="E10" s="72">
        <v>0.18</v>
      </c>
      <c r="F10" s="72">
        <v>0.1</v>
      </c>
      <c r="G10" s="77">
        <v>12.9</v>
      </c>
      <c r="H10" s="77">
        <f t="shared" si="1"/>
        <v>139.32000000000002</v>
      </c>
      <c r="I10" s="70">
        <v>201601234</v>
      </c>
      <c r="J10" s="78">
        <v>42432</v>
      </c>
    </row>
    <row r="11" spans="1:10" x14ac:dyDescent="0.25">
      <c r="A11" s="70" t="s">
        <v>209</v>
      </c>
      <c r="B11" s="70">
        <v>360</v>
      </c>
      <c r="C11" s="70">
        <f>36+36+24</f>
        <v>96</v>
      </c>
      <c r="D11" s="70">
        <f t="shared" si="0"/>
        <v>264</v>
      </c>
      <c r="E11" s="72">
        <v>0.18</v>
      </c>
      <c r="F11" s="72">
        <v>0.3</v>
      </c>
      <c r="G11" s="77">
        <v>1.42</v>
      </c>
      <c r="H11" s="77">
        <f t="shared" si="1"/>
        <v>357.84000000000003</v>
      </c>
      <c r="I11" s="70">
        <v>201601234</v>
      </c>
      <c r="J11" s="78">
        <v>42432</v>
      </c>
    </row>
    <row r="12" spans="1:10" x14ac:dyDescent="0.25">
      <c r="A12" s="70" t="s">
        <v>210</v>
      </c>
      <c r="B12" s="70">
        <v>180</v>
      </c>
      <c r="C12" s="70">
        <f>24+12+24</f>
        <v>60</v>
      </c>
      <c r="D12" s="70">
        <f t="shared" si="0"/>
        <v>120</v>
      </c>
      <c r="E12" s="72">
        <v>0.18</v>
      </c>
      <c r="F12" s="72">
        <v>0.3</v>
      </c>
      <c r="G12" s="77">
        <v>1.05</v>
      </c>
      <c r="H12" s="77">
        <f t="shared" si="1"/>
        <v>132.30000000000001</v>
      </c>
      <c r="I12" s="70">
        <v>201601234</v>
      </c>
      <c r="J12" s="78">
        <v>42432</v>
      </c>
    </row>
    <row r="13" spans="1:10" x14ac:dyDescent="0.25">
      <c r="A13" s="70" t="s">
        <v>211</v>
      </c>
      <c r="B13" s="70">
        <v>180</v>
      </c>
      <c r="C13" s="70">
        <f>24+24</f>
        <v>48</v>
      </c>
      <c r="D13" s="70">
        <f t="shared" si="0"/>
        <v>132</v>
      </c>
      <c r="E13" s="72">
        <v>0.18</v>
      </c>
      <c r="F13" s="72">
        <v>0.3</v>
      </c>
      <c r="G13" s="77">
        <v>0.79</v>
      </c>
      <c r="H13" s="77">
        <f t="shared" si="1"/>
        <v>99.54000000000002</v>
      </c>
      <c r="I13" s="70">
        <v>201601234</v>
      </c>
      <c r="J13" s="78">
        <v>42432</v>
      </c>
    </row>
    <row r="14" spans="1:10" x14ac:dyDescent="0.25">
      <c r="A14" s="70" t="s">
        <v>212</v>
      </c>
      <c r="B14" s="70">
        <v>180</v>
      </c>
      <c r="C14" s="70">
        <f>36+36</f>
        <v>72</v>
      </c>
      <c r="D14" s="70">
        <f t="shared" si="0"/>
        <v>108</v>
      </c>
      <c r="E14" s="72">
        <v>0.18</v>
      </c>
      <c r="F14" s="72">
        <v>0.3</v>
      </c>
      <c r="G14" s="77">
        <v>0.99</v>
      </c>
      <c r="H14" s="77">
        <f t="shared" si="1"/>
        <v>124.74</v>
      </c>
      <c r="I14" s="70">
        <v>201601234</v>
      </c>
      <c r="J14" s="78">
        <v>42432</v>
      </c>
    </row>
    <row r="15" spans="1:10" x14ac:dyDescent="0.25">
      <c r="A15" s="70" t="s">
        <v>213</v>
      </c>
      <c r="B15" s="70">
        <v>12</v>
      </c>
      <c r="C15" s="70">
        <v>0</v>
      </c>
      <c r="D15" s="70">
        <f t="shared" si="0"/>
        <v>12</v>
      </c>
      <c r="E15" s="72">
        <v>0.18</v>
      </c>
      <c r="F15" s="72">
        <v>0.4</v>
      </c>
      <c r="G15" s="77">
        <v>16.8</v>
      </c>
      <c r="H15" s="77">
        <f t="shared" si="1"/>
        <v>120.96000000000001</v>
      </c>
      <c r="I15" s="70">
        <v>201601234</v>
      </c>
      <c r="J15" s="78">
        <v>42432</v>
      </c>
    </row>
    <row r="16" spans="1:10" x14ac:dyDescent="0.25">
      <c r="A16" s="70" t="s">
        <v>214</v>
      </c>
      <c r="B16" s="70">
        <v>12</v>
      </c>
      <c r="C16" s="70">
        <v>0</v>
      </c>
      <c r="D16" s="70">
        <f t="shared" si="0"/>
        <v>12</v>
      </c>
      <c r="E16" s="72">
        <v>0.18</v>
      </c>
      <c r="F16" s="72">
        <v>0.4</v>
      </c>
      <c r="G16" s="77">
        <v>22</v>
      </c>
      <c r="H16" s="77">
        <f t="shared" si="1"/>
        <v>158.39999999999998</v>
      </c>
      <c r="I16" s="70">
        <v>201601234</v>
      </c>
      <c r="J16" s="78">
        <v>42432</v>
      </c>
    </row>
    <row r="17" spans="1:10" x14ac:dyDescent="0.25">
      <c r="A17" s="70" t="s">
        <v>215</v>
      </c>
      <c r="B17" s="70">
        <v>50</v>
      </c>
      <c r="C17" s="70">
        <v>10</v>
      </c>
      <c r="D17" s="70">
        <f t="shared" si="0"/>
        <v>40</v>
      </c>
      <c r="E17" s="72">
        <v>0.18</v>
      </c>
      <c r="F17" s="72">
        <v>0.1</v>
      </c>
      <c r="G17" s="77">
        <v>7.39</v>
      </c>
      <c r="H17" s="77">
        <f t="shared" si="1"/>
        <v>332.55</v>
      </c>
      <c r="I17" s="70">
        <v>201601234</v>
      </c>
      <c r="J17" s="78">
        <v>42432</v>
      </c>
    </row>
    <row r="18" spans="1:10" x14ac:dyDescent="0.25">
      <c r="A18" s="70" t="s">
        <v>216</v>
      </c>
      <c r="B18" s="70">
        <v>50</v>
      </c>
      <c r="C18" s="70">
        <v>10</v>
      </c>
      <c r="D18" s="70">
        <f t="shared" si="0"/>
        <v>40</v>
      </c>
      <c r="E18" s="72">
        <v>0.18</v>
      </c>
      <c r="F18" s="72">
        <v>0.1</v>
      </c>
      <c r="G18" s="77">
        <v>3.25</v>
      </c>
      <c r="H18" s="77">
        <f t="shared" si="1"/>
        <v>146.25</v>
      </c>
      <c r="I18" s="70">
        <v>201601234</v>
      </c>
      <c r="J18" s="78">
        <v>42432</v>
      </c>
    </row>
    <row r="19" spans="1:10" x14ac:dyDescent="0.25">
      <c r="A19" s="70" t="s">
        <v>112</v>
      </c>
      <c r="B19" s="70">
        <v>6</v>
      </c>
      <c r="C19" s="70">
        <v>3</v>
      </c>
      <c r="D19" s="70">
        <f t="shared" si="0"/>
        <v>3</v>
      </c>
      <c r="E19" s="72">
        <v>0.18</v>
      </c>
      <c r="F19" s="72">
        <v>0.25</v>
      </c>
      <c r="G19" s="77">
        <v>7.5</v>
      </c>
      <c r="H19" s="77">
        <f t="shared" si="1"/>
        <v>33.75</v>
      </c>
      <c r="I19" s="70">
        <v>201601234</v>
      </c>
      <c r="J19" s="78">
        <v>42432</v>
      </c>
    </row>
    <row r="20" spans="1:10" x14ac:dyDescent="0.25">
      <c r="A20" s="70" t="s">
        <v>162</v>
      </c>
      <c r="B20" s="70">
        <v>10</v>
      </c>
      <c r="C20" s="70">
        <v>0</v>
      </c>
      <c r="D20" s="70">
        <f t="shared" si="0"/>
        <v>10</v>
      </c>
      <c r="E20" s="72">
        <v>0.18</v>
      </c>
      <c r="F20" s="72">
        <v>0.1</v>
      </c>
      <c r="G20" s="77">
        <v>5.86</v>
      </c>
      <c r="H20" s="77">
        <f t="shared" si="1"/>
        <v>52.74</v>
      </c>
      <c r="I20" s="70">
        <v>201601234</v>
      </c>
      <c r="J20" s="78">
        <v>42432</v>
      </c>
    </row>
    <row r="21" spans="1:10" x14ac:dyDescent="0.25">
      <c r="A21" s="70" t="s">
        <v>217</v>
      </c>
      <c r="B21" s="70">
        <v>360</v>
      </c>
      <c r="C21" s="70">
        <v>72</v>
      </c>
      <c r="D21" s="70">
        <f t="shared" si="0"/>
        <v>288</v>
      </c>
      <c r="E21" s="72">
        <v>0.18</v>
      </c>
      <c r="F21" s="72">
        <v>0.2</v>
      </c>
      <c r="G21" s="77">
        <v>1.05</v>
      </c>
      <c r="H21" s="77">
        <f t="shared" si="1"/>
        <v>302.39999999999998</v>
      </c>
      <c r="I21" s="70">
        <v>201601234</v>
      </c>
      <c r="J21" s="78">
        <v>42432</v>
      </c>
    </row>
    <row r="22" spans="1:10" x14ac:dyDescent="0.25">
      <c r="A22" s="70" t="s">
        <v>218</v>
      </c>
      <c r="B22" s="70">
        <v>30</v>
      </c>
      <c r="C22" s="70">
        <v>6</v>
      </c>
      <c r="D22" s="70">
        <f t="shared" si="0"/>
        <v>24</v>
      </c>
      <c r="E22" s="72">
        <v>0.18</v>
      </c>
      <c r="F22" s="72">
        <v>0.1</v>
      </c>
      <c r="G22" s="77">
        <v>3.48</v>
      </c>
      <c r="H22" s="77">
        <f t="shared" si="1"/>
        <v>93.960000000000008</v>
      </c>
      <c r="I22" s="70">
        <v>201601234</v>
      </c>
      <c r="J22" s="78">
        <v>42432</v>
      </c>
    </row>
    <row r="23" spans="1:10" x14ac:dyDescent="0.25">
      <c r="A23" s="70" t="s">
        <v>219</v>
      </c>
      <c r="B23" s="70">
        <v>30</v>
      </c>
      <c r="C23" s="70">
        <v>6</v>
      </c>
      <c r="D23" s="70">
        <f t="shared" si="0"/>
        <v>24</v>
      </c>
      <c r="E23" s="72">
        <v>0.18</v>
      </c>
      <c r="F23" s="72">
        <v>0.1</v>
      </c>
      <c r="G23" s="77">
        <v>3.48</v>
      </c>
      <c r="H23" s="77">
        <f t="shared" si="1"/>
        <v>93.960000000000008</v>
      </c>
      <c r="I23" s="70">
        <v>201601234</v>
      </c>
      <c r="J23" s="78">
        <v>42432</v>
      </c>
    </row>
    <row r="24" spans="1:10" x14ac:dyDescent="0.25">
      <c r="A24" s="70" t="s">
        <v>220</v>
      </c>
      <c r="B24" s="70">
        <v>120</v>
      </c>
      <c r="C24" s="70">
        <v>24</v>
      </c>
      <c r="D24" s="70">
        <f t="shared" si="0"/>
        <v>96</v>
      </c>
      <c r="E24" s="72">
        <v>0.18</v>
      </c>
      <c r="F24" s="72">
        <v>0.1</v>
      </c>
      <c r="G24" s="77">
        <v>5.0999999999999996</v>
      </c>
      <c r="H24" s="77">
        <f t="shared" si="1"/>
        <v>550.79999999999995</v>
      </c>
      <c r="I24" s="70">
        <v>201601234</v>
      </c>
      <c r="J24" s="78">
        <v>42432</v>
      </c>
    </row>
    <row r="25" spans="1:10" x14ac:dyDescent="0.25">
      <c r="A25" s="70" t="s">
        <v>221</v>
      </c>
      <c r="B25" s="70">
        <v>12</v>
      </c>
      <c r="C25" s="70">
        <v>0</v>
      </c>
      <c r="D25" s="70">
        <f t="shared" si="0"/>
        <v>12</v>
      </c>
      <c r="E25" s="72">
        <v>0.18</v>
      </c>
      <c r="F25" s="72">
        <v>0.35</v>
      </c>
      <c r="G25" s="77">
        <v>10.9</v>
      </c>
      <c r="H25" s="77">
        <f t="shared" si="1"/>
        <v>85.02000000000001</v>
      </c>
      <c r="I25" s="70">
        <v>201601234</v>
      </c>
      <c r="J25" s="78">
        <v>42432</v>
      </c>
    </row>
    <row r="26" spans="1:10" x14ac:dyDescent="0.25">
      <c r="A26" s="70" t="s">
        <v>222</v>
      </c>
      <c r="B26" s="70">
        <v>12</v>
      </c>
      <c r="C26" s="70">
        <v>0</v>
      </c>
      <c r="D26" s="70">
        <f t="shared" si="0"/>
        <v>12</v>
      </c>
      <c r="E26" s="72">
        <v>0.18</v>
      </c>
      <c r="F26" s="72">
        <v>0.35</v>
      </c>
      <c r="G26" s="77">
        <v>14.8</v>
      </c>
      <c r="H26" s="77">
        <f t="shared" si="1"/>
        <v>115.44000000000003</v>
      </c>
      <c r="I26" s="70">
        <v>201601234</v>
      </c>
      <c r="J26" s="78">
        <v>42432</v>
      </c>
    </row>
    <row r="27" spans="1:10" x14ac:dyDescent="0.25">
      <c r="A27" s="70" t="s">
        <v>223</v>
      </c>
      <c r="B27" s="70">
        <v>12</v>
      </c>
      <c r="C27" s="70">
        <v>0</v>
      </c>
      <c r="D27" s="70">
        <f t="shared" si="0"/>
        <v>12</v>
      </c>
      <c r="E27" s="72">
        <v>0.18</v>
      </c>
      <c r="F27" s="72">
        <v>0.35</v>
      </c>
      <c r="G27" s="77">
        <v>17.850000000000001</v>
      </c>
      <c r="H27" s="77">
        <f t="shared" si="1"/>
        <v>139.23000000000002</v>
      </c>
      <c r="I27" s="70">
        <v>201601234</v>
      </c>
      <c r="J27" s="78">
        <v>42432</v>
      </c>
    </row>
    <row r="28" spans="1:10" x14ac:dyDescent="0.25">
      <c r="A28" s="70" t="s">
        <v>224</v>
      </c>
      <c r="B28" s="70">
        <v>30</v>
      </c>
      <c r="C28" s="70">
        <v>0</v>
      </c>
      <c r="D28" s="70">
        <f t="shared" si="0"/>
        <v>30</v>
      </c>
      <c r="E28" s="72">
        <v>0.18</v>
      </c>
      <c r="F28" s="72">
        <v>0.1</v>
      </c>
      <c r="G28" s="77">
        <v>8.8000000000000007</v>
      </c>
      <c r="H28" s="77">
        <f t="shared" si="1"/>
        <v>237.6</v>
      </c>
      <c r="I28" s="70">
        <v>201601234</v>
      </c>
      <c r="J28" s="78">
        <v>42432</v>
      </c>
    </row>
    <row r="29" spans="1:10" x14ac:dyDescent="0.25">
      <c r="A29" s="70" t="s">
        <v>225</v>
      </c>
      <c r="B29" s="70">
        <v>10</v>
      </c>
      <c r="C29" s="70">
        <v>0</v>
      </c>
      <c r="D29" s="70">
        <f t="shared" si="0"/>
        <v>10</v>
      </c>
      <c r="E29" s="72">
        <v>0.18</v>
      </c>
      <c r="F29" s="72">
        <v>0.15</v>
      </c>
      <c r="G29" s="77">
        <v>51</v>
      </c>
      <c r="H29" s="77">
        <f t="shared" si="1"/>
        <v>433.5</v>
      </c>
      <c r="I29" s="70">
        <v>201601234</v>
      </c>
      <c r="J29" s="78">
        <v>42432</v>
      </c>
    </row>
    <row r="30" spans="1:10" x14ac:dyDescent="0.25">
      <c r="A30" s="70" t="s">
        <v>226</v>
      </c>
      <c r="B30" s="70">
        <v>30</v>
      </c>
      <c r="C30" s="70">
        <v>12</v>
      </c>
      <c r="D30" s="70">
        <f t="shared" si="0"/>
        <v>18</v>
      </c>
      <c r="E30" s="72">
        <v>0.18</v>
      </c>
      <c r="F30" s="72">
        <v>0.1</v>
      </c>
      <c r="G30" s="77">
        <v>2</v>
      </c>
      <c r="H30" s="77">
        <f t="shared" si="1"/>
        <v>54</v>
      </c>
      <c r="I30" s="70">
        <v>201601234</v>
      </c>
      <c r="J30" s="78">
        <v>42432</v>
      </c>
    </row>
    <row r="31" spans="1:10" x14ac:dyDescent="0.25">
      <c r="A31" s="70" t="s">
        <v>227</v>
      </c>
      <c r="B31" s="70">
        <v>30</v>
      </c>
      <c r="C31" s="70">
        <v>0</v>
      </c>
      <c r="D31" s="70">
        <f t="shared" si="0"/>
        <v>30</v>
      </c>
      <c r="E31" s="72">
        <v>0.18</v>
      </c>
      <c r="F31" s="72">
        <v>0.1</v>
      </c>
      <c r="G31" s="77">
        <v>1.5</v>
      </c>
      <c r="H31" s="77">
        <f t="shared" si="1"/>
        <v>40.5</v>
      </c>
      <c r="I31" s="70">
        <v>201601234</v>
      </c>
      <c r="J31" s="78">
        <v>42432</v>
      </c>
    </row>
    <row r="32" spans="1:10" x14ac:dyDescent="0.25">
      <c r="A32" s="70" t="s">
        <v>228</v>
      </c>
      <c r="B32" s="70">
        <v>144</v>
      </c>
      <c r="C32" s="70">
        <v>72</v>
      </c>
      <c r="D32" s="70">
        <f t="shared" si="0"/>
        <v>72</v>
      </c>
      <c r="E32" s="72">
        <v>0.18</v>
      </c>
      <c r="F32" s="72">
        <v>0.25</v>
      </c>
      <c r="G32" s="77">
        <v>2.65</v>
      </c>
      <c r="H32" s="77">
        <f t="shared" si="1"/>
        <v>286.2</v>
      </c>
      <c r="I32" s="70">
        <v>201601234</v>
      </c>
      <c r="J32" s="78">
        <v>42432</v>
      </c>
    </row>
    <row r="33" spans="1:10" x14ac:dyDescent="0.25">
      <c r="A33" s="70" t="s">
        <v>229</v>
      </c>
      <c r="B33" s="70">
        <v>24</v>
      </c>
      <c r="C33" s="70">
        <v>0</v>
      </c>
      <c r="D33" s="70">
        <f t="shared" si="0"/>
        <v>24</v>
      </c>
      <c r="E33" s="72">
        <v>0.18</v>
      </c>
      <c r="F33" s="72">
        <v>0.2</v>
      </c>
      <c r="G33" s="77">
        <v>2.2000000000000002</v>
      </c>
      <c r="H33" s="77">
        <f t="shared" si="1"/>
        <v>42.24</v>
      </c>
      <c r="I33" s="70">
        <v>201601234</v>
      </c>
      <c r="J33" s="78">
        <v>42432</v>
      </c>
    </row>
    <row r="34" spans="1:10" x14ac:dyDescent="0.25">
      <c r="A34" s="70" t="s">
        <v>230</v>
      </c>
      <c r="B34" s="70">
        <v>10</v>
      </c>
      <c r="C34" s="70">
        <v>0</v>
      </c>
      <c r="D34" s="70">
        <f t="shared" si="0"/>
        <v>10</v>
      </c>
      <c r="E34" s="72">
        <v>0.18</v>
      </c>
      <c r="F34" s="72">
        <v>0.1</v>
      </c>
      <c r="G34" s="77">
        <v>12</v>
      </c>
      <c r="H34" s="77">
        <f t="shared" si="1"/>
        <v>108</v>
      </c>
      <c r="I34" s="70">
        <v>201601234</v>
      </c>
      <c r="J34" s="78">
        <v>42432</v>
      </c>
    </row>
    <row r="35" spans="1:10" x14ac:dyDescent="0.25">
      <c r="A35" s="70" t="s">
        <v>231</v>
      </c>
      <c r="B35" s="70">
        <v>60</v>
      </c>
      <c r="C35" s="70">
        <v>24</v>
      </c>
      <c r="D35" s="70">
        <f t="shared" si="0"/>
        <v>36</v>
      </c>
      <c r="E35" s="72">
        <v>0.18</v>
      </c>
      <c r="F35" s="72">
        <v>0.1</v>
      </c>
      <c r="G35" s="77">
        <v>3.5</v>
      </c>
      <c r="H35" s="77">
        <f t="shared" si="1"/>
        <v>189</v>
      </c>
      <c r="I35" s="70">
        <v>201601234</v>
      </c>
      <c r="J35" s="78">
        <v>42432</v>
      </c>
    </row>
    <row r="36" spans="1:10" x14ac:dyDescent="0.25">
      <c r="A36" s="70" t="s">
        <v>232</v>
      </c>
      <c r="B36" s="70">
        <v>30</v>
      </c>
      <c r="C36" s="70">
        <v>20</v>
      </c>
      <c r="D36" s="70">
        <f t="shared" si="0"/>
        <v>10</v>
      </c>
      <c r="E36" s="72">
        <v>0.18</v>
      </c>
      <c r="F36" s="72">
        <v>0.1</v>
      </c>
      <c r="G36" s="77">
        <v>3.2</v>
      </c>
      <c r="H36" s="77">
        <f t="shared" si="1"/>
        <v>86.4</v>
      </c>
      <c r="I36" s="70">
        <v>201601234</v>
      </c>
      <c r="J36" s="78">
        <v>42432</v>
      </c>
    </row>
    <row r="37" spans="1:10" x14ac:dyDescent="0.25">
      <c r="A37" s="70" t="s">
        <v>233</v>
      </c>
      <c r="B37" s="70">
        <v>36</v>
      </c>
      <c r="C37" s="70">
        <v>20</v>
      </c>
      <c r="D37" s="70">
        <f t="shared" si="0"/>
        <v>16</v>
      </c>
      <c r="E37" s="72">
        <v>0.18</v>
      </c>
      <c r="F37" s="72">
        <v>0.1</v>
      </c>
      <c r="G37" s="77">
        <v>2.9</v>
      </c>
      <c r="H37" s="77">
        <f t="shared" si="1"/>
        <v>93.96</v>
      </c>
      <c r="I37" s="70">
        <v>201601234</v>
      </c>
      <c r="J37" s="78">
        <v>42432</v>
      </c>
    </row>
    <row r="38" spans="1:10" x14ac:dyDescent="0.25">
      <c r="A38" s="70" t="s">
        <v>234</v>
      </c>
      <c r="B38" s="70">
        <v>6</v>
      </c>
      <c r="C38" s="70">
        <v>0</v>
      </c>
      <c r="D38" s="70">
        <f t="shared" si="0"/>
        <v>6</v>
      </c>
      <c r="E38" s="72">
        <v>0.18</v>
      </c>
      <c r="F38" s="72">
        <v>0.1</v>
      </c>
      <c r="G38" s="77">
        <v>5.7</v>
      </c>
      <c r="H38" s="77">
        <f t="shared" si="1"/>
        <v>30.78</v>
      </c>
      <c r="I38" s="70">
        <v>201601234</v>
      </c>
      <c r="J38" s="78">
        <v>42432</v>
      </c>
    </row>
    <row r="39" spans="1:10" x14ac:dyDescent="0.25">
      <c r="A39" s="70" t="s">
        <v>235</v>
      </c>
      <c r="B39" s="70">
        <v>6</v>
      </c>
      <c r="C39" s="70">
        <v>0</v>
      </c>
      <c r="D39" s="70">
        <f t="shared" si="0"/>
        <v>6</v>
      </c>
      <c r="E39" s="72">
        <v>0.18</v>
      </c>
      <c r="F39" s="72">
        <v>0.1</v>
      </c>
      <c r="G39" s="77">
        <v>8.75</v>
      </c>
      <c r="H39" s="77">
        <f t="shared" si="1"/>
        <v>47.25</v>
      </c>
      <c r="I39" s="70">
        <v>201601234</v>
      </c>
      <c r="J39" s="78">
        <v>42432</v>
      </c>
    </row>
    <row r="40" spans="1:10" x14ac:dyDescent="0.25">
      <c r="A40" s="70" t="s">
        <v>236</v>
      </c>
      <c r="B40" s="70">
        <v>6</v>
      </c>
      <c r="C40" s="70">
        <v>0</v>
      </c>
      <c r="D40" s="70">
        <f t="shared" si="0"/>
        <v>6</v>
      </c>
      <c r="E40" s="72">
        <v>0.18</v>
      </c>
      <c r="F40" s="72">
        <v>0.2</v>
      </c>
      <c r="G40" s="77">
        <v>14.45</v>
      </c>
      <c r="H40" s="77">
        <f t="shared" si="1"/>
        <v>69.359999999999985</v>
      </c>
      <c r="I40" s="70">
        <v>201601234</v>
      </c>
      <c r="J40" s="78">
        <v>42432</v>
      </c>
    </row>
    <row r="41" spans="1:10" x14ac:dyDescent="0.25">
      <c r="A41" s="70" t="s">
        <v>65</v>
      </c>
      <c r="B41" s="70">
        <v>6</v>
      </c>
      <c r="C41" s="70">
        <v>0</v>
      </c>
      <c r="D41" s="70">
        <f t="shared" si="0"/>
        <v>6</v>
      </c>
      <c r="E41" s="72">
        <v>0.18</v>
      </c>
      <c r="F41" s="70"/>
      <c r="G41" s="77">
        <v>3</v>
      </c>
      <c r="H41" s="77">
        <f t="shared" si="1"/>
        <v>18</v>
      </c>
      <c r="I41" s="70">
        <v>201601234</v>
      </c>
      <c r="J41" s="78">
        <v>42432</v>
      </c>
    </row>
    <row r="42" spans="1:10" x14ac:dyDescent="0.25">
      <c r="A42" s="70" t="s">
        <v>237</v>
      </c>
      <c r="B42" s="70">
        <v>6</v>
      </c>
      <c r="C42" s="70">
        <v>0</v>
      </c>
      <c r="D42" s="70">
        <f t="shared" si="0"/>
        <v>6</v>
      </c>
      <c r="E42" s="72">
        <v>0.18</v>
      </c>
      <c r="F42" s="72">
        <v>0.1</v>
      </c>
      <c r="G42" s="77">
        <v>11.55</v>
      </c>
      <c r="H42" s="77">
        <f t="shared" si="1"/>
        <v>62.370000000000012</v>
      </c>
      <c r="I42" s="70">
        <v>201601234</v>
      </c>
      <c r="J42" s="78">
        <v>42432</v>
      </c>
    </row>
    <row r="43" spans="1:10" x14ac:dyDescent="0.25">
      <c r="A43" s="70" t="s">
        <v>238</v>
      </c>
      <c r="B43" s="70">
        <v>4</v>
      </c>
      <c r="C43" s="70">
        <v>0</v>
      </c>
      <c r="D43" s="70">
        <f t="shared" si="0"/>
        <v>4</v>
      </c>
      <c r="E43" s="72">
        <v>0.18</v>
      </c>
      <c r="F43" s="72">
        <v>0.1</v>
      </c>
      <c r="G43" s="77">
        <v>15.25</v>
      </c>
      <c r="H43" s="77">
        <f t="shared" si="1"/>
        <v>54.9</v>
      </c>
      <c r="I43" s="70">
        <v>201601234</v>
      </c>
      <c r="J43" s="78">
        <v>42432</v>
      </c>
    </row>
    <row r="44" spans="1:10" x14ac:dyDescent="0.25">
      <c r="A44" s="70" t="s">
        <v>239</v>
      </c>
      <c r="B44" s="70">
        <v>2</v>
      </c>
      <c r="C44" s="70">
        <v>0</v>
      </c>
      <c r="D44" s="70">
        <f t="shared" si="0"/>
        <v>2</v>
      </c>
      <c r="E44" s="72">
        <v>0.18</v>
      </c>
      <c r="F44" s="72">
        <v>0.1</v>
      </c>
      <c r="G44" s="77">
        <v>24.2</v>
      </c>
      <c r="H44" s="77">
        <f t="shared" si="1"/>
        <v>43.56</v>
      </c>
      <c r="I44" s="70">
        <v>201601234</v>
      </c>
      <c r="J44" s="78">
        <v>42432</v>
      </c>
    </row>
    <row r="45" spans="1:10" x14ac:dyDescent="0.25">
      <c r="A45" s="70" t="s">
        <v>240</v>
      </c>
      <c r="B45" s="70">
        <v>6</v>
      </c>
      <c r="C45" s="70">
        <v>0</v>
      </c>
      <c r="D45" s="70">
        <f t="shared" si="0"/>
        <v>6</v>
      </c>
      <c r="E45" s="72">
        <v>0.18</v>
      </c>
      <c r="F45" s="72">
        <v>0.1</v>
      </c>
      <c r="G45" s="77">
        <v>11.6</v>
      </c>
      <c r="H45" s="77">
        <f t="shared" si="1"/>
        <v>62.639999999999993</v>
      </c>
      <c r="I45" s="70">
        <v>201601234</v>
      </c>
      <c r="J45" s="78">
        <v>42432</v>
      </c>
    </row>
    <row r="46" spans="1:10" x14ac:dyDescent="0.25">
      <c r="A46" s="70" t="s">
        <v>241</v>
      </c>
      <c r="B46" s="70">
        <v>6</v>
      </c>
      <c r="C46" s="70">
        <v>0</v>
      </c>
      <c r="D46" s="70">
        <f t="shared" si="0"/>
        <v>6</v>
      </c>
      <c r="E46" s="72">
        <v>0.18</v>
      </c>
      <c r="F46" s="72">
        <v>0.1</v>
      </c>
      <c r="G46" s="77">
        <v>9.3000000000000007</v>
      </c>
      <c r="H46" s="77">
        <f t="shared" si="1"/>
        <v>50.220000000000006</v>
      </c>
      <c r="I46" s="70">
        <v>201601234</v>
      </c>
      <c r="J46" s="78">
        <v>42432</v>
      </c>
    </row>
    <row r="47" spans="1:10" x14ac:dyDescent="0.25">
      <c r="A47" s="70" t="s">
        <v>242</v>
      </c>
      <c r="B47" s="70">
        <v>10</v>
      </c>
      <c r="C47" s="70">
        <v>5</v>
      </c>
      <c r="D47" s="70">
        <f t="shared" si="0"/>
        <v>5</v>
      </c>
      <c r="E47" s="72">
        <v>0.18</v>
      </c>
      <c r="F47" s="72">
        <v>0.15</v>
      </c>
      <c r="G47" s="77">
        <v>9.9</v>
      </c>
      <c r="H47" s="77">
        <f t="shared" si="1"/>
        <v>84.15</v>
      </c>
      <c r="I47" s="70">
        <v>201601234</v>
      </c>
      <c r="J47" s="78">
        <v>42432</v>
      </c>
    </row>
    <row r="48" spans="1:10" x14ac:dyDescent="0.25">
      <c r="A48" s="70" t="s">
        <v>243</v>
      </c>
      <c r="B48" s="70">
        <v>100</v>
      </c>
      <c r="C48" s="70">
        <v>25</v>
      </c>
      <c r="D48" s="70">
        <f t="shared" si="0"/>
        <v>75</v>
      </c>
      <c r="E48" s="72">
        <v>0.18</v>
      </c>
      <c r="F48" s="72">
        <v>0.15</v>
      </c>
      <c r="G48" s="77">
        <v>3.5</v>
      </c>
      <c r="H48" s="77">
        <f t="shared" si="1"/>
        <v>297.5</v>
      </c>
      <c r="I48" s="70">
        <v>201601234</v>
      </c>
      <c r="J48" s="78">
        <v>42432</v>
      </c>
    </row>
    <row r="49" spans="1:10" x14ac:dyDescent="0.25">
      <c r="A49" s="70" t="s">
        <v>244</v>
      </c>
      <c r="B49" s="70">
        <v>10</v>
      </c>
      <c r="C49" s="70">
        <v>10</v>
      </c>
      <c r="D49" s="70">
        <f t="shared" si="0"/>
        <v>0</v>
      </c>
      <c r="E49" s="72">
        <v>0.18</v>
      </c>
      <c r="F49" s="72">
        <v>0.1</v>
      </c>
      <c r="G49" s="77">
        <v>4.5999999999999996</v>
      </c>
      <c r="H49" s="77">
        <f t="shared" si="1"/>
        <v>41.4</v>
      </c>
      <c r="I49" s="70">
        <v>201601234</v>
      </c>
      <c r="J49" s="78">
        <v>42432</v>
      </c>
    </row>
    <row r="50" spans="1:10" x14ac:dyDescent="0.25">
      <c r="A50" s="70" t="s">
        <v>245</v>
      </c>
      <c r="B50" s="70">
        <v>10</v>
      </c>
      <c r="C50" s="70">
        <v>10</v>
      </c>
      <c r="D50" s="70">
        <f t="shared" si="0"/>
        <v>0</v>
      </c>
      <c r="E50" s="72">
        <v>0.18</v>
      </c>
      <c r="F50" s="72">
        <v>0.1</v>
      </c>
      <c r="G50" s="77">
        <v>5.8</v>
      </c>
      <c r="H50" s="77">
        <f t="shared" si="1"/>
        <v>52.2</v>
      </c>
      <c r="I50" s="70">
        <v>201601234</v>
      </c>
      <c r="J50" s="78">
        <v>42432</v>
      </c>
    </row>
    <row r="51" spans="1:10" x14ac:dyDescent="0.25">
      <c r="A51" s="70" t="s">
        <v>246</v>
      </c>
      <c r="B51" s="70">
        <v>12</v>
      </c>
      <c r="C51" s="70">
        <v>2</v>
      </c>
      <c r="D51" s="70">
        <f t="shared" si="0"/>
        <v>10</v>
      </c>
      <c r="E51" s="72">
        <v>0.18</v>
      </c>
      <c r="F51" s="72">
        <v>0.1</v>
      </c>
      <c r="G51" s="77">
        <v>13.5</v>
      </c>
      <c r="H51" s="77">
        <f t="shared" si="1"/>
        <v>145.80000000000001</v>
      </c>
      <c r="I51" s="70">
        <v>201601234</v>
      </c>
      <c r="J51" s="78">
        <v>42432</v>
      </c>
    </row>
    <row r="52" spans="1:10" x14ac:dyDescent="0.25">
      <c r="A52" s="70" t="s">
        <v>247</v>
      </c>
      <c r="B52" s="70">
        <v>1</v>
      </c>
      <c r="C52" s="70">
        <v>1</v>
      </c>
      <c r="D52" s="70">
        <f t="shared" si="0"/>
        <v>0</v>
      </c>
      <c r="E52" s="72">
        <v>0.18</v>
      </c>
      <c r="F52" s="72">
        <v>0.1</v>
      </c>
      <c r="G52" s="77">
        <v>180</v>
      </c>
      <c r="H52" s="77">
        <f t="shared" si="1"/>
        <v>162</v>
      </c>
      <c r="I52" s="70">
        <v>201601234</v>
      </c>
      <c r="J52" s="78">
        <v>42432</v>
      </c>
    </row>
    <row r="53" spans="1:10" x14ac:dyDescent="0.25">
      <c r="A53" s="70" t="s">
        <v>248</v>
      </c>
      <c r="B53" s="70">
        <v>6</v>
      </c>
      <c r="C53" s="70">
        <v>0</v>
      </c>
      <c r="D53" s="70">
        <f t="shared" si="0"/>
        <v>6</v>
      </c>
      <c r="E53" s="72">
        <v>0.18</v>
      </c>
      <c r="F53" s="72">
        <v>0.2</v>
      </c>
      <c r="G53" s="77">
        <v>12.15</v>
      </c>
      <c r="H53" s="77">
        <f t="shared" si="1"/>
        <v>58.320000000000007</v>
      </c>
      <c r="I53" s="70">
        <v>201601234</v>
      </c>
      <c r="J53" s="78">
        <v>42432</v>
      </c>
    </row>
    <row r="54" spans="1:10" x14ac:dyDescent="0.25">
      <c r="A54" s="70" t="s">
        <v>65</v>
      </c>
      <c r="B54" s="70">
        <v>6</v>
      </c>
      <c r="C54" s="70">
        <v>0</v>
      </c>
      <c r="D54" s="70">
        <f t="shared" si="0"/>
        <v>6</v>
      </c>
      <c r="E54" s="72">
        <v>0.18</v>
      </c>
      <c r="F54" s="70"/>
      <c r="G54" s="77">
        <v>3</v>
      </c>
      <c r="H54" s="77">
        <f t="shared" si="1"/>
        <v>18</v>
      </c>
      <c r="I54" s="70">
        <v>201601234</v>
      </c>
      <c r="J54" s="78">
        <v>42432</v>
      </c>
    </row>
    <row r="55" spans="1:10" x14ac:dyDescent="0.25">
      <c r="A55" s="70" t="s">
        <v>249</v>
      </c>
      <c r="B55" s="70">
        <v>5</v>
      </c>
      <c r="C55" s="70">
        <v>1</v>
      </c>
      <c r="D55" s="70">
        <f t="shared" si="0"/>
        <v>4</v>
      </c>
      <c r="E55" s="72">
        <v>0.18</v>
      </c>
      <c r="F55" s="72">
        <v>0.2</v>
      </c>
      <c r="G55" s="77">
        <v>15.8</v>
      </c>
      <c r="H55" s="77">
        <f t="shared" si="1"/>
        <v>63.2</v>
      </c>
      <c r="I55" s="70">
        <v>201601234</v>
      </c>
      <c r="J55" s="78">
        <v>42432</v>
      </c>
    </row>
    <row r="56" spans="1:10" x14ac:dyDescent="0.25">
      <c r="A56" s="70" t="s">
        <v>65</v>
      </c>
      <c r="B56" s="70">
        <v>5</v>
      </c>
      <c r="C56" s="70">
        <v>0</v>
      </c>
      <c r="D56" s="70">
        <f t="shared" si="0"/>
        <v>5</v>
      </c>
      <c r="E56" s="72">
        <v>0.18</v>
      </c>
      <c r="F56" s="70"/>
      <c r="G56" s="77">
        <v>3</v>
      </c>
      <c r="H56" s="77">
        <f t="shared" si="1"/>
        <v>15</v>
      </c>
      <c r="I56" s="70">
        <v>201601234</v>
      </c>
      <c r="J56" s="78">
        <v>42432</v>
      </c>
    </row>
    <row r="57" spans="1:10" x14ac:dyDescent="0.25">
      <c r="A57" s="70" t="s">
        <v>250</v>
      </c>
      <c r="B57" s="70">
        <v>5</v>
      </c>
      <c r="C57" s="70">
        <v>0</v>
      </c>
      <c r="D57" s="70">
        <f t="shared" si="0"/>
        <v>5</v>
      </c>
      <c r="E57" s="72">
        <v>0.18</v>
      </c>
      <c r="F57" s="72">
        <v>0.1</v>
      </c>
      <c r="G57" s="77">
        <v>24.9</v>
      </c>
      <c r="H57" s="77">
        <f t="shared" si="1"/>
        <v>112.05</v>
      </c>
      <c r="I57" s="70">
        <v>201601234</v>
      </c>
      <c r="J57" s="78">
        <v>42432</v>
      </c>
    </row>
    <row r="58" spans="1:10" x14ac:dyDescent="0.25">
      <c r="A58" s="70" t="s">
        <v>251</v>
      </c>
      <c r="B58" s="70">
        <v>5</v>
      </c>
      <c r="C58" s="70">
        <v>1</v>
      </c>
      <c r="D58" s="70">
        <f t="shared" si="0"/>
        <v>4</v>
      </c>
      <c r="E58" s="72">
        <v>0.18</v>
      </c>
      <c r="F58" s="72">
        <v>0.1</v>
      </c>
      <c r="G58" s="77">
        <v>24</v>
      </c>
      <c r="H58" s="77">
        <f t="shared" si="1"/>
        <v>108</v>
      </c>
      <c r="I58" s="70">
        <v>201601234</v>
      </c>
      <c r="J58" s="78">
        <v>42432</v>
      </c>
    </row>
    <row r="59" spans="1:10" x14ac:dyDescent="0.25">
      <c r="A59" s="70" t="s">
        <v>252</v>
      </c>
      <c r="B59" s="70">
        <v>120</v>
      </c>
      <c r="C59" s="70">
        <v>36</v>
      </c>
      <c r="D59" s="70">
        <f t="shared" si="0"/>
        <v>84</v>
      </c>
      <c r="E59" s="72">
        <v>0.18</v>
      </c>
      <c r="F59" s="72">
        <v>0.1</v>
      </c>
      <c r="G59" s="77">
        <v>2.9</v>
      </c>
      <c r="H59" s="77">
        <f t="shared" si="1"/>
        <v>313.2</v>
      </c>
      <c r="I59" s="70">
        <v>201601234</v>
      </c>
      <c r="J59" s="78">
        <v>42432</v>
      </c>
    </row>
    <row r="60" spans="1:10" x14ac:dyDescent="0.25">
      <c r="A60" s="70" t="s">
        <v>253</v>
      </c>
      <c r="B60" s="70">
        <v>24</v>
      </c>
      <c r="C60" s="70">
        <v>0</v>
      </c>
      <c r="D60" s="70">
        <f t="shared" si="0"/>
        <v>24</v>
      </c>
      <c r="E60" s="72">
        <v>0.18</v>
      </c>
      <c r="F60" s="72">
        <v>0.1</v>
      </c>
      <c r="G60" s="77">
        <v>6.3</v>
      </c>
      <c r="H60" s="77">
        <f t="shared" si="1"/>
        <v>136.07999999999998</v>
      </c>
      <c r="I60" s="70">
        <v>201601234</v>
      </c>
      <c r="J60" s="78">
        <v>42432</v>
      </c>
    </row>
    <row r="61" spans="1:10" x14ac:dyDescent="0.25">
      <c r="A61" s="70" t="s">
        <v>254</v>
      </c>
      <c r="B61" s="70">
        <v>12</v>
      </c>
      <c r="C61" s="70">
        <v>0</v>
      </c>
      <c r="D61" s="70">
        <f t="shared" si="0"/>
        <v>12</v>
      </c>
      <c r="E61" s="72">
        <v>0.18</v>
      </c>
      <c r="F61" s="72">
        <v>0.1</v>
      </c>
      <c r="G61" s="77">
        <v>2.64</v>
      </c>
      <c r="H61" s="77">
        <f t="shared" si="1"/>
        <v>28.512</v>
      </c>
      <c r="I61" s="70">
        <v>201601234</v>
      </c>
      <c r="J61" s="78">
        <v>42432</v>
      </c>
    </row>
    <row r="62" spans="1:10" x14ac:dyDescent="0.25">
      <c r="A62" s="70" t="s">
        <v>255</v>
      </c>
      <c r="B62" s="70">
        <v>12</v>
      </c>
      <c r="C62" s="70">
        <v>0</v>
      </c>
      <c r="D62" s="70">
        <f t="shared" si="0"/>
        <v>12</v>
      </c>
      <c r="E62" s="72">
        <v>0.18</v>
      </c>
      <c r="F62" s="72">
        <v>0.1</v>
      </c>
      <c r="G62" s="77">
        <v>2.19</v>
      </c>
      <c r="H62" s="77">
        <f t="shared" si="1"/>
        <v>23.652000000000001</v>
      </c>
      <c r="I62" s="70">
        <v>201601234</v>
      </c>
      <c r="J62" s="78">
        <v>42432</v>
      </c>
    </row>
    <row r="63" spans="1:10" x14ac:dyDescent="0.25">
      <c r="A63" s="70" t="s">
        <v>256</v>
      </c>
      <c r="B63" s="70">
        <v>12</v>
      </c>
      <c r="C63" s="70">
        <v>3</v>
      </c>
      <c r="D63" s="70">
        <f t="shared" si="0"/>
        <v>9</v>
      </c>
      <c r="E63" s="72">
        <v>0.18</v>
      </c>
      <c r="F63" s="72">
        <v>0.1</v>
      </c>
      <c r="G63" s="77">
        <v>1.45</v>
      </c>
      <c r="H63" s="77">
        <f t="shared" si="1"/>
        <v>15.659999999999998</v>
      </c>
      <c r="I63" s="70">
        <v>201601234</v>
      </c>
      <c r="J63" s="78">
        <v>42432</v>
      </c>
    </row>
    <row r="64" spans="1:10" x14ac:dyDescent="0.25">
      <c r="A64" s="70" t="s">
        <v>257</v>
      </c>
      <c r="B64" s="70">
        <v>12</v>
      </c>
      <c r="C64" s="70">
        <v>3</v>
      </c>
      <c r="D64" s="70">
        <f t="shared" si="0"/>
        <v>9</v>
      </c>
      <c r="E64" s="72">
        <v>0.18</v>
      </c>
      <c r="F64" s="72">
        <v>0.1</v>
      </c>
      <c r="G64" s="77">
        <v>2.2000000000000002</v>
      </c>
      <c r="H64" s="77">
        <f t="shared" si="1"/>
        <v>23.76</v>
      </c>
      <c r="I64" s="70">
        <v>201601234</v>
      </c>
      <c r="J64" s="78">
        <v>42432</v>
      </c>
    </row>
    <row r="65" spans="1:10" x14ac:dyDescent="0.25">
      <c r="A65" s="70" t="s">
        <v>258</v>
      </c>
      <c r="B65" s="70">
        <v>12</v>
      </c>
      <c r="C65" s="70">
        <v>0</v>
      </c>
      <c r="D65" s="70">
        <f t="shared" si="0"/>
        <v>12</v>
      </c>
      <c r="E65" s="72">
        <v>0.18</v>
      </c>
      <c r="F65" s="72">
        <v>0.1</v>
      </c>
      <c r="G65" s="77">
        <v>2.78</v>
      </c>
      <c r="H65" s="77">
        <f t="shared" si="1"/>
        <v>30.024000000000001</v>
      </c>
      <c r="I65" s="70">
        <v>201601234</v>
      </c>
      <c r="J65" s="78">
        <v>42432</v>
      </c>
    </row>
    <row r="66" spans="1:10" x14ac:dyDescent="0.25">
      <c r="A66" s="70" t="s">
        <v>259</v>
      </c>
      <c r="B66" s="70">
        <v>10</v>
      </c>
      <c r="C66" s="70">
        <v>0</v>
      </c>
      <c r="D66" s="70">
        <f t="shared" si="0"/>
        <v>10</v>
      </c>
      <c r="E66" s="72">
        <v>0.18</v>
      </c>
      <c r="F66" s="72">
        <v>0.25</v>
      </c>
      <c r="G66" s="77">
        <v>12.88</v>
      </c>
      <c r="H66" s="77">
        <f t="shared" si="1"/>
        <v>96.600000000000009</v>
      </c>
      <c r="I66" s="70">
        <v>201601234</v>
      </c>
      <c r="J66" s="78">
        <v>42432</v>
      </c>
    </row>
    <row r="67" spans="1:10" x14ac:dyDescent="0.25">
      <c r="A67" s="70" t="s">
        <v>260</v>
      </c>
      <c r="B67" s="70">
        <v>10</v>
      </c>
      <c r="C67" s="70">
        <v>0</v>
      </c>
      <c r="D67" s="70">
        <f t="shared" si="0"/>
        <v>10</v>
      </c>
      <c r="E67" s="72">
        <v>0.18</v>
      </c>
      <c r="F67" s="72">
        <v>0.25</v>
      </c>
      <c r="G67" s="77">
        <v>15.52</v>
      </c>
      <c r="H67" s="77">
        <f t="shared" ref="H67:H94" si="2">(G67*B67)-(B67*G67*F67)</f>
        <v>116.39999999999999</v>
      </c>
      <c r="I67" s="70">
        <v>201601234</v>
      </c>
      <c r="J67" s="78">
        <v>42432</v>
      </c>
    </row>
    <row r="68" spans="1:10" x14ac:dyDescent="0.25">
      <c r="A68" s="70" t="s">
        <v>261</v>
      </c>
      <c r="B68" s="70">
        <v>24</v>
      </c>
      <c r="C68" s="70">
        <v>0</v>
      </c>
      <c r="D68" s="70">
        <f t="shared" si="0"/>
        <v>24</v>
      </c>
      <c r="E68" s="72">
        <v>0.18</v>
      </c>
      <c r="F68" s="72">
        <v>0.1</v>
      </c>
      <c r="G68" s="77">
        <v>1.3</v>
      </c>
      <c r="H68" s="77">
        <f t="shared" si="2"/>
        <v>28.080000000000002</v>
      </c>
      <c r="I68" s="70">
        <v>201601234</v>
      </c>
      <c r="J68" s="78">
        <v>42432</v>
      </c>
    </row>
    <row r="69" spans="1:10" x14ac:dyDescent="0.25">
      <c r="A69" s="70" t="s">
        <v>262</v>
      </c>
      <c r="B69" s="70">
        <v>24</v>
      </c>
      <c r="C69" s="70">
        <v>0</v>
      </c>
      <c r="D69" s="70">
        <f t="shared" si="0"/>
        <v>24</v>
      </c>
      <c r="E69" s="72">
        <v>0.18</v>
      </c>
      <c r="F69" s="72">
        <v>0.1</v>
      </c>
      <c r="G69" s="77">
        <v>1.9</v>
      </c>
      <c r="H69" s="77">
        <f t="shared" si="2"/>
        <v>41.039999999999992</v>
      </c>
      <c r="I69" s="70">
        <v>201601234</v>
      </c>
      <c r="J69" s="78">
        <v>42432</v>
      </c>
    </row>
    <row r="70" spans="1:10" x14ac:dyDescent="0.25">
      <c r="A70" s="70" t="s">
        <v>263</v>
      </c>
      <c r="B70" s="70">
        <v>24</v>
      </c>
      <c r="C70" s="70">
        <v>0</v>
      </c>
      <c r="D70" s="70">
        <f t="shared" si="0"/>
        <v>24</v>
      </c>
      <c r="E70" s="72">
        <v>0.18</v>
      </c>
      <c r="F70" s="72">
        <v>0.1</v>
      </c>
      <c r="G70" s="77">
        <v>2.2999999999999998</v>
      </c>
      <c r="H70" s="77">
        <f t="shared" si="2"/>
        <v>49.679999999999993</v>
      </c>
      <c r="I70" s="70">
        <v>201601234</v>
      </c>
      <c r="J70" s="78">
        <v>42432</v>
      </c>
    </row>
    <row r="71" spans="1:10" x14ac:dyDescent="0.25">
      <c r="A71" s="70" t="s">
        <v>264</v>
      </c>
      <c r="B71" s="70">
        <v>10</v>
      </c>
      <c r="C71" s="70">
        <v>0</v>
      </c>
      <c r="D71" s="70">
        <f t="shared" si="0"/>
        <v>10</v>
      </c>
      <c r="E71" s="72">
        <v>0.18</v>
      </c>
      <c r="F71" s="72">
        <v>0.1</v>
      </c>
      <c r="G71" s="77">
        <v>4.28</v>
      </c>
      <c r="H71" s="77">
        <f t="shared" si="2"/>
        <v>38.520000000000003</v>
      </c>
      <c r="I71" s="70">
        <v>201601234</v>
      </c>
      <c r="J71" s="78">
        <v>42432</v>
      </c>
    </row>
    <row r="72" spans="1:10" x14ac:dyDescent="0.25">
      <c r="A72" s="70" t="s">
        <v>265</v>
      </c>
      <c r="B72" s="70">
        <v>9</v>
      </c>
      <c r="C72" s="70">
        <v>0</v>
      </c>
      <c r="D72" s="70">
        <f t="shared" si="0"/>
        <v>9</v>
      </c>
      <c r="E72" s="72">
        <v>0.18</v>
      </c>
      <c r="F72" s="72">
        <v>0.1</v>
      </c>
      <c r="G72" s="77">
        <v>2.7</v>
      </c>
      <c r="H72" s="77">
        <f t="shared" si="2"/>
        <v>21.87</v>
      </c>
      <c r="I72" s="70">
        <v>201601234</v>
      </c>
      <c r="J72" s="78">
        <v>42432</v>
      </c>
    </row>
    <row r="73" spans="1:10" x14ac:dyDescent="0.25">
      <c r="A73" s="70" t="s">
        <v>266</v>
      </c>
      <c r="B73" s="70">
        <v>12</v>
      </c>
      <c r="C73" s="70">
        <v>0</v>
      </c>
      <c r="D73" s="70">
        <f t="shared" si="0"/>
        <v>12</v>
      </c>
      <c r="E73" s="72">
        <v>0.18</v>
      </c>
      <c r="F73" s="72">
        <v>0.1</v>
      </c>
      <c r="G73" s="77">
        <v>3</v>
      </c>
      <c r="H73" s="77">
        <f t="shared" si="2"/>
        <v>32.4</v>
      </c>
      <c r="I73" s="70">
        <v>201601234</v>
      </c>
      <c r="J73" s="78">
        <v>42432</v>
      </c>
    </row>
    <row r="74" spans="1:10" x14ac:dyDescent="0.25">
      <c r="A74" s="70" t="s">
        <v>98</v>
      </c>
      <c r="B74" s="70">
        <v>12</v>
      </c>
      <c r="C74" s="70">
        <v>0</v>
      </c>
      <c r="D74" s="70">
        <f t="shared" si="0"/>
        <v>12</v>
      </c>
      <c r="E74" s="72">
        <v>0.18</v>
      </c>
      <c r="F74" s="72">
        <v>0.1</v>
      </c>
      <c r="G74" s="77">
        <v>2.8</v>
      </c>
      <c r="H74" s="77">
        <f t="shared" si="2"/>
        <v>30.239999999999995</v>
      </c>
      <c r="I74" s="70">
        <v>201601234</v>
      </c>
      <c r="J74" s="78">
        <v>42432</v>
      </c>
    </row>
    <row r="75" spans="1:10" x14ac:dyDescent="0.25">
      <c r="A75" s="70" t="s">
        <v>99</v>
      </c>
      <c r="B75" s="70">
        <v>12</v>
      </c>
      <c r="C75" s="70">
        <v>0</v>
      </c>
      <c r="D75" s="70">
        <f t="shared" si="0"/>
        <v>12</v>
      </c>
      <c r="E75" s="72">
        <v>0.18</v>
      </c>
      <c r="F75" s="72">
        <v>0.1</v>
      </c>
      <c r="G75" s="77">
        <v>3.2</v>
      </c>
      <c r="H75" s="77">
        <f t="shared" si="2"/>
        <v>34.56</v>
      </c>
      <c r="I75" s="70">
        <v>201601234</v>
      </c>
      <c r="J75" s="78">
        <v>42432</v>
      </c>
    </row>
    <row r="76" spans="1:10" x14ac:dyDescent="0.25">
      <c r="A76" s="70" t="s">
        <v>267</v>
      </c>
      <c r="B76" s="70">
        <v>12</v>
      </c>
      <c r="C76" s="70">
        <v>0</v>
      </c>
      <c r="D76" s="70">
        <f t="shared" si="0"/>
        <v>12</v>
      </c>
      <c r="E76" s="72">
        <v>0.18</v>
      </c>
      <c r="F76" s="72">
        <v>0.1</v>
      </c>
      <c r="G76" s="77">
        <v>4.8</v>
      </c>
      <c r="H76" s="77">
        <f t="shared" si="2"/>
        <v>51.839999999999996</v>
      </c>
      <c r="I76" s="70">
        <v>201601234</v>
      </c>
      <c r="J76" s="78">
        <v>42432</v>
      </c>
    </row>
    <row r="77" spans="1:10" x14ac:dyDescent="0.25">
      <c r="A77" s="70" t="s">
        <v>268</v>
      </c>
      <c r="B77" s="70">
        <v>120</v>
      </c>
      <c r="C77" s="70">
        <v>12</v>
      </c>
      <c r="D77" s="70">
        <f t="shared" si="0"/>
        <v>108</v>
      </c>
      <c r="E77" s="72">
        <v>0.18</v>
      </c>
      <c r="F77" s="72">
        <v>0.1</v>
      </c>
      <c r="G77" s="77">
        <v>7</v>
      </c>
      <c r="H77" s="77">
        <f t="shared" si="2"/>
        <v>756</v>
      </c>
      <c r="I77" s="70">
        <v>201601234</v>
      </c>
      <c r="J77" s="78">
        <v>42432</v>
      </c>
    </row>
    <row r="78" spans="1:10" x14ac:dyDescent="0.25">
      <c r="A78" s="70" t="s">
        <v>269</v>
      </c>
      <c r="B78" s="70">
        <v>12</v>
      </c>
      <c r="C78" s="70">
        <v>3</v>
      </c>
      <c r="D78" s="70">
        <f t="shared" si="0"/>
        <v>9</v>
      </c>
      <c r="E78" s="72">
        <v>0.18</v>
      </c>
      <c r="F78" s="72">
        <v>0.1</v>
      </c>
      <c r="G78" s="77">
        <v>6</v>
      </c>
      <c r="H78" s="77">
        <f t="shared" si="2"/>
        <v>64.8</v>
      </c>
      <c r="I78" s="70">
        <v>201601234</v>
      </c>
      <c r="J78" s="78">
        <v>42432</v>
      </c>
    </row>
    <row r="79" spans="1:10" x14ac:dyDescent="0.25">
      <c r="A79" s="70" t="s">
        <v>270</v>
      </c>
      <c r="B79" s="70">
        <v>10</v>
      </c>
      <c r="C79" s="70">
        <v>0</v>
      </c>
      <c r="D79" s="70">
        <f t="shared" si="0"/>
        <v>10</v>
      </c>
      <c r="E79" s="72">
        <v>0.18</v>
      </c>
      <c r="F79" s="72">
        <v>0.1</v>
      </c>
      <c r="G79" s="77">
        <v>5.98</v>
      </c>
      <c r="H79" s="77">
        <f t="shared" si="2"/>
        <v>53.820000000000007</v>
      </c>
      <c r="I79" s="70">
        <v>201601234</v>
      </c>
      <c r="J79" s="78">
        <v>42432</v>
      </c>
    </row>
    <row r="80" spans="1:10" x14ac:dyDescent="0.25">
      <c r="A80" s="70" t="s">
        <v>271</v>
      </c>
      <c r="B80" s="70">
        <v>24</v>
      </c>
      <c r="C80" s="70">
        <v>0</v>
      </c>
      <c r="D80" s="70">
        <f t="shared" si="0"/>
        <v>24</v>
      </c>
      <c r="E80" s="72">
        <v>0.18</v>
      </c>
      <c r="F80" s="72">
        <v>0.1</v>
      </c>
      <c r="G80" s="77">
        <v>1.756</v>
      </c>
      <c r="H80" s="77">
        <f t="shared" si="2"/>
        <v>37.929600000000001</v>
      </c>
      <c r="I80" s="70">
        <v>201601234</v>
      </c>
      <c r="J80" s="78">
        <v>42432</v>
      </c>
    </row>
    <row r="81" spans="1:10" x14ac:dyDescent="0.25">
      <c r="A81" s="70" t="s">
        <v>272</v>
      </c>
      <c r="B81" s="70">
        <v>10</v>
      </c>
      <c r="C81" s="70">
        <v>0</v>
      </c>
      <c r="D81" s="70">
        <f t="shared" si="0"/>
        <v>10</v>
      </c>
      <c r="E81" s="72">
        <v>0.18</v>
      </c>
      <c r="F81" s="72">
        <v>0.1</v>
      </c>
      <c r="G81" s="77">
        <v>2.9</v>
      </c>
      <c r="H81" s="77">
        <f t="shared" si="2"/>
        <v>26.1</v>
      </c>
      <c r="I81" s="70">
        <v>201601234</v>
      </c>
      <c r="J81" s="78">
        <v>42432</v>
      </c>
    </row>
    <row r="82" spans="1:10" x14ac:dyDescent="0.25">
      <c r="A82" s="70" t="s">
        <v>273</v>
      </c>
      <c r="B82" s="70">
        <v>10</v>
      </c>
      <c r="C82" s="70">
        <v>0</v>
      </c>
      <c r="D82" s="70">
        <f t="shared" si="0"/>
        <v>10</v>
      </c>
      <c r="E82" s="72">
        <v>0.18</v>
      </c>
      <c r="F82" s="72">
        <v>0.1</v>
      </c>
      <c r="G82" s="77">
        <v>3.3</v>
      </c>
      <c r="H82" s="77">
        <f t="shared" si="2"/>
        <v>29.7</v>
      </c>
      <c r="I82" s="70">
        <v>201601234</v>
      </c>
      <c r="J82" s="78">
        <v>42432</v>
      </c>
    </row>
    <row r="83" spans="1:10" x14ac:dyDescent="0.25">
      <c r="A83" s="70" t="s">
        <v>300</v>
      </c>
      <c r="B83" s="70">
        <v>10</v>
      </c>
      <c r="C83" s="70">
        <v>0</v>
      </c>
      <c r="D83" s="70">
        <f t="shared" si="0"/>
        <v>10</v>
      </c>
      <c r="E83" s="72">
        <v>0.18</v>
      </c>
      <c r="F83" s="72">
        <v>0.1</v>
      </c>
      <c r="G83" s="77">
        <v>3.9</v>
      </c>
      <c r="H83" s="77">
        <f t="shared" si="2"/>
        <v>35.1</v>
      </c>
      <c r="I83" s="70">
        <v>201601234</v>
      </c>
      <c r="J83" s="78">
        <v>42432</v>
      </c>
    </row>
    <row r="84" spans="1:10" x14ac:dyDescent="0.25">
      <c r="A84" s="70" t="s">
        <v>299</v>
      </c>
      <c r="B84" s="70">
        <v>10</v>
      </c>
      <c r="C84" s="70">
        <v>0</v>
      </c>
      <c r="D84" s="70">
        <f t="shared" si="0"/>
        <v>10</v>
      </c>
      <c r="E84" s="72">
        <v>0.18</v>
      </c>
      <c r="F84" s="72">
        <v>0.1</v>
      </c>
      <c r="G84" s="77">
        <v>5.55</v>
      </c>
      <c r="H84" s="77">
        <f t="shared" si="2"/>
        <v>49.95</v>
      </c>
      <c r="I84" s="70">
        <v>201601234</v>
      </c>
      <c r="J84" s="78">
        <v>42432</v>
      </c>
    </row>
    <row r="85" spans="1:10" x14ac:dyDescent="0.25">
      <c r="A85" s="62" t="s">
        <v>94</v>
      </c>
      <c r="B85" s="62">
        <v>60</v>
      </c>
      <c r="C85" s="62"/>
      <c r="D85" s="62"/>
      <c r="E85" s="61">
        <v>0.18</v>
      </c>
      <c r="F85" s="61">
        <v>0.1</v>
      </c>
      <c r="G85" s="81">
        <v>4.3</v>
      </c>
      <c r="H85" s="81">
        <f t="shared" si="2"/>
        <v>232.2</v>
      </c>
      <c r="I85" s="62">
        <v>201601354</v>
      </c>
      <c r="J85" s="82">
        <v>42439</v>
      </c>
    </row>
    <row r="86" spans="1:10" x14ac:dyDescent="0.25">
      <c r="A86" s="62" t="s">
        <v>95</v>
      </c>
      <c r="B86" s="62">
        <v>60</v>
      </c>
      <c r="C86" s="62"/>
      <c r="D86" s="62"/>
      <c r="E86" s="61">
        <v>0.18</v>
      </c>
      <c r="F86" s="61">
        <v>0.15</v>
      </c>
      <c r="G86" s="81">
        <v>7.2</v>
      </c>
      <c r="H86" s="81">
        <f t="shared" si="2"/>
        <v>367.2</v>
      </c>
      <c r="I86" s="62">
        <v>201601354</v>
      </c>
      <c r="J86" s="82">
        <v>42439</v>
      </c>
    </row>
    <row r="87" spans="1:10" x14ac:dyDescent="0.25">
      <c r="A87" s="62" t="s">
        <v>301</v>
      </c>
      <c r="B87" s="62">
        <v>42</v>
      </c>
      <c r="C87" s="62"/>
      <c r="D87" s="62"/>
      <c r="E87" s="61">
        <v>0.18</v>
      </c>
      <c r="F87" s="61">
        <v>0.1</v>
      </c>
      <c r="G87" s="81">
        <v>2.5</v>
      </c>
      <c r="H87" s="81">
        <f t="shared" si="2"/>
        <v>94.5</v>
      </c>
      <c r="I87" s="62">
        <v>201601354</v>
      </c>
      <c r="J87" s="82">
        <v>42439</v>
      </c>
    </row>
    <row r="88" spans="1:10" x14ac:dyDescent="0.25">
      <c r="A88" s="62" t="s">
        <v>302</v>
      </c>
      <c r="B88" s="62">
        <v>42</v>
      </c>
      <c r="C88" s="62"/>
      <c r="D88" s="62"/>
      <c r="E88" s="61">
        <v>0.18</v>
      </c>
      <c r="F88" s="61">
        <v>0.1</v>
      </c>
      <c r="G88" s="81">
        <v>2.4</v>
      </c>
      <c r="H88" s="81">
        <f t="shared" si="2"/>
        <v>90.72</v>
      </c>
      <c r="I88" s="62">
        <v>201601354</v>
      </c>
      <c r="J88" s="82">
        <v>42439</v>
      </c>
    </row>
    <row r="89" spans="1:10" x14ac:dyDescent="0.25">
      <c r="A89" s="62" t="s">
        <v>303</v>
      </c>
      <c r="B89" s="62">
        <v>24</v>
      </c>
      <c r="C89" s="62"/>
      <c r="D89" s="62"/>
      <c r="E89" s="61">
        <v>0.18</v>
      </c>
      <c r="F89" s="61">
        <v>0.1</v>
      </c>
      <c r="G89" s="81">
        <v>2.8</v>
      </c>
      <c r="H89" s="81">
        <f t="shared" si="2"/>
        <v>60.47999999999999</v>
      </c>
      <c r="I89" s="62">
        <v>201601354</v>
      </c>
      <c r="J89" s="82">
        <v>42439</v>
      </c>
    </row>
    <row r="90" spans="1:10" x14ac:dyDescent="0.25">
      <c r="A90" s="62" t="s">
        <v>304</v>
      </c>
      <c r="B90" s="62">
        <v>24</v>
      </c>
      <c r="C90" s="62"/>
      <c r="D90" s="62"/>
      <c r="E90" s="61">
        <v>0.18</v>
      </c>
      <c r="F90" s="61">
        <v>0.1</v>
      </c>
      <c r="G90" s="81">
        <v>3.2</v>
      </c>
      <c r="H90" s="81">
        <f t="shared" si="2"/>
        <v>69.12</v>
      </c>
      <c r="I90" s="62">
        <v>201601354</v>
      </c>
      <c r="J90" s="82">
        <v>42439</v>
      </c>
    </row>
    <row r="91" spans="1:10" x14ac:dyDescent="0.25">
      <c r="A91" s="62" t="s">
        <v>305</v>
      </c>
      <c r="B91" s="62">
        <v>12</v>
      </c>
      <c r="C91" s="62"/>
      <c r="D91" s="62"/>
      <c r="E91" s="61">
        <v>0.18</v>
      </c>
      <c r="F91" s="61">
        <v>0.1</v>
      </c>
      <c r="G91" s="81">
        <v>6.9</v>
      </c>
      <c r="H91" s="81">
        <f t="shared" si="2"/>
        <v>74.52000000000001</v>
      </c>
      <c r="I91" s="62">
        <v>201601354</v>
      </c>
      <c r="J91" s="82">
        <v>42439</v>
      </c>
    </row>
    <row r="92" spans="1:10" x14ac:dyDescent="0.25">
      <c r="A92" s="62" t="s">
        <v>244</v>
      </c>
      <c r="B92" s="62">
        <v>12</v>
      </c>
      <c r="C92" s="62"/>
      <c r="D92" s="62"/>
      <c r="E92" s="61">
        <v>0.18</v>
      </c>
      <c r="F92" s="61">
        <v>0.1</v>
      </c>
      <c r="G92" s="81">
        <v>4.5999999999999996</v>
      </c>
      <c r="H92" s="81">
        <f t="shared" si="2"/>
        <v>49.679999999999993</v>
      </c>
      <c r="I92" s="62">
        <v>201601354</v>
      </c>
      <c r="J92" s="82">
        <v>42439</v>
      </c>
    </row>
    <row r="93" spans="1:10" x14ac:dyDescent="0.25">
      <c r="A93" s="62" t="s">
        <v>306</v>
      </c>
      <c r="B93" s="62">
        <v>12</v>
      </c>
      <c r="C93" s="62"/>
      <c r="D93" s="62"/>
      <c r="E93" s="61">
        <v>0.18</v>
      </c>
      <c r="F93" s="61">
        <v>0.1</v>
      </c>
      <c r="G93" s="81">
        <v>5.8</v>
      </c>
      <c r="H93" s="81">
        <f t="shared" si="2"/>
        <v>62.639999999999993</v>
      </c>
      <c r="I93" s="62">
        <v>201601354</v>
      </c>
      <c r="J93" s="82">
        <v>42439</v>
      </c>
    </row>
    <row r="94" spans="1:10" x14ac:dyDescent="0.25">
      <c r="A94" s="62" t="s">
        <v>207</v>
      </c>
      <c r="B94" s="62">
        <v>6</v>
      </c>
      <c r="C94" s="62"/>
      <c r="D94" s="62"/>
      <c r="E94" s="61">
        <v>0.18</v>
      </c>
      <c r="F94" s="61">
        <v>0.1</v>
      </c>
      <c r="G94" s="81">
        <v>10.5</v>
      </c>
      <c r="H94" s="81">
        <f t="shared" si="2"/>
        <v>56.7</v>
      </c>
      <c r="I94" s="62">
        <v>201601354</v>
      </c>
      <c r="J94" s="82">
        <v>42439</v>
      </c>
    </row>
    <row r="95" spans="1:10" x14ac:dyDescent="0.25">
      <c r="A95" s="47" t="s">
        <v>94</v>
      </c>
      <c r="B95" s="47">
        <v>60</v>
      </c>
      <c r="C95" s="47">
        <v>36</v>
      </c>
      <c r="D95" s="47">
        <f>B95-C95</f>
        <v>24</v>
      </c>
      <c r="E95" s="48">
        <v>0.18</v>
      </c>
      <c r="F95" s="48">
        <v>0.1</v>
      </c>
      <c r="G95" s="49">
        <v>4.3</v>
      </c>
      <c r="H95" s="49">
        <f>+(B95*G95)-(B95*G95*F95)</f>
        <v>232.2</v>
      </c>
      <c r="I95" s="47">
        <v>201601641</v>
      </c>
      <c r="J95" s="50">
        <v>42438</v>
      </c>
    </row>
    <row r="96" spans="1:10" x14ac:dyDescent="0.25">
      <c r="A96" s="47" t="s">
        <v>95</v>
      </c>
      <c r="B96" s="47">
        <v>60</v>
      </c>
      <c r="C96" s="47">
        <v>24</v>
      </c>
      <c r="D96" s="47">
        <f t="shared" ref="D96:D185" si="3">B96-C96</f>
        <v>36</v>
      </c>
      <c r="E96" s="48">
        <v>0.18</v>
      </c>
      <c r="F96" s="48">
        <v>0.15</v>
      </c>
      <c r="G96" s="49">
        <v>7.2</v>
      </c>
      <c r="H96" s="49">
        <f t="shared" ref="H96:H193" si="4">+(B96*G96)-(B96*G96*F96)</f>
        <v>367.2</v>
      </c>
      <c r="I96" s="47">
        <v>201601641</v>
      </c>
      <c r="J96" s="50">
        <v>42438</v>
      </c>
    </row>
    <row r="97" spans="1:10" x14ac:dyDescent="0.25">
      <c r="A97" s="47" t="s">
        <v>96</v>
      </c>
      <c r="B97" s="47">
        <v>42</v>
      </c>
      <c r="C97" s="47">
        <v>12</v>
      </c>
      <c r="D97" s="47">
        <f t="shared" si="3"/>
        <v>30</v>
      </c>
      <c r="E97" s="48">
        <v>0.18</v>
      </c>
      <c r="F97" s="48">
        <v>0.1</v>
      </c>
      <c r="G97" s="49">
        <v>2.5</v>
      </c>
      <c r="H97" s="49">
        <f t="shared" si="4"/>
        <v>94.5</v>
      </c>
      <c r="I97" s="47">
        <v>201601641</v>
      </c>
      <c r="J97" s="50">
        <v>42438</v>
      </c>
    </row>
    <row r="98" spans="1:10" x14ac:dyDescent="0.25">
      <c r="A98" s="47" t="s">
        <v>97</v>
      </c>
      <c r="B98" s="47">
        <v>42</v>
      </c>
      <c r="C98" s="47">
        <v>12</v>
      </c>
      <c r="D98" s="47">
        <f t="shared" si="3"/>
        <v>30</v>
      </c>
      <c r="E98" s="48">
        <v>0.18</v>
      </c>
      <c r="F98" s="48">
        <v>0.1</v>
      </c>
      <c r="G98" s="49">
        <v>2.4</v>
      </c>
      <c r="H98" s="49">
        <f t="shared" si="4"/>
        <v>90.72</v>
      </c>
      <c r="I98" s="47">
        <v>201601641</v>
      </c>
      <c r="J98" s="50">
        <v>42438</v>
      </c>
    </row>
    <row r="99" spans="1:10" x14ac:dyDescent="0.25">
      <c r="A99" s="47" t="s">
        <v>98</v>
      </c>
      <c r="B99" s="47">
        <v>24</v>
      </c>
      <c r="C99" s="47">
        <v>0</v>
      </c>
      <c r="D99" s="47">
        <f t="shared" si="3"/>
        <v>24</v>
      </c>
      <c r="E99" s="48">
        <v>0.18</v>
      </c>
      <c r="F99" s="48">
        <v>0.1</v>
      </c>
      <c r="G99" s="49">
        <v>2.8</v>
      </c>
      <c r="H99" s="49">
        <f t="shared" si="4"/>
        <v>60.47999999999999</v>
      </c>
      <c r="I99" s="47">
        <v>201601641</v>
      </c>
      <c r="J99" s="50">
        <v>42438</v>
      </c>
    </row>
    <row r="100" spans="1:10" x14ac:dyDescent="0.25">
      <c r="A100" s="47" t="s">
        <v>99</v>
      </c>
      <c r="B100" s="47">
        <v>24</v>
      </c>
      <c r="C100" s="47">
        <v>0</v>
      </c>
      <c r="D100" s="47">
        <f t="shared" si="3"/>
        <v>24</v>
      </c>
      <c r="E100" s="48">
        <v>0.18</v>
      </c>
      <c r="F100" s="48">
        <v>0.1</v>
      </c>
      <c r="G100" s="49">
        <v>3.2</v>
      </c>
      <c r="H100" s="49">
        <f t="shared" si="4"/>
        <v>69.12</v>
      </c>
      <c r="I100" s="47">
        <v>201601641</v>
      </c>
      <c r="J100" s="50">
        <v>42438</v>
      </c>
    </row>
    <row r="101" spans="1:10" x14ac:dyDescent="0.25">
      <c r="A101" s="47" t="s">
        <v>100</v>
      </c>
      <c r="B101" s="47">
        <v>12</v>
      </c>
      <c r="C101" s="47">
        <v>6</v>
      </c>
      <c r="D101" s="47">
        <f t="shared" si="3"/>
        <v>6</v>
      </c>
      <c r="E101" s="48">
        <v>0.18</v>
      </c>
      <c r="F101" s="48">
        <v>0.1</v>
      </c>
      <c r="G101" s="49">
        <v>6.9</v>
      </c>
      <c r="H101" s="49">
        <f t="shared" si="4"/>
        <v>74.52000000000001</v>
      </c>
      <c r="I101" s="47">
        <v>201601641</v>
      </c>
      <c r="J101" s="50">
        <v>42438</v>
      </c>
    </row>
    <row r="102" spans="1:10" x14ac:dyDescent="0.25">
      <c r="A102" s="47" t="s">
        <v>101</v>
      </c>
      <c r="B102" s="47">
        <v>12</v>
      </c>
      <c r="C102" s="47">
        <v>6</v>
      </c>
      <c r="D102" s="47">
        <f t="shared" si="3"/>
        <v>6</v>
      </c>
      <c r="E102" s="48">
        <v>0.18</v>
      </c>
      <c r="F102" s="48">
        <v>0.1</v>
      </c>
      <c r="G102" s="49">
        <v>4.5999999999999996</v>
      </c>
      <c r="H102" s="49">
        <f t="shared" si="4"/>
        <v>49.679999999999993</v>
      </c>
      <c r="I102" s="47">
        <v>201601641</v>
      </c>
      <c r="J102" s="50">
        <v>42438</v>
      </c>
    </row>
    <row r="103" spans="1:10" x14ac:dyDescent="0.25">
      <c r="A103" s="47" t="s">
        <v>102</v>
      </c>
      <c r="B103" s="47">
        <v>12</v>
      </c>
      <c r="C103" s="47">
        <v>6</v>
      </c>
      <c r="D103" s="47">
        <f t="shared" si="3"/>
        <v>6</v>
      </c>
      <c r="E103" s="48">
        <v>0.18</v>
      </c>
      <c r="F103" s="48">
        <v>0.1</v>
      </c>
      <c r="G103" s="49">
        <v>5.8</v>
      </c>
      <c r="H103" s="49">
        <f t="shared" si="4"/>
        <v>62.639999999999993</v>
      </c>
      <c r="I103" s="47">
        <v>201601641</v>
      </c>
      <c r="J103" s="50">
        <v>42438</v>
      </c>
    </row>
    <row r="104" spans="1:10" x14ac:dyDescent="0.25">
      <c r="A104" s="47" t="s">
        <v>103</v>
      </c>
      <c r="B104" s="47">
        <v>6</v>
      </c>
      <c r="C104" s="47">
        <v>0</v>
      </c>
      <c r="D104" s="47">
        <f t="shared" si="3"/>
        <v>6</v>
      </c>
      <c r="E104" s="48">
        <v>0.18</v>
      </c>
      <c r="F104" s="48">
        <v>0.1</v>
      </c>
      <c r="G104" s="49">
        <v>10.5</v>
      </c>
      <c r="H104" s="49">
        <f t="shared" si="4"/>
        <v>56.7</v>
      </c>
      <c r="I104" s="47">
        <v>201601641</v>
      </c>
      <c r="J104" s="50">
        <v>42438</v>
      </c>
    </row>
    <row r="105" spans="1:10" x14ac:dyDescent="0.25">
      <c r="A105" s="84" t="s">
        <v>104</v>
      </c>
      <c r="B105" s="84">
        <v>20</v>
      </c>
      <c r="C105" s="84">
        <v>0</v>
      </c>
      <c r="D105" s="84">
        <f t="shared" si="3"/>
        <v>20</v>
      </c>
      <c r="E105" s="85">
        <v>0.18</v>
      </c>
      <c r="F105" s="85">
        <v>0.2</v>
      </c>
      <c r="G105" s="86">
        <v>5.0999999999999996</v>
      </c>
      <c r="H105" s="86">
        <f t="shared" si="4"/>
        <v>81.599999999999994</v>
      </c>
      <c r="I105" s="84">
        <v>201601464</v>
      </c>
      <c r="J105" s="87">
        <v>42446</v>
      </c>
    </row>
    <row r="106" spans="1:10" x14ac:dyDescent="0.25">
      <c r="A106" s="84" t="s">
        <v>105</v>
      </c>
      <c r="B106" s="84">
        <v>20</v>
      </c>
      <c r="C106" s="84">
        <v>0</v>
      </c>
      <c r="D106" s="84">
        <f t="shared" si="3"/>
        <v>20</v>
      </c>
      <c r="E106" s="85">
        <v>0.18</v>
      </c>
      <c r="F106" s="85">
        <v>0.2</v>
      </c>
      <c r="G106" s="86">
        <v>4.7</v>
      </c>
      <c r="H106" s="86">
        <f t="shared" si="4"/>
        <v>75.2</v>
      </c>
      <c r="I106" s="84">
        <v>201601464</v>
      </c>
      <c r="J106" s="87">
        <v>42446</v>
      </c>
    </row>
    <row r="107" spans="1:10" x14ac:dyDescent="0.25">
      <c r="A107" s="84" t="s">
        <v>106</v>
      </c>
      <c r="B107" s="84">
        <v>12</v>
      </c>
      <c r="C107" s="84">
        <v>0</v>
      </c>
      <c r="D107" s="84">
        <f t="shared" si="3"/>
        <v>12</v>
      </c>
      <c r="E107" s="85">
        <v>0.18</v>
      </c>
      <c r="F107" s="85">
        <v>0.1</v>
      </c>
      <c r="G107" s="86">
        <v>2.8</v>
      </c>
      <c r="H107" s="86">
        <f t="shared" si="4"/>
        <v>30.239999999999995</v>
      </c>
      <c r="I107" s="84">
        <v>201601464</v>
      </c>
      <c r="J107" s="87">
        <v>42446</v>
      </c>
    </row>
    <row r="108" spans="1:10" x14ac:dyDescent="0.25">
      <c r="A108" s="84" t="s">
        <v>107</v>
      </c>
      <c r="B108" s="84">
        <v>12</v>
      </c>
      <c r="C108" s="84">
        <v>0</v>
      </c>
      <c r="D108" s="84">
        <f t="shared" si="3"/>
        <v>12</v>
      </c>
      <c r="E108" s="85">
        <v>0.18</v>
      </c>
      <c r="F108" s="85">
        <v>0.1</v>
      </c>
      <c r="G108" s="86">
        <v>3.2</v>
      </c>
      <c r="H108" s="86">
        <f t="shared" si="4"/>
        <v>34.56</v>
      </c>
      <c r="I108" s="84">
        <v>201601464</v>
      </c>
      <c r="J108" s="87">
        <v>42446</v>
      </c>
    </row>
    <row r="109" spans="1:10" x14ac:dyDescent="0.25">
      <c r="A109" s="84" t="s">
        <v>108</v>
      </c>
      <c r="B109" s="84">
        <v>12</v>
      </c>
      <c r="C109" s="84">
        <v>0</v>
      </c>
      <c r="D109" s="84">
        <f t="shared" si="3"/>
        <v>12</v>
      </c>
      <c r="E109" s="85">
        <v>0.18</v>
      </c>
      <c r="F109" s="85">
        <v>0.1</v>
      </c>
      <c r="G109" s="86">
        <v>7.5</v>
      </c>
      <c r="H109" s="86">
        <f t="shared" si="4"/>
        <v>81</v>
      </c>
      <c r="I109" s="84">
        <v>201601464</v>
      </c>
      <c r="J109" s="87">
        <v>42446</v>
      </c>
    </row>
    <row r="110" spans="1:10" x14ac:dyDescent="0.25">
      <c r="A110" s="84" t="s">
        <v>100</v>
      </c>
      <c r="B110" s="84">
        <v>12</v>
      </c>
      <c r="C110" s="84">
        <v>0</v>
      </c>
      <c r="D110" s="84">
        <f t="shared" si="3"/>
        <v>12</v>
      </c>
      <c r="E110" s="85">
        <v>0.18</v>
      </c>
      <c r="F110" s="85">
        <v>0.1</v>
      </c>
      <c r="G110" s="86">
        <v>6.9</v>
      </c>
      <c r="H110" s="86">
        <f t="shared" si="4"/>
        <v>74.52000000000001</v>
      </c>
      <c r="I110" s="84">
        <v>201601464</v>
      </c>
      <c r="J110" s="87">
        <v>42446</v>
      </c>
    </row>
    <row r="111" spans="1:10" x14ac:dyDescent="0.25">
      <c r="A111" s="84" t="s">
        <v>109</v>
      </c>
      <c r="B111" s="84">
        <v>30</v>
      </c>
      <c r="C111" s="84">
        <v>0</v>
      </c>
      <c r="D111" s="84">
        <f t="shared" si="3"/>
        <v>30</v>
      </c>
      <c r="E111" s="85">
        <v>0.18</v>
      </c>
      <c r="F111" s="85">
        <v>0.1</v>
      </c>
      <c r="G111" s="86">
        <v>5.36</v>
      </c>
      <c r="H111" s="86">
        <f t="shared" si="4"/>
        <v>144.72</v>
      </c>
      <c r="I111" s="84">
        <v>201601464</v>
      </c>
      <c r="J111" s="87">
        <v>42446</v>
      </c>
    </row>
    <row r="112" spans="1:10" x14ac:dyDescent="0.25">
      <c r="A112" s="84" t="s">
        <v>110</v>
      </c>
      <c r="B112" s="84">
        <v>84</v>
      </c>
      <c r="C112" s="84">
        <v>0</v>
      </c>
      <c r="D112" s="84">
        <f t="shared" si="3"/>
        <v>84</v>
      </c>
      <c r="E112" s="85">
        <v>0.18</v>
      </c>
      <c r="F112" s="85">
        <v>0.1</v>
      </c>
      <c r="G112" s="86">
        <v>2.6</v>
      </c>
      <c r="H112" s="86">
        <f t="shared" si="4"/>
        <v>196.56</v>
      </c>
      <c r="I112" s="84">
        <v>201601464</v>
      </c>
      <c r="J112" s="87">
        <v>42446</v>
      </c>
    </row>
    <row r="113" spans="1:10" x14ac:dyDescent="0.25">
      <c r="A113" s="84" t="s">
        <v>111</v>
      </c>
      <c r="B113" s="84">
        <v>12</v>
      </c>
      <c r="C113" s="84">
        <v>0</v>
      </c>
      <c r="D113" s="84">
        <f t="shared" si="3"/>
        <v>12</v>
      </c>
      <c r="E113" s="85">
        <v>0.18</v>
      </c>
      <c r="F113" s="85">
        <v>0.1</v>
      </c>
      <c r="G113" s="86">
        <v>6.75</v>
      </c>
      <c r="H113" s="86">
        <f t="shared" si="4"/>
        <v>72.900000000000006</v>
      </c>
      <c r="I113" s="84">
        <v>201601464</v>
      </c>
      <c r="J113" s="87">
        <v>42446</v>
      </c>
    </row>
    <row r="114" spans="1:10" x14ac:dyDescent="0.25">
      <c r="A114" s="84" t="s">
        <v>112</v>
      </c>
      <c r="B114" s="84">
        <v>6</v>
      </c>
      <c r="C114" s="84">
        <v>0</v>
      </c>
      <c r="D114" s="84">
        <f t="shared" si="3"/>
        <v>6</v>
      </c>
      <c r="E114" s="85">
        <v>0.18</v>
      </c>
      <c r="F114" s="85">
        <v>0.25</v>
      </c>
      <c r="G114" s="86">
        <v>7.5</v>
      </c>
      <c r="H114" s="86">
        <f t="shared" si="4"/>
        <v>33.75</v>
      </c>
      <c r="I114" s="84">
        <v>201601464</v>
      </c>
      <c r="J114" s="87">
        <v>42446</v>
      </c>
    </row>
    <row r="115" spans="1:10" x14ac:dyDescent="0.25">
      <c r="A115" s="84" t="s">
        <v>113</v>
      </c>
      <c r="B115" s="84">
        <v>60</v>
      </c>
      <c r="C115" s="84">
        <v>0</v>
      </c>
      <c r="D115" s="84">
        <f t="shared" si="3"/>
        <v>60</v>
      </c>
      <c r="E115" s="85">
        <v>0.18</v>
      </c>
      <c r="F115" s="85">
        <v>0.1</v>
      </c>
      <c r="G115" s="86">
        <v>3.2</v>
      </c>
      <c r="H115" s="86">
        <f t="shared" si="4"/>
        <v>172.8</v>
      </c>
      <c r="I115" s="84">
        <v>201601464</v>
      </c>
      <c r="J115" s="87">
        <v>42446</v>
      </c>
    </row>
    <row r="116" spans="1:10" x14ac:dyDescent="0.25">
      <c r="A116" s="84" t="s">
        <v>114</v>
      </c>
      <c r="B116" s="84">
        <v>60</v>
      </c>
      <c r="C116" s="84">
        <v>0</v>
      </c>
      <c r="D116" s="84">
        <f t="shared" si="3"/>
        <v>60</v>
      </c>
      <c r="E116" s="85">
        <v>0.18</v>
      </c>
      <c r="F116" s="85">
        <v>0.2</v>
      </c>
      <c r="G116" s="86">
        <v>2.25</v>
      </c>
      <c r="H116" s="86">
        <f t="shared" si="4"/>
        <v>108</v>
      </c>
      <c r="I116" s="84">
        <v>201601464</v>
      </c>
      <c r="J116" s="87">
        <v>42446</v>
      </c>
    </row>
    <row r="117" spans="1:10" x14ac:dyDescent="0.25">
      <c r="A117" s="84" t="s">
        <v>65</v>
      </c>
      <c r="B117" s="84">
        <v>60</v>
      </c>
      <c r="C117" s="84">
        <v>0</v>
      </c>
      <c r="D117" s="84">
        <f t="shared" si="3"/>
        <v>60</v>
      </c>
      <c r="E117" s="85">
        <v>0.18</v>
      </c>
      <c r="F117" s="84"/>
      <c r="G117" s="86">
        <v>1</v>
      </c>
      <c r="H117" s="86">
        <f t="shared" si="4"/>
        <v>60</v>
      </c>
      <c r="I117" s="84">
        <v>201601464</v>
      </c>
      <c r="J117" s="87">
        <v>42446</v>
      </c>
    </row>
    <row r="118" spans="1:10" x14ac:dyDescent="0.25">
      <c r="A118" s="84" t="s">
        <v>115</v>
      </c>
      <c r="B118" s="84">
        <v>60</v>
      </c>
      <c r="C118" s="84">
        <v>0</v>
      </c>
      <c r="D118" s="84">
        <f t="shared" si="3"/>
        <v>60</v>
      </c>
      <c r="E118" s="85">
        <v>0.18</v>
      </c>
      <c r="F118" s="85">
        <v>0.2</v>
      </c>
      <c r="G118" s="86">
        <v>3.45</v>
      </c>
      <c r="H118" s="86">
        <f t="shared" si="4"/>
        <v>165.6</v>
      </c>
      <c r="I118" s="84">
        <v>201601464</v>
      </c>
      <c r="J118" s="87">
        <v>42446</v>
      </c>
    </row>
    <row r="119" spans="1:10" x14ac:dyDescent="0.25">
      <c r="A119" s="84" t="s">
        <v>65</v>
      </c>
      <c r="B119" s="84">
        <v>60</v>
      </c>
      <c r="C119" s="84">
        <v>0</v>
      </c>
      <c r="D119" s="84">
        <f t="shared" si="3"/>
        <v>60</v>
      </c>
      <c r="E119" s="85">
        <v>0.18</v>
      </c>
      <c r="F119" s="84"/>
      <c r="G119" s="86">
        <v>1</v>
      </c>
      <c r="H119" s="86">
        <f t="shared" si="4"/>
        <v>60</v>
      </c>
      <c r="I119" s="84">
        <v>201601464</v>
      </c>
      <c r="J119" s="87">
        <v>42446</v>
      </c>
    </row>
    <row r="120" spans="1:10" x14ac:dyDescent="0.25">
      <c r="A120" s="84" t="s">
        <v>116</v>
      </c>
      <c r="B120" s="84">
        <v>48</v>
      </c>
      <c r="C120" s="84">
        <v>0</v>
      </c>
      <c r="D120" s="84">
        <f t="shared" si="3"/>
        <v>48</v>
      </c>
      <c r="E120" s="85">
        <v>0.18</v>
      </c>
      <c r="F120" s="85">
        <v>0.1</v>
      </c>
      <c r="G120" s="86">
        <v>1.1000000000000001</v>
      </c>
      <c r="H120" s="86">
        <f t="shared" si="4"/>
        <v>47.52</v>
      </c>
      <c r="I120" s="84">
        <v>201601464</v>
      </c>
      <c r="J120" s="87">
        <v>42446</v>
      </c>
    </row>
    <row r="121" spans="1:10" x14ac:dyDescent="0.25">
      <c r="A121" s="84" t="s">
        <v>117</v>
      </c>
      <c r="B121" s="84">
        <v>48</v>
      </c>
      <c r="C121" s="84">
        <v>0</v>
      </c>
      <c r="D121" s="84">
        <f t="shared" si="3"/>
        <v>48</v>
      </c>
      <c r="E121" s="85">
        <v>0.18</v>
      </c>
      <c r="F121" s="85">
        <v>0.1</v>
      </c>
      <c r="G121" s="86">
        <v>1.37</v>
      </c>
      <c r="H121" s="86">
        <f t="shared" si="4"/>
        <v>59.184000000000005</v>
      </c>
      <c r="I121" s="84">
        <v>201601464</v>
      </c>
      <c r="J121" s="87">
        <v>42446</v>
      </c>
    </row>
    <row r="122" spans="1:10" x14ac:dyDescent="0.25">
      <c r="A122" s="84" t="s">
        <v>118</v>
      </c>
      <c r="B122" s="84">
        <v>24</v>
      </c>
      <c r="C122" s="84">
        <v>0</v>
      </c>
      <c r="D122" s="84">
        <f t="shared" si="3"/>
        <v>24</v>
      </c>
      <c r="E122" s="85">
        <v>0.18</v>
      </c>
      <c r="F122" s="85">
        <v>0.1</v>
      </c>
      <c r="G122" s="86">
        <v>1.75</v>
      </c>
      <c r="H122" s="86">
        <f t="shared" si="4"/>
        <v>37.799999999999997</v>
      </c>
      <c r="I122" s="84">
        <v>201601464</v>
      </c>
      <c r="J122" s="87">
        <v>42446</v>
      </c>
    </row>
    <row r="123" spans="1:10" x14ac:dyDescent="0.25">
      <c r="A123" s="84" t="s">
        <v>119</v>
      </c>
      <c r="B123" s="84">
        <v>24</v>
      </c>
      <c r="C123" s="84">
        <v>0</v>
      </c>
      <c r="D123" s="84">
        <f t="shared" si="3"/>
        <v>24</v>
      </c>
      <c r="E123" s="85">
        <v>0.18</v>
      </c>
      <c r="F123" s="85">
        <v>0.1</v>
      </c>
      <c r="G123" s="86">
        <v>1.95</v>
      </c>
      <c r="H123" s="86">
        <f t="shared" si="4"/>
        <v>42.12</v>
      </c>
      <c r="I123" s="84">
        <v>201601464</v>
      </c>
      <c r="J123" s="87">
        <v>42446</v>
      </c>
    </row>
    <row r="124" spans="1:10" x14ac:dyDescent="0.25">
      <c r="A124" s="84" t="s">
        <v>120</v>
      </c>
      <c r="B124" s="84">
        <v>24</v>
      </c>
      <c r="C124" s="84">
        <v>0</v>
      </c>
      <c r="D124" s="84">
        <f t="shared" si="3"/>
        <v>24</v>
      </c>
      <c r="E124" s="85">
        <v>0.18</v>
      </c>
      <c r="F124" s="85">
        <v>0.1</v>
      </c>
      <c r="G124" s="86">
        <v>2.1</v>
      </c>
      <c r="H124" s="86">
        <f t="shared" si="4"/>
        <v>45.360000000000007</v>
      </c>
      <c r="I124" s="84">
        <v>201601464</v>
      </c>
      <c r="J124" s="87">
        <v>42446</v>
      </c>
    </row>
    <row r="125" spans="1:10" x14ac:dyDescent="0.25">
      <c r="A125" s="84" t="s">
        <v>121</v>
      </c>
      <c r="B125" s="84">
        <v>48</v>
      </c>
      <c r="C125" s="84">
        <v>0</v>
      </c>
      <c r="D125" s="84">
        <f t="shared" si="3"/>
        <v>48</v>
      </c>
      <c r="E125" s="85">
        <v>0.18</v>
      </c>
      <c r="F125" s="85">
        <v>0.1</v>
      </c>
      <c r="G125" s="86">
        <v>1.1599999999999999</v>
      </c>
      <c r="H125" s="86">
        <f t="shared" si="4"/>
        <v>50.111999999999995</v>
      </c>
      <c r="I125" s="84">
        <v>201601464</v>
      </c>
      <c r="J125" s="87">
        <v>42446</v>
      </c>
    </row>
    <row r="126" spans="1:10" x14ac:dyDescent="0.25">
      <c r="A126" s="84" t="s">
        <v>122</v>
      </c>
      <c r="B126" s="84">
        <v>10</v>
      </c>
      <c r="C126" s="84">
        <v>0</v>
      </c>
      <c r="D126" s="84">
        <f t="shared" si="3"/>
        <v>10</v>
      </c>
      <c r="E126" s="85">
        <v>0.18</v>
      </c>
      <c r="F126" s="85">
        <v>0.15</v>
      </c>
      <c r="G126" s="86">
        <v>7.6</v>
      </c>
      <c r="H126" s="86">
        <f t="shared" si="4"/>
        <v>64.599999999999994</v>
      </c>
      <c r="I126" s="84">
        <v>201601464</v>
      </c>
      <c r="J126" s="87">
        <v>42446</v>
      </c>
    </row>
    <row r="127" spans="1:10" x14ac:dyDescent="0.25">
      <c r="A127" s="84" t="s">
        <v>123</v>
      </c>
      <c r="B127" s="84">
        <v>10</v>
      </c>
      <c r="C127" s="84">
        <v>0</v>
      </c>
      <c r="D127" s="84">
        <f t="shared" si="3"/>
        <v>10</v>
      </c>
      <c r="E127" s="85">
        <v>0.18</v>
      </c>
      <c r="F127" s="85">
        <v>0.15</v>
      </c>
      <c r="G127" s="86">
        <v>6</v>
      </c>
      <c r="H127" s="86">
        <f t="shared" si="4"/>
        <v>51</v>
      </c>
      <c r="I127" s="84">
        <v>201601464</v>
      </c>
      <c r="J127" s="87">
        <v>42446</v>
      </c>
    </row>
    <row r="128" spans="1:10" x14ac:dyDescent="0.25">
      <c r="A128" s="84" t="s">
        <v>204</v>
      </c>
      <c r="B128" s="84">
        <v>12</v>
      </c>
      <c r="C128" s="84"/>
      <c r="D128" s="84"/>
      <c r="E128" s="85">
        <v>0.18</v>
      </c>
      <c r="F128" s="85">
        <v>0.1</v>
      </c>
      <c r="G128" s="86">
        <v>6.4</v>
      </c>
      <c r="H128" s="86">
        <f t="shared" si="4"/>
        <v>69.12</v>
      </c>
      <c r="I128" s="84">
        <v>201601464</v>
      </c>
      <c r="J128" s="87">
        <v>42446</v>
      </c>
    </row>
    <row r="129" spans="1:10" x14ac:dyDescent="0.25">
      <c r="A129" s="84" t="s">
        <v>203</v>
      </c>
      <c r="B129" s="84">
        <v>12</v>
      </c>
      <c r="C129" s="84"/>
      <c r="D129" s="84"/>
      <c r="E129" s="85">
        <v>0.18</v>
      </c>
      <c r="F129" s="85">
        <v>0.1</v>
      </c>
      <c r="G129" s="86">
        <v>3.75</v>
      </c>
      <c r="H129" s="86">
        <f t="shared" si="4"/>
        <v>40.5</v>
      </c>
      <c r="I129" s="84">
        <v>201601464</v>
      </c>
      <c r="J129" s="87">
        <v>42446</v>
      </c>
    </row>
    <row r="130" spans="1:10" x14ac:dyDescent="0.25">
      <c r="A130" s="84" t="s">
        <v>296</v>
      </c>
      <c r="B130" s="84">
        <v>24</v>
      </c>
      <c r="C130" s="84"/>
      <c r="D130" s="84"/>
      <c r="E130" s="85">
        <v>0.18</v>
      </c>
      <c r="F130" s="85">
        <v>0.25</v>
      </c>
      <c r="G130" s="86">
        <v>7.2</v>
      </c>
      <c r="H130" s="86">
        <f t="shared" si="4"/>
        <v>129.60000000000002</v>
      </c>
      <c r="I130" s="84">
        <v>201601464</v>
      </c>
      <c r="J130" s="87">
        <v>42446</v>
      </c>
    </row>
    <row r="131" spans="1:10" x14ac:dyDescent="0.25">
      <c r="A131" s="84" t="s">
        <v>297</v>
      </c>
      <c r="B131" s="84">
        <v>24</v>
      </c>
      <c r="C131" s="84"/>
      <c r="D131" s="84"/>
      <c r="E131" s="85">
        <v>0.18</v>
      </c>
      <c r="F131" s="85">
        <v>0.25</v>
      </c>
      <c r="G131" s="86">
        <v>6.9</v>
      </c>
      <c r="H131" s="86">
        <f t="shared" si="4"/>
        <v>124.20000000000002</v>
      </c>
      <c r="I131" s="84">
        <v>201601464</v>
      </c>
      <c r="J131" s="87">
        <v>42446</v>
      </c>
    </row>
    <row r="132" spans="1:10" x14ac:dyDescent="0.25">
      <c r="A132" s="84" t="s">
        <v>298</v>
      </c>
      <c r="B132" s="84">
        <v>24</v>
      </c>
      <c r="C132" s="84"/>
      <c r="D132" s="84"/>
      <c r="E132" s="85">
        <v>0.18</v>
      </c>
      <c r="F132" s="85">
        <v>0.2</v>
      </c>
      <c r="G132" s="86">
        <v>3.2</v>
      </c>
      <c r="H132" s="86">
        <f t="shared" si="4"/>
        <v>61.440000000000012</v>
      </c>
      <c r="I132" s="84">
        <v>201601464</v>
      </c>
      <c r="J132" s="87">
        <v>42446</v>
      </c>
    </row>
    <row r="133" spans="1:10" x14ac:dyDescent="0.25">
      <c r="A133" s="94" t="s">
        <v>124</v>
      </c>
      <c r="B133" s="94">
        <v>24</v>
      </c>
      <c r="C133" s="94">
        <v>0</v>
      </c>
      <c r="D133" s="94">
        <f t="shared" si="3"/>
        <v>24</v>
      </c>
      <c r="E133" s="96">
        <v>0.18</v>
      </c>
      <c r="F133" s="96">
        <v>0.1</v>
      </c>
      <c r="G133" s="100">
        <v>3.5</v>
      </c>
      <c r="H133" s="100">
        <f t="shared" si="4"/>
        <v>75.599999999999994</v>
      </c>
      <c r="I133" s="94">
        <v>201601950</v>
      </c>
      <c r="J133" s="101">
        <v>42469</v>
      </c>
    </row>
    <row r="134" spans="1:10" x14ac:dyDescent="0.25">
      <c r="A134" s="94" t="s">
        <v>125</v>
      </c>
      <c r="B134" s="94">
        <v>24</v>
      </c>
      <c r="C134" s="94">
        <v>0</v>
      </c>
      <c r="D134" s="94">
        <f t="shared" si="3"/>
        <v>24</v>
      </c>
      <c r="E134" s="96">
        <v>0.18</v>
      </c>
      <c r="F134" s="96">
        <v>0.1</v>
      </c>
      <c r="G134" s="100">
        <v>2.8</v>
      </c>
      <c r="H134" s="100">
        <f t="shared" si="4"/>
        <v>60.47999999999999</v>
      </c>
      <c r="I134" s="94">
        <v>201601950</v>
      </c>
      <c r="J134" s="101">
        <v>42469</v>
      </c>
    </row>
    <row r="135" spans="1:10" x14ac:dyDescent="0.25">
      <c r="A135" s="94" t="s">
        <v>126</v>
      </c>
      <c r="B135" s="94">
        <v>24</v>
      </c>
      <c r="C135" s="94">
        <v>0</v>
      </c>
      <c r="D135" s="94">
        <f t="shared" si="3"/>
        <v>24</v>
      </c>
      <c r="E135" s="96">
        <v>0.18</v>
      </c>
      <c r="F135" s="96">
        <v>0.1</v>
      </c>
      <c r="G135" s="100">
        <v>3.2</v>
      </c>
      <c r="H135" s="100">
        <f t="shared" si="4"/>
        <v>69.12</v>
      </c>
      <c r="I135" s="94">
        <v>201601950</v>
      </c>
      <c r="J135" s="101">
        <v>42469</v>
      </c>
    </row>
    <row r="136" spans="1:10" x14ac:dyDescent="0.25">
      <c r="A136" s="94" t="s">
        <v>127</v>
      </c>
      <c r="B136" s="94">
        <v>6</v>
      </c>
      <c r="C136" s="94">
        <v>0</v>
      </c>
      <c r="D136" s="94">
        <f t="shared" si="3"/>
        <v>6</v>
      </c>
      <c r="E136" s="96">
        <v>0.18</v>
      </c>
      <c r="F136" s="96">
        <v>0.1</v>
      </c>
      <c r="G136" s="100">
        <v>7.95</v>
      </c>
      <c r="H136" s="100">
        <f t="shared" si="4"/>
        <v>42.93</v>
      </c>
      <c r="I136" s="94">
        <v>201601950</v>
      </c>
      <c r="J136" s="101">
        <v>42469</v>
      </c>
    </row>
    <row r="137" spans="1:10" x14ac:dyDescent="0.25">
      <c r="A137" s="94" t="s">
        <v>128</v>
      </c>
      <c r="B137" s="94">
        <v>10</v>
      </c>
      <c r="C137" s="94">
        <v>0</v>
      </c>
      <c r="D137" s="94">
        <f t="shared" si="3"/>
        <v>10</v>
      </c>
      <c r="E137" s="96">
        <v>0.18</v>
      </c>
      <c r="F137" s="96">
        <v>0.1</v>
      </c>
      <c r="G137" s="100">
        <v>2.6</v>
      </c>
      <c r="H137" s="100">
        <f t="shared" si="4"/>
        <v>23.4</v>
      </c>
      <c r="I137" s="94">
        <v>201601950</v>
      </c>
      <c r="J137" s="101">
        <v>42469</v>
      </c>
    </row>
    <row r="138" spans="1:10" x14ac:dyDescent="0.25">
      <c r="A138" s="94" t="s">
        <v>129</v>
      </c>
      <c r="B138" s="94">
        <v>10</v>
      </c>
      <c r="C138" s="94">
        <v>0</v>
      </c>
      <c r="D138" s="94">
        <f t="shared" si="3"/>
        <v>10</v>
      </c>
      <c r="E138" s="96">
        <v>0.18</v>
      </c>
      <c r="F138" s="96">
        <v>0.1</v>
      </c>
      <c r="G138" s="100">
        <v>2.6</v>
      </c>
      <c r="H138" s="100">
        <f t="shared" si="4"/>
        <v>23.4</v>
      </c>
      <c r="I138" s="94">
        <v>201601950</v>
      </c>
      <c r="J138" s="101">
        <v>42469</v>
      </c>
    </row>
    <row r="139" spans="1:10" x14ac:dyDescent="0.25">
      <c r="A139" s="94" t="s">
        <v>130</v>
      </c>
      <c r="B139" s="94">
        <v>10</v>
      </c>
      <c r="C139" s="94">
        <v>0</v>
      </c>
      <c r="D139" s="94">
        <f t="shared" si="3"/>
        <v>10</v>
      </c>
      <c r="E139" s="96">
        <v>0.18</v>
      </c>
      <c r="F139" s="96">
        <v>0.1</v>
      </c>
      <c r="G139" s="100">
        <v>3.3</v>
      </c>
      <c r="H139" s="100">
        <f t="shared" si="4"/>
        <v>29.7</v>
      </c>
      <c r="I139" s="94">
        <v>201601950</v>
      </c>
      <c r="J139" s="101">
        <v>42469</v>
      </c>
    </row>
    <row r="140" spans="1:10" x14ac:dyDescent="0.25">
      <c r="A140" s="94" t="s">
        <v>131</v>
      </c>
      <c r="B140" s="94">
        <v>10</v>
      </c>
      <c r="C140" s="94">
        <v>0</v>
      </c>
      <c r="D140" s="94">
        <f t="shared" si="3"/>
        <v>10</v>
      </c>
      <c r="E140" s="96">
        <v>0.18</v>
      </c>
      <c r="F140" s="96">
        <v>0.1</v>
      </c>
      <c r="G140" s="100">
        <v>2.2999999999999998</v>
      </c>
      <c r="H140" s="100">
        <f t="shared" si="4"/>
        <v>20.7</v>
      </c>
      <c r="I140" s="94">
        <v>201601950</v>
      </c>
      <c r="J140" s="101">
        <v>42469</v>
      </c>
    </row>
    <row r="141" spans="1:10" x14ac:dyDescent="0.25">
      <c r="A141" s="94" t="s">
        <v>132</v>
      </c>
      <c r="B141" s="94">
        <v>10</v>
      </c>
      <c r="C141" s="94">
        <v>0</v>
      </c>
      <c r="D141" s="94">
        <f t="shared" si="3"/>
        <v>10</v>
      </c>
      <c r="E141" s="96">
        <v>0.18</v>
      </c>
      <c r="F141" s="96">
        <v>0.1</v>
      </c>
      <c r="G141" s="100">
        <v>2.2999999999999998</v>
      </c>
      <c r="H141" s="100">
        <f t="shared" si="4"/>
        <v>20.7</v>
      </c>
      <c r="I141" s="94">
        <v>201601950</v>
      </c>
      <c r="J141" s="101">
        <v>42469</v>
      </c>
    </row>
    <row r="142" spans="1:10" x14ac:dyDescent="0.25">
      <c r="A142" s="94" t="s">
        <v>133</v>
      </c>
      <c r="B142" s="94">
        <v>10</v>
      </c>
      <c r="C142" s="94">
        <v>0</v>
      </c>
      <c r="D142" s="94">
        <f t="shared" si="3"/>
        <v>10</v>
      </c>
      <c r="E142" s="96">
        <v>0.18</v>
      </c>
      <c r="F142" s="96">
        <v>0.1</v>
      </c>
      <c r="G142" s="100">
        <v>2.2999999999999998</v>
      </c>
      <c r="H142" s="100">
        <f t="shared" si="4"/>
        <v>20.7</v>
      </c>
      <c r="I142" s="94">
        <v>201601950</v>
      </c>
      <c r="J142" s="101">
        <v>42469</v>
      </c>
    </row>
    <row r="143" spans="1:10" x14ac:dyDescent="0.25">
      <c r="A143" s="94" t="s">
        <v>134</v>
      </c>
      <c r="B143" s="94">
        <v>10</v>
      </c>
      <c r="C143" s="94">
        <v>0</v>
      </c>
      <c r="D143" s="94">
        <f t="shared" si="3"/>
        <v>10</v>
      </c>
      <c r="E143" s="96">
        <v>0.18</v>
      </c>
      <c r="F143" s="96">
        <v>0.1</v>
      </c>
      <c r="G143" s="100">
        <v>2.4500000000000002</v>
      </c>
      <c r="H143" s="100">
        <f t="shared" si="4"/>
        <v>22.05</v>
      </c>
      <c r="I143" s="94">
        <v>201601950</v>
      </c>
      <c r="J143" s="101">
        <v>42469</v>
      </c>
    </row>
    <row r="144" spans="1:10" x14ac:dyDescent="0.25">
      <c r="A144" s="94" t="s">
        <v>135</v>
      </c>
      <c r="B144" s="94">
        <v>10</v>
      </c>
      <c r="C144" s="94">
        <v>0</v>
      </c>
      <c r="D144" s="94">
        <f t="shared" si="3"/>
        <v>10</v>
      </c>
      <c r="E144" s="96">
        <v>0.18</v>
      </c>
      <c r="F144" s="96">
        <v>0.1</v>
      </c>
      <c r="G144" s="100">
        <v>2.8</v>
      </c>
      <c r="H144" s="100">
        <f t="shared" si="4"/>
        <v>25.2</v>
      </c>
      <c r="I144" s="94">
        <v>201601950</v>
      </c>
      <c r="J144" s="101">
        <v>42469</v>
      </c>
    </row>
    <row r="145" spans="1:13" x14ac:dyDescent="0.25">
      <c r="A145" s="94" t="s">
        <v>136</v>
      </c>
      <c r="B145" s="94">
        <v>10</v>
      </c>
      <c r="C145" s="94">
        <v>0</v>
      </c>
      <c r="D145" s="94">
        <f t="shared" si="3"/>
        <v>10</v>
      </c>
      <c r="E145" s="96">
        <v>0.18</v>
      </c>
      <c r="F145" s="96">
        <v>0.1</v>
      </c>
      <c r="G145" s="100">
        <v>3.85</v>
      </c>
      <c r="H145" s="100">
        <f t="shared" si="4"/>
        <v>34.65</v>
      </c>
      <c r="I145" s="94">
        <v>201601950</v>
      </c>
      <c r="J145" s="101">
        <v>42469</v>
      </c>
    </row>
    <row r="146" spans="1:13" x14ac:dyDescent="0.25">
      <c r="A146" s="94" t="s">
        <v>137</v>
      </c>
      <c r="B146" s="94">
        <v>10</v>
      </c>
      <c r="C146" s="94">
        <v>0</v>
      </c>
      <c r="D146" s="94">
        <f t="shared" si="3"/>
        <v>10</v>
      </c>
      <c r="E146" s="96">
        <v>0.18</v>
      </c>
      <c r="F146" s="96">
        <v>0.1</v>
      </c>
      <c r="G146" s="100">
        <v>2.4500000000000002</v>
      </c>
      <c r="H146" s="100">
        <f t="shared" si="4"/>
        <v>22.05</v>
      </c>
      <c r="I146" s="94">
        <v>201601950</v>
      </c>
      <c r="J146" s="101">
        <v>42469</v>
      </c>
    </row>
    <row r="147" spans="1:13" x14ac:dyDescent="0.25">
      <c r="A147" s="94" t="s">
        <v>138</v>
      </c>
      <c r="B147" s="94">
        <v>10</v>
      </c>
      <c r="C147" s="94">
        <v>0</v>
      </c>
      <c r="D147" s="94">
        <f t="shared" si="3"/>
        <v>10</v>
      </c>
      <c r="E147" s="96">
        <v>0.18</v>
      </c>
      <c r="F147" s="96">
        <v>0.1</v>
      </c>
      <c r="G147" s="100">
        <v>2.5499999999999998</v>
      </c>
      <c r="H147" s="100">
        <f t="shared" si="4"/>
        <v>22.95</v>
      </c>
      <c r="I147" s="94">
        <v>201601950</v>
      </c>
      <c r="J147" s="101">
        <v>42469</v>
      </c>
    </row>
    <row r="148" spans="1:13" x14ac:dyDescent="0.25">
      <c r="A148" s="94" t="s">
        <v>139</v>
      </c>
      <c r="B148" s="94">
        <v>10</v>
      </c>
      <c r="C148" s="94">
        <v>0</v>
      </c>
      <c r="D148" s="94">
        <f t="shared" si="3"/>
        <v>10</v>
      </c>
      <c r="E148" s="96">
        <v>0.18</v>
      </c>
      <c r="F148" s="96">
        <v>0.1</v>
      </c>
      <c r="G148" s="100">
        <v>3.75</v>
      </c>
      <c r="H148" s="100">
        <f t="shared" si="4"/>
        <v>33.75</v>
      </c>
      <c r="I148" s="94">
        <v>201601950</v>
      </c>
      <c r="J148" s="101">
        <v>42469</v>
      </c>
    </row>
    <row r="149" spans="1:13" x14ac:dyDescent="0.25">
      <c r="A149" s="94" t="s">
        <v>140</v>
      </c>
      <c r="B149" s="94">
        <v>5</v>
      </c>
      <c r="C149" s="94">
        <v>0</v>
      </c>
      <c r="D149" s="94">
        <f t="shared" si="3"/>
        <v>5</v>
      </c>
      <c r="E149" s="96">
        <v>0.18</v>
      </c>
      <c r="F149" s="96">
        <v>0.1</v>
      </c>
      <c r="G149" s="100">
        <v>3.9</v>
      </c>
      <c r="H149" s="100">
        <f t="shared" si="4"/>
        <v>17.55</v>
      </c>
      <c r="I149" s="94">
        <v>201601950</v>
      </c>
      <c r="J149" s="101">
        <v>42469</v>
      </c>
    </row>
    <row r="150" spans="1:13" x14ac:dyDescent="0.25">
      <c r="A150" s="94" t="s">
        <v>141</v>
      </c>
      <c r="B150" s="94">
        <v>10</v>
      </c>
      <c r="C150" s="94">
        <v>0</v>
      </c>
      <c r="D150" s="94">
        <f t="shared" si="3"/>
        <v>10</v>
      </c>
      <c r="E150" s="96">
        <v>0.18</v>
      </c>
      <c r="F150" s="96">
        <v>0.1</v>
      </c>
      <c r="G150" s="100">
        <v>2.2999999999999998</v>
      </c>
      <c r="H150" s="100">
        <f t="shared" si="4"/>
        <v>20.7</v>
      </c>
      <c r="I150" s="94">
        <v>201601950</v>
      </c>
      <c r="J150" s="101">
        <v>42469</v>
      </c>
    </row>
    <row r="151" spans="1:13" x14ac:dyDescent="0.25">
      <c r="A151" s="94" t="s">
        <v>142</v>
      </c>
      <c r="B151" s="94">
        <v>4</v>
      </c>
      <c r="C151" s="94">
        <v>0</v>
      </c>
      <c r="D151" s="94">
        <f t="shared" si="3"/>
        <v>4</v>
      </c>
      <c r="E151" s="96">
        <v>0.18</v>
      </c>
      <c r="F151" s="96">
        <v>0.1</v>
      </c>
      <c r="G151" s="100">
        <v>13.59</v>
      </c>
      <c r="H151" s="100">
        <f t="shared" si="4"/>
        <v>48.923999999999999</v>
      </c>
      <c r="I151" s="94">
        <v>201601950</v>
      </c>
      <c r="J151" s="101">
        <v>42469</v>
      </c>
    </row>
    <row r="152" spans="1:13" x14ac:dyDescent="0.25">
      <c r="A152" s="94" t="s">
        <v>63</v>
      </c>
      <c r="B152" s="94">
        <v>10</v>
      </c>
      <c r="C152" s="94">
        <v>0</v>
      </c>
      <c r="D152" s="94">
        <f t="shared" si="3"/>
        <v>10</v>
      </c>
      <c r="E152" s="96">
        <v>0.18</v>
      </c>
      <c r="F152" s="96">
        <v>0.1</v>
      </c>
      <c r="G152" s="100">
        <v>3.8</v>
      </c>
      <c r="H152" s="100">
        <f t="shared" si="4"/>
        <v>34.200000000000003</v>
      </c>
      <c r="I152" s="94">
        <v>201601950</v>
      </c>
      <c r="J152" s="101">
        <v>42469</v>
      </c>
    </row>
    <row r="153" spans="1:13" x14ac:dyDescent="0.25">
      <c r="A153" s="94" t="s">
        <v>143</v>
      </c>
      <c r="B153" s="94">
        <v>12</v>
      </c>
      <c r="C153" s="94">
        <v>0</v>
      </c>
      <c r="D153" s="94">
        <f t="shared" si="3"/>
        <v>12</v>
      </c>
      <c r="E153" s="96">
        <v>0.18</v>
      </c>
      <c r="F153" s="96">
        <v>0.1</v>
      </c>
      <c r="G153" s="100">
        <v>2.4</v>
      </c>
      <c r="H153" s="100">
        <f t="shared" si="4"/>
        <v>25.919999999999998</v>
      </c>
      <c r="I153" s="94">
        <v>201601950</v>
      </c>
      <c r="J153" s="101">
        <v>42469</v>
      </c>
      <c r="M153">
        <v>1</v>
      </c>
    </row>
    <row r="154" spans="1:13" x14ac:dyDescent="0.25">
      <c r="A154" s="94" t="s">
        <v>144</v>
      </c>
      <c r="B154" s="94">
        <v>12</v>
      </c>
      <c r="C154" s="94">
        <v>0</v>
      </c>
      <c r="D154" s="94">
        <f t="shared" si="3"/>
        <v>12</v>
      </c>
      <c r="E154" s="96">
        <v>0.18</v>
      </c>
      <c r="F154" s="96">
        <v>0.1</v>
      </c>
      <c r="G154" s="100">
        <v>2.9</v>
      </c>
      <c r="H154" s="100">
        <f t="shared" si="4"/>
        <v>31.319999999999997</v>
      </c>
      <c r="I154" s="94">
        <v>201601950</v>
      </c>
      <c r="J154" s="101">
        <v>42469</v>
      </c>
    </row>
    <row r="155" spans="1:13" x14ac:dyDescent="0.25">
      <c r="A155" s="94" t="s">
        <v>145</v>
      </c>
      <c r="B155" s="94">
        <v>12</v>
      </c>
      <c r="C155" s="94">
        <v>0</v>
      </c>
      <c r="D155" s="94">
        <f t="shared" si="3"/>
        <v>12</v>
      </c>
      <c r="E155" s="96">
        <v>0.18</v>
      </c>
      <c r="F155" s="96">
        <v>0.1</v>
      </c>
      <c r="G155" s="100">
        <v>3.4</v>
      </c>
      <c r="H155" s="100">
        <f t="shared" si="4"/>
        <v>36.72</v>
      </c>
      <c r="I155" s="94">
        <v>201601950</v>
      </c>
      <c r="J155" s="101">
        <v>42469</v>
      </c>
    </row>
    <row r="156" spans="1:13" x14ac:dyDescent="0.25">
      <c r="A156" s="94" t="s">
        <v>309</v>
      </c>
      <c r="B156" s="94">
        <v>12</v>
      </c>
      <c r="C156" s="94">
        <v>0</v>
      </c>
      <c r="D156" s="94">
        <f t="shared" si="3"/>
        <v>12</v>
      </c>
      <c r="E156" s="96">
        <v>0.18</v>
      </c>
      <c r="F156" s="96">
        <v>0.1</v>
      </c>
      <c r="G156" s="100">
        <v>2.2999999999999998</v>
      </c>
      <c r="H156" s="100">
        <f t="shared" si="4"/>
        <v>24.839999999999996</v>
      </c>
      <c r="I156" s="94">
        <v>201601950</v>
      </c>
      <c r="J156" s="101">
        <v>42469</v>
      </c>
    </row>
    <row r="157" spans="1:13" x14ac:dyDescent="0.25">
      <c r="A157" s="94" t="s">
        <v>310</v>
      </c>
      <c r="B157" s="94">
        <v>48</v>
      </c>
      <c r="C157" s="94">
        <v>0</v>
      </c>
      <c r="D157" s="94">
        <f t="shared" si="3"/>
        <v>48</v>
      </c>
      <c r="E157" s="96">
        <v>0.18</v>
      </c>
      <c r="F157" s="96">
        <v>0.1</v>
      </c>
      <c r="G157" s="100">
        <v>0.32</v>
      </c>
      <c r="H157" s="100">
        <f t="shared" si="4"/>
        <v>13.824</v>
      </c>
      <c r="I157" s="94">
        <v>201601950</v>
      </c>
      <c r="J157" s="101">
        <v>42469</v>
      </c>
    </row>
    <row r="158" spans="1:13" x14ac:dyDescent="0.25">
      <c r="A158" s="94" t="s">
        <v>311</v>
      </c>
      <c r="B158" s="94">
        <v>24</v>
      </c>
      <c r="C158" s="94">
        <v>0</v>
      </c>
      <c r="D158" s="94">
        <f t="shared" si="3"/>
        <v>24</v>
      </c>
      <c r="E158" s="96">
        <v>0.18</v>
      </c>
      <c r="F158" s="96">
        <v>0.1</v>
      </c>
      <c r="G158" s="100">
        <v>7</v>
      </c>
      <c r="H158" s="100">
        <f t="shared" si="4"/>
        <v>151.19999999999999</v>
      </c>
      <c r="I158" s="94">
        <v>201601950</v>
      </c>
      <c r="J158" s="101">
        <v>42469</v>
      </c>
    </row>
    <row r="159" spans="1:13" x14ac:dyDescent="0.25">
      <c r="A159" s="94" t="s">
        <v>312</v>
      </c>
      <c r="B159" s="94">
        <v>216</v>
      </c>
      <c r="C159" s="94">
        <v>0</v>
      </c>
      <c r="D159" s="94">
        <f>B159-C159</f>
        <v>216</v>
      </c>
      <c r="E159" s="96">
        <v>0.18</v>
      </c>
      <c r="F159" s="96">
        <v>0.25</v>
      </c>
      <c r="G159" s="100">
        <v>2.8</v>
      </c>
      <c r="H159" s="100">
        <f t="shared" si="4"/>
        <v>453.59999999999997</v>
      </c>
      <c r="I159" s="94">
        <v>201601950</v>
      </c>
      <c r="J159" s="101">
        <v>42469</v>
      </c>
    </row>
    <row r="160" spans="1:13" x14ac:dyDescent="0.25">
      <c r="A160" s="39" t="s">
        <v>382</v>
      </c>
      <c r="B160" s="39">
        <v>240</v>
      </c>
      <c r="C160" s="39">
        <v>0</v>
      </c>
      <c r="D160" s="39">
        <f t="shared" ref="D160:D175" si="5">B160-C160</f>
        <v>240</v>
      </c>
      <c r="E160" s="40">
        <v>0.18</v>
      </c>
      <c r="F160" s="40">
        <v>0.15</v>
      </c>
      <c r="G160" s="41">
        <v>4.1500000000000004</v>
      </c>
      <c r="H160" s="41">
        <f t="shared" si="4"/>
        <v>846.60000000000014</v>
      </c>
      <c r="I160" s="39">
        <v>201601981</v>
      </c>
      <c r="J160" s="42">
        <v>42472</v>
      </c>
    </row>
    <row r="161" spans="1:10" x14ac:dyDescent="0.25">
      <c r="A161" s="39" t="s">
        <v>220</v>
      </c>
      <c r="B161" s="39">
        <v>120</v>
      </c>
      <c r="C161" s="39">
        <v>0</v>
      </c>
      <c r="D161" s="39">
        <f t="shared" si="5"/>
        <v>120</v>
      </c>
      <c r="E161" s="40">
        <v>0.18</v>
      </c>
      <c r="F161" s="40">
        <v>0.1</v>
      </c>
      <c r="G161" s="41">
        <v>5.0999999999999996</v>
      </c>
      <c r="H161" s="41">
        <f t="shared" si="4"/>
        <v>550.79999999999995</v>
      </c>
      <c r="I161" s="39">
        <v>201601981</v>
      </c>
      <c r="J161" s="42">
        <v>42472</v>
      </c>
    </row>
    <row r="162" spans="1:10" x14ac:dyDescent="0.25">
      <c r="A162" s="39" t="s">
        <v>109</v>
      </c>
      <c r="B162" s="39">
        <v>50</v>
      </c>
      <c r="C162" s="39">
        <v>0</v>
      </c>
      <c r="D162" s="39">
        <f t="shared" si="5"/>
        <v>50</v>
      </c>
      <c r="E162" s="40">
        <v>0.18</v>
      </c>
      <c r="F162" s="40">
        <v>0.1</v>
      </c>
      <c r="G162" s="41">
        <v>5.36</v>
      </c>
      <c r="H162" s="41">
        <f t="shared" si="4"/>
        <v>241.2</v>
      </c>
      <c r="I162" s="39">
        <v>201601981</v>
      </c>
      <c r="J162" s="42">
        <v>42472</v>
      </c>
    </row>
    <row r="163" spans="1:10" x14ac:dyDescent="0.25">
      <c r="A163" s="39" t="s">
        <v>608</v>
      </c>
      <c r="B163" s="39">
        <v>24</v>
      </c>
      <c r="C163" s="39">
        <v>0</v>
      </c>
      <c r="D163" s="39">
        <f t="shared" si="5"/>
        <v>24</v>
      </c>
      <c r="E163" s="40">
        <v>0.18</v>
      </c>
      <c r="F163" s="40">
        <v>0.1</v>
      </c>
      <c r="G163" s="41">
        <v>15.8</v>
      </c>
      <c r="H163" s="41">
        <f t="shared" si="4"/>
        <v>341.28000000000003</v>
      </c>
      <c r="I163" s="39">
        <v>201601981</v>
      </c>
      <c r="J163" s="42">
        <v>42472</v>
      </c>
    </row>
    <row r="164" spans="1:10" x14ac:dyDescent="0.25">
      <c r="A164" s="39" t="s">
        <v>609</v>
      </c>
      <c r="B164" s="39">
        <v>24</v>
      </c>
      <c r="C164" s="39">
        <v>0</v>
      </c>
      <c r="D164" s="39">
        <f t="shared" si="5"/>
        <v>24</v>
      </c>
      <c r="E164" s="40">
        <v>0.18</v>
      </c>
      <c r="F164" s="40">
        <v>0.1</v>
      </c>
      <c r="G164" s="41">
        <v>7.4</v>
      </c>
      <c r="H164" s="41">
        <f t="shared" si="4"/>
        <v>159.84000000000003</v>
      </c>
      <c r="I164" s="39">
        <v>201601981</v>
      </c>
      <c r="J164" s="42">
        <v>42472</v>
      </c>
    </row>
    <row r="165" spans="1:10" x14ac:dyDescent="0.25">
      <c r="A165" s="39" t="s">
        <v>108</v>
      </c>
      <c r="B165" s="39">
        <v>24</v>
      </c>
      <c r="C165" s="39">
        <v>0</v>
      </c>
      <c r="D165" s="39">
        <f t="shared" si="5"/>
        <v>24</v>
      </c>
      <c r="E165" s="40">
        <v>0.18</v>
      </c>
      <c r="F165" s="40">
        <v>0.1</v>
      </c>
      <c r="G165" s="41">
        <v>7.5</v>
      </c>
      <c r="H165" s="41">
        <f t="shared" si="4"/>
        <v>162</v>
      </c>
      <c r="I165" s="39">
        <v>201601981</v>
      </c>
      <c r="J165" s="42">
        <v>42472</v>
      </c>
    </row>
    <row r="166" spans="1:10" x14ac:dyDescent="0.25">
      <c r="A166" s="39" t="s">
        <v>610</v>
      </c>
      <c r="B166" s="39">
        <v>36</v>
      </c>
      <c r="C166" s="39">
        <v>0</v>
      </c>
      <c r="D166" s="39">
        <f t="shared" si="5"/>
        <v>36</v>
      </c>
      <c r="E166" s="40">
        <v>0.18</v>
      </c>
      <c r="F166" s="40">
        <v>0.1</v>
      </c>
      <c r="G166" s="41">
        <v>6</v>
      </c>
      <c r="H166" s="41">
        <f t="shared" si="4"/>
        <v>194.4</v>
      </c>
      <c r="I166" s="39">
        <v>201601981</v>
      </c>
      <c r="J166" s="42">
        <v>42472</v>
      </c>
    </row>
    <row r="167" spans="1:10" x14ac:dyDescent="0.25">
      <c r="A167" s="39" t="s">
        <v>611</v>
      </c>
      <c r="B167" s="39">
        <v>12</v>
      </c>
      <c r="C167" s="39">
        <v>0</v>
      </c>
      <c r="D167" s="39">
        <f t="shared" si="5"/>
        <v>12</v>
      </c>
      <c r="E167" s="40">
        <v>0.18</v>
      </c>
      <c r="F167" s="40">
        <v>0.1</v>
      </c>
      <c r="G167" s="41">
        <v>10.8</v>
      </c>
      <c r="H167" s="41">
        <f t="shared" si="4"/>
        <v>116.64000000000001</v>
      </c>
      <c r="I167" s="39">
        <v>201601981</v>
      </c>
      <c r="J167" s="42">
        <v>42472</v>
      </c>
    </row>
    <row r="168" spans="1:10" x14ac:dyDescent="0.25">
      <c r="A168" s="39" t="s">
        <v>612</v>
      </c>
      <c r="B168" s="39">
        <v>12</v>
      </c>
      <c r="C168" s="39">
        <v>0</v>
      </c>
      <c r="D168" s="39">
        <f t="shared" si="5"/>
        <v>12</v>
      </c>
      <c r="E168" s="40">
        <v>0.18</v>
      </c>
      <c r="F168" s="40">
        <v>0.1</v>
      </c>
      <c r="G168" s="41">
        <v>10.4</v>
      </c>
      <c r="H168" s="41">
        <f t="shared" si="4"/>
        <v>112.32000000000001</v>
      </c>
      <c r="I168" s="39">
        <v>201601981</v>
      </c>
      <c r="J168" s="42">
        <v>42472</v>
      </c>
    </row>
    <row r="169" spans="1:10" x14ac:dyDescent="0.25">
      <c r="A169" s="39" t="s">
        <v>433</v>
      </c>
      <c r="B169" s="39">
        <v>6</v>
      </c>
      <c r="C169" s="39">
        <v>0</v>
      </c>
      <c r="D169" s="39">
        <f t="shared" si="5"/>
        <v>6</v>
      </c>
      <c r="E169" s="40">
        <v>0.18</v>
      </c>
      <c r="F169" s="40">
        <v>0.1</v>
      </c>
      <c r="G169" s="41">
        <v>12.5</v>
      </c>
      <c r="H169" s="41">
        <f t="shared" si="4"/>
        <v>67.5</v>
      </c>
      <c r="I169" s="39">
        <v>201601981</v>
      </c>
      <c r="J169" s="42">
        <v>42472</v>
      </c>
    </row>
    <row r="170" spans="1:10" x14ac:dyDescent="0.25">
      <c r="A170" s="39" t="s">
        <v>434</v>
      </c>
      <c r="B170" s="39">
        <v>6</v>
      </c>
      <c r="C170" s="39">
        <v>0</v>
      </c>
      <c r="D170" s="39">
        <f t="shared" si="5"/>
        <v>6</v>
      </c>
      <c r="E170" s="40">
        <v>0.18</v>
      </c>
      <c r="F170" s="40">
        <v>0.1</v>
      </c>
      <c r="G170" s="41">
        <v>15</v>
      </c>
      <c r="H170" s="41">
        <f t="shared" si="4"/>
        <v>81</v>
      </c>
      <c r="I170" s="39">
        <v>201601981</v>
      </c>
      <c r="J170" s="42">
        <v>42472</v>
      </c>
    </row>
    <row r="171" spans="1:10" x14ac:dyDescent="0.25">
      <c r="A171" s="39" t="s">
        <v>435</v>
      </c>
      <c r="B171" s="39">
        <v>3</v>
      </c>
      <c r="C171" s="39">
        <v>0</v>
      </c>
      <c r="D171" s="39">
        <f t="shared" si="5"/>
        <v>3</v>
      </c>
      <c r="E171" s="40">
        <v>0.18</v>
      </c>
      <c r="F171" s="40">
        <v>0.1</v>
      </c>
      <c r="G171" s="41">
        <v>14</v>
      </c>
      <c r="H171" s="41">
        <f t="shared" si="4"/>
        <v>37.799999999999997</v>
      </c>
      <c r="I171" s="39">
        <v>201601981</v>
      </c>
      <c r="J171" s="42">
        <v>42472</v>
      </c>
    </row>
    <row r="172" spans="1:10" x14ac:dyDescent="0.25">
      <c r="A172" s="39" t="s">
        <v>613</v>
      </c>
      <c r="B172" s="39">
        <v>3</v>
      </c>
      <c r="C172" s="39">
        <v>0</v>
      </c>
      <c r="D172" s="39">
        <f t="shared" si="5"/>
        <v>3</v>
      </c>
      <c r="E172" s="40">
        <v>0.18</v>
      </c>
      <c r="F172" s="40">
        <v>0.1</v>
      </c>
      <c r="G172" s="41">
        <v>22.8</v>
      </c>
      <c r="H172" s="41">
        <f t="shared" si="4"/>
        <v>61.56</v>
      </c>
      <c r="I172" s="39">
        <v>201601981</v>
      </c>
      <c r="J172" s="42">
        <v>42472</v>
      </c>
    </row>
    <row r="173" spans="1:10" x14ac:dyDescent="0.25">
      <c r="A173" s="39" t="s">
        <v>614</v>
      </c>
      <c r="B173" s="39">
        <v>3</v>
      </c>
      <c r="C173" s="39">
        <v>0</v>
      </c>
      <c r="D173" s="39">
        <f t="shared" si="5"/>
        <v>3</v>
      </c>
      <c r="E173" s="40">
        <v>0.18</v>
      </c>
      <c r="F173" s="40">
        <v>0.1</v>
      </c>
      <c r="G173" s="41">
        <v>33</v>
      </c>
      <c r="H173" s="41">
        <f t="shared" si="4"/>
        <v>89.1</v>
      </c>
      <c r="I173" s="39">
        <v>201601981</v>
      </c>
      <c r="J173" s="42">
        <v>42472</v>
      </c>
    </row>
    <row r="174" spans="1:10" x14ac:dyDescent="0.25">
      <c r="A174" s="39" t="s">
        <v>615</v>
      </c>
      <c r="B174" s="39">
        <v>3</v>
      </c>
      <c r="C174" s="39">
        <v>0</v>
      </c>
      <c r="D174" s="39">
        <f t="shared" si="5"/>
        <v>3</v>
      </c>
      <c r="E174" s="40">
        <v>0.18</v>
      </c>
      <c r="F174" s="40">
        <v>0.1</v>
      </c>
      <c r="G174" s="41">
        <v>29</v>
      </c>
      <c r="H174" s="41">
        <f t="shared" si="4"/>
        <v>78.3</v>
      </c>
      <c r="I174" s="39">
        <v>201601981</v>
      </c>
      <c r="J174" s="42">
        <v>42472</v>
      </c>
    </row>
    <row r="175" spans="1:10" x14ac:dyDescent="0.25">
      <c r="A175" s="39" t="s">
        <v>267</v>
      </c>
      <c r="B175" s="39">
        <v>24</v>
      </c>
      <c r="C175" s="39">
        <v>0</v>
      </c>
      <c r="D175" s="39">
        <f t="shared" si="5"/>
        <v>24</v>
      </c>
      <c r="E175" s="40">
        <v>0.18</v>
      </c>
      <c r="F175" s="40">
        <v>0.1</v>
      </c>
      <c r="G175" s="41">
        <v>5.3</v>
      </c>
      <c r="H175" s="41">
        <f t="shared" si="4"/>
        <v>114.47999999999999</v>
      </c>
      <c r="I175" s="39">
        <v>201601981</v>
      </c>
      <c r="J175" s="42">
        <v>42472</v>
      </c>
    </row>
    <row r="176" spans="1:10" x14ac:dyDescent="0.25">
      <c r="A176" s="39" t="s">
        <v>616</v>
      </c>
      <c r="B176" s="39">
        <v>3</v>
      </c>
      <c r="C176" s="39">
        <v>0</v>
      </c>
      <c r="D176" s="39">
        <f>B176-C176</f>
        <v>3</v>
      </c>
      <c r="E176" s="40">
        <v>0.18</v>
      </c>
      <c r="F176" s="40">
        <v>0.1</v>
      </c>
      <c r="G176" s="41">
        <v>34</v>
      </c>
      <c r="H176" s="41">
        <f t="shared" si="4"/>
        <v>91.8</v>
      </c>
      <c r="I176" s="39">
        <v>201601981</v>
      </c>
      <c r="J176" s="42">
        <v>42472</v>
      </c>
    </row>
    <row r="177" spans="1:10" x14ac:dyDescent="0.25">
      <c r="A177" s="107" t="s">
        <v>146</v>
      </c>
      <c r="B177" s="107">
        <v>72</v>
      </c>
      <c r="C177" s="107">
        <v>0</v>
      </c>
      <c r="D177" s="107">
        <f t="shared" si="3"/>
        <v>72</v>
      </c>
      <c r="E177" s="108">
        <v>0.18</v>
      </c>
      <c r="F177" s="108">
        <v>0.25</v>
      </c>
      <c r="G177" s="109">
        <v>2.4</v>
      </c>
      <c r="H177" s="109">
        <f t="shared" si="4"/>
        <v>129.6</v>
      </c>
      <c r="I177" s="107">
        <v>201602045</v>
      </c>
      <c r="J177" s="110">
        <v>42474</v>
      </c>
    </row>
    <row r="178" spans="1:10" x14ac:dyDescent="0.25">
      <c r="A178" s="107" t="s">
        <v>147</v>
      </c>
      <c r="B178" s="107">
        <v>50</v>
      </c>
      <c r="C178" s="107">
        <v>0</v>
      </c>
      <c r="D178" s="107">
        <f t="shared" si="3"/>
        <v>50</v>
      </c>
      <c r="E178" s="108">
        <v>0.18</v>
      </c>
      <c r="F178" s="108">
        <v>0.2</v>
      </c>
      <c r="G178" s="109">
        <v>51</v>
      </c>
      <c r="H178" s="109">
        <f t="shared" si="4"/>
        <v>2040</v>
      </c>
      <c r="I178" s="107">
        <v>201602045</v>
      </c>
      <c r="J178" s="110">
        <v>42474</v>
      </c>
    </row>
    <row r="179" spans="1:10" x14ac:dyDescent="0.25">
      <c r="A179" s="107" t="s">
        <v>148</v>
      </c>
      <c r="B179" s="107">
        <v>12</v>
      </c>
      <c r="C179" s="107">
        <v>0</v>
      </c>
      <c r="D179" s="107">
        <f t="shared" si="3"/>
        <v>12</v>
      </c>
      <c r="E179" s="108">
        <v>0.18</v>
      </c>
      <c r="F179" s="108">
        <v>0.1</v>
      </c>
      <c r="G179" s="109">
        <v>12.65</v>
      </c>
      <c r="H179" s="109">
        <f t="shared" si="4"/>
        <v>136.62</v>
      </c>
      <c r="I179" s="107">
        <v>201602045</v>
      </c>
      <c r="J179" s="110">
        <v>42474</v>
      </c>
    </row>
    <row r="180" spans="1:10" x14ac:dyDescent="0.25">
      <c r="A180" s="107" t="s">
        <v>149</v>
      </c>
      <c r="B180" s="107">
        <v>5</v>
      </c>
      <c r="C180" s="107">
        <v>0</v>
      </c>
      <c r="D180" s="107">
        <f t="shared" si="3"/>
        <v>5</v>
      </c>
      <c r="E180" s="108">
        <v>0.18</v>
      </c>
      <c r="F180" s="108">
        <v>0.1</v>
      </c>
      <c r="G180" s="109">
        <v>15.35</v>
      </c>
      <c r="H180" s="109">
        <f t="shared" si="4"/>
        <v>69.075000000000003</v>
      </c>
      <c r="I180" s="107">
        <v>201602045</v>
      </c>
      <c r="J180" s="110">
        <v>42474</v>
      </c>
    </row>
    <row r="181" spans="1:10" x14ac:dyDescent="0.25">
      <c r="A181" s="107" t="s">
        <v>150</v>
      </c>
      <c r="B181" s="107">
        <v>24</v>
      </c>
      <c r="C181" s="107">
        <v>0</v>
      </c>
      <c r="D181" s="107">
        <f t="shared" si="3"/>
        <v>24</v>
      </c>
      <c r="E181" s="108">
        <v>0.18</v>
      </c>
      <c r="F181" s="108">
        <v>0.1</v>
      </c>
      <c r="G181" s="109">
        <v>0.95</v>
      </c>
      <c r="H181" s="109">
        <f t="shared" si="4"/>
        <v>20.519999999999996</v>
      </c>
      <c r="I181" s="107">
        <v>201602045</v>
      </c>
      <c r="J181" s="110">
        <v>42474</v>
      </c>
    </row>
    <row r="182" spans="1:10" x14ac:dyDescent="0.25">
      <c r="A182" s="107" t="s">
        <v>151</v>
      </c>
      <c r="B182" s="107">
        <v>24</v>
      </c>
      <c r="C182" s="107">
        <v>0</v>
      </c>
      <c r="D182" s="107">
        <f t="shared" si="3"/>
        <v>24</v>
      </c>
      <c r="E182" s="108">
        <v>0.18</v>
      </c>
      <c r="F182" s="108">
        <v>0.1</v>
      </c>
      <c r="G182" s="109">
        <v>1.29</v>
      </c>
      <c r="H182" s="109">
        <f t="shared" si="4"/>
        <v>27.864000000000001</v>
      </c>
      <c r="I182" s="107">
        <v>201602045</v>
      </c>
      <c r="J182" s="110">
        <v>42474</v>
      </c>
    </row>
    <row r="183" spans="1:10" x14ac:dyDescent="0.25">
      <c r="A183" s="107" t="s">
        <v>152</v>
      </c>
      <c r="B183" s="107">
        <v>24</v>
      </c>
      <c r="C183" s="107">
        <v>0</v>
      </c>
      <c r="D183" s="107">
        <f t="shared" si="3"/>
        <v>24</v>
      </c>
      <c r="E183" s="108">
        <v>0.18</v>
      </c>
      <c r="F183" s="108">
        <v>0.1</v>
      </c>
      <c r="G183" s="109">
        <v>1.1000000000000001</v>
      </c>
      <c r="H183" s="109">
        <f t="shared" si="4"/>
        <v>23.76</v>
      </c>
      <c r="I183" s="107">
        <v>201602045</v>
      </c>
      <c r="J183" s="110">
        <v>42474</v>
      </c>
    </row>
    <row r="184" spans="1:10" x14ac:dyDescent="0.25">
      <c r="A184" s="107" t="s">
        <v>153</v>
      </c>
      <c r="B184" s="107">
        <v>24</v>
      </c>
      <c r="C184" s="107">
        <v>0</v>
      </c>
      <c r="D184" s="107">
        <f t="shared" si="3"/>
        <v>24</v>
      </c>
      <c r="E184" s="108">
        <v>0.18</v>
      </c>
      <c r="F184" s="108">
        <v>0.1</v>
      </c>
      <c r="G184" s="109">
        <v>1.95</v>
      </c>
      <c r="H184" s="109">
        <f t="shared" si="4"/>
        <v>42.12</v>
      </c>
      <c r="I184" s="107">
        <v>201602045</v>
      </c>
      <c r="J184" s="110">
        <v>42474</v>
      </c>
    </row>
    <row r="185" spans="1:10" x14ac:dyDescent="0.25">
      <c r="A185" s="107" t="s">
        <v>154</v>
      </c>
      <c r="B185" s="107">
        <v>24</v>
      </c>
      <c r="C185" s="107">
        <v>0</v>
      </c>
      <c r="D185" s="107">
        <f t="shared" si="3"/>
        <v>24</v>
      </c>
      <c r="E185" s="108">
        <v>0.18</v>
      </c>
      <c r="F185" s="108">
        <v>0.1</v>
      </c>
      <c r="G185" s="109">
        <v>2.82</v>
      </c>
      <c r="H185" s="109">
        <f t="shared" si="4"/>
        <v>60.911999999999992</v>
      </c>
      <c r="I185" s="107">
        <v>201602045</v>
      </c>
      <c r="J185" s="110">
        <v>42474</v>
      </c>
    </row>
    <row r="186" spans="1:10" x14ac:dyDescent="0.25">
      <c r="A186" s="107" t="s">
        <v>155</v>
      </c>
      <c r="B186" s="107">
        <v>24</v>
      </c>
      <c r="C186" s="107">
        <v>0</v>
      </c>
      <c r="D186" s="107">
        <f t="shared" ref="D186:D194" si="6">B186-C186</f>
        <v>24</v>
      </c>
      <c r="E186" s="108">
        <v>0.18</v>
      </c>
      <c r="F186" s="108">
        <v>0.1</v>
      </c>
      <c r="G186" s="109">
        <v>3.32</v>
      </c>
      <c r="H186" s="109">
        <f t="shared" si="4"/>
        <v>71.711999999999989</v>
      </c>
      <c r="I186" s="107">
        <v>201602045</v>
      </c>
      <c r="J186" s="110">
        <v>42474</v>
      </c>
    </row>
    <row r="187" spans="1:10" x14ac:dyDescent="0.25">
      <c r="A187" s="107" t="s">
        <v>156</v>
      </c>
      <c r="B187" s="107">
        <v>120</v>
      </c>
      <c r="C187" s="107">
        <v>0</v>
      </c>
      <c r="D187" s="107">
        <f t="shared" si="6"/>
        <v>120</v>
      </c>
      <c r="E187" s="108">
        <v>0.18</v>
      </c>
      <c r="F187" s="108">
        <v>0.1</v>
      </c>
      <c r="G187" s="109">
        <v>0.5</v>
      </c>
      <c r="H187" s="109">
        <f t="shared" si="4"/>
        <v>54</v>
      </c>
      <c r="I187" s="107">
        <v>201602045</v>
      </c>
      <c r="J187" s="110">
        <v>42474</v>
      </c>
    </row>
    <row r="188" spans="1:10" x14ac:dyDescent="0.25">
      <c r="A188" s="107" t="s">
        <v>157</v>
      </c>
      <c r="B188" s="107">
        <v>120</v>
      </c>
      <c r="C188" s="107">
        <v>0</v>
      </c>
      <c r="D188" s="107">
        <f t="shared" si="6"/>
        <v>120</v>
      </c>
      <c r="E188" s="108">
        <v>0.18</v>
      </c>
      <c r="F188" s="108">
        <v>0.1</v>
      </c>
      <c r="G188" s="109">
        <v>0.57999999999999996</v>
      </c>
      <c r="H188" s="109">
        <f t="shared" si="4"/>
        <v>62.639999999999993</v>
      </c>
      <c r="I188" s="107">
        <v>201602045</v>
      </c>
      <c r="J188" s="110">
        <v>42474</v>
      </c>
    </row>
    <row r="189" spans="1:10" x14ac:dyDescent="0.25">
      <c r="A189" s="107" t="s">
        <v>158</v>
      </c>
      <c r="B189" s="107">
        <v>72</v>
      </c>
      <c r="C189" s="107">
        <v>0</v>
      </c>
      <c r="D189" s="107">
        <f t="shared" si="6"/>
        <v>72</v>
      </c>
      <c r="E189" s="108">
        <v>0.18</v>
      </c>
      <c r="F189" s="108">
        <v>0.1</v>
      </c>
      <c r="G189" s="109">
        <v>0.76</v>
      </c>
      <c r="H189" s="109">
        <f t="shared" si="4"/>
        <v>49.247999999999998</v>
      </c>
      <c r="I189" s="107">
        <v>201602045</v>
      </c>
      <c r="J189" s="110">
        <v>42474</v>
      </c>
    </row>
    <row r="190" spans="1:10" x14ac:dyDescent="0.25">
      <c r="A190" s="107" t="s">
        <v>159</v>
      </c>
      <c r="B190" s="107">
        <v>6</v>
      </c>
      <c r="C190" s="107">
        <v>0</v>
      </c>
      <c r="D190" s="107">
        <f t="shared" si="6"/>
        <v>6</v>
      </c>
      <c r="E190" s="108">
        <v>0.18</v>
      </c>
      <c r="F190" s="108">
        <v>0.4</v>
      </c>
      <c r="G190" s="109">
        <v>16.8</v>
      </c>
      <c r="H190" s="109">
        <f t="shared" si="4"/>
        <v>60.480000000000004</v>
      </c>
      <c r="I190" s="107">
        <v>201602045</v>
      </c>
      <c r="J190" s="110">
        <v>42474</v>
      </c>
    </row>
    <row r="191" spans="1:10" x14ac:dyDescent="0.25">
      <c r="A191" s="107" t="s">
        <v>160</v>
      </c>
      <c r="B191" s="107">
        <v>6</v>
      </c>
      <c r="C191" s="107">
        <v>0</v>
      </c>
      <c r="D191" s="107">
        <f t="shared" si="6"/>
        <v>6</v>
      </c>
      <c r="E191" s="108">
        <v>0.18</v>
      </c>
      <c r="F191" s="108">
        <v>0.4</v>
      </c>
      <c r="G191" s="109">
        <v>22</v>
      </c>
      <c r="H191" s="109">
        <f t="shared" si="4"/>
        <v>79.199999999999989</v>
      </c>
      <c r="I191" s="107">
        <v>201602045</v>
      </c>
      <c r="J191" s="110">
        <v>42474</v>
      </c>
    </row>
    <row r="192" spans="1:10" x14ac:dyDescent="0.25">
      <c r="A192" s="107" t="s">
        <v>161</v>
      </c>
      <c r="B192" s="107">
        <v>5</v>
      </c>
      <c r="C192" s="107">
        <v>0</v>
      </c>
      <c r="D192" s="107">
        <f t="shared" si="6"/>
        <v>5</v>
      </c>
      <c r="E192" s="108">
        <v>0.18</v>
      </c>
      <c r="F192" s="108">
        <v>0.1</v>
      </c>
      <c r="G192" s="109">
        <v>40.35</v>
      </c>
      <c r="H192" s="109">
        <f t="shared" si="4"/>
        <v>181.57499999999999</v>
      </c>
      <c r="I192" s="107">
        <v>201602045</v>
      </c>
      <c r="J192" s="110">
        <v>42474</v>
      </c>
    </row>
    <row r="193" spans="1:10" x14ac:dyDescent="0.25">
      <c r="A193" s="107" t="s">
        <v>162</v>
      </c>
      <c r="B193" s="107">
        <v>20</v>
      </c>
      <c r="C193" s="107">
        <v>0</v>
      </c>
      <c r="D193" s="107">
        <f t="shared" si="6"/>
        <v>20</v>
      </c>
      <c r="E193" s="108">
        <v>0.18</v>
      </c>
      <c r="F193" s="108">
        <v>0.1</v>
      </c>
      <c r="G193" s="109">
        <v>5.86</v>
      </c>
      <c r="H193" s="109">
        <f t="shared" si="4"/>
        <v>105.48</v>
      </c>
      <c r="I193" s="107">
        <v>201602045</v>
      </c>
      <c r="J193" s="110">
        <v>42474</v>
      </c>
    </row>
    <row r="194" spans="1:10" x14ac:dyDescent="0.25">
      <c r="A194" s="88" t="s">
        <v>59</v>
      </c>
      <c r="B194" s="88">
        <v>24</v>
      </c>
      <c r="C194" s="88">
        <v>0</v>
      </c>
      <c r="D194" s="88">
        <f t="shared" si="6"/>
        <v>24</v>
      </c>
      <c r="E194" s="90">
        <v>0.18</v>
      </c>
      <c r="F194" s="90">
        <v>0.1</v>
      </c>
      <c r="G194" s="123">
        <v>2.4</v>
      </c>
      <c r="H194" s="123">
        <f t="shared" ref="H194:H346" si="7">+(G194*B194)-(G194*B194*F194)</f>
        <v>51.839999999999996</v>
      </c>
      <c r="I194" s="88">
        <v>201602436</v>
      </c>
      <c r="J194" s="124">
        <v>42490</v>
      </c>
    </row>
    <row r="195" spans="1:10" x14ac:dyDescent="0.25">
      <c r="A195" s="88" t="s">
        <v>60</v>
      </c>
      <c r="B195" s="88">
        <v>24</v>
      </c>
      <c r="C195" s="88">
        <v>0</v>
      </c>
      <c r="D195" s="88">
        <f t="shared" ref="D195:D258" si="8">+B195-C195</f>
        <v>24</v>
      </c>
      <c r="E195" s="90">
        <v>0.18</v>
      </c>
      <c r="F195" s="90">
        <v>0.1</v>
      </c>
      <c r="G195" s="123">
        <v>2.2999999999999998</v>
      </c>
      <c r="H195" s="123">
        <f t="shared" si="7"/>
        <v>49.679999999999993</v>
      </c>
      <c r="I195" s="88">
        <v>201602436</v>
      </c>
      <c r="J195" s="124">
        <v>42490</v>
      </c>
    </row>
    <row r="196" spans="1:10" x14ac:dyDescent="0.25">
      <c r="A196" s="88" t="s">
        <v>61</v>
      </c>
      <c r="B196" s="88">
        <v>24</v>
      </c>
      <c r="C196" s="88">
        <v>0</v>
      </c>
      <c r="D196" s="88">
        <f t="shared" si="8"/>
        <v>24</v>
      </c>
      <c r="E196" s="90">
        <v>0.18</v>
      </c>
      <c r="F196" s="90">
        <v>0.1</v>
      </c>
      <c r="G196" s="123">
        <v>2.9</v>
      </c>
      <c r="H196" s="123">
        <f t="shared" si="7"/>
        <v>62.639999999999993</v>
      </c>
      <c r="I196" s="88">
        <v>201602436</v>
      </c>
      <c r="J196" s="124">
        <v>42490</v>
      </c>
    </row>
    <row r="197" spans="1:10" x14ac:dyDescent="0.25">
      <c r="A197" s="88" t="s">
        <v>62</v>
      </c>
      <c r="B197" s="88">
        <v>24</v>
      </c>
      <c r="C197" s="88">
        <v>0</v>
      </c>
      <c r="D197" s="88">
        <f t="shared" si="8"/>
        <v>24</v>
      </c>
      <c r="E197" s="90">
        <v>0.18</v>
      </c>
      <c r="F197" s="90">
        <v>0.1</v>
      </c>
      <c r="G197" s="123">
        <v>3.4</v>
      </c>
      <c r="H197" s="123">
        <f t="shared" si="7"/>
        <v>73.44</v>
      </c>
      <c r="I197" s="88">
        <v>201602436</v>
      </c>
      <c r="J197" s="124">
        <v>42490</v>
      </c>
    </row>
    <row r="198" spans="1:10" x14ac:dyDescent="0.25">
      <c r="A198" s="88" t="s">
        <v>63</v>
      </c>
      <c r="B198" s="88">
        <v>20</v>
      </c>
      <c r="C198" s="88">
        <v>0</v>
      </c>
      <c r="D198" s="88">
        <f t="shared" si="8"/>
        <v>20</v>
      </c>
      <c r="E198" s="90">
        <v>0.18</v>
      </c>
      <c r="F198" s="90">
        <v>0.1</v>
      </c>
      <c r="G198" s="123">
        <v>3.8</v>
      </c>
      <c r="H198" s="123">
        <f t="shared" si="7"/>
        <v>68.400000000000006</v>
      </c>
      <c r="I198" s="88">
        <v>201602436</v>
      </c>
      <c r="J198" s="124">
        <v>42490</v>
      </c>
    </row>
    <row r="199" spans="1:10" x14ac:dyDescent="0.25">
      <c r="A199" s="88" t="s">
        <v>64</v>
      </c>
      <c r="B199" s="88">
        <v>12</v>
      </c>
      <c r="C199" s="88">
        <v>0</v>
      </c>
      <c r="D199" s="88">
        <f t="shared" si="8"/>
        <v>12</v>
      </c>
      <c r="E199" s="90">
        <v>0.18</v>
      </c>
      <c r="F199" s="90">
        <v>0.2</v>
      </c>
      <c r="G199" s="123">
        <v>12.15</v>
      </c>
      <c r="H199" s="123">
        <f t="shared" si="7"/>
        <v>116.64000000000001</v>
      </c>
      <c r="I199" s="88">
        <v>201602436</v>
      </c>
      <c r="J199" s="124">
        <v>42490</v>
      </c>
    </row>
    <row r="200" spans="1:10" x14ac:dyDescent="0.25">
      <c r="A200" s="88" t="s">
        <v>65</v>
      </c>
      <c r="B200" s="88">
        <v>12</v>
      </c>
      <c r="C200" s="88">
        <v>0</v>
      </c>
      <c r="D200" s="88">
        <f t="shared" si="8"/>
        <v>12</v>
      </c>
      <c r="E200" s="90">
        <v>0.18</v>
      </c>
      <c r="F200" s="88"/>
      <c r="G200" s="123">
        <v>3</v>
      </c>
      <c r="H200" s="123">
        <f t="shared" si="7"/>
        <v>36</v>
      </c>
      <c r="I200" s="88">
        <v>201602436</v>
      </c>
      <c r="J200" s="124">
        <v>42490</v>
      </c>
    </row>
    <row r="201" spans="1:10" x14ac:dyDescent="0.25">
      <c r="A201" s="88" t="s">
        <v>66</v>
      </c>
      <c r="B201" s="88">
        <v>12</v>
      </c>
      <c r="C201" s="88">
        <v>0</v>
      </c>
      <c r="D201" s="88">
        <f t="shared" si="8"/>
        <v>12</v>
      </c>
      <c r="E201" s="90">
        <v>0.18</v>
      </c>
      <c r="F201" s="90">
        <v>0.1</v>
      </c>
      <c r="G201" s="123">
        <v>5.7</v>
      </c>
      <c r="H201" s="123">
        <f t="shared" si="7"/>
        <v>61.56</v>
      </c>
      <c r="I201" s="88">
        <v>201602436</v>
      </c>
      <c r="J201" s="124">
        <v>42490</v>
      </c>
    </row>
    <row r="202" spans="1:10" x14ac:dyDescent="0.25">
      <c r="A202" s="14" t="s">
        <v>95</v>
      </c>
      <c r="B202" s="14">
        <v>60</v>
      </c>
      <c r="C202" s="14">
        <v>0</v>
      </c>
      <c r="D202" s="14">
        <f t="shared" si="8"/>
        <v>60</v>
      </c>
      <c r="E202" s="15">
        <v>0.18</v>
      </c>
      <c r="F202" s="15">
        <v>0.15</v>
      </c>
      <c r="G202" s="16">
        <v>7.2</v>
      </c>
      <c r="H202" s="16">
        <f t="shared" si="7"/>
        <v>367.2</v>
      </c>
      <c r="I202" s="14">
        <v>201602725</v>
      </c>
      <c r="J202" s="17">
        <v>42504</v>
      </c>
    </row>
    <row r="203" spans="1:10" x14ac:dyDescent="0.25">
      <c r="A203" s="14" t="s">
        <v>213</v>
      </c>
      <c r="B203" s="14">
        <v>12</v>
      </c>
      <c r="C203" s="14">
        <v>0</v>
      </c>
      <c r="D203" s="14">
        <f t="shared" si="8"/>
        <v>12</v>
      </c>
      <c r="E203" s="15">
        <v>0.18</v>
      </c>
      <c r="F203" s="15">
        <v>0.4</v>
      </c>
      <c r="G203" s="16">
        <v>16.8</v>
      </c>
      <c r="H203" s="16">
        <f t="shared" si="7"/>
        <v>120.96000000000001</v>
      </c>
      <c r="I203" s="14">
        <v>201602725</v>
      </c>
      <c r="J203" s="17">
        <v>42504</v>
      </c>
    </row>
    <row r="204" spans="1:10" x14ac:dyDescent="0.25">
      <c r="A204" s="14" t="s">
        <v>160</v>
      </c>
      <c r="B204" s="14">
        <v>12</v>
      </c>
      <c r="C204" s="14">
        <v>0</v>
      </c>
      <c r="D204" s="14">
        <f t="shared" si="8"/>
        <v>12</v>
      </c>
      <c r="E204" s="15">
        <v>0.18</v>
      </c>
      <c r="F204" s="15">
        <v>0.4</v>
      </c>
      <c r="G204" s="16">
        <v>22</v>
      </c>
      <c r="H204" s="16">
        <f t="shared" si="7"/>
        <v>158.39999999999998</v>
      </c>
      <c r="I204" s="14">
        <v>201602725</v>
      </c>
      <c r="J204" s="17">
        <v>42504</v>
      </c>
    </row>
    <row r="205" spans="1:10" x14ac:dyDescent="0.25">
      <c r="A205" s="14" t="s">
        <v>348</v>
      </c>
      <c r="B205" s="14">
        <v>36</v>
      </c>
      <c r="C205" s="14">
        <v>0</v>
      </c>
      <c r="D205" s="14">
        <f t="shared" si="8"/>
        <v>36</v>
      </c>
      <c r="E205" s="15">
        <v>0.18</v>
      </c>
      <c r="F205" s="15">
        <v>0.2</v>
      </c>
      <c r="G205" s="16">
        <v>3.85</v>
      </c>
      <c r="H205" s="16">
        <f t="shared" si="7"/>
        <v>110.88</v>
      </c>
      <c r="I205" s="14">
        <v>201602725</v>
      </c>
      <c r="J205" s="17">
        <v>42504</v>
      </c>
    </row>
    <row r="206" spans="1:10" x14ac:dyDescent="0.25">
      <c r="A206" s="14" t="s">
        <v>65</v>
      </c>
      <c r="B206" s="14">
        <v>36</v>
      </c>
      <c r="C206" s="14">
        <v>0</v>
      </c>
      <c r="D206" s="14">
        <f t="shared" si="8"/>
        <v>36</v>
      </c>
      <c r="E206" s="15">
        <v>0.18</v>
      </c>
      <c r="F206" s="14"/>
      <c r="G206" s="16">
        <v>1</v>
      </c>
      <c r="H206" s="16">
        <f t="shared" si="7"/>
        <v>36</v>
      </c>
      <c r="I206" s="14">
        <v>201602725</v>
      </c>
      <c r="J206" s="17">
        <v>42504</v>
      </c>
    </row>
    <row r="207" spans="1:10" x14ac:dyDescent="0.25">
      <c r="A207" s="14" t="s">
        <v>307</v>
      </c>
      <c r="B207" s="14">
        <v>60</v>
      </c>
      <c r="C207" s="14">
        <v>0</v>
      </c>
      <c r="D207" s="14">
        <f t="shared" si="8"/>
        <v>60</v>
      </c>
      <c r="E207" s="15">
        <v>0.18</v>
      </c>
      <c r="F207" s="15">
        <v>0.2</v>
      </c>
      <c r="G207" s="16">
        <v>2.25</v>
      </c>
      <c r="H207" s="16">
        <f t="shared" si="7"/>
        <v>108</v>
      </c>
      <c r="I207" s="14">
        <v>201602725</v>
      </c>
      <c r="J207" s="17">
        <v>42504</v>
      </c>
    </row>
    <row r="208" spans="1:10" x14ac:dyDescent="0.25">
      <c r="A208" s="14" t="s">
        <v>65</v>
      </c>
      <c r="B208" s="14">
        <v>60</v>
      </c>
      <c r="C208" s="14">
        <v>0</v>
      </c>
      <c r="D208" s="14">
        <f t="shared" si="8"/>
        <v>60</v>
      </c>
      <c r="E208" s="15">
        <v>0.18</v>
      </c>
      <c r="F208" s="14"/>
      <c r="G208" s="16">
        <v>1</v>
      </c>
      <c r="H208" s="16">
        <f t="shared" si="7"/>
        <v>60</v>
      </c>
      <c r="I208" s="14">
        <v>201602725</v>
      </c>
      <c r="J208" s="17">
        <v>42504</v>
      </c>
    </row>
    <row r="209" spans="1:10" x14ac:dyDescent="0.25">
      <c r="A209" s="14" t="s">
        <v>308</v>
      </c>
      <c r="B209" s="14">
        <v>60</v>
      </c>
      <c r="C209" s="14">
        <v>0</v>
      </c>
      <c r="D209" s="14">
        <f t="shared" si="8"/>
        <v>60</v>
      </c>
      <c r="E209" s="15">
        <v>0.18</v>
      </c>
      <c r="F209" s="15">
        <v>0.2</v>
      </c>
      <c r="G209" s="16">
        <v>3.45</v>
      </c>
      <c r="H209" s="16">
        <f t="shared" si="7"/>
        <v>165.6</v>
      </c>
      <c r="I209" s="14">
        <v>201602725</v>
      </c>
      <c r="J209" s="17">
        <v>42504</v>
      </c>
    </row>
    <row r="210" spans="1:10" x14ac:dyDescent="0.25">
      <c r="A210" s="14" t="s">
        <v>65</v>
      </c>
      <c r="B210" s="14">
        <v>60</v>
      </c>
      <c r="C210" s="14">
        <v>0</v>
      </c>
      <c r="D210" s="14">
        <f t="shared" si="8"/>
        <v>60</v>
      </c>
      <c r="E210" s="15">
        <v>0.18</v>
      </c>
      <c r="F210" s="18"/>
      <c r="G210" s="16">
        <v>1</v>
      </c>
      <c r="H210" s="16">
        <f t="shared" si="7"/>
        <v>60</v>
      </c>
      <c r="I210" s="14">
        <v>201602725</v>
      </c>
      <c r="J210" s="17">
        <v>42504</v>
      </c>
    </row>
    <row r="211" spans="1:10" x14ac:dyDescent="0.25">
      <c r="A211" s="14" t="s">
        <v>349</v>
      </c>
      <c r="B211" s="14">
        <v>360</v>
      </c>
      <c r="C211" s="14">
        <v>0</v>
      </c>
      <c r="D211" s="14">
        <f t="shared" si="8"/>
        <v>360</v>
      </c>
      <c r="E211" s="15">
        <v>0.18</v>
      </c>
      <c r="F211" s="15">
        <v>0.3</v>
      </c>
      <c r="G211" s="16">
        <v>1.05</v>
      </c>
      <c r="H211" s="16">
        <f t="shared" si="7"/>
        <v>264.60000000000002</v>
      </c>
      <c r="I211" s="14">
        <v>201602725</v>
      </c>
      <c r="J211" s="17">
        <v>42504</v>
      </c>
    </row>
    <row r="212" spans="1:10" x14ac:dyDescent="0.25">
      <c r="A212" s="14" t="s">
        <v>350</v>
      </c>
      <c r="B212" s="14">
        <v>360</v>
      </c>
      <c r="C212" s="14">
        <v>0</v>
      </c>
      <c r="D212" s="14">
        <f t="shared" si="8"/>
        <v>360</v>
      </c>
      <c r="E212" s="15">
        <v>0.18</v>
      </c>
      <c r="F212" s="15">
        <v>0.3</v>
      </c>
      <c r="G212" s="16">
        <v>0.85</v>
      </c>
      <c r="H212" s="16">
        <f t="shared" si="7"/>
        <v>214.2</v>
      </c>
      <c r="I212" s="14">
        <v>201602725</v>
      </c>
      <c r="J212" s="17">
        <v>42504</v>
      </c>
    </row>
    <row r="213" spans="1:10" x14ac:dyDescent="0.25">
      <c r="A213" s="14" t="s">
        <v>351</v>
      </c>
      <c r="B213" s="14">
        <v>360</v>
      </c>
      <c r="C213" s="14">
        <v>0</v>
      </c>
      <c r="D213" s="14">
        <f t="shared" si="8"/>
        <v>360</v>
      </c>
      <c r="E213" s="15">
        <v>0.18</v>
      </c>
      <c r="F213" s="15">
        <v>0.3</v>
      </c>
      <c r="G213" s="14">
        <v>0.79</v>
      </c>
      <c r="H213" s="16">
        <f t="shared" si="7"/>
        <v>199.08000000000004</v>
      </c>
      <c r="I213" s="14">
        <v>201602725</v>
      </c>
      <c r="J213" s="17">
        <v>42504</v>
      </c>
    </row>
    <row r="214" spans="1:10" x14ac:dyDescent="0.25">
      <c r="A214" s="14" t="s">
        <v>226</v>
      </c>
      <c r="B214" s="14">
        <v>30</v>
      </c>
      <c r="C214" s="14">
        <v>0</v>
      </c>
      <c r="D214" s="14">
        <f t="shared" si="8"/>
        <v>30</v>
      </c>
      <c r="E214" s="15">
        <v>0.18</v>
      </c>
      <c r="F214" s="15">
        <v>0.1</v>
      </c>
      <c r="G214" s="16">
        <v>2</v>
      </c>
      <c r="H214" s="16">
        <f t="shared" si="7"/>
        <v>54</v>
      </c>
      <c r="I214" s="14">
        <v>201602725</v>
      </c>
      <c r="J214" s="17">
        <v>42504</v>
      </c>
    </row>
    <row r="215" spans="1:10" x14ac:dyDescent="0.25">
      <c r="A215" s="14" t="s">
        <v>96</v>
      </c>
      <c r="B215" s="14">
        <v>84</v>
      </c>
      <c r="C215" s="14">
        <v>0</v>
      </c>
      <c r="D215" s="14">
        <f t="shared" si="8"/>
        <v>84</v>
      </c>
      <c r="E215" s="15">
        <v>0.18</v>
      </c>
      <c r="F215" s="15">
        <v>0.1</v>
      </c>
      <c r="G215" s="16">
        <v>2.5</v>
      </c>
      <c r="H215" s="16">
        <f t="shared" si="7"/>
        <v>189</v>
      </c>
      <c r="I215" s="14">
        <v>201602725</v>
      </c>
      <c r="J215" s="17">
        <v>42504</v>
      </c>
    </row>
    <row r="216" spans="1:10" x14ac:dyDescent="0.25">
      <c r="A216" s="14" t="s">
        <v>110</v>
      </c>
      <c r="B216" s="14">
        <v>42</v>
      </c>
      <c r="C216" s="14">
        <v>0</v>
      </c>
      <c r="D216" s="14">
        <f t="shared" si="8"/>
        <v>42</v>
      </c>
      <c r="E216" s="15">
        <v>0.18</v>
      </c>
      <c r="F216" s="15">
        <v>0.1</v>
      </c>
      <c r="G216" s="16">
        <v>2.6</v>
      </c>
      <c r="H216" s="16">
        <f t="shared" si="7"/>
        <v>98.28</v>
      </c>
      <c r="I216" s="14">
        <v>201602725</v>
      </c>
      <c r="J216" s="17">
        <v>42504</v>
      </c>
    </row>
    <row r="217" spans="1:10" x14ac:dyDescent="0.25">
      <c r="A217" s="14" t="s">
        <v>352</v>
      </c>
      <c r="B217" s="14">
        <v>320</v>
      </c>
      <c r="C217" s="14">
        <v>0</v>
      </c>
      <c r="D217" s="14">
        <f t="shared" si="8"/>
        <v>320</v>
      </c>
      <c r="E217" s="15">
        <v>0.18</v>
      </c>
      <c r="F217" s="15">
        <v>0.1</v>
      </c>
      <c r="G217" s="16">
        <v>1.1000000000000001</v>
      </c>
      <c r="H217" s="16">
        <f t="shared" si="7"/>
        <v>316.8</v>
      </c>
      <c r="I217" s="14">
        <v>201602725</v>
      </c>
      <c r="J217" s="17">
        <v>42504</v>
      </c>
    </row>
    <row r="218" spans="1:10" x14ac:dyDescent="0.25">
      <c r="A218" s="14" t="s">
        <v>216</v>
      </c>
      <c r="B218" s="14">
        <v>30</v>
      </c>
      <c r="C218" s="14">
        <v>0</v>
      </c>
      <c r="D218" s="14">
        <f t="shared" si="8"/>
        <v>30</v>
      </c>
      <c r="E218" s="15">
        <v>0.18</v>
      </c>
      <c r="F218" s="15">
        <v>0.1</v>
      </c>
      <c r="G218" s="16">
        <v>3.25</v>
      </c>
      <c r="H218" s="16">
        <f t="shared" si="7"/>
        <v>87.75</v>
      </c>
      <c r="I218" s="14">
        <v>201602725</v>
      </c>
      <c r="J218" s="17">
        <v>42504</v>
      </c>
    </row>
    <row r="219" spans="1:10" x14ac:dyDescent="0.25">
      <c r="A219" s="14" t="s">
        <v>353</v>
      </c>
      <c r="B219" s="14">
        <v>30</v>
      </c>
      <c r="C219" s="14">
        <v>0</v>
      </c>
      <c r="D219" s="14">
        <f t="shared" si="8"/>
        <v>30</v>
      </c>
      <c r="E219" s="15">
        <v>0.18</v>
      </c>
      <c r="F219" s="15">
        <v>0.1</v>
      </c>
      <c r="G219" s="16">
        <v>2.5</v>
      </c>
      <c r="H219" s="16">
        <f t="shared" si="7"/>
        <v>67.5</v>
      </c>
      <c r="I219" s="14">
        <v>201602725</v>
      </c>
      <c r="J219" s="17">
        <v>42504</v>
      </c>
    </row>
    <row r="220" spans="1:10" x14ac:dyDescent="0.25">
      <c r="A220" s="14" t="s">
        <v>354</v>
      </c>
      <c r="B220" s="14">
        <v>120</v>
      </c>
      <c r="C220" s="14">
        <v>0</v>
      </c>
      <c r="D220" s="14">
        <f t="shared" si="8"/>
        <v>120</v>
      </c>
      <c r="E220" s="15">
        <v>0.18</v>
      </c>
      <c r="F220" s="15">
        <v>0.1</v>
      </c>
      <c r="G220" s="16">
        <v>0.95</v>
      </c>
      <c r="H220" s="16">
        <f t="shared" si="7"/>
        <v>102.6</v>
      </c>
      <c r="I220" s="14">
        <v>201602725</v>
      </c>
      <c r="J220" s="17">
        <v>42504</v>
      </c>
    </row>
    <row r="221" spans="1:10" x14ac:dyDescent="0.25">
      <c r="A221" s="14" t="s">
        <v>243</v>
      </c>
      <c r="B221" s="14">
        <v>200</v>
      </c>
      <c r="C221" s="14">
        <v>0</v>
      </c>
      <c r="D221" s="14">
        <f t="shared" si="8"/>
        <v>200</v>
      </c>
      <c r="E221" s="15">
        <v>0.18</v>
      </c>
      <c r="F221" s="15">
        <v>0.15</v>
      </c>
      <c r="G221" s="16">
        <v>3.5</v>
      </c>
      <c r="H221" s="16">
        <f t="shared" si="7"/>
        <v>595</v>
      </c>
      <c r="I221" s="14">
        <v>201602725</v>
      </c>
      <c r="J221" s="17">
        <v>42504</v>
      </c>
    </row>
    <row r="222" spans="1:10" x14ac:dyDescent="0.25">
      <c r="A222" s="14" t="s">
        <v>355</v>
      </c>
      <c r="B222" s="14">
        <v>100</v>
      </c>
      <c r="C222" s="14">
        <v>0</v>
      </c>
      <c r="D222" s="14">
        <f t="shared" si="8"/>
        <v>100</v>
      </c>
      <c r="E222" s="15">
        <v>0.18</v>
      </c>
      <c r="F222" s="15">
        <v>0.1</v>
      </c>
      <c r="G222" s="16">
        <v>3.5</v>
      </c>
      <c r="H222" s="16">
        <f t="shared" si="7"/>
        <v>315</v>
      </c>
      <c r="I222" s="14">
        <v>201602725</v>
      </c>
      <c r="J222" s="17">
        <v>42504</v>
      </c>
    </row>
    <row r="223" spans="1:10" x14ac:dyDescent="0.25">
      <c r="A223" s="14" t="s">
        <v>94</v>
      </c>
      <c r="B223" s="14">
        <v>180</v>
      </c>
      <c r="C223" s="14">
        <v>0</v>
      </c>
      <c r="D223" s="14">
        <f t="shared" si="8"/>
        <v>180</v>
      </c>
      <c r="E223" s="15">
        <v>0.18</v>
      </c>
      <c r="F223" s="15">
        <v>0.1</v>
      </c>
      <c r="G223" s="16">
        <v>4.3</v>
      </c>
      <c r="H223" s="16">
        <f t="shared" si="7"/>
        <v>696.6</v>
      </c>
      <c r="I223" s="14">
        <v>201602725</v>
      </c>
      <c r="J223" s="17">
        <v>42504</v>
      </c>
    </row>
    <row r="224" spans="1:10" x14ac:dyDescent="0.25">
      <c r="A224" s="14" t="s">
        <v>356</v>
      </c>
      <c r="B224" s="14">
        <v>6</v>
      </c>
      <c r="C224" s="14">
        <v>0</v>
      </c>
      <c r="D224" s="14">
        <f t="shared" si="8"/>
        <v>6</v>
      </c>
      <c r="E224" s="15">
        <v>0.18</v>
      </c>
      <c r="F224" s="15">
        <v>0.4</v>
      </c>
      <c r="G224" s="16">
        <v>25</v>
      </c>
      <c r="H224" s="16">
        <f t="shared" si="7"/>
        <v>90</v>
      </c>
      <c r="I224" s="14">
        <v>201602725</v>
      </c>
      <c r="J224" s="17">
        <v>42504</v>
      </c>
    </row>
    <row r="225" spans="1:10" x14ac:dyDescent="0.25">
      <c r="A225" s="14" t="s">
        <v>357</v>
      </c>
      <c r="B225" s="14">
        <v>2</v>
      </c>
      <c r="C225" s="14">
        <v>0</v>
      </c>
      <c r="D225" s="14">
        <f t="shared" si="8"/>
        <v>2</v>
      </c>
      <c r="E225" s="15">
        <v>0.18</v>
      </c>
      <c r="F225" s="15">
        <v>0.4</v>
      </c>
      <c r="G225" s="16">
        <v>36</v>
      </c>
      <c r="H225" s="16">
        <f t="shared" si="7"/>
        <v>43.2</v>
      </c>
      <c r="I225" s="14">
        <v>201602725</v>
      </c>
      <c r="J225" s="17">
        <v>42504</v>
      </c>
    </row>
    <row r="226" spans="1:10" x14ac:dyDescent="0.25">
      <c r="A226" s="14" t="s">
        <v>224</v>
      </c>
      <c r="B226" s="14">
        <v>50</v>
      </c>
      <c r="C226" s="14">
        <v>0</v>
      </c>
      <c r="D226" s="14">
        <f t="shared" si="8"/>
        <v>50</v>
      </c>
      <c r="E226" s="15">
        <v>0.18</v>
      </c>
      <c r="F226" s="15">
        <v>0.1</v>
      </c>
      <c r="G226" s="16">
        <v>8.8000000000000007</v>
      </c>
      <c r="H226" s="16">
        <f t="shared" si="7"/>
        <v>396.00000000000006</v>
      </c>
      <c r="I226" s="14">
        <v>201602725</v>
      </c>
      <c r="J226" s="17">
        <v>42504</v>
      </c>
    </row>
    <row r="227" spans="1:10" x14ac:dyDescent="0.25">
      <c r="A227" s="14" t="s">
        <v>358</v>
      </c>
      <c r="B227" s="14">
        <v>144</v>
      </c>
      <c r="C227" s="14">
        <v>0</v>
      </c>
      <c r="D227" s="14">
        <f t="shared" si="8"/>
        <v>144</v>
      </c>
      <c r="E227" s="15">
        <v>0.18</v>
      </c>
      <c r="F227" s="15">
        <v>0.25</v>
      </c>
      <c r="G227" s="16">
        <v>2.65</v>
      </c>
      <c r="H227" s="16">
        <f t="shared" si="7"/>
        <v>286.2</v>
      </c>
      <c r="I227" s="14">
        <v>201602725</v>
      </c>
      <c r="J227" s="17">
        <v>42504</v>
      </c>
    </row>
    <row r="228" spans="1:10" x14ac:dyDescent="0.25">
      <c r="A228" s="14" t="s">
        <v>219</v>
      </c>
      <c r="B228" s="14">
        <v>60</v>
      </c>
      <c r="C228" s="14">
        <v>0</v>
      </c>
      <c r="D228" s="14">
        <f t="shared" si="8"/>
        <v>60</v>
      </c>
      <c r="E228" s="15">
        <v>0.18</v>
      </c>
      <c r="F228" s="15">
        <v>0.1</v>
      </c>
      <c r="G228" s="16">
        <v>3.48</v>
      </c>
      <c r="H228" s="16">
        <f t="shared" si="7"/>
        <v>187.92000000000002</v>
      </c>
      <c r="I228" s="14">
        <v>201602725</v>
      </c>
      <c r="J228" s="17">
        <v>42504</v>
      </c>
    </row>
    <row r="229" spans="1:10" x14ac:dyDescent="0.25">
      <c r="A229" s="14" t="s">
        <v>95</v>
      </c>
      <c r="B229" s="14">
        <v>60</v>
      </c>
      <c r="C229" s="14">
        <v>0</v>
      </c>
      <c r="D229" s="14">
        <f t="shared" si="8"/>
        <v>60</v>
      </c>
      <c r="E229" s="15">
        <v>0.18</v>
      </c>
      <c r="F229" s="15">
        <v>0.15</v>
      </c>
      <c r="G229" s="16">
        <v>7.2</v>
      </c>
      <c r="H229" s="16">
        <f t="shared" si="7"/>
        <v>367.2</v>
      </c>
      <c r="I229" s="14">
        <v>201602725</v>
      </c>
      <c r="J229" s="17">
        <v>42504</v>
      </c>
    </row>
    <row r="230" spans="1:10" x14ac:dyDescent="0.25">
      <c r="A230" s="14" t="s">
        <v>270</v>
      </c>
      <c r="B230" s="14">
        <v>10</v>
      </c>
      <c r="C230" s="14">
        <v>0</v>
      </c>
      <c r="D230" s="14">
        <f t="shared" si="8"/>
        <v>10</v>
      </c>
      <c r="E230" s="15">
        <v>0.18</v>
      </c>
      <c r="F230" s="15">
        <v>0.1</v>
      </c>
      <c r="G230" s="16">
        <v>5.98</v>
      </c>
      <c r="H230" s="16">
        <f t="shared" si="7"/>
        <v>53.820000000000007</v>
      </c>
      <c r="I230" s="14">
        <v>201602725</v>
      </c>
      <c r="J230" s="17">
        <v>42504</v>
      </c>
    </row>
    <row r="231" spans="1:10" x14ac:dyDescent="0.25">
      <c r="A231" s="14" t="s">
        <v>359</v>
      </c>
      <c r="B231" s="14">
        <v>20</v>
      </c>
      <c r="C231" s="14">
        <v>0</v>
      </c>
      <c r="D231" s="14">
        <f t="shared" si="8"/>
        <v>20</v>
      </c>
      <c r="E231" s="15">
        <v>0.18</v>
      </c>
      <c r="F231" s="15">
        <v>0.1</v>
      </c>
      <c r="G231" s="16">
        <v>6.5</v>
      </c>
      <c r="H231" s="16">
        <f t="shared" si="7"/>
        <v>117</v>
      </c>
      <c r="I231" s="14">
        <v>201602725</v>
      </c>
      <c r="J231" s="17">
        <v>42504</v>
      </c>
    </row>
    <row r="232" spans="1:10" x14ac:dyDescent="0.25">
      <c r="A232" s="14" t="s">
        <v>360</v>
      </c>
      <c r="B232" s="14">
        <v>36</v>
      </c>
      <c r="C232" s="14">
        <v>0</v>
      </c>
      <c r="D232" s="14">
        <f t="shared" si="8"/>
        <v>36</v>
      </c>
      <c r="E232" s="15">
        <v>0.18</v>
      </c>
      <c r="F232" s="15">
        <v>0.25</v>
      </c>
      <c r="G232" s="16">
        <v>0.6</v>
      </c>
      <c r="H232" s="16">
        <f t="shared" si="7"/>
        <v>16.2</v>
      </c>
      <c r="I232" s="14">
        <v>201602725</v>
      </c>
      <c r="J232" s="17">
        <v>42504</v>
      </c>
    </row>
    <row r="233" spans="1:10" x14ac:dyDescent="0.25">
      <c r="A233" s="14" t="s">
        <v>361</v>
      </c>
      <c r="B233" s="14">
        <v>36</v>
      </c>
      <c r="C233" s="14">
        <v>0</v>
      </c>
      <c r="D233" s="14">
        <f t="shared" si="8"/>
        <v>36</v>
      </c>
      <c r="E233" s="15">
        <v>0.18</v>
      </c>
      <c r="F233" s="15">
        <v>0.25</v>
      </c>
      <c r="G233" s="16">
        <v>0.85</v>
      </c>
      <c r="H233" s="16">
        <f t="shared" si="7"/>
        <v>22.95</v>
      </c>
      <c r="I233" s="14">
        <v>201602725</v>
      </c>
      <c r="J233" s="17">
        <v>42504</v>
      </c>
    </row>
    <row r="234" spans="1:10" x14ac:dyDescent="0.25">
      <c r="A234" s="14" t="s">
        <v>362</v>
      </c>
      <c r="B234" s="14">
        <v>36</v>
      </c>
      <c r="C234" s="14">
        <v>0</v>
      </c>
      <c r="D234" s="14">
        <f t="shared" si="8"/>
        <v>36</v>
      </c>
      <c r="E234" s="15">
        <v>0.18</v>
      </c>
      <c r="F234" s="15">
        <v>0.25</v>
      </c>
      <c r="G234" s="16">
        <v>1.1499999999999999</v>
      </c>
      <c r="H234" s="16">
        <f t="shared" si="7"/>
        <v>31.049999999999997</v>
      </c>
      <c r="I234" s="14">
        <v>201602725</v>
      </c>
      <c r="J234" s="17">
        <v>42504</v>
      </c>
    </row>
    <row r="235" spans="1:10" x14ac:dyDescent="0.25">
      <c r="A235" s="14" t="s">
        <v>363</v>
      </c>
      <c r="B235" s="14">
        <v>36</v>
      </c>
      <c r="C235" s="14">
        <v>0</v>
      </c>
      <c r="D235" s="14">
        <f t="shared" si="8"/>
        <v>36</v>
      </c>
      <c r="E235" s="15">
        <v>0.18</v>
      </c>
      <c r="F235" s="15">
        <v>0.25</v>
      </c>
      <c r="G235" s="16">
        <v>1.48</v>
      </c>
      <c r="H235" s="16">
        <f t="shared" si="7"/>
        <v>39.96</v>
      </c>
      <c r="I235" s="14">
        <v>201602725</v>
      </c>
      <c r="J235" s="17">
        <v>42504</v>
      </c>
    </row>
    <row r="236" spans="1:10" x14ac:dyDescent="0.25">
      <c r="A236" s="14" t="s">
        <v>364</v>
      </c>
      <c r="B236" s="14">
        <v>10</v>
      </c>
      <c r="C236" s="14">
        <v>0</v>
      </c>
      <c r="D236" s="14">
        <f t="shared" si="8"/>
        <v>10</v>
      </c>
      <c r="E236" s="15">
        <v>0.18</v>
      </c>
      <c r="F236" s="15">
        <v>0.1</v>
      </c>
      <c r="G236" s="16">
        <v>4.4000000000000004</v>
      </c>
      <c r="H236" s="16">
        <f t="shared" si="7"/>
        <v>39.6</v>
      </c>
      <c r="I236" s="14">
        <v>201602725</v>
      </c>
      <c r="J236" s="17">
        <v>42504</v>
      </c>
    </row>
    <row r="237" spans="1:10" x14ac:dyDescent="0.25">
      <c r="A237" s="14" t="s">
        <v>365</v>
      </c>
      <c r="B237" s="14">
        <v>10</v>
      </c>
      <c r="C237" s="14">
        <v>0</v>
      </c>
      <c r="D237" s="14">
        <f t="shared" si="8"/>
        <v>10</v>
      </c>
      <c r="E237" s="15">
        <v>0.18</v>
      </c>
      <c r="F237" s="15">
        <v>0.1</v>
      </c>
      <c r="G237" s="16">
        <v>7.66</v>
      </c>
      <c r="H237" s="16">
        <f t="shared" si="7"/>
        <v>68.94</v>
      </c>
      <c r="I237" s="14">
        <v>201602725</v>
      </c>
      <c r="J237" s="17">
        <v>42504</v>
      </c>
    </row>
    <row r="238" spans="1:10" x14ac:dyDescent="0.25">
      <c r="A238" s="14" t="s">
        <v>366</v>
      </c>
      <c r="B238" s="14">
        <v>10</v>
      </c>
      <c r="C238" s="14">
        <v>0</v>
      </c>
      <c r="D238" s="14">
        <f t="shared" si="8"/>
        <v>10</v>
      </c>
      <c r="E238" s="15">
        <v>0.18</v>
      </c>
      <c r="F238" s="15">
        <v>0.1</v>
      </c>
      <c r="G238" s="16">
        <v>4.8</v>
      </c>
      <c r="H238" s="16">
        <f t="shared" si="7"/>
        <v>43.2</v>
      </c>
      <c r="I238" s="14">
        <v>201602725</v>
      </c>
      <c r="J238" s="17">
        <v>42504</v>
      </c>
    </row>
    <row r="239" spans="1:10" x14ac:dyDescent="0.25">
      <c r="A239" s="14" t="s">
        <v>367</v>
      </c>
      <c r="B239" s="14">
        <v>5</v>
      </c>
      <c r="C239" s="14">
        <v>0</v>
      </c>
      <c r="D239" s="14">
        <f t="shared" si="8"/>
        <v>5</v>
      </c>
      <c r="E239" s="15">
        <v>0.18</v>
      </c>
      <c r="F239" s="15">
        <v>0.1</v>
      </c>
      <c r="G239" s="16">
        <v>12</v>
      </c>
      <c r="H239" s="16">
        <f t="shared" si="7"/>
        <v>54</v>
      </c>
      <c r="I239" s="14">
        <v>201602725</v>
      </c>
      <c r="J239" s="17">
        <v>42504</v>
      </c>
    </row>
    <row r="240" spans="1:10" x14ac:dyDescent="0.25">
      <c r="A240" s="14" t="s">
        <v>368</v>
      </c>
      <c r="B240" s="14">
        <v>60</v>
      </c>
      <c r="C240" s="14">
        <v>0</v>
      </c>
      <c r="D240" s="14">
        <f t="shared" si="8"/>
        <v>60</v>
      </c>
      <c r="E240" s="15">
        <v>0.18</v>
      </c>
      <c r="F240" s="15">
        <v>0.2</v>
      </c>
      <c r="G240" s="16">
        <v>4.6500000000000004</v>
      </c>
      <c r="H240" s="16">
        <f t="shared" si="7"/>
        <v>223.2</v>
      </c>
      <c r="I240" s="14">
        <v>201602725</v>
      </c>
      <c r="J240" s="17">
        <v>42504</v>
      </c>
    </row>
    <row r="241" spans="1:10" x14ac:dyDescent="0.25">
      <c r="A241" s="14" t="s">
        <v>65</v>
      </c>
      <c r="B241" s="14">
        <v>60</v>
      </c>
      <c r="C241" s="14">
        <v>0</v>
      </c>
      <c r="D241" s="14">
        <f t="shared" si="8"/>
        <v>60</v>
      </c>
      <c r="E241" s="15">
        <v>0.18</v>
      </c>
      <c r="F241" s="14"/>
      <c r="G241" s="16">
        <v>1</v>
      </c>
      <c r="H241" s="16">
        <f t="shared" si="7"/>
        <v>60</v>
      </c>
      <c r="I241" s="14">
        <v>201602725</v>
      </c>
      <c r="J241" s="17">
        <v>42504</v>
      </c>
    </row>
    <row r="242" spans="1:10" x14ac:dyDescent="0.25">
      <c r="A242" s="14" t="s">
        <v>369</v>
      </c>
      <c r="B242" s="14">
        <v>60</v>
      </c>
      <c r="C242" s="14">
        <v>0</v>
      </c>
      <c r="D242" s="14">
        <f t="shared" si="8"/>
        <v>60</v>
      </c>
      <c r="E242" s="15">
        <v>0.18</v>
      </c>
      <c r="F242" s="15">
        <v>0.2</v>
      </c>
      <c r="G242" s="16">
        <v>6.85</v>
      </c>
      <c r="H242" s="16">
        <f t="shared" si="7"/>
        <v>328.8</v>
      </c>
      <c r="I242" s="14">
        <v>201602725</v>
      </c>
      <c r="J242" s="17">
        <v>42504</v>
      </c>
    </row>
    <row r="243" spans="1:10" x14ac:dyDescent="0.25">
      <c r="A243" s="14" t="s">
        <v>65</v>
      </c>
      <c r="B243" s="14">
        <v>60</v>
      </c>
      <c r="C243" s="14">
        <v>0</v>
      </c>
      <c r="D243" s="14">
        <f t="shared" si="8"/>
        <v>60</v>
      </c>
      <c r="E243" s="15">
        <v>0.18</v>
      </c>
      <c r="F243" s="14"/>
      <c r="G243" s="16">
        <v>1</v>
      </c>
      <c r="H243" s="16">
        <f t="shared" si="7"/>
        <v>60</v>
      </c>
      <c r="I243" s="14">
        <v>201602725</v>
      </c>
      <c r="J243" s="17">
        <v>42504</v>
      </c>
    </row>
    <row r="244" spans="1:10" x14ac:dyDescent="0.25">
      <c r="A244" s="14" t="s">
        <v>370</v>
      </c>
      <c r="B244" s="14">
        <v>60</v>
      </c>
      <c r="C244" s="14">
        <v>0</v>
      </c>
      <c r="D244" s="14">
        <f t="shared" si="8"/>
        <v>60</v>
      </c>
      <c r="E244" s="15">
        <v>0.18</v>
      </c>
      <c r="F244" s="15">
        <v>0.2</v>
      </c>
      <c r="G244" s="16">
        <v>2.6</v>
      </c>
      <c r="H244" s="16">
        <f t="shared" si="7"/>
        <v>124.8</v>
      </c>
      <c r="I244" s="14">
        <v>201602725</v>
      </c>
      <c r="J244" s="17">
        <v>42504</v>
      </c>
    </row>
    <row r="245" spans="1:10" x14ac:dyDescent="0.25">
      <c r="A245" s="14" t="s">
        <v>65</v>
      </c>
      <c r="B245" s="14">
        <v>60</v>
      </c>
      <c r="C245" s="14">
        <v>0</v>
      </c>
      <c r="D245" s="14">
        <f t="shared" si="8"/>
        <v>60</v>
      </c>
      <c r="E245" s="15">
        <v>0.18</v>
      </c>
      <c r="F245" s="15"/>
      <c r="G245" s="16">
        <v>1</v>
      </c>
      <c r="H245" s="16">
        <f t="shared" si="7"/>
        <v>60</v>
      </c>
      <c r="I245" s="14">
        <v>201602725</v>
      </c>
      <c r="J245" s="17">
        <v>42504</v>
      </c>
    </row>
    <row r="246" spans="1:10" x14ac:dyDescent="0.25">
      <c r="A246" s="19" t="s">
        <v>201</v>
      </c>
      <c r="B246" s="19">
        <v>60</v>
      </c>
      <c r="C246" s="19">
        <v>0</v>
      </c>
      <c r="D246" s="19">
        <f t="shared" si="8"/>
        <v>60</v>
      </c>
      <c r="E246" s="20">
        <v>0.18</v>
      </c>
      <c r="F246" s="20">
        <v>0.1</v>
      </c>
      <c r="G246" s="21">
        <v>7.96</v>
      </c>
      <c r="H246" s="21">
        <f t="shared" si="7"/>
        <v>429.84000000000003</v>
      </c>
      <c r="I246" s="19">
        <v>201602786</v>
      </c>
      <c r="J246" s="22">
        <v>42511</v>
      </c>
    </row>
    <row r="247" spans="1:10" x14ac:dyDescent="0.25">
      <c r="A247" s="19" t="s">
        <v>371</v>
      </c>
      <c r="B247" s="19">
        <v>12</v>
      </c>
      <c r="C247" s="19">
        <v>0</v>
      </c>
      <c r="D247" s="19">
        <f t="shared" si="8"/>
        <v>12</v>
      </c>
      <c r="E247" s="20">
        <v>0.18</v>
      </c>
      <c r="F247" s="20">
        <v>0.1</v>
      </c>
      <c r="G247" s="21">
        <v>15.8</v>
      </c>
      <c r="H247" s="21">
        <f t="shared" si="7"/>
        <v>170.64000000000001</v>
      </c>
      <c r="I247" s="19">
        <v>201602786</v>
      </c>
      <c r="J247" s="22">
        <v>42511</v>
      </c>
    </row>
    <row r="248" spans="1:10" x14ac:dyDescent="0.25">
      <c r="A248" s="19" t="s">
        <v>213</v>
      </c>
      <c r="B248" s="19">
        <v>18</v>
      </c>
      <c r="C248" s="19">
        <v>0</v>
      </c>
      <c r="D248" s="19">
        <f t="shared" si="8"/>
        <v>18</v>
      </c>
      <c r="E248" s="20">
        <v>0.18</v>
      </c>
      <c r="F248" s="20">
        <v>0.4</v>
      </c>
      <c r="G248" s="21">
        <v>16.8</v>
      </c>
      <c r="H248" s="21">
        <f t="shared" si="7"/>
        <v>181.44</v>
      </c>
      <c r="I248" s="19">
        <v>201602786</v>
      </c>
      <c r="J248" s="22">
        <v>42511</v>
      </c>
    </row>
    <row r="249" spans="1:10" x14ac:dyDescent="0.25">
      <c r="A249" s="19" t="s">
        <v>214</v>
      </c>
      <c r="B249" s="19">
        <v>6</v>
      </c>
      <c r="C249" s="19">
        <v>0</v>
      </c>
      <c r="D249" s="19">
        <f t="shared" si="8"/>
        <v>6</v>
      </c>
      <c r="E249" s="20">
        <v>0.18</v>
      </c>
      <c r="F249" s="20">
        <v>0.4</v>
      </c>
      <c r="G249" s="21">
        <v>22</v>
      </c>
      <c r="H249" s="21">
        <f t="shared" si="7"/>
        <v>79.199999999999989</v>
      </c>
      <c r="I249" s="19">
        <v>201602786</v>
      </c>
      <c r="J249" s="22">
        <v>42511</v>
      </c>
    </row>
    <row r="250" spans="1:10" x14ac:dyDescent="0.25">
      <c r="A250" s="19" t="s">
        <v>372</v>
      </c>
      <c r="B250" s="19">
        <v>24</v>
      </c>
      <c r="C250" s="19">
        <v>0</v>
      </c>
      <c r="D250" s="19">
        <f t="shared" si="8"/>
        <v>24</v>
      </c>
      <c r="E250" s="20">
        <v>0.18</v>
      </c>
      <c r="F250" s="20">
        <v>0.25</v>
      </c>
      <c r="G250" s="21">
        <v>6.85</v>
      </c>
      <c r="H250" s="21">
        <f t="shared" si="7"/>
        <v>123.29999999999998</v>
      </c>
      <c r="I250" s="19">
        <v>201602786</v>
      </c>
      <c r="J250" s="22">
        <v>42511</v>
      </c>
    </row>
    <row r="251" spans="1:10" x14ac:dyDescent="0.25">
      <c r="A251" s="19" t="s">
        <v>296</v>
      </c>
      <c r="B251" s="19">
        <v>24</v>
      </c>
      <c r="C251" s="19">
        <v>0</v>
      </c>
      <c r="D251" s="19">
        <f t="shared" si="8"/>
        <v>24</v>
      </c>
      <c r="E251" s="20">
        <v>0.18</v>
      </c>
      <c r="F251" s="20">
        <v>0.25</v>
      </c>
      <c r="G251" s="21">
        <v>7.2</v>
      </c>
      <c r="H251" s="21">
        <f t="shared" si="7"/>
        <v>129.60000000000002</v>
      </c>
      <c r="I251" s="19">
        <v>201602786</v>
      </c>
      <c r="J251" s="22">
        <v>42511</v>
      </c>
    </row>
    <row r="252" spans="1:10" x14ac:dyDescent="0.25">
      <c r="A252" s="23" t="s">
        <v>358</v>
      </c>
      <c r="B252" s="23">
        <v>720</v>
      </c>
      <c r="C252" s="23">
        <v>0</v>
      </c>
      <c r="D252" s="23">
        <f t="shared" si="8"/>
        <v>720</v>
      </c>
      <c r="E252" s="24">
        <v>0.18</v>
      </c>
      <c r="F252" s="24">
        <v>0.25</v>
      </c>
      <c r="G252" s="25">
        <v>2.65</v>
      </c>
      <c r="H252" s="25">
        <f t="shared" si="7"/>
        <v>1431</v>
      </c>
      <c r="I252" s="23">
        <v>201603076</v>
      </c>
      <c r="J252" s="26">
        <v>42527</v>
      </c>
    </row>
    <row r="253" spans="1:10" x14ac:dyDescent="0.25">
      <c r="A253" s="5" t="s">
        <v>373</v>
      </c>
      <c r="B253" s="5">
        <v>24</v>
      </c>
      <c r="C253" s="5">
        <v>0</v>
      </c>
      <c r="D253" s="5">
        <f t="shared" si="8"/>
        <v>24</v>
      </c>
      <c r="E253" s="7">
        <v>0.18</v>
      </c>
      <c r="F253" s="7">
        <v>0.1</v>
      </c>
      <c r="G253" s="6">
        <v>6.4</v>
      </c>
      <c r="H253" s="6">
        <f t="shared" si="7"/>
        <v>138.24</v>
      </c>
      <c r="I253" s="5">
        <v>20163694</v>
      </c>
      <c r="J253" s="8">
        <v>42570</v>
      </c>
    </row>
    <row r="254" spans="1:10" x14ac:dyDescent="0.25">
      <c r="A254" s="5" t="s">
        <v>374</v>
      </c>
      <c r="B254" s="5">
        <v>24</v>
      </c>
      <c r="C254" s="5">
        <v>0</v>
      </c>
      <c r="D254" s="5">
        <f t="shared" si="8"/>
        <v>24</v>
      </c>
      <c r="E254" s="7">
        <v>0.18</v>
      </c>
      <c r="F254" s="7">
        <v>0.1</v>
      </c>
      <c r="G254" s="6">
        <v>6.7</v>
      </c>
      <c r="H254" s="6">
        <f t="shared" si="7"/>
        <v>144.72</v>
      </c>
      <c r="I254" s="5">
        <v>20163694</v>
      </c>
      <c r="J254" s="8">
        <v>42570</v>
      </c>
    </row>
    <row r="255" spans="1:10" x14ac:dyDescent="0.25">
      <c r="A255" s="5" t="s">
        <v>375</v>
      </c>
      <c r="B255" s="5">
        <v>24</v>
      </c>
      <c r="C255" s="5">
        <v>0</v>
      </c>
      <c r="D255" s="5">
        <f t="shared" si="8"/>
        <v>24</v>
      </c>
      <c r="E255" s="7">
        <v>0.18</v>
      </c>
      <c r="F255" s="7">
        <v>0.1</v>
      </c>
      <c r="G255" s="6">
        <v>12</v>
      </c>
      <c r="H255" s="6">
        <f t="shared" si="7"/>
        <v>259.2</v>
      </c>
      <c r="I255" s="5">
        <v>20163694</v>
      </c>
      <c r="J255" s="8">
        <v>42570</v>
      </c>
    </row>
    <row r="256" spans="1:10" x14ac:dyDescent="0.25">
      <c r="A256" s="5" t="s">
        <v>265</v>
      </c>
      <c r="B256" s="5">
        <v>24</v>
      </c>
      <c r="C256" s="5">
        <v>0</v>
      </c>
      <c r="D256" s="5">
        <f t="shared" si="8"/>
        <v>24</v>
      </c>
      <c r="E256" s="7">
        <v>0.18</v>
      </c>
      <c r="F256" s="7">
        <v>0.1</v>
      </c>
      <c r="G256" s="6">
        <v>2.85</v>
      </c>
      <c r="H256" s="6">
        <f t="shared" si="7"/>
        <v>61.56</v>
      </c>
      <c r="I256" s="5">
        <v>20163694</v>
      </c>
      <c r="J256" s="8">
        <v>42570</v>
      </c>
    </row>
    <row r="257" spans="1:10" x14ac:dyDescent="0.25">
      <c r="A257" s="5" t="s">
        <v>266</v>
      </c>
      <c r="B257" s="5">
        <v>24</v>
      </c>
      <c r="C257" s="5">
        <v>0</v>
      </c>
      <c r="D257" s="5">
        <f t="shared" si="8"/>
        <v>24</v>
      </c>
      <c r="E257" s="7">
        <v>0.18</v>
      </c>
      <c r="F257" s="7">
        <v>0.1</v>
      </c>
      <c r="G257" s="6">
        <v>3.15</v>
      </c>
      <c r="H257" s="6">
        <f t="shared" si="7"/>
        <v>68.039999999999992</v>
      </c>
      <c r="I257" s="5">
        <v>20163694</v>
      </c>
      <c r="J257" s="8">
        <v>42570</v>
      </c>
    </row>
    <row r="258" spans="1:10" x14ac:dyDescent="0.25">
      <c r="A258" s="5" t="s">
        <v>376</v>
      </c>
      <c r="B258" s="5">
        <v>5</v>
      </c>
      <c r="C258" s="5">
        <v>0</v>
      </c>
      <c r="D258" s="5">
        <f t="shared" si="8"/>
        <v>5</v>
      </c>
      <c r="E258" s="7">
        <v>0.18</v>
      </c>
      <c r="F258" s="7">
        <v>0.1</v>
      </c>
      <c r="G258" s="6">
        <v>22</v>
      </c>
      <c r="H258" s="6">
        <f t="shared" si="7"/>
        <v>99</v>
      </c>
      <c r="I258" s="5">
        <v>20163694</v>
      </c>
      <c r="J258" s="8">
        <v>42570</v>
      </c>
    </row>
    <row r="259" spans="1:10" x14ac:dyDescent="0.25">
      <c r="A259" s="5" t="s">
        <v>377</v>
      </c>
      <c r="B259" s="5">
        <v>5</v>
      </c>
      <c r="C259" s="5">
        <v>0</v>
      </c>
      <c r="D259" s="5">
        <f t="shared" ref="D259:D323" si="9">+B259-C259</f>
        <v>5</v>
      </c>
      <c r="E259" s="7">
        <v>0.18</v>
      </c>
      <c r="F259" s="7">
        <v>0.1</v>
      </c>
      <c r="G259" s="6">
        <v>35</v>
      </c>
      <c r="H259" s="6">
        <f t="shared" si="7"/>
        <v>157.5</v>
      </c>
      <c r="I259" s="5">
        <v>20163694</v>
      </c>
      <c r="J259" s="8">
        <v>42570</v>
      </c>
    </row>
    <row r="260" spans="1:10" x14ac:dyDescent="0.25">
      <c r="A260" s="5" t="s">
        <v>378</v>
      </c>
      <c r="B260" s="5">
        <v>5</v>
      </c>
      <c r="C260" s="5">
        <v>0</v>
      </c>
      <c r="D260" s="5">
        <f t="shared" si="9"/>
        <v>5</v>
      </c>
      <c r="E260" s="7">
        <v>0.18</v>
      </c>
      <c r="F260" s="7">
        <v>0.1</v>
      </c>
      <c r="G260" s="6">
        <v>24.9</v>
      </c>
      <c r="H260" s="6">
        <f t="shared" si="7"/>
        <v>112.05</v>
      </c>
      <c r="I260" s="5">
        <v>20163694</v>
      </c>
      <c r="J260" s="8">
        <v>42570</v>
      </c>
    </row>
    <row r="261" spans="1:10" x14ac:dyDescent="0.25">
      <c r="A261" s="5" t="s">
        <v>251</v>
      </c>
      <c r="B261" s="5">
        <v>5</v>
      </c>
      <c r="C261" s="5">
        <v>0</v>
      </c>
      <c r="D261" s="5">
        <f t="shared" si="9"/>
        <v>5</v>
      </c>
      <c r="E261" s="7">
        <v>0.18</v>
      </c>
      <c r="F261" s="7">
        <v>0.1</v>
      </c>
      <c r="G261" s="6">
        <v>24</v>
      </c>
      <c r="H261" s="6">
        <f t="shared" si="7"/>
        <v>108</v>
      </c>
      <c r="I261" s="5">
        <v>20163694</v>
      </c>
      <c r="J261" s="8">
        <v>42570</v>
      </c>
    </row>
    <row r="262" spans="1:10" x14ac:dyDescent="0.25">
      <c r="A262" s="5" t="s">
        <v>205</v>
      </c>
      <c r="B262" s="5">
        <v>10</v>
      </c>
      <c r="C262" s="5">
        <v>0</v>
      </c>
      <c r="D262" s="5">
        <f t="shared" si="9"/>
        <v>10</v>
      </c>
      <c r="E262" s="7">
        <v>0.18</v>
      </c>
      <c r="F262" s="7">
        <v>0.15</v>
      </c>
      <c r="G262" s="6">
        <v>26</v>
      </c>
      <c r="H262" s="6">
        <f t="shared" si="7"/>
        <v>221</v>
      </c>
      <c r="I262" s="5">
        <v>20163694</v>
      </c>
      <c r="J262" s="8">
        <v>42570</v>
      </c>
    </row>
    <row r="263" spans="1:10" x14ac:dyDescent="0.25">
      <c r="A263" s="5" t="s">
        <v>379</v>
      </c>
      <c r="B263" s="5">
        <v>48</v>
      </c>
      <c r="C263" s="5">
        <v>0</v>
      </c>
      <c r="D263" s="5">
        <f t="shared" si="9"/>
        <v>48</v>
      </c>
      <c r="E263" s="7">
        <v>0.18</v>
      </c>
      <c r="F263" s="7">
        <v>0.1</v>
      </c>
      <c r="G263" s="6">
        <v>0.38</v>
      </c>
      <c r="H263" s="6">
        <f t="shared" si="7"/>
        <v>16.416</v>
      </c>
      <c r="I263" s="5">
        <v>20163694</v>
      </c>
      <c r="J263" s="8">
        <v>42570</v>
      </c>
    </row>
    <row r="264" spans="1:10" x14ac:dyDescent="0.25">
      <c r="A264" s="5" t="s">
        <v>150</v>
      </c>
      <c r="B264" s="5">
        <v>72</v>
      </c>
      <c r="C264" s="5">
        <v>0</v>
      </c>
      <c r="D264" s="5">
        <f t="shared" si="9"/>
        <v>72</v>
      </c>
      <c r="E264" s="7">
        <v>0.18</v>
      </c>
      <c r="F264" s="7">
        <v>0.1</v>
      </c>
      <c r="G264" s="6">
        <v>0.95</v>
      </c>
      <c r="H264" s="6">
        <f t="shared" si="7"/>
        <v>61.559999999999988</v>
      </c>
      <c r="I264" s="5">
        <v>20163694</v>
      </c>
      <c r="J264" s="8">
        <v>42570</v>
      </c>
    </row>
    <row r="265" spans="1:10" x14ac:dyDescent="0.25">
      <c r="A265" s="5" t="s">
        <v>380</v>
      </c>
      <c r="B265" s="5">
        <v>4</v>
      </c>
      <c r="C265" s="5">
        <v>0</v>
      </c>
      <c r="D265" s="5">
        <f t="shared" si="9"/>
        <v>4</v>
      </c>
      <c r="E265" s="7">
        <v>0.18</v>
      </c>
      <c r="F265" s="7">
        <v>0.1</v>
      </c>
      <c r="G265" s="6">
        <v>35</v>
      </c>
      <c r="H265" s="6">
        <f t="shared" si="7"/>
        <v>126</v>
      </c>
      <c r="I265" s="5">
        <v>20163694</v>
      </c>
      <c r="J265" s="8">
        <v>42570</v>
      </c>
    </row>
    <row r="266" spans="1:10" x14ac:dyDescent="0.25">
      <c r="A266" s="5" t="s">
        <v>97</v>
      </c>
      <c r="B266" s="5">
        <v>84</v>
      </c>
      <c r="C266" s="5">
        <v>0</v>
      </c>
      <c r="D266" s="5">
        <f t="shared" si="9"/>
        <v>84</v>
      </c>
      <c r="E266" s="7">
        <v>0.18</v>
      </c>
      <c r="F266" s="7">
        <v>0.1</v>
      </c>
      <c r="G266" s="6">
        <v>2.4</v>
      </c>
      <c r="H266" s="6">
        <f t="shared" si="7"/>
        <v>181.44</v>
      </c>
      <c r="I266" s="5">
        <v>20163694</v>
      </c>
      <c r="J266" s="8">
        <v>42570</v>
      </c>
    </row>
    <row r="267" spans="1:10" x14ac:dyDescent="0.25">
      <c r="A267" s="5" t="s">
        <v>110</v>
      </c>
      <c r="B267" s="5">
        <v>84</v>
      </c>
      <c r="C267" s="5">
        <v>0</v>
      </c>
      <c r="D267" s="5">
        <f t="shared" si="9"/>
        <v>84</v>
      </c>
      <c r="E267" s="7">
        <v>0.18</v>
      </c>
      <c r="F267" s="7">
        <v>0.1</v>
      </c>
      <c r="G267" s="6">
        <v>2.6</v>
      </c>
      <c r="H267" s="6">
        <f t="shared" si="7"/>
        <v>196.56</v>
      </c>
      <c r="I267" s="5">
        <v>20163694</v>
      </c>
      <c r="J267" s="8">
        <v>42570</v>
      </c>
    </row>
    <row r="268" spans="1:10" x14ac:dyDescent="0.25">
      <c r="A268" s="5" t="s">
        <v>215</v>
      </c>
      <c r="B268" s="5">
        <v>50</v>
      </c>
      <c r="C268" s="5">
        <v>0</v>
      </c>
      <c r="D268" s="5">
        <f t="shared" si="9"/>
        <v>50</v>
      </c>
      <c r="E268" s="7">
        <v>0.18</v>
      </c>
      <c r="F268" s="7">
        <v>0.1</v>
      </c>
      <c r="G268" s="6">
        <v>7.39</v>
      </c>
      <c r="H268" s="6">
        <f t="shared" si="7"/>
        <v>332.55</v>
      </c>
      <c r="I268" s="5">
        <v>20163694</v>
      </c>
      <c r="J268" s="8">
        <v>42570</v>
      </c>
    </row>
    <row r="269" spans="1:10" x14ac:dyDescent="0.25">
      <c r="A269" s="5" t="s">
        <v>353</v>
      </c>
      <c r="B269" s="5">
        <v>100</v>
      </c>
      <c r="C269" s="5">
        <v>0</v>
      </c>
      <c r="D269" s="5">
        <f t="shared" si="9"/>
        <v>100</v>
      </c>
      <c r="E269" s="7">
        <v>0.18</v>
      </c>
      <c r="F269" s="7">
        <v>0.1</v>
      </c>
      <c r="G269" s="6">
        <v>2.5</v>
      </c>
      <c r="H269" s="6">
        <f t="shared" si="7"/>
        <v>225</v>
      </c>
      <c r="I269" s="5">
        <v>20163694</v>
      </c>
      <c r="J269" s="8">
        <v>42570</v>
      </c>
    </row>
    <row r="270" spans="1:10" x14ac:dyDescent="0.25">
      <c r="A270" s="5" t="s">
        <v>381</v>
      </c>
      <c r="B270" s="5">
        <v>5</v>
      </c>
      <c r="C270" s="5">
        <v>0</v>
      </c>
      <c r="D270" s="5">
        <f t="shared" si="9"/>
        <v>5</v>
      </c>
      <c r="E270" s="7">
        <v>0.18</v>
      </c>
      <c r="F270" s="7">
        <v>0.1</v>
      </c>
      <c r="G270" s="6">
        <v>14</v>
      </c>
      <c r="H270" s="6">
        <f t="shared" si="7"/>
        <v>63</v>
      </c>
      <c r="I270" s="5">
        <v>20163694</v>
      </c>
      <c r="J270" s="8">
        <v>42570</v>
      </c>
    </row>
    <row r="271" spans="1:10" x14ac:dyDescent="0.25">
      <c r="A271" s="5" t="s">
        <v>270</v>
      </c>
      <c r="B271" s="5">
        <v>20</v>
      </c>
      <c r="C271" s="5">
        <v>0</v>
      </c>
      <c r="D271" s="5">
        <f t="shared" si="9"/>
        <v>20</v>
      </c>
      <c r="E271" s="7">
        <v>0.18</v>
      </c>
      <c r="F271" s="7">
        <v>0.1</v>
      </c>
      <c r="G271" s="6">
        <v>5.98</v>
      </c>
      <c r="H271" s="6">
        <f t="shared" si="7"/>
        <v>107.64000000000001</v>
      </c>
      <c r="I271" s="5">
        <v>20163694</v>
      </c>
      <c r="J271" s="8">
        <v>42570</v>
      </c>
    </row>
    <row r="272" spans="1:10" x14ac:dyDescent="0.25">
      <c r="A272" s="5" t="s">
        <v>382</v>
      </c>
      <c r="B272" s="5">
        <v>120</v>
      </c>
      <c r="C272" s="5">
        <v>0</v>
      </c>
      <c r="D272" s="5">
        <f t="shared" si="9"/>
        <v>120</v>
      </c>
      <c r="E272" s="7">
        <v>0.18</v>
      </c>
      <c r="F272" s="7">
        <v>0.15</v>
      </c>
      <c r="G272" s="6">
        <v>4.1500000000000004</v>
      </c>
      <c r="H272" s="6">
        <f t="shared" si="7"/>
        <v>423.30000000000007</v>
      </c>
      <c r="I272" s="5">
        <v>20163694</v>
      </c>
      <c r="J272" s="8">
        <v>42570</v>
      </c>
    </row>
    <row r="273" spans="1:10" x14ac:dyDescent="0.25">
      <c r="A273" s="5" t="s">
        <v>224</v>
      </c>
      <c r="B273" s="5">
        <v>30</v>
      </c>
      <c r="C273" s="5">
        <v>0</v>
      </c>
      <c r="D273" s="5">
        <f t="shared" si="9"/>
        <v>30</v>
      </c>
      <c r="E273" s="7">
        <v>0.18</v>
      </c>
      <c r="F273" s="7">
        <v>0.1</v>
      </c>
      <c r="G273" s="6">
        <v>8.8000000000000007</v>
      </c>
      <c r="H273" s="6">
        <f t="shared" si="7"/>
        <v>237.6</v>
      </c>
      <c r="I273" s="5">
        <v>20163694</v>
      </c>
      <c r="J273" s="8">
        <v>42570</v>
      </c>
    </row>
    <row r="274" spans="1:10" x14ac:dyDescent="0.25">
      <c r="A274" s="5" t="s">
        <v>202</v>
      </c>
      <c r="B274" s="5">
        <v>60</v>
      </c>
      <c r="C274" s="5">
        <v>0</v>
      </c>
      <c r="D274" s="5">
        <f t="shared" si="9"/>
        <v>60</v>
      </c>
      <c r="E274" s="7">
        <v>0.18</v>
      </c>
      <c r="F274" s="7">
        <v>0.1</v>
      </c>
      <c r="G274" s="6">
        <v>8.6</v>
      </c>
      <c r="H274" s="6">
        <f t="shared" si="7"/>
        <v>464.4</v>
      </c>
      <c r="I274" s="5">
        <v>20163694</v>
      </c>
      <c r="J274" s="8">
        <v>42570</v>
      </c>
    </row>
    <row r="275" spans="1:10" x14ac:dyDescent="0.25">
      <c r="A275" s="5" t="s">
        <v>201</v>
      </c>
      <c r="B275" s="5">
        <v>12</v>
      </c>
      <c r="C275" s="5">
        <v>0</v>
      </c>
      <c r="D275" s="5">
        <f t="shared" si="9"/>
        <v>12</v>
      </c>
      <c r="E275" s="7">
        <v>0.18</v>
      </c>
      <c r="F275" s="7">
        <v>0.1</v>
      </c>
      <c r="G275" s="6">
        <v>9</v>
      </c>
      <c r="H275" s="6">
        <f t="shared" si="7"/>
        <v>97.2</v>
      </c>
      <c r="I275" s="5">
        <v>20163694</v>
      </c>
      <c r="J275" s="8">
        <v>42570</v>
      </c>
    </row>
    <row r="276" spans="1:10" x14ac:dyDescent="0.25">
      <c r="A276" s="5" t="s">
        <v>383</v>
      </c>
      <c r="B276" s="5">
        <v>12</v>
      </c>
      <c r="C276" s="5">
        <v>0</v>
      </c>
      <c r="D276" s="5">
        <f t="shared" si="9"/>
        <v>12</v>
      </c>
      <c r="E276" s="7">
        <v>0.18</v>
      </c>
      <c r="F276" s="7">
        <v>0.1</v>
      </c>
      <c r="G276" s="6">
        <v>9.6999999999999993</v>
      </c>
      <c r="H276" s="6">
        <f t="shared" si="7"/>
        <v>104.75999999999999</v>
      </c>
      <c r="I276" s="5">
        <v>20163694</v>
      </c>
      <c r="J276" s="8">
        <v>42570</v>
      </c>
    </row>
    <row r="277" spans="1:10" x14ac:dyDescent="0.25">
      <c r="A277" s="5" t="s">
        <v>243</v>
      </c>
      <c r="B277" s="5">
        <v>100</v>
      </c>
      <c r="C277" s="5">
        <v>0</v>
      </c>
      <c r="D277" s="5">
        <f t="shared" si="9"/>
        <v>100</v>
      </c>
      <c r="E277" s="7">
        <v>0.18</v>
      </c>
      <c r="F277" s="7">
        <v>0.15</v>
      </c>
      <c r="G277" s="6">
        <v>3.5</v>
      </c>
      <c r="H277" s="6">
        <f t="shared" si="7"/>
        <v>297.5</v>
      </c>
      <c r="I277" s="5">
        <v>20163694</v>
      </c>
      <c r="J277" s="8">
        <v>42570</v>
      </c>
    </row>
    <row r="278" spans="1:10" x14ac:dyDescent="0.25">
      <c r="A278" s="5" t="s">
        <v>148</v>
      </c>
      <c r="B278" s="5">
        <v>12</v>
      </c>
      <c r="C278" s="5">
        <v>0</v>
      </c>
      <c r="D278" s="5">
        <f t="shared" si="9"/>
        <v>12</v>
      </c>
      <c r="E278" s="7">
        <v>0.18</v>
      </c>
      <c r="F278" s="7">
        <v>0.1</v>
      </c>
      <c r="G278" s="6">
        <v>12.65</v>
      </c>
      <c r="H278" s="6">
        <f t="shared" si="7"/>
        <v>136.62</v>
      </c>
      <c r="I278" s="5">
        <v>20163694</v>
      </c>
      <c r="J278" s="8">
        <v>42570</v>
      </c>
    </row>
    <row r="279" spans="1:10" x14ac:dyDescent="0.25">
      <c r="A279" s="5" t="s">
        <v>211</v>
      </c>
      <c r="B279" s="5">
        <v>360</v>
      </c>
      <c r="C279" s="5">
        <v>0</v>
      </c>
      <c r="D279" s="5">
        <f t="shared" si="9"/>
        <v>360</v>
      </c>
      <c r="E279" s="7">
        <v>0.18</v>
      </c>
      <c r="F279" s="7">
        <v>0.3</v>
      </c>
      <c r="G279" s="6">
        <v>0.79</v>
      </c>
      <c r="H279" s="6">
        <f t="shared" si="7"/>
        <v>199.08000000000004</v>
      </c>
      <c r="I279" s="5">
        <v>20163694</v>
      </c>
      <c r="J279" s="8">
        <v>42570</v>
      </c>
    </row>
    <row r="280" spans="1:10" x14ac:dyDescent="0.25">
      <c r="A280" s="5" t="s">
        <v>212</v>
      </c>
      <c r="B280" s="5">
        <v>360</v>
      </c>
      <c r="C280" s="5">
        <v>0</v>
      </c>
      <c r="D280" s="5">
        <f t="shared" si="9"/>
        <v>360</v>
      </c>
      <c r="E280" s="7">
        <v>0.18</v>
      </c>
      <c r="F280" s="7">
        <v>0.3</v>
      </c>
      <c r="G280" s="6">
        <v>0.99</v>
      </c>
      <c r="H280" s="6">
        <f t="shared" si="7"/>
        <v>249.48</v>
      </c>
      <c r="I280" s="5">
        <v>20163694</v>
      </c>
      <c r="J280" s="8">
        <v>42570</v>
      </c>
    </row>
    <row r="281" spans="1:10" x14ac:dyDescent="0.25">
      <c r="A281" s="5" t="s">
        <v>384</v>
      </c>
      <c r="B281" s="5">
        <v>360</v>
      </c>
      <c r="C281" s="5">
        <v>0</v>
      </c>
      <c r="D281" s="5">
        <f t="shared" si="9"/>
        <v>360</v>
      </c>
      <c r="E281" s="7">
        <v>0.18</v>
      </c>
      <c r="F281" s="7">
        <v>0.3</v>
      </c>
      <c r="G281" s="6">
        <v>1.35</v>
      </c>
      <c r="H281" s="6">
        <f t="shared" si="7"/>
        <v>340.20000000000005</v>
      </c>
      <c r="I281" s="5">
        <v>20163694</v>
      </c>
      <c r="J281" s="8">
        <v>42570</v>
      </c>
    </row>
    <row r="282" spans="1:10" x14ac:dyDescent="0.25">
      <c r="A282" s="5" t="s">
        <v>385</v>
      </c>
      <c r="B282" s="5">
        <v>60</v>
      </c>
      <c r="C282" s="5">
        <v>0</v>
      </c>
      <c r="D282" s="5">
        <f t="shared" si="9"/>
        <v>60</v>
      </c>
      <c r="E282" s="7">
        <v>0.18</v>
      </c>
      <c r="F282" s="7">
        <v>0.1</v>
      </c>
      <c r="G282" s="6">
        <v>3.5</v>
      </c>
      <c r="H282" s="6">
        <f t="shared" si="7"/>
        <v>189</v>
      </c>
      <c r="I282" s="5">
        <v>20163694</v>
      </c>
      <c r="J282" s="8">
        <v>42570</v>
      </c>
    </row>
    <row r="283" spans="1:10" x14ac:dyDescent="0.25">
      <c r="A283" s="5" t="s">
        <v>94</v>
      </c>
      <c r="B283" s="5">
        <v>600</v>
      </c>
      <c r="C283" s="5">
        <v>0</v>
      </c>
      <c r="D283" s="5">
        <f t="shared" si="9"/>
        <v>600</v>
      </c>
      <c r="E283" s="7">
        <v>0.18</v>
      </c>
      <c r="F283" s="7">
        <v>0.1</v>
      </c>
      <c r="G283" s="6">
        <v>4.3</v>
      </c>
      <c r="H283" s="6">
        <f t="shared" si="7"/>
        <v>2322</v>
      </c>
      <c r="I283" s="5">
        <v>20163694</v>
      </c>
      <c r="J283" s="8">
        <v>42570</v>
      </c>
    </row>
    <row r="284" spans="1:10" x14ac:dyDescent="0.25">
      <c r="A284" s="5" t="s">
        <v>297</v>
      </c>
      <c r="B284" s="5">
        <v>60</v>
      </c>
      <c r="C284" s="5">
        <v>0</v>
      </c>
      <c r="D284" s="5">
        <f t="shared" si="9"/>
        <v>60</v>
      </c>
      <c r="E284" s="7">
        <v>0.18</v>
      </c>
      <c r="F284" s="7">
        <v>0.25</v>
      </c>
      <c r="G284" s="6">
        <v>6.9</v>
      </c>
      <c r="H284" s="6">
        <f t="shared" si="7"/>
        <v>310.5</v>
      </c>
      <c r="I284" s="5">
        <v>20163694</v>
      </c>
      <c r="J284" s="8">
        <v>42570</v>
      </c>
    </row>
    <row r="285" spans="1:10" x14ac:dyDescent="0.25">
      <c r="A285" s="5" t="s">
        <v>296</v>
      </c>
      <c r="B285" s="5">
        <v>60</v>
      </c>
      <c r="C285" s="5">
        <v>0</v>
      </c>
      <c r="D285" s="5">
        <f t="shared" si="9"/>
        <v>60</v>
      </c>
      <c r="E285" s="7">
        <v>0.18</v>
      </c>
      <c r="F285" s="7">
        <v>0.25</v>
      </c>
      <c r="G285" s="6">
        <v>7.2</v>
      </c>
      <c r="H285" s="6">
        <f t="shared" si="7"/>
        <v>324</v>
      </c>
      <c r="I285" s="5">
        <v>20163694</v>
      </c>
      <c r="J285" s="8">
        <v>42570</v>
      </c>
    </row>
    <row r="286" spans="1:10" x14ac:dyDescent="0.25">
      <c r="A286" s="5" t="s">
        <v>364</v>
      </c>
      <c r="B286" s="5">
        <v>10</v>
      </c>
      <c r="C286" s="5">
        <v>0</v>
      </c>
      <c r="D286" s="5">
        <f t="shared" si="9"/>
        <v>10</v>
      </c>
      <c r="E286" s="7">
        <v>0.18</v>
      </c>
      <c r="F286" s="7">
        <v>0.1</v>
      </c>
      <c r="G286" s="6">
        <v>4.6500000000000004</v>
      </c>
      <c r="H286" s="6">
        <f t="shared" si="7"/>
        <v>41.85</v>
      </c>
      <c r="I286" s="5">
        <v>20163694</v>
      </c>
      <c r="J286" s="8">
        <v>42570</v>
      </c>
    </row>
    <row r="287" spans="1:10" x14ac:dyDescent="0.25">
      <c r="A287" s="5" t="s">
        <v>366</v>
      </c>
      <c r="B287" s="5">
        <v>10</v>
      </c>
      <c r="C287" s="5">
        <v>0</v>
      </c>
      <c r="D287" s="5">
        <f t="shared" si="9"/>
        <v>10</v>
      </c>
      <c r="E287" s="7">
        <v>0.18</v>
      </c>
      <c r="F287" s="7">
        <v>0.1</v>
      </c>
      <c r="G287" s="6">
        <v>5.0999999999999996</v>
      </c>
      <c r="H287" s="6">
        <f t="shared" si="7"/>
        <v>45.9</v>
      </c>
      <c r="I287" s="5">
        <v>20163694</v>
      </c>
      <c r="J287" s="8">
        <v>42570</v>
      </c>
    </row>
    <row r="288" spans="1:10" x14ac:dyDescent="0.25">
      <c r="A288" s="5" t="s">
        <v>162</v>
      </c>
      <c r="B288" s="5">
        <v>10</v>
      </c>
      <c r="C288" s="5">
        <v>0</v>
      </c>
      <c r="D288" s="5">
        <f t="shared" si="9"/>
        <v>10</v>
      </c>
      <c r="E288" s="7">
        <v>0.18</v>
      </c>
      <c r="F288" s="7">
        <v>0.1</v>
      </c>
      <c r="G288" s="6">
        <v>6.15</v>
      </c>
      <c r="H288" s="6">
        <f t="shared" si="7"/>
        <v>55.35</v>
      </c>
      <c r="I288" s="5">
        <v>20163694</v>
      </c>
      <c r="J288" s="8">
        <v>42570</v>
      </c>
    </row>
    <row r="289" spans="1:10" x14ac:dyDescent="0.25">
      <c r="A289" s="5" t="s">
        <v>386</v>
      </c>
      <c r="B289" s="5">
        <v>10</v>
      </c>
      <c r="C289" s="5">
        <v>0</v>
      </c>
      <c r="D289" s="5">
        <f t="shared" si="9"/>
        <v>10</v>
      </c>
      <c r="E289" s="7">
        <v>0.18</v>
      </c>
      <c r="F289" s="7">
        <v>0.1</v>
      </c>
      <c r="G289" s="6">
        <v>6.7560000000000002</v>
      </c>
      <c r="H289" s="6">
        <f t="shared" si="7"/>
        <v>60.804000000000002</v>
      </c>
      <c r="I289" s="5">
        <v>20163694</v>
      </c>
      <c r="J289" s="8">
        <v>42570</v>
      </c>
    </row>
    <row r="290" spans="1:10" x14ac:dyDescent="0.25">
      <c r="A290" s="5" t="s">
        <v>218</v>
      </c>
      <c r="B290" s="5">
        <v>60</v>
      </c>
      <c r="C290" s="5">
        <v>0</v>
      </c>
      <c r="D290" s="5">
        <f t="shared" si="9"/>
        <v>60</v>
      </c>
      <c r="E290" s="7">
        <v>0.18</v>
      </c>
      <c r="F290" s="7">
        <v>0.1</v>
      </c>
      <c r="G290" s="6">
        <v>3.68</v>
      </c>
      <c r="H290" s="6">
        <f t="shared" si="7"/>
        <v>198.72</v>
      </c>
      <c r="I290" s="5">
        <v>20163694</v>
      </c>
      <c r="J290" s="8">
        <v>42570</v>
      </c>
    </row>
    <row r="291" spans="1:10" x14ac:dyDescent="0.25">
      <c r="A291" s="5" t="s">
        <v>387</v>
      </c>
      <c r="B291" s="5">
        <v>240</v>
      </c>
      <c r="C291" s="5">
        <v>0</v>
      </c>
      <c r="D291" s="5">
        <f t="shared" si="9"/>
        <v>240</v>
      </c>
      <c r="E291" s="7">
        <v>0.18</v>
      </c>
      <c r="F291" s="7">
        <v>0.1</v>
      </c>
      <c r="G291" s="6">
        <v>0.57999999999999996</v>
      </c>
      <c r="H291" s="6">
        <f t="shared" si="7"/>
        <v>125.27999999999999</v>
      </c>
      <c r="I291" s="5">
        <v>20163694</v>
      </c>
      <c r="J291" s="8">
        <v>42570</v>
      </c>
    </row>
    <row r="292" spans="1:10" x14ac:dyDescent="0.25">
      <c r="A292" s="5" t="s">
        <v>388</v>
      </c>
      <c r="B292" s="5">
        <v>240</v>
      </c>
      <c r="C292" s="5">
        <v>0</v>
      </c>
      <c r="D292" s="5">
        <f t="shared" si="9"/>
        <v>240</v>
      </c>
      <c r="E292" s="7">
        <v>0.18</v>
      </c>
      <c r="F292" s="7">
        <v>0.1</v>
      </c>
      <c r="G292" s="6">
        <v>0.76</v>
      </c>
      <c r="H292" s="6">
        <f t="shared" si="7"/>
        <v>164.16</v>
      </c>
      <c r="I292" s="5">
        <v>20163694</v>
      </c>
      <c r="J292" s="8">
        <v>42570</v>
      </c>
    </row>
    <row r="293" spans="1:10" x14ac:dyDescent="0.25">
      <c r="A293" s="5" t="s">
        <v>389</v>
      </c>
      <c r="B293" s="5">
        <v>72</v>
      </c>
      <c r="C293" s="5">
        <v>0</v>
      </c>
      <c r="D293" s="5">
        <f t="shared" si="9"/>
        <v>72</v>
      </c>
      <c r="E293" s="7">
        <v>0.18</v>
      </c>
      <c r="F293" s="7">
        <v>0.1</v>
      </c>
      <c r="G293" s="6">
        <v>0.5</v>
      </c>
      <c r="H293" s="6">
        <f t="shared" si="7"/>
        <v>32.4</v>
      </c>
      <c r="I293" s="5">
        <v>20163694</v>
      </c>
      <c r="J293" s="8">
        <v>42570</v>
      </c>
    </row>
    <row r="294" spans="1:10" x14ac:dyDescent="0.25">
      <c r="A294" s="5" t="s">
        <v>390</v>
      </c>
      <c r="B294" s="5">
        <v>10</v>
      </c>
      <c r="C294" s="5">
        <v>0</v>
      </c>
      <c r="D294" s="5">
        <f t="shared" si="9"/>
        <v>10</v>
      </c>
      <c r="E294" s="7">
        <v>0.18</v>
      </c>
      <c r="F294" s="7">
        <v>0.15</v>
      </c>
      <c r="G294" s="6">
        <v>39.5</v>
      </c>
      <c r="H294" s="6">
        <f t="shared" si="7"/>
        <v>335.75</v>
      </c>
      <c r="I294" s="5">
        <v>20163694</v>
      </c>
      <c r="J294" s="8">
        <v>42570</v>
      </c>
    </row>
    <row r="295" spans="1:10" x14ac:dyDescent="0.25">
      <c r="A295" s="5" t="s">
        <v>112</v>
      </c>
      <c r="B295" s="5">
        <v>60</v>
      </c>
      <c r="C295" s="5">
        <v>0</v>
      </c>
      <c r="D295" s="5">
        <f t="shared" si="9"/>
        <v>60</v>
      </c>
      <c r="E295" s="7">
        <v>0.18</v>
      </c>
      <c r="F295" s="7">
        <v>0.25</v>
      </c>
      <c r="G295" s="6">
        <v>7.5</v>
      </c>
      <c r="H295" s="6">
        <f t="shared" si="7"/>
        <v>337.5</v>
      </c>
      <c r="I295" s="5">
        <v>20163694</v>
      </c>
      <c r="J295" s="8">
        <v>42570</v>
      </c>
    </row>
    <row r="296" spans="1:10" x14ac:dyDescent="0.25">
      <c r="A296" s="5" t="s">
        <v>391</v>
      </c>
      <c r="B296" s="5">
        <v>40</v>
      </c>
      <c r="C296" s="5">
        <v>0</v>
      </c>
      <c r="D296" s="5">
        <f t="shared" si="9"/>
        <v>40</v>
      </c>
      <c r="E296" s="7">
        <v>0.18</v>
      </c>
      <c r="F296" s="7">
        <v>0.1</v>
      </c>
      <c r="G296" s="6">
        <v>6</v>
      </c>
      <c r="H296" s="6">
        <f t="shared" si="7"/>
        <v>216</v>
      </c>
      <c r="I296" s="5">
        <v>20163694</v>
      </c>
      <c r="J296" s="8">
        <v>42570</v>
      </c>
    </row>
    <row r="297" spans="1:10" x14ac:dyDescent="0.25">
      <c r="A297" s="5" t="s">
        <v>392</v>
      </c>
      <c r="B297" s="5">
        <v>36</v>
      </c>
      <c r="C297" s="5">
        <v>0</v>
      </c>
      <c r="D297" s="5">
        <f t="shared" si="9"/>
        <v>36</v>
      </c>
      <c r="E297" s="7">
        <v>0.18</v>
      </c>
      <c r="F297" s="7">
        <v>0.1</v>
      </c>
      <c r="G297" s="6">
        <v>2.8</v>
      </c>
      <c r="H297" s="6">
        <f t="shared" si="7"/>
        <v>90.72</v>
      </c>
      <c r="I297" s="5">
        <v>20163694</v>
      </c>
      <c r="J297" s="8">
        <v>42570</v>
      </c>
    </row>
    <row r="298" spans="1:10" x14ac:dyDescent="0.25">
      <c r="A298" s="5" t="s">
        <v>393</v>
      </c>
      <c r="B298" s="5">
        <v>36</v>
      </c>
      <c r="C298" s="5">
        <v>0</v>
      </c>
      <c r="D298" s="5">
        <f t="shared" si="9"/>
        <v>36</v>
      </c>
      <c r="E298" s="7">
        <v>0.18</v>
      </c>
      <c r="F298" s="7">
        <v>0.1</v>
      </c>
      <c r="G298" s="6">
        <v>2.9</v>
      </c>
      <c r="H298" s="6">
        <f t="shared" si="7"/>
        <v>93.96</v>
      </c>
      <c r="I298" s="5">
        <v>20163694</v>
      </c>
      <c r="J298" s="8">
        <v>42570</v>
      </c>
    </row>
    <row r="299" spans="1:10" x14ac:dyDescent="0.25">
      <c r="A299" s="5" t="s">
        <v>394</v>
      </c>
      <c r="B299" s="5">
        <v>48</v>
      </c>
      <c r="C299" s="5">
        <v>0</v>
      </c>
      <c r="D299" s="5">
        <f t="shared" si="9"/>
        <v>48</v>
      </c>
      <c r="E299" s="7">
        <v>0.18</v>
      </c>
      <c r="F299" s="7">
        <v>0.1</v>
      </c>
      <c r="G299" s="6">
        <v>2.48</v>
      </c>
      <c r="H299" s="6">
        <f t="shared" si="7"/>
        <v>107.136</v>
      </c>
      <c r="I299" s="5">
        <v>20163694</v>
      </c>
      <c r="J299" s="8">
        <v>42570</v>
      </c>
    </row>
    <row r="300" spans="1:10" x14ac:dyDescent="0.25">
      <c r="A300" s="5" t="s">
        <v>395</v>
      </c>
      <c r="B300" s="5">
        <v>24</v>
      </c>
      <c r="C300" s="5">
        <v>0</v>
      </c>
      <c r="D300" s="5">
        <f t="shared" si="9"/>
        <v>24</v>
      </c>
      <c r="E300" s="7">
        <v>0.18</v>
      </c>
      <c r="F300" s="7">
        <v>0.1</v>
      </c>
      <c r="G300" s="6">
        <v>2.78</v>
      </c>
      <c r="H300" s="6">
        <f t="shared" si="7"/>
        <v>60.048000000000002</v>
      </c>
      <c r="I300" s="5">
        <v>20163694</v>
      </c>
      <c r="J300" s="8">
        <v>42570</v>
      </c>
    </row>
    <row r="301" spans="1:10" x14ac:dyDescent="0.25">
      <c r="A301" s="5" t="s">
        <v>396</v>
      </c>
      <c r="B301" s="5">
        <v>20</v>
      </c>
      <c r="C301" s="5">
        <v>0</v>
      </c>
      <c r="D301" s="5">
        <f t="shared" si="9"/>
        <v>20</v>
      </c>
      <c r="E301" s="7">
        <v>0.18</v>
      </c>
      <c r="F301" s="7">
        <v>0.1</v>
      </c>
      <c r="G301" s="6">
        <v>3.25</v>
      </c>
      <c r="H301" s="6">
        <f t="shared" si="7"/>
        <v>58.5</v>
      </c>
      <c r="I301" s="5">
        <v>20163694</v>
      </c>
      <c r="J301" s="8">
        <v>42570</v>
      </c>
    </row>
    <row r="302" spans="1:10" x14ac:dyDescent="0.25">
      <c r="A302" s="5" t="s">
        <v>397</v>
      </c>
      <c r="B302" s="5">
        <v>50</v>
      </c>
      <c r="C302" s="5">
        <v>0</v>
      </c>
      <c r="D302" s="5">
        <f t="shared" si="9"/>
        <v>50</v>
      </c>
      <c r="E302" s="7">
        <v>0.18</v>
      </c>
      <c r="F302" s="7">
        <v>0.1</v>
      </c>
      <c r="G302" s="6">
        <v>3.45</v>
      </c>
      <c r="H302" s="6">
        <f t="shared" si="7"/>
        <v>155.25</v>
      </c>
      <c r="I302" s="5">
        <v>20163694</v>
      </c>
      <c r="J302" s="8">
        <v>42570</v>
      </c>
    </row>
    <row r="303" spans="1:10" x14ac:dyDescent="0.25">
      <c r="A303" s="5" t="s">
        <v>398</v>
      </c>
      <c r="B303" s="5">
        <v>50</v>
      </c>
      <c r="C303" s="5">
        <v>0</v>
      </c>
      <c r="D303" s="5">
        <f t="shared" si="9"/>
        <v>50</v>
      </c>
      <c r="E303" s="7">
        <v>0.18</v>
      </c>
      <c r="F303" s="7">
        <v>0.1</v>
      </c>
      <c r="G303" s="6">
        <v>3.9</v>
      </c>
      <c r="H303" s="6">
        <f t="shared" si="7"/>
        <v>175.5</v>
      </c>
      <c r="I303" s="5">
        <v>20163694</v>
      </c>
      <c r="J303" s="8">
        <v>42570</v>
      </c>
    </row>
    <row r="304" spans="1:10" x14ac:dyDescent="0.25">
      <c r="A304" s="5" t="s">
        <v>127</v>
      </c>
      <c r="B304" s="5">
        <v>10</v>
      </c>
      <c r="C304" s="5">
        <v>0</v>
      </c>
      <c r="D304" s="5">
        <f t="shared" si="9"/>
        <v>10</v>
      </c>
      <c r="E304" s="7">
        <v>0.18</v>
      </c>
      <c r="F304" s="7">
        <v>0.1</v>
      </c>
      <c r="G304" s="6">
        <v>8.35</v>
      </c>
      <c r="H304" s="6">
        <f t="shared" si="7"/>
        <v>75.150000000000006</v>
      </c>
      <c r="I304" s="5">
        <v>20163694</v>
      </c>
      <c r="J304" s="8">
        <v>42570</v>
      </c>
    </row>
    <row r="305" spans="1:10" x14ac:dyDescent="0.25">
      <c r="A305" s="5" t="s">
        <v>399</v>
      </c>
      <c r="B305" s="5">
        <v>20</v>
      </c>
      <c r="C305" s="5">
        <v>0</v>
      </c>
      <c r="D305" s="5">
        <f t="shared" si="9"/>
        <v>20</v>
      </c>
      <c r="E305" s="7">
        <v>0.18</v>
      </c>
      <c r="F305" s="7">
        <v>0.1</v>
      </c>
      <c r="G305" s="6">
        <v>6.5</v>
      </c>
      <c r="H305" s="6">
        <f t="shared" si="7"/>
        <v>117</v>
      </c>
      <c r="I305" s="5">
        <v>20163694</v>
      </c>
      <c r="J305" s="8">
        <v>42570</v>
      </c>
    </row>
    <row r="306" spans="1:10" x14ac:dyDescent="0.25">
      <c r="A306" s="5" t="s">
        <v>400</v>
      </c>
      <c r="B306" s="5">
        <v>10</v>
      </c>
      <c r="C306" s="5">
        <v>0</v>
      </c>
      <c r="D306" s="5">
        <f t="shared" si="9"/>
        <v>10</v>
      </c>
      <c r="E306" s="7">
        <v>0.18</v>
      </c>
      <c r="F306" s="7">
        <v>0.25</v>
      </c>
      <c r="G306" s="6">
        <v>3.2</v>
      </c>
      <c r="H306" s="6">
        <f t="shared" si="7"/>
        <v>24</v>
      </c>
      <c r="I306" s="5">
        <v>20163694</v>
      </c>
      <c r="J306" s="8">
        <v>42570</v>
      </c>
    </row>
    <row r="307" spans="1:10" x14ac:dyDescent="0.25">
      <c r="A307" s="5" t="s">
        <v>401</v>
      </c>
      <c r="B307" s="5">
        <v>20</v>
      </c>
      <c r="C307" s="5">
        <v>0</v>
      </c>
      <c r="D307" s="5">
        <f t="shared" si="9"/>
        <v>20</v>
      </c>
      <c r="E307" s="7">
        <v>0.18</v>
      </c>
      <c r="F307" s="7">
        <v>0.25</v>
      </c>
      <c r="G307" s="6">
        <v>3</v>
      </c>
      <c r="H307" s="6">
        <f t="shared" si="7"/>
        <v>45</v>
      </c>
      <c r="I307" s="5">
        <v>20163694</v>
      </c>
      <c r="J307" s="8">
        <v>42570</v>
      </c>
    </row>
    <row r="308" spans="1:10" x14ac:dyDescent="0.25">
      <c r="A308" s="5" t="s">
        <v>402</v>
      </c>
      <c r="B308" s="5">
        <v>120</v>
      </c>
      <c r="C308" s="5">
        <v>0</v>
      </c>
      <c r="D308" s="5">
        <f t="shared" si="9"/>
        <v>120</v>
      </c>
      <c r="E308" s="7">
        <v>0.18</v>
      </c>
      <c r="F308" s="7">
        <v>0.25</v>
      </c>
      <c r="G308" s="6">
        <v>2.4</v>
      </c>
      <c r="H308" s="6">
        <f t="shared" si="7"/>
        <v>216</v>
      </c>
      <c r="I308" s="5">
        <v>20163694</v>
      </c>
      <c r="J308" s="8">
        <v>42570</v>
      </c>
    </row>
    <row r="309" spans="1:10" x14ac:dyDescent="0.25">
      <c r="A309" s="5" t="s">
        <v>225</v>
      </c>
      <c r="B309" s="5">
        <v>20</v>
      </c>
      <c r="C309" s="5">
        <v>0</v>
      </c>
      <c r="D309" s="5">
        <f t="shared" si="9"/>
        <v>20</v>
      </c>
      <c r="E309" s="7">
        <v>0.18</v>
      </c>
      <c r="F309" s="7">
        <v>0.15</v>
      </c>
      <c r="G309" s="6">
        <v>51</v>
      </c>
      <c r="H309" s="6">
        <f t="shared" si="7"/>
        <v>867</v>
      </c>
      <c r="I309" s="5">
        <v>20163694</v>
      </c>
      <c r="J309" s="8">
        <v>42570</v>
      </c>
    </row>
    <row r="310" spans="1:10" x14ac:dyDescent="0.25">
      <c r="A310" s="5" t="s">
        <v>312</v>
      </c>
      <c r="B310" s="5">
        <v>144</v>
      </c>
      <c r="C310" s="5">
        <v>0</v>
      </c>
      <c r="D310" s="5">
        <f t="shared" si="9"/>
        <v>144</v>
      </c>
      <c r="E310" s="7">
        <v>0.18</v>
      </c>
      <c r="F310" s="7">
        <v>0.25</v>
      </c>
      <c r="G310" s="6">
        <v>3</v>
      </c>
      <c r="H310" s="6">
        <f t="shared" si="7"/>
        <v>324</v>
      </c>
      <c r="I310" s="5">
        <v>20163694</v>
      </c>
      <c r="J310" s="8">
        <v>42570</v>
      </c>
    </row>
    <row r="311" spans="1:10" x14ac:dyDescent="0.25">
      <c r="A311" s="5" t="s">
        <v>403</v>
      </c>
      <c r="B311" s="5">
        <v>24</v>
      </c>
      <c r="C311" s="5">
        <v>0</v>
      </c>
      <c r="D311" s="5">
        <f t="shared" si="9"/>
        <v>24</v>
      </c>
      <c r="E311" s="7">
        <v>0.18</v>
      </c>
      <c r="F311" s="7">
        <v>0.1</v>
      </c>
      <c r="G311" s="6">
        <v>5.2</v>
      </c>
      <c r="H311" s="6">
        <f t="shared" si="7"/>
        <v>112.32000000000001</v>
      </c>
      <c r="I311" s="5">
        <v>20163694</v>
      </c>
      <c r="J311" s="8">
        <v>42570</v>
      </c>
    </row>
    <row r="312" spans="1:10" x14ac:dyDescent="0.25">
      <c r="A312" s="5" t="s">
        <v>404</v>
      </c>
      <c r="B312" s="5">
        <v>24</v>
      </c>
      <c r="C312" s="5">
        <v>0</v>
      </c>
      <c r="D312" s="5">
        <f t="shared" si="9"/>
        <v>24</v>
      </c>
      <c r="E312" s="7">
        <v>0.18</v>
      </c>
      <c r="F312" s="7">
        <v>0.1</v>
      </c>
      <c r="G312" s="6">
        <v>7.4</v>
      </c>
      <c r="H312" s="6">
        <f t="shared" si="7"/>
        <v>159.84000000000003</v>
      </c>
      <c r="I312" s="5">
        <v>20163694</v>
      </c>
      <c r="J312" s="8">
        <v>42570</v>
      </c>
    </row>
    <row r="313" spans="1:10" x14ac:dyDescent="0.25">
      <c r="A313" s="5" t="s">
        <v>108</v>
      </c>
      <c r="B313" s="5">
        <v>24</v>
      </c>
      <c r="C313" s="5">
        <v>0</v>
      </c>
      <c r="D313" s="5">
        <f t="shared" si="9"/>
        <v>24</v>
      </c>
      <c r="E313" s="7">
        <v>0.18</v>
      </c>
      <c r="F313" s="7">
        <v>0.1</v>
      </c>
      <c r="G313" s="6">
        <v>7.5</v>
      </c>
      <c r="H313" s="6">
        <f t="shared" si="7"/>
        <v>162</v>
      </c>
      <c r="I313" s="5">
        <v>20163694</v>
      </c>
      <c r="J313" s="8">
        <v>42570</v>
      </c>
    </row>
    <row r="314" spans="1:10" x14ac:dyDescent="0.25">
      <c r="A314" s="5" t="s">
        <v>267</v>
      </c>
      <c r="B314" s="5">
        <v>24</v>
      </c>
      <c r="C314" s="5">
        <v>0</v>
      </c>
      <c r="D314" s="5">
        <f t="shared" si="9"/>
        <v>24</v>
      </c>
      <c r="E314" s="7">
        <v>0.18</v>
      </c>
      <c r="F314" s="7">
        <v>0.1</v>
      </c>
      <c r="G314" s="6">
        <v>5.3</v>
      </c>
      <c r="H314" s="6">
        <f t="shared" si="7"/>
        <v>114.47999999999999</v>
      </c>
      <c r="I314" s="5">
        <v>20163694</v>
      </c>
      <c r="J314" s="8">
        <v>42570</v>
      </c>
    </row>
    <row r="315" spans="1:10" x14ac:dyDescent="0.25">
      <c r="A315" s="5" t="s">
        <v>405</v>
      </c>
      <c r="B315" s="5">
        <v>24</v>
      </c>
      <c r="C315" s="5">
        <v>0</v>
      </c>
      <c r="D315" s="5">
        <f t="shared" si="9"/>
        <v>24</v>
      </c>
      <c r="E315" s="7">
        <v>0.18</v>
      </c>
      <c r="F315" s="7">
        <v>0.1</v>
      </c>
      <c r="G315" s="6">
        <v>4.0999999999999996</v>
      </c>
      <c r="H315" s="6">
        <f t="shared" si="7"/>
        <v>88.559999999999988</v>
      </c>
      <c r="I315" s="5">
        <v>20163694</v>
      </c>
      <c r="J315" s="8">
        <v>42570</v>
      </c>
    </row>
    <row r="316" spans="1:10" x14ac:dyDescent="0.25">
      <c r="A316" s="31" t="s">
        <v>406</v>
      </c>
      <c r="B316" s="31">
        <v>36</v>
      </c>
      <c r="C316" s="31">
        <v>0</v>
      </c>
      <c r="D316" s="31">
        <f t="shared" si="9"/>
        <v>36</v>
      </c>
      <c r="E316" s="32">
        <v>0.18</v>
      </c>
      <c r="F316" s="32">
        <v>0.1</v>
      </c>
      <c r="G316" s="33">
        <v>2.8</v>
      </c>
      <c r="H316" s="33">
        <f t="shared" si="7"/>
        <v>90.72</v>
      </c>
      <c r="I316" s="31">
        <v>2016139</v>
      </c>
      <c r="J316" s="34">
        <v>42590</v>
      </c>
    </row>
    <row r="317" spans="1:10" x14ac:dyDescent="0.25">
      <c r="A317" s="31" t="s">
        <v>218</v>
      </c>
      <c r="B317" s="31">
        <v>30</v>
      </c>
      <c r="C317" s="31">
        <v>0</v>
      </c>
      <c r="D317" s="31">
        <f t="shared" si="9"/>
        <v>30</v>
      </c>
      <c r="E317" s="32">
        <v>0.18</v>
      </c>
      <c r="F317" s="32">
        <v>0.1</v>
      </c>
      <c r="G317" s="33">
        <v>3.68</v>
      </c>
      <c r="H317" s="33">
        <f t="shared" si="7"/>
        <v>99.36</v>
      </c>
      <c r="I317" s="31">
        <v>2016139</v>
      </c>
      <c r="J317" s="34">
        <v>42590</v>
      </c>
    </row>
    <row r="318" spans="1:10" x14ac:dyDescent="0.25">
      <c r="A318" s="35" t="s">
        <v>371</v>
      </c>
      <c r="B318" s="35">
        <v>60</v>
      </c>
      <c r="C318" s="35">
        <v>0</v>
      </c>
      <c r="D318" s="35">
        <f t="shared" si="9"/>
        <v>60</v>
      </c>
      <c r="E318" s="36">
        <v>0.06</v>
      </c>
      <c r="F318" s="36">
        <v>0.1</v>
      </c>
      <c r="G318" s="37">
        <v>16.8</v>
      </c>
      <c r="H318" s="37">
        <f t="shared" si="7"/>
        <v>907.2</v>
      </c>
      <c r="I318" s="35">
        <v>201604180</v>
      </c>
      <c r="J318" s="38">
        <v>42600</v>
      </c>
    </row>
    <row r="319" spans="1:10" x14ac:dyDescent="0.25">
      <c r="A319" s="35" t="s">
        <v>407</v>
      </c>
      <c r="B319" s="35">
        <v>120</v>
      </c>
      <c r="C319" s="35">
        <v>0</v>
      </c>
      <c r="D319" s="35">
        <f t="shared" si="9"/>
        <v>120</v>
      </c>
      <c r="E319" s="36">
        <v>0.18</v>
      </c>
      <c r="F319" s="36">
        <v>0.15</v>
      </c>
      <c r="G319" s="37">
        <v>4.1500000000000004</v>
      </c>
      <c r="H319" s="37">
        <f t="shared" si="7"/>
        <v>423.30000000000007</v>
      </c>
      <c r="I319" s="35">
        <v>201604180</v>
      </c>
      <c r="J319" s="38">
        <v>42600</v>
      </c>
    </row>
    <row r="320" spans="1:10" x14ac:dyDescent="0.25">
      <c r="A320" s="43" t="s">
        <v>352</v>
      </c>
      <c r="B320" s="43">
        <v>160</v>
      </c>
      <c r="C320" s="43">
        <v>0</v>
      </c>
      <c r="D320" s="43">
        <f t="shared" si="9"/>
        <v>160</v>
      </c>
      <c r="E320" s="44">
        <v>0.18</v>
      </c>
      <c r="F320" s="44">
        <v>0.1</v>
      </c>
      <c r="G320" s="45">
        <v>1.2</v>
      </c>
      <c r="H320" s="45">
        <f t="shared" si="7"/>
        <v>172.8</v>
      </c>
      <c r="I320" s="43">
        <v>201604260</v>
      </c>
      <c r="J320" s="46">
        <v>42606</v>
      </c>
    </row>
    <row r="321" spans="1:10" x14ac:dyDescent="0.25">
      <c r="A321" s="43" t="s">
        <v>382</v>
      </c>
      <c r="B321" s="43">
        <v>240</v>
      </c>
      <c r="C321" s="43">
        <v>0</v>
      </c>
      <c r="D321" s="43">
        <f t="shared" si="9"/>
        <v>240</v>
      </c>
      <c r="E321" s="44">
        <v>0.18</v>
      </c>
      <c r="F321" s="44">
        <v>0.15</v>
      </c>
      <c r="G321" s="45">
        <v>4.1500000000000004</v>
      </c>
      <c r="H321" s="45">
        <f t="shared" si="7"/>
        <v>846.60000000000014</v>
      </c>
      <c r="I321" s="43">
        <v>201604260</v>
      </c>
      <c r="J321" s="46">
        <v>42606</v>
      </c>
    </row>
    <row r="322" spans="1:10" x14ac:dyDescent="0.25">
      <c r="A322" s="43" t="s">
        <v>252</v>
      </c>
      <c r="B322" s="43">
        <v>240</v>
      </c>
      <c r="C322" s="43">
        <v>0</v>
      </c>
      <c r="D322" s="43">
        <f t="shared" si="9"/>
        <v>240</v>
      </c>
      <c r="E322" s="44">
        <v>0.18</v>
      </c>
      <c r="F322" s="44">
        <v>0.1</v>
      </c>
      <c r="G322" s="45">
        <v>3.3</v>
      </c>
      <c r="H322" s="45">
        <f t="shared" si="7"/>
        <v>712.8</v>
      </c>
      <c r="I322" s="43">
        <v>201604260</v>
      </c>
      <c r="J322" s="46">
        <v>42606</v>
      </c>
    </row>
    <row r="323" spans="1:10" x14ac:dyDescent="0.25">
      <c r="A323" s="51" t="s">
        <v>410</v>
      </c>
      <c r="B323" s="51">
        <v>12</v>
      </c>
      <c r="C323" s="51">
        <v>0</v>
      </c>
      <c r="D323" s="51">
        <f t="shared" si="9"/>
        <v>12</v>
      </c>
      <c r="E323" s="52">
        <v>0.18</v>
      </c>
      <c r="F323" s="52">
        <v>0.1</v>
      </c>
      <c r="G323" s="53">
        <v>3.3</v>
      </c>
      <c r="H323" s="53">
        <f t="shared" si="7"/>
        <v>35.639999999999993</v>
      </c>
      <c r="I323" s="51">
        <v>201604750</v>
      </c>
      <c r="J323" s="54">
        <v>42635</v>
      </c>
    </row>
    <row r="324" spans="1:10" x14ac:dyDescent="0.25">
      <c r="A324" s="51" t="s">
        <v>209</v>
      </c>
      <c r="B324" s="51">
        <v>360</v>
      </c>
      <c r="C324" s="51">
        <v>0</v>
      </c>
      <c r="D324" s="51">
        <f t="shared" ref="D324:D387" si="10">+B324-C324</f>
        <v>360</v>
      </c>
      <c r="E324" s="52">
        <v>0.18</v>
      </c>
      <c r="F324" s="52">
        <v>0.3</v>
      </c>
      <c r="G324" s="53">
        <v>1.42</v>
      </c>
      <c r="H324" s="53">
        <f t="shared" si="7"/>
        <v>357.84000000000003</v>
      </c>
      <c r="I324" s="51">
        <v>201604750</v>
      </c>
      <c r="J324" s="54">
        <v>42635</v>
      </c>
    </row>
    <row r="325" spans="1:10" x14ac:dyDescent="0.25">
      <c r="A325" s="51" t="s">
        <v>220</v>
      </c>
      <c r="B325" s="51">
        <v>100</v>
      </c>
      <c r="C325" s="51">
        <v>0</v>
      </c>
      <c r="D325" s="51">
        <f t="shared" si="10"/>
        <v>100</v>
      </c>
      <c r="E325" s="52">
        <v>0.18</v>
      </c>
      <c r="F325" s="52">
        <v>0.1</v>
      </c>
      <c r="G325" s="53">
        <v>5.0999999999999996</v>
      </c>
      <c r="H325" s="53">
        <f t="shared" si="7"/>
        <v>458.99999999999994</v>
      </c>
      <c r="I325" s="51">
        <v>201604750</v>
      </c>
      <c r="J325" s="54">
        <v>42635</v>
      </c>
    </row>
    <row r="326" spans="1:10" x14ac:dyDescent="0.25">
      <c r="A326" s="51" t="s">
        <v>411</v>
      </c>
      <c r="B326" s="51">
        <v>48</v>
      </c>
      <c r="C326" s="51">
        <v>0</v>
      </c>
      <c r="D326" s="51">
        <f t="shared" si="10"/>
        <v>48</v>
      </c>
      <c r="E326" s="52">
        <v>0.18</v>
      </c>
      <c r="F326" s="52">
        <v>0.2</v>
      </c>
      <c r="G326" s="53">
        <v>1.5</v>
      </c>
      <c r="H326" s="53">
        <f t="shared" si="7"/>
        <v>57.6</v>
      </c>
      <c r="I326" s="51">
        <v>201604750</v>
      </c>
      <c r="J326" s="54">
        <v>42635</v>
      </c>
    </row>
    <row r="327" spans="1:10" x14ac:dyDescent="0.25">
      <c r="A327" s="51" t="s">
        <v>66</v>
      </c>
      <c r="B327" s="51">
        <v>24</v>
      </c>
      <c r="C327" s="51">
        <v>0</v>
      </c>
      <c r="D327" s="51">
        <f t="shared" si="10"/>
        <v>24</v>
      </c>
      <c r="E327" s="52">
        <v>0.18</v>
      </c>
      <c r="F327" s="52">
        <v>0.1</v>
      </c>
      <c r="G327" s="53">
        <v>6</v>
      </c>
      <c r="H327" s="53">
        <f t="shared" si="7"/>
        <v>129.6</v>
      </c>
      <c r="I327" s="51">
        <v>201604750</v>
      </c>
      <c r="J327" s="54">
        <v>42635</v>
      </c>
    </row>
    <row r="328" spans="1:10" x14ac:dyDescent="0.25">
      <c r="A328" s="51" t="s">
        <v>422</v>
      </c>
      <c r="B328" s="51">
        <v>24</v>
      </c>
      <c r="C328" s="51">
        <v>0</v>
      </c>
      <c r="D328" s="51">
        <f t="shared" si="10"/>
        <v>24</v>
      </c>
      <c r="E328" s="52">
        <v>0.18</v>
      </c>
      <c r="F328" s="52">
        <v>0.1</v>
      </c>
      <c r="G328" s="53">
        <v>9.1999999999999993</v>
      </c>
      <c r="H328" s="53">
        <f t="shared" si="7"/>
        <v>198.71999999999997</v>
      </c>
      <c r="I328" s="51">
        <v>201604750</v>
      </c>
      <c r="J328" s="54">
        <v>42635</v>
      </c>
    </row>
    <row r="329" spans="1:10" x14ac:dyDescent="0.25">
      <c r="A329" s="51" t="s">
        <v>412</v>
      </c>
      <c r="B329" s="51">
        <v>24</v>
      </c>
      <c r="C329" s="51">
        <v>0</v>
      </c>
      <c r="D329" s="51">
        <f t="shared" si="10"/>
        <v>24</v>
      </c>
      <c r="E329" s="52">
        <v>0.18</v>
      </c>
      <c r="F329" s="52">
        <v>0.1</v>
      </c>
      <c r="G329" s="53">
        <v>12.6</v>
      </c>
      <c r="H329" s="53">
        <f t="shared" si="7"/>
        <v>272.15999999999997</v>
      </c>
      <c r="I329" s="51">
        <v>201604750</v>
      </c>
      <c r="J329" s="54">
        <v>42635</v>
      </c>
    </row>
    <row r="330" spans="1:10" x14ac:dyDescent="0.25">
      <c r="A330" s="51" t="s">
        <v>387</v>
      </c>
      <c r="B330" s="51">
        <v>144</v>
      </c>
      <c r="C330" s="51">
        <v>0</v>
      </c>
      <c r="D330" s="51">
        <f t="shared" si="10"/>
        <v>144</v>
      </c>
      <c r="E330" s="52">
        <v>0.18</v>
      </c>
      <c r="F330" s="52">
        <v>0.1</v>
      </c>
      <c r="G330" s="53">
        <v>0.57999999999999996</v>
      </c>
      <c r="H330" s="53">
        <f t="shared" si="7"/>
        <v>75.167999999999992</v>
      </c>
      <c r="I330" s="51">
        <v>201604750</v>
      </c>
      <c r="J330" s="54">
        <v>42635</v>
      </c>
    </row>
    <row r="331" spans="1:10" x14ac:dyDescent="0.25">
      <c r="A331" s="51" t="s">
        <v>413</v>
      </c>
      <c r="B331" s="51">
        <v>30</v>
      </c>
      <c r="C331" s="51">
        <v>0</v>
      </c>
      <c r="D331" s="51">
        <f t="shared" si="10"/>
        <v>30</v>
      </c>
      <c r="E331" s="52">
        <v>0.18</v>
      </c>
      <c r="F331" s="52">
        <v>0.1</v>
      </c>
      <c r="G331" s="53">
        <v>15</v>
      </c>
      <c r="H331" s="53">
        <f t="shared" si="7"/>
        <v>405</v>
      </c>
      <c r="I331" s="51">
        <v>201604750</v>
      </c>
      <c r="J331" s="54">
        <v>42635</v>
      </c>
    </row>
    <row r="332" spans="1:10" x14ac:dyDescent="0.25">
      <c r="A332" s="51" t="s">
        <v>414</v>
      </c>
      <c r="B332" s="51">
        <v>30</v>
      </c>
      <c r="C332" s="51">
        <v>0</v>
      </c>
      <c r="D332" s="51">
        <f t="shared" si="10"/>
        <v>30</v>
      </c>
      <c r="E332" s="52">
        <v>0.18</v>
      </c>
      <c r="F332" s="52">
        <v>0.1</v>
      </c>
      <c r="G332" s="53">
        <v>5.98</v>
      </c>
      <c r="H332" s="53">
        <f t="shared" si="7"/>
        <v>161.46</v>
      </c>
      <c r="I332" s="51">
        <v>201604750</v>
      </c>
      <c r="J332" s="54">
        <v>42635</v>
      </c>
    </row>
    <row r="333" spans="1:10" x14ac:dyDescent="0.25">
      <c r="A333" s="51" t="s">
        <v>415</v>
      </c>
      <c r="B333" s="51">
        <v>30</v>
      </c>
      <c r="C333" s="51">
        <v>0</v>
      </c>
      <c r="D333" s="51">
        <f t="shared" si="10"/>
        <v>30</v>
      </c>
      <c r="E333" s="52">
        <v>0.18</v>
      </c>
      <c r="F333" s="52">
        <v>0.1</v>
      </c>
      <c r="G333" s="53">
        <v>6.5</v>
      </c>
      <c r="H333" s="53">
        <f t="shared" si="7"/>
        <v>175.5</v>
      </c>
      <c r="I333" s="51">
        <v>201604750</v>
      </c>
      <c r="J333" s="54">
        <v>42635</v>
      </c>
    </row>
    <row r="334" spans="1:10" x14ac:dyDescent="0.25">
      <c r="A334" s="51" t="s">
        <v>394</v>
      </c>
      <c r="B334" s="51">
        <v>48</v>
      </c>
      <c r="C334" s="51">
        <v>0</v>
      </c>
      <c r="D334" s="51">
        <f t="shared" si="10"/>
        <v>48</v>
      </c>
      <c r="E334" s="52">
        <v>0.18</v>
      </c>
      <c r="F334" s="52">
        <v>0.1</v>
      </c>
      <c r="G334" s="53">
        <v>2.48</v>
      </c>
      <c r="H334" s="53">
        <f t="shared" si="7"/>
        <v>107.136</v>
      </c>
      <c r="I334" s="51">
        <v>201604750</v>
      </c>
      <c r="J334" s="54">
        <v>42635</v>
      </c>
    </row>
    <row r="335" spans="1:10" x14ac:dyDescent="0.25">
      <c r="A335" s="51" t="s">
        <v>416</v>
      </c>
      <c r="B335" s="51">
        <v>36</v>
      </c>
      <c r="C335" s="51">
        <v>0</v>
      </c>
      <c r="D335" s="51">
        <f t="shared" si="10"/>
        <v>36</v>
      </c>
      <c r="E335" s="52">
        <v>0.18</v>
      </c>
      <c r="F335" s="52">
        <v>0.1</v>
      </c>
      <c r="G335" s="53">
        <v>2.1</v>
      </c>
      <c r="H335" s="53">
        <f t="shared" si="7"/>
        <v>68.040000000000006</v>
      </c>
      <c r="I335" s="51">
        <v>201604750</v>
      </c>
      <c r="J335" s="54">
        <v>42635</v>
      </c>
    </row>
    <row r="336" spans="1:10" x14ac:dyDescent="0.25">
      <c r="A336" s="51" t="s">
        <v>417</v>
      </c>
      <c r="B336" s="51">
        <v>42</v>
      </c>
      <c r="C336" s="51">
        <v>0</v>
      </c>
      <c r="D336" s="51">
        <f t="shared" si="10"/>
        <v>42</v>
      </c>
      <c r="E336" s="52">
        <v>0.18</v>
      </c>
      <c r="F336" s="52">
        <v>0.1</v>
      </c>
      <c r="G336" s="53">
        <v>2.2000000000000002</v>
      </c>
      <c r="H336" s="53">
        <f t="shared" si="7"/>
        <v>83.160000000000011</v>
      </c>
      <c r="I336" s="51">
        <v>201604750</v>
      </c>
      <c r="J336" s="54">
        <v>42635</v>
      </c>
    </row>
    <row r="337" spans="1:10" x14ac:dyDescent="0.25">
      <c r="A337" s="51" t="s">
        <v>418</v>
      </c>
      <c r="B337" s="51">
        <v>42</v>
      </c>
      <c r="C337" s="51">
        <v>0</v>
      </c>
      <c r="D337" s="51">
        <f t="shared" si="10"/>
        <v>42</v>
      </c>
      <c r="E337" s="52">
        <v>0.18</v>
      </c>
      <c r="F337" s="52">
        <v>0.1</v>
      </c>
      <c r="G337" s="53">
        <v>2.2999999999999998</v>
      </c>
      <c r="H337" s="53">
        <f t="shared" si="7"/>
        <v>86.94</v>
      </c>
      <c r="I337" s="51">
        <v>201604750</v>
      </c>
      <c r="J337" s="54">
        <v>42635</v>
      </c>
    </row>
    <row r="338" spans="1:10" x14ac:dyDescent="0.25">
      <c r="A338" s="51" t="s">
        <v>237</v>
      </c>
      <c r="B338" s="51">
        <v>12</v>
      </c>
      <c r="C338" s="51">
        <v>0</v>
      </c>
      <c r="D338" s="51">
        <f t="shared" si="10"/>
        <v>12</v>
      </c>
      <c r="E338" s="52">
        <v>0.18</v>
      </c>
      <c r="F338" s="52">
        <v>0.1</v>
      </c>
      <c r="G338" s="53">
        <v>11.55</v>
      </c>
      <c r="H338" s="53">
        <f t="shared" si="7"/>
        <v>124.74000000000002</v>
      </c>
      <c r="I338" s="51">
        <v>201604750</v>
      </c>
      <c r="J338" s="54">
        <v>42635</v>
      </c>
    </row>
    <row r="339" spans="1:10" x14ac:dyDescent="0.25">
      <c r="A339" s="51" t="s">
        <v>419</v>
      </c>
      <c r="B339" s="51">
        <v>12</v>
      </c>
      <c r="C339" s="51">
        <v>0</v>
      </c>
      <c r="D339" s="51">
        <f t="shared" si="10"/>
        <v>12</v>
      </c>
      <c r="E339" s="52">
        <v>0.18</v>
      </c>
      <c r="F339" s="52">
        <v>0.1</v>
      </c>
      <c r="G339" s="53">
        <v>9.9499999999999993</v>
      </c>
      <c r="H339" s="53">
        <f t="shared" si="7"/>
        <v>107.46</v>
      </c>
      <c r="I339" s="51">
        <v>201604750</v>
      </c>
      <c r="J339" s="54">
        <v>42635</v>
      </c>
    </row>
    <row r="340" spans="1:10" x14ac:dyDescent="0.25">
      <c r="A340" s="51" t="s">
        <v>239</v>
      </c>
      <c r="B340" s="51">
        <v>2</v>
      </c>
      <c r="C340" s="51">
        <v>0</v>
      </c>
      <c r="D340" s="51">
        <f t="shared" si="10"/>
        <v>2</v>
      </c>
      <c r="E340" s="52">
        <v>0.18</v>
      </c>
      <c r="F340" s="52">
        <v>0.1</v>
      </c>
      <c r="G340" s="53">
        <v>24.2</v>
      </c>
      <c r="H340" s="53">
        <f t="shared" si="7"/>
        <v>43.56</v>
      </c>
      <c r="I340" s="51">
        <v>201604750</v>
      </c>
      <c r="J340" s="54">
        <v>42635</v>
      </c>
    </row>
    <row r="341" spans="1:10" x14ac:dyDescent="0.25">
      <c r="A341" s="51" t="s">
        <v>420</v>
      </c>
      <c r="B341" s="51">
        <v>2</v>
      </c>
      <c r="C341" s="51">
        <v>0</v>
      </c>
      <c r="D341" s="51">
        <f t="shared" si="10"/>
        <v>2</v>
      </c>
      <c r="E341" s="52">
        <v>0.18</v>
      </c>
      <c r="F341" s="52">
        <v>0.1</v>
      </c>
      <c r="G341" s="53">
        <v>59</v>
      </c>
      <c r="H341" s="53">
        <f t="shared" si="7"/>
        <v>106.2</v>
      </c>
      <c r="I341" s="51">
        <v>201604750</v>
      </c>
      <c r="J341" s="54">
        <v>42635</v>
      </c>
    </row>
    <row r="342" spans="1:10" x14ac:dyDescent="0.25">
      <c r="A342" s="51" t="s">
        <v>109</v>
      </c>
      <c r="B342" s="51">
        <v>30</v>
      </c>
      <c r="C342" s="51">
        <v>0</v>
      </c>
      <c r="D342" s="51">
        <f t="shared" si="10"/>
        <v>30</v>
      </c>
      <c r="E342" s="52">
        <v>0.18</v>
      </c>
      <c r="F342" s="52">
        <v>0.1</v>
      </c>
      <c r="G342" s="53">
        <v>5.36</v>
      </c>
      <c r="H342" s="53">
        <f t="shared" si="7"/>
        <v>144.72</v>
      </c>
      <c r="I342" s="51">
        <v>201604750</v>
      </c>
      <c r="J342" s="54">
        <v>42635</v>
      </c>
    </row>
    <row r="343" spans="1:10" x14ac:dyDescent="0.25">
      <c r="A343" s="51" t="s">
        <v>381</v>
      </c>
      <c r="B343" s="51">
        <v>5</v>
      </c>
      <c r="C343" s="51">
        <v>0</v>
      </c>
      <c r="D343" s="51">
        <f t="shared" si="10"/>
        <v>5</v>
      </c>
      <c r="E343" s="52">
        <v>0.18</v>
      </c>
      <c r="F343" s="52">
        <v>0.1</v>
      </c>
      <c r="G343" s="53">
        <v>14</v>
      </c>
      <c r="H343" s="53">
        <f t="shared" si="7"/>
        <v>63</v>
      </c>
      <c r="I343" s="51">
        <v>201604750</v>
      </c>
      <c r="J343" s="54">
        <v>42635</v>
      </c>
    </row>
    <row r="344" spans="1:10" x14ac:dyDescent="0.25">
      <c r="A344" s="51" t="s">
        <v>421</v>
      </c>
      <c r="B344" s="51">
        <v>36</v>
      </c>
      <c r="C344" s="51">
        <v>0</v>
      </c>
      <c r="D344" s="51">
        <f t="shared" si="10"/>
        <v>36</v>
      </c>
      <c r="E344" s="52">
        <v>0.18</v>
      </c>
      <c r="F344" s="52">
        <v>0.1</v>
      </c>
      <c r="G344" s="53">
        <v>6</v>
      </c>
      <c r="H344" s="53">
        <f t="shared" si="7"/>
        <v>194.4</v>
      </c>
      <c r="I344" s="51">
        <v>201604750</v>
      </c>
      <c r="J344" s="54">
        <v>42635</v>
      </c>
    </row>
    <row r="345" spans="1:10" x14ac:dyDescent="0.25">
      <c r="A345" s="51" t="s">
        <v>369</v>
      </c>
      <c r="B345" s="51">
        <v>48</v>
      </c>
      <c r="C345" s="51">
        <v>0</v>
      </c>
      <c r="D345" s="51">
        <f t="shared" si="10"/>
        <v>48</v>
      </c>
      <c r="E345" s="52">
        <v>0.18</v>
      </c>
      <c r="F345" s="52">
        <v>0.2</v>
      </c>
      <c r="G345" s="53">
        <v>6.85</v>
      </c>
      <c r="H345" s="53">
        <f t="shared" si="7"/>
        <v>263.03999999999996</v>
      </c>
      <c r="I345" s="51">
        <v>201604750</v>
      </c>
      <c r="J345" s="54">
        <v>42635</v>
      </c>
    </row>
    <row r="346" spans="1:10" x14ac:dyDescent="0.25">
      <c r="A346" s="51" t="s">
        <v>65</v>
      </c>
      <c r="B346" s="51">
        <v>48</v>
      </c>
      <c r="C346" s="51">
        <v>0</v>
      </c>
      <c r="D346" s="51">
        <f t="shared" si="10"/>
        <v>48</v>
      </c>
      <c r="E346" s="52">
        <v>0.18</v>
      </c>
      <c r="F346" s="51"/>
      <c r="G346" s="53">
        <v>1</v>
      </c>
      <c r="H346" s="53">
        <f t="shared" si="7"/>
        <v>48</v>
      </c>
      <c r="I346" s="51">
        <v>201604750</v>
      </c>
      <c r="J346" s="54">
        <v>42635</v>
      </c>
    </row>
    <row r="347" spans="1:10" x14ac:dyDescent="0.25">
      <c r="A347" s="51" t="s">
        <v>423</v>
      </c>
      <c r="B347" s="51">
        <v>48</v>
      </c>
      <c r="C347" s="51">
        <v>0</v>
      </c>
      <c r="D347" s="51">
        <f t="shared" si="10"/>
        <v>48</v>
      </c>
      <c r="E347" s="52">
        <v>0.18</v>
      </c>
      <c r="F347" s="52">
        <v>0.2</v>
      </c>
      <c r="G347" s="53">
        <v>3.45</v>
      </c>
      <c r="H347" s="53">
        <f t="shared" ref="H347:H391" si="11">+(G347*B347)-(G347*B347*F347)</f>
        <v>132.48000000000002</v>
      </c>
      <c r="I347" s="51">
        <v>201604750</v>
      </c>
      <c r="J347" s="54">
        <v>42635</v>
      </c>
    </row>
    <row r="348" spans="1:10" x14ac:dyDescent="0.25">
      <c r="A348" s="51" t="s">
        <v>65</v>
      </c>
      <c r="B348" s="51">
        <v>48</v>
      </c>
      <c r="C348" s="51">
        <v>0</v>
      </c>
      <c r="D348" s="51">
        <f t="shared" si="10"/>
        <v>48</v>
      </c>
      <c r="E348" s="52">
        <v>0.18</v>
      </c>
      <c r="F348" s="51"/>
      <c r="G348" s="53">
        <v>1</v>
      </c>
      <c r="H348" s="53">
        <f t="shared" si="11"/>
        <v>48</v>
      </c>
      <c r="I348" s="51">
        <v>201604750</v>
      </c>
      <c r="J348" s="54">
        <v>42635</v>
      </c>
    </row>
    <row r="349" spans="1:10" x14ac:dyDescent="0.25">
      <c r="A349" s="51" t="s">
        <v>424</v>
      </c>
      <c r="B349" s="51">
        <v>48</v>
      </c>
      <c r="C349" s="51">
        <v>0</v>
      </c>
      <c r="D349" s="51">
        <f t="shared" si="10"/>
        <v>48</v>
      </c>
      <c r="E349" s="52">
        <v>0.18</v>
      </c>
      <c r="F349" s="52">
        <v>0.2</v>
      </c>
      <c r="G349" s="53">
        <v>3.85</v>
      </c>
      <c r="H349" s="53">
        <f t="shared" si="11"/>
        <v>147.84</v>
      </c>
      <c r="I349" s="51">
        <v>201604750</v>
      </c>
      <c r="J349" s="54">
        <v>42635</v>
      </c>
    </row>
    <row r="350" spans="1:10" x14ac:dyDescent="0.25">
      <c r="A350" s="51" t="s">
        <v>65</v>
      </c>
      <c r="B350" s="51">
        <v>48</v>
      </c>
      <c r="C350" s="51">
        <v>0</v>
      </c>
      <c r="D350" s="51">
        <f t="shared" si="10"/>
        <v>48</v>
      </c>
      <c r="E350" s="52">
        <v>0.18</v>
      </c>
      <c r="F350" s="52"/>
      <c r="G350" s="53">
        <v>1</v>
      </c>
      <c r="H350" s="53">
        <f t="shared" si="11"/>
        <v>48</v>
      </c>
      <c r="I350" s="51">
        <v>201604750</v>
      </c>
      <c r="J350" s="54">
        <v>42635</v>
      </c>
    </row>
    <row r="351" spans="1:10" x14ac:dyDescent="0.25">
      <c r="A351" s="51" t="s">
        <v>425</v>
      </c>
      <c r="B351" s="51">
        <v>10</v>
      </c>
      <c r="C351" s="51">
        <v>0</v>
      </c>
      <c r="D351" s="51">
        <f t="shared" si="10"/>
        <v>10</v>
      </c>
      <c r="E351" s="52">
        <v>0.18</v>
      </c>
      <c r="F351" s="52">
        <v>0.1</v>
      </c>
      <c r="G351" s="53">
        <v>6.5</v>
      </c>
      <c r="H351" s="53">
        <f t="shared" si="11"/>
        <v>58.5</v>
      </c>
      <c r="I351" s="51">
        <v>201604750</v>
      </c>
      <c r="J351" s="54">
        <v>42635</v>
      </c>
    </row>
    <row r="352" spans="1:10" x14ac:dyDescent="0.25">
      <c r="A352" s="51" t="s">
        <v>426</v>
      </c>
      <c r="B352" s="51">
        <v>6</v>
      </c>
      <c r="C352" s="51">
        <v>0</v>
      </c>
      <c r="D352" s="51">
        <f t="shared" si="10"/>
        <v>6</v>
      </c>
      <c r="E352" s="52">
        <v>0.18</v>
      </c>
      <c r="F352" s="52">
        <v>0.1</v>
      </c>
      <c r="G352" s="53">
        <v>10.5</v>
      </c>
      <c r="H352" s="53">
        <f t="shared" si="11"/>
        <v>56.7</v>
      </c>
      <c r="I352" s="51">
        <v>201604750</v>
      </c>
      <c r="J352" s="54">
        <v>42635</v>
      </c>
    </row>
    <row r="353" spans="1:10" x14ac:dyDescent="0.25">
      <c r="A353" s="51" t="s">
        <v>123</v>
      </c>
      <c r="B353" s="51">
        <v>10</v>
      </c>
      <c r="C353" s="51">
        <v>0</v>
      </c>
      <c r="D353" s="51">
        <f t="shared" si="10"/>
        <v>10</v>
      </c>
      <c r="E353" s="52">
        <v>0.18</v>
      </c>
      <c r="F353" s="52">
        <v>0.15</v>
      </c>
      <c r="G353" s="53">
        <v>6</v>
      </c>
      <c r="H353" s="53">
        <f t="shared" si="11"/>
        <v>51</v>
      </c>
      <c r="I353" s="51">
        <v>201604750</v>
      </c>
      <c r="J353" s="54">
        <v>42635</v>
      </c>
    </row>
    <row r="354" spans="1:10" x14ac:dyDescent="0.25">
      <c r="A354" s="51" t="s">
        <v>122</v>
      </c>
      <c r="B354" s="51">
        <v>10</v>
      </c>
      <c r="C354" s="51">
        <v>0</v>
      </c>
      <c r="D354" s="51">
        <f t="shared" si="10"/>
        <v>10</v>
      </c>
      <c r="E354" s="52">
        <v>0.18</v>
      </c>
      <c r="F354" s="52">
        <v>0.15</v>
      </c>
      <c r="G354" s="53">
        <v>7.6</v>
      </c>
      <c r="H354" s="53">
        <f t="shared" si="11"/>
        <v>64.599999999999994</v>
      </c>
      <c r="I354" s="51">
        <v>201604750</v>
      </c>
      <c r="J354" s="54">
        <v>42635</v>
      </c>
    </row>
    <row r="355" spans="1:10" x14ac:dyDescent="0.25">
      <c r="A355" s="51" t="s">
        <v>253</v>
      </c>
      <c r="B355" s="51">
        <v>12</v>
      </c>
      <c r="C355" s="51">
        <v>0</v>
      </c>
      <c r="D355" s="51">
        <f t="shared" si="10"/>
        <v>12</v>
      </c>
      <c r="E355" s="52">
        <v>0.18</v>
      </c>
      <c r="F355" s="52">
        <v>0.1</v>
      </c>
      <c r="G355" s="53">
        <v>6.3</v>
      </c>
      <c r="H355" s="53">
        <f t="shared" si="11"/>
        <v>68.039999999999992</v>
      </c>
      <c r="I355" s="51">
        <v>201604750</v>
      </c>
      <c r="J355" s="54">
        <v>42635</v>
      </c>
    </row>
    <row r="356" spans="1:10" x14ac:dyDescent="0.25">
      <c r="A356" s="51" t="s">
        <v>427</v>
      </c>
      <c r="B356" s="51">
        <v>5</v>
      </c>
      <c r="C356" s="51">
        <v>0</v>
      </c>
      <c r="D356" s="51">
        <f t="shared" si="10"/>
        <v>5</v>
      </c>
      <c r="E356" s="52">
        <v>0.18</v>
      </c>
      <c r="F356" s="52">
        <v>0.1</v>
      </c>
      <c r="G356" s="53">
        <v>21.89</v>
      </c>
      <c r="H356" s="53">
        <f t="shared" si="11"/>
        <v>98.504999999999995</v>
      </c>
      <c r="I356" s="51">
        <v>201604750</v>
      </c>
      <c r="J356" s="54">
        <v>42635</v>
      </c>
    </row>
    <row r="357" spans="1:10" x14ac:dyDescent="0.25">
      <c r="A357" s="51" t="s">
        <v>428</v>
      </c>
      <c r="B357" s="51">
        <v>5</v>
      </c>
      <c r="C357" s="51">
        <v>0</v>
      </c>
      <c r="D357" s="51">
        <f t="shared" si="10"/>
        <v>5</v>
      </c>
      <c r="E357" s="52">
        <v>0.18</v>
      </c>
      <c r="F357" s="52">
        <v>0.1</v>
      </c>
      <c r="G357" s="53">
        <v>29.9</v>
      </c>
      <c r="H357" s="53">
        <f t="shared" si="11"/>
        <v>134.55000000000001</v>
      </c>
      <c r="I357" s="51">
        <v>201604750</v>
      </c>
      <c r="J357" s="54">
        <v>42635</v>
      </c>
    </row>
    <row r="358" spans="1:10" x14ac:dyDescent="0.25">
      <c r="A358" s="51" t="s">
        <v>161</v>
      </c>
      <c r="B358" s="51">
        <v>5</v>
      </c>
      <c r="C358" s="51">
        <v>0</v>
      </c>
      <c r="D358" s="51">
        <f t="shared" si="10"/>
        <v>5</v>
      </c>
      <c r="E358" s="52">
        <v>0.18</v>
      </c>
      <c r="F358" s="52">
        <v>0.1</v>
      </c>
      <c r="G358" s="53">
        <v>40.35</v>
      </c>
      <c r="H358" s="53">
        <f t="shared" si="11"/>
        <v>181.57499999999999</v>
      </c>
      <c r="I358" s="51">
        <v>201604750</v>
      </c>
      <c r="J358" s="54">
        <v>42635</v>
      </c>
    </row>
    <row r="359" spans="1:10" x14ac:dyDescent="0.25">
      <c r="A359" s="51" t="s">
        <v>429</v>
      </c>
      <c r="B359" s="51">
        <v>2</v>
      </c>
      <c r="C359" s="51">
        <v>0</v>
      </c>
      <c r="D359" s="51">
        <f t="shared" si="10"/>
        <v>2</v>
      </c>
      <c r="E359" s="52">
        <v>0.18</v>
      </c>
      <c r="F359" s="52">
        <v>0.1</v>
      </c>
      <c r="G359" s="53">
        <v>120</v>
      </c>
      <c r="H359" s="53">
        <f t="shared" si="11"/>
        <v>216</v>
      </c>
      <c r="I359" s="51">
        <v>201604750</v>
      </c>
      <c r="J359" s="54">
        <v>42635</v>
      </c>
    </row>
    <row r="360" spans="1:10" x14ac:dyDescent="0.25">
      <c r="A360" s="51" t="s">
        <v>236</v>
      </c>
      <c r="B360" s="51">
        <v>12</v>
      </c>
      <c r="C360" s="51">
        <v>0</v>
      </c>
      <c r="D360" s="51">
        <f t="shared" si="10"/>
        <v>12</v>
      </c>
      <c r="E360" s="52">
        <v>0.18</v>
      </c>
      <c r="F360" s="52">
        <v>0.2</v>
      </c>
      <c r="G360" s="53">
        <v>14.45</v>
      </c>
      <c r="H360" s="53">
        <f t="shared" si="11"/>
        <v>138.71999999999997</v>
      </c>
      <c r="I360" s="51">
        <v>201604750</v>
      </c>
      <c r="J360" s="54">
        <v>42635</v>
      </c>
    </row>
    <row r="361" spans="1:10" x14ac:dyDescent="0.25">
      <c r="A361" s="51" t="s">
        <v>65</v>
      </c>
      <c r="B361" s="51">
        <v>12</v>
      </c>
      <c r="C361" s="51">
        <v>0</v>
      </c>
      <c r="D361" s="51">
        <f t="shared" si="10"/>
        <v>12</v>
      </c>
      <c r="E361" s="52">
        <v>0.18</v>
      </c>
      <c r="F361" s="51"/>
      <c r="G361" s="53">
        <v>3</v>
      </c>
      <c r="H361" s="53">
        <f t="shared" si="11"/>
        <v>36</v>
      </c>
      <c r="I361" s="51">
        <v>201604750</v>
      </c>
      <c r="J361" s="54">
        <v>42635</v>
      </c>
    </row>
    <row r="362" spans="1:10" x14ac:dyDescent="0.25">
      <c r="A362" s="51" t="s">
        <v>430</v>
      </c>
      <c r="B362" s="51">
        <v>12</v>
      </c>
      <c r="C362" s="51">
        <v>0</v>
      </c>
      <c r="D362" s="51">
        <f t="shared" si="10"/>
        <v>12</v>
      </c>
      <c r="E362" s="52">
        <v>0.18</v>
      </c>
      <c r="F362" s="52">
        <v>0.2</v>
      </c>
      <c r="G362" s="53">
        <v>12.15</v>
      </c>
      <c r="H362" s="53">
        <f t="shared" si="11"/>
        <v>116.64000000000001</v>
      </c>
      <c r="I362" s="51">
        <v>201604750</v>
      </c>
      <c r="J362" s="54">
        <v>42635</v>
      </c>
    </row>
    <row r="363" spans="1:10" x14ac:dyDescent="0.25">
      <c r="A363" s="51" t="s">
        <v>65</v>
      </c>
      <c r="B363" s="51">
        <v>12</v>
      </c>
      <c r="C363" s="51">
        <v>0</v>
      </c>
      <c r="D363" s="51">
        <f t="shared" si="10"/>
        <v>12</v>
      </c>
      <c r="E363" s="52">
        <v>0.18</v>
      </c>
      <c r="F363" s="51"/>
      <c r="G363" s="53">
        <v>3</v>
      </c>
      <c r="H363" s="53">
        <f t="shared" si="11"/>
        <v>36</v>
      </c>
      <c r="I363" s="51">
        <v>201604750</v>
      </c>
      <c r="J363" s="54">
        <v>42635</v>
      </c>
    </row>
    <row r="364" spans="1:10" x14ac:dyDescent="0.25">
      <c r="A364" s="51" t="s">
        <v>249</v>
      </c>
      <c r="B364" s="51">
        <v>10</v>
      </c>
      <c r="C364" s="51">
        <v>0</v>
      </c>
      <c r="D364" s="51">
        <f t="shared" si="10"/>
        <v>10</v>
      </c>
      <c r="E364" s="52">
        <v>0.18</v>
      </c>
      <c r="F364" s="52">
        <v>0.2</v>
      </c>
      <c r="G364" s="53">
        <v>15.8</v>
      </c>
      <c r="H364" s="53">
        <f t="shared" si="11"/>
        <v>126.4</v>
      </c>
      <c r="I364" s="51">
        <v>201604750</v>
      </c>
      <c r="J364" s="54">
        <v>42635</v>
      </c>
    </row>
    <row r="365" spans="1:10" x14ac:dyDescent="0.25">
      <c r="A365" s="51" t="s">
        <v>65</v>
      </c>
      <c r="B365" s="51">
        <v>10</v>
      </c>
      <c r="C365" s="51">
        <v>0</v>
      </c>
      <c r="D365" s="51">
        <f t="shared" si="10"/>
        <v>10</v>
      </c>
      <c r="E365" s="52">
        <v>0.18</v>
      </c>
      <c r="F365" s="51"/>
      <c r="G365" s="53">
        <v>3</v>
      </c>
      <c r="H365" s="53">
        <f t="shared" si="11"/>
        <v>30</v>
      </c>
      <c r="I365" s="51">
        <v>201604750</v>
      </c>
      <c r="J365" s="54">
        <v>42635</v>
      </c>
    </row>
    <row r="366" spans="1:10" x14ac:dyDescent="0.25">
      <c r="A366" s="51" t="s">
        <v>403</v>
      </c>
      <c r="B366" s="51">
        <v>24</v>
      </c>
      <c r="C366" s="51">
        <v>0</v>
      </c>
      <c r="D366" s="51">
        <f t="shared" si="10"/>
        <v>24</v>
      </c>
      <c r="E366" s="52">
        <v>0.18</v>
      </c>
      <c r="F366" s="52">
        <v>0.1</v>
      </c>
      <c r="G366" s="53">
        <v>5.2</v>
      </c>
      <c r="H366" s="53">
        <f t="shared" si="11"/>
        <v>112.32000000000001</v>
      </c>
      <c r="I366" s="51">
        <v>201604750</v>
      </c>
      <c r="J366" s="54">
        <v>42635</v>
      </c>
    </row>
    <row r="367" spans="1:10" x14ac:dyDescent="0.25">
      <c r="A367" s="51" t="s">
        <v>218</v>
      </c>
      <c r="B367" s="51">
        <v>30</v>
      </c>
      <c r="C367" s="51">
        <v>0</v>
      </c>
      <c r="D367" s="51">
        <f t="shared" si="10"/>
        <v>30</v>
      </c>
      <c r="E367" s="52">
        <v>0.18</v>
      </c>
      <c r="F367" s="52">
        <v>0.1</v>
      </c>
      <c r="G367" s="53">
        <v>3.68</v>
      </c>
      <c r="H367" s="53">
        <f t="shared" si="11"/>
        <v>99.36</v>
      </c>
      <c r="I367" s="51">
        <v>201604750</v>
      </c>
      <c r="J367" s="54">
        <v>42635</v>
      </c>
    </row>
    <row r="368" spans="1:10" x14ac:dyDescent="0.25">
      <c r="A368" s="51" t="s">
        <v>431</v>
      </c>
      <c r="B368" s="51">
        <v>5</v>
      </c>
      <c r="C368" s="51">
        <v>0</v>
      </c>
      <c r="D368" s="51">
        <f t="shared" si="10"/>
        <v>5</v>
      </c>
      <c r="E368" s="52">
        <v>0.18</v>
      </c>
      <c r="F368" s="52">
        <v>0.15</v>
      </c>
      <c r="G368" s="53">
        <v>20.399999999999999</v>
      </c>
      <c r="H368" s="53">
        <f t="shared" si="11"/>
        <v>86.7</v>
      </c>
      <c r="I368" s="51">
        <v>201604750</v>
      </c>
      <c r="J368" s="54">
        <v>42635</v>
      </c>
    </row>
    <row r="369" spans="1:10" x14ac:dyDescent="0.25">
      <c r="A369" s="51" t="s">
        <v>432</v>
      </c>
      <c r="B369" s="51">
        <v>5</v>
      </c>
      <c r="C369" s="51">
        <v>0</v>
      </c>
      <c r="D369" s="51">
        <f t="shared" si="10"/>
        <v>5</v>
      </c>
      <c r="E369" s="52">
        <v>0.18</v>
      </c>
      <c r="F369" s="52">
        <v>0.15</v>
      </c>
      <c r="G369" s="53">
        <v>23.6</v>
      </c>
      <c r="H369" s="53">
        <f t="shared" si="11"/>
        <v>100.3</v>
      </c>
      <c r="I369" s="51">
        <v>201604750</v>
      </c>
      <c r="J369" s="54">
        <v>42635</v>
      </c>
    </row>
    <row r="370" spans="1:10" x14ac:dyDescent="0.25">
      <c r="A370" s="51" t="s">
        <v>364</v>
      </c>
      <c r="B370" s="51">
        <v>20</v>
      </c>
      <c r="C370" s="51">
        <v>0</v>
      </c>
      <c r="D370" s="51">
        <f t="shared" si="10"/>
        <v>20</v>
      </c>
      <c r="E370" s="52">
        <v>0.18</v>
      </c>
      <c r="F370" s="52">
        <v>0.1</v>
      </c>
      <c r="G370" s="53">
        <v>4.6500000000000004</v>
      </c>
      <c r="H370" s="53">
        <f t="shared" si="11"/>
        <v>83.7</v>
      </c>
      <c r="I370" s="51">
        <v>201604750</v>
      </c>
      <c r="J370" s="54">
        <v>42635</v>
      </c>
    </row>
    <row r="371" spans="1:10" x14ac:dyDescent="0.25">
      <c r="A371" s="51" t="s">
        <v>383</v>
      </c>
      <c r="B371" s="51">
        <v>6</v>
      </c>
      <c r="C371" s="51">
        <v>0</v>
      </c>
      <c r="D371" s="51">
        <f t="shared" si="10"/>
        <v>6</v>
      </c>
      <c r="E371" s="52">
        <v>0.18</v>
      </c>
      <c r="F371" s="52">
        <v>0.1</v>
      </c>
      <c r="G371" s="53">
        <v>9.6999999999999993</v>
      </c>
      <c r="H371" s="53">
        <f t="shared" si="11"/>
        <v>52.379999999999995</v>
      </c>
      <c r="I371" s="51">
        <v>201604750</v>
      </c>
      <c r="J371" s="54">
        <v>42635</v>
      </c>
    </row>
    <row r="372" spans="1:10" x14ac:dyDescent="0.25">
      <c r="A372" s="51" t="s">
        <v>433</v>
      </c>
      <c r="B372" s="51">
        <v>12</v>
      </c>
      <c r="C372" s="51">
        <v>0</v>
      </c>
      <c r="D372" s="51">
        <f t="shared" si="10"/>
        <v>12</v>
      </c>
      <c r="E372" s="52">
        <v>0.18</v>
      </c>
      <c r="F372" s="52">
        <v>0.1</v>
      </c>
      <c r="G372" s="53">
        <v>12.5</v>
      </c>
      <c r="H372" s="53">
        <f t="shared" si="11"/>
        <v>135</v>
      </c>
      <c r="I372" s="51">
        <v>201604750</v>
      </c>
      <c r="J372" s="54">
        <v>42635</v>
      </c>
    </row>
    <row r="373" spans="1:10" x14ac:dyDescent="0.25">
      <c r="A373" s="51" t="s">
        <v>434</v>
      </c>
      <c r="B373" s="51">
        <v>12</v>
      </c>
      <c r="C373" s="51">
        <v>0</v>
      </c>
      <c r="D373" s="51">
        <f t="shared" si="10"/>
        <v>12</v>
      </c>
      <c r="E373" s="52">
        <v>0.18</v>
      </c>
      <c r="F373" s="52">
        <v>0.1</v>
      </c>
      <c r="G373" s="53">
        <v>15</v>
      </c>
      <c r="H373" s="53">
        <f t="shared" si="11"/>
        <v>162</v>
      </c>
      <c r="I373" s="51">
        <v>201604750</v>
      </c>
      <c r="J373" s="54">
        <v>42635</v>
      </c>
    </row>
    <row r="374" spans="1:10" x14ac:dyDescent="0.25">
      <c r="A374" s="51" t="s">
        <v>435</v>
      </c>
      <c r="B374" s="51">
        <v>12</v>
      </c>
      <c r="C374" s="51">
        <v>0</v>
      </c>
      <c r="D374" s="51">
        <f t="shared" si="10"/>
        <v>12</v>
      </c>
      <c r="E374" s="52">
        <v>0.18</v>
      </c>
      <c r="F374" s="52">
        <v>0.1</v>
      </c>
      <c r="G374" s="53">
        <v>14</v>
      </c>
      <c r="H374" s="53">
        <f t="shared" si="11"/>
        <v>151.19999999999999</v>
      </c>
      <c r="I374" s="51">
        <v>201604750</v>
      </c>
      <c r="J374" s="54">
        <v>42635</v>
      </c>
    </row>
    <row r="375" spans="1:10" x14ac:dyDescent="0.25">
      <c r="A375" s="51" t="s">
        <v>436</v>
      </c>
      <c r="B375" s="51">
        <v>24</v>
      </c>
      <c r="C375" s="51">
        <v>0</v>
      </c>
      <c r="D375" s="51">
        <f t="shared" si="10"/>
        <v>24</v>
      </c>
      <c r="E375" s="52">
        <v>0.18</v>
      </c>
      <c r="F375" s="52">
        <v>0.2</v>
      </c>
      <c r="G375" s="53">
        <v>6.98</v>
      </c>
      <c r="H375" s="53">
        <f t="shared" si="11"/>
        <v>134.01600000000002</v>
      </c>
      <c r="I375" s="51">
        <v>201604750</v>
      </c>
      <c r="J375" s="54">
        <v>42635</v>
      </c>
    </row>
    <row r="376" spans="1:10" x14ac:dyDescent="0.25">
      <c r="A376" s="51" t="s">
        <v>437</v>
      </c>
      <c r="B376" s="51">
        <v>72</v>
      </c>
      <c r="C376" s="51">
        <v>0</v>
      </c>
      <c r="D376" s="51">
        <f t="shared" si="10"/>
        <v>72</v>
      </c>
      <c r="E376" s="52">
        <v>0.18</v>
      </c>
      <c r="F376" s="52">
        <v>0.25</v>
      </c>
      <c r="G376" s="53">
        <v>3</v>
      </c>
      <c r="H376" s="53">
        <f t="shared" si="11"/>
        <v>162</v>
      </c>
      <c r="I376" s="51">
        <v>201604750</v>
      </c>
      <c r="J376" s="54">
        <v>42635</v>
      </c>
    </row>
    <row r="377" spans="1:10" x14ac:dyDescent="0.25">
      <c r="A377" s="51" t="s">
        <v>224</v>
      </c>
      <c r="B377" s="51">
        <v>20</v>
      </c>
      <c r="C377" s="51">
        <v>0</v>
      </c>
      <c r="D377" s="51">
        <f t="shared" si="10"/>
        <v>20</v>
      </c>
      <c r="E377" s="52">
        <v>0.18</v>
      </c>
      <c r="F377" s="52">
        <v>0.1</v>
      </c>
      <c r="G377" s="53">
        <v>8.8000000000000007</v>
      </c>
      <c r="H377" s="53">
        <f t="shared" si="11"/>
        <v>158.4</v>
      </c>
      <c r="I377" s="51">
        <v>201604750</v>
      </c>
      <c r="J377" s="54">
        <v>42635</v>
      </c>
    </row>
    <row r="378" spans="1:10" x14ac:dyDescent="0.25">
      <c r="A378" s="51" t="s">
        <v>438</v>
      </c>
      <c r="B378" s="51">
        <v>12</v>
      </c>
      <c r="C378" s="51">
        <v>0</v>
      </c>
      <c r="D378" s="51">
        <f t="shared" si="10"/>
        <v>12</v>
      </c>
      <c r="E378" s="52">
        <v>0.18</v>
      </c>
      <c r="F378" s="52">
        <v>0.1</v>
      </c>
      <c r="G378" s="53">
        <v>6.4</v>
      </c>
      <c r="H378" s="53">
        <f t="shared" si="11"/>
        <v>69.12</v>
      </c>
      <c r="I378" s="51">
        <v>201604750</v>
      </c>
      <c r="J378" s="54">
        <v>42635</v>
      </c>
    </row>
    <row r="379" spans="1:10" x14ac:dyDescent="0.25">
      <c r="A379" s="51" t="s">
        <v>439</v>
      </c>
      <c r="B379" s="51">
        <v>12</v>
      </c>
      <c r="C379" s="51">
        <v>0</v>
      </c>
      <c r="D379" s="51">
        <f t="shared" si="10"/>
        <v>12</v>
      </c>
      <c r="E379" s="52">
        <v>0.18</v>
      </c>
      <c r="F379" s="52">
        <v>0.1</v>
      </c>
      <c r="G379" s="53">
        <v>6.2</v>
      </c>
      <c r="H379" s="53">
        <f t="shared" si="11"/>
        <v>66.960000000000008</v>
      </c>
      <c r="I379" s="51">
        <v>201604750</v>
      </c>
      <c r="J379" s="54">
        <v>42635</v>
      </c>
    </row>
    <row r="380" spans="1:10" x14ac:dyDescent="0.25">
      <c r="A380" s="51" t="s">
        <v>440</v>
      </c>
      <c r="B380" s="51">
        <v>48</v>
      </c>
      <c r="C380" s="51">
        <v>0</v>
      </c>
      <c r="D380" s="51">
        <f t="shared" si="10"/>
        <v>48</v>
      </c>
      <c r="E380" s="52">
        <v>0.18</v>
      </c>
      <c r="F380" s="52">
        <v>0.2</v>
      </c>
      <c r="G380" s="53">
        <v>6.5</v>
      </c>
      <c r="H380" s="53">
        <f t="shared" si="11"/>
        <v>249.6</v>
      </c>
      <c r="I380" s="51">
        <v>201604750</v>
      </c>
      <c r="J380" s="54">
        <v>42635</v>
      </c>
    </row>
    <row r="381" spans="1:10" x14ac:dyDescent="0.25">
      <c r="A381" s="51" t="s">
        <v>441</v>
      </c>
      <c r="B381" s="51">
        <v>10</v>
      </c>
      <c r="C381" s="51">
        <v>0</v>
      </c>
      <c r="D381" s="51">
        <f t="shared" si="10"/>
        <v>10</v>
      </c>
      <c r="E381" s="52">
        <v>0.18</v>
      </c>
      <c r="F381" s="52">
        <v>0.1</v>
      </c>
      <c r="G381" s="53">
        <v>13.2</v>
      </c>
      <c r="H381" s="53">
        <f t="shared" si="11"/>
        <v>118.8</v>
      </c>
      <c r="I381" s="51">
        <v>201604750</v>
      </c>
      <c r="J381" s="54">
        <v>42635</v>
      </c>
    </row>
    <row r="382" spans="1:10" x14ac:dyDescent="0.25">
      <c r="A382" s="51" t="s">
        <v>217</v>
      </c>
      <c r="B382" s="51">
        <v>96</v>
      </c>
      <c r="C382" s="51">
        <v>0</v>
      </c>
      <c r="D382" s="51">
        <f t="shared" si="10"/>
        <v>96</v>
      </c>
      <c r="E382" s="52">
        <v>0.18</v>
      </c>
      <c r="F382" s="52">
        <v>0.2</v>
      </c>
      <c r="G382" s="53">
        <v>1.05</v>
      </c>
      <c r="H382" s="53">
        <f t="shared" si="11"/>
        <v>80.640000000000015</v>
      </c>
      <c r="I382" s="51">
        <v>201604750</v>
      </c>
      <c r="J382" s="54">
        <v>42635</v>
      </c>
    </row>
    <row r="383" spans="1:10" x14ac:dyDescent="0.25">
      <c r="A383" s="51" t="s">
        <v>442</v>
      </c>
      <c r="B383" s="51">
        <v>10</v>
      </c>
      <c r="C383" s="51">
        <v>0</v>
      </c>
      <c r="D383" s="51">
        <f t="shared" si="10"/>
        <v>10</v>
      </c>
      <c r="E383" s="52">
        <v>0.18</v>
      </c>
      <c r="F383" s="52">
        <v>0.1</v>
      </c>
      <c r="G383" s="53">
        <v>19.2</v>
      </c>
      <c r="H383" s="53">
        <f t="shared" si="11"/>
        <v>172.8</v>
      </c>
      <c r="I383" s="51">
        <v>201604750</v>
      </c>
      <c r="J383" s="54">
        <v>42635</v>
      </c>
    </row>
    <row r="384" spans="1:10" x14ac:dyDescent="0.25">
      <c r="A384" s="51" t="s">
        <v>443</v>
      </c>
      <c r="B384" s="51">
        <v>10</v>
      </c>
      <c r="C384" s="51">
        <v>0</v>
      </c>
      <c r="D384" s="51">
        <f t="shared" si="10"/>
        <v>10</v>
      </c>
      <c r="E384" s="52">
        <v>0.18</v>
      </c>
      <c r="F384" s="52">
        <v>0.1</v>
      </c>
      <c r="G384" s="53">
        <v>16.600000000000001</v>
      </c>
      <c r="H384" s="53">
        <f t="shared" si="11"/>
        <v>149.4</v>
      </c>
      <c r="I384" s="51">
        <v>201604750</v>
      </c>
      <c r="J384" s="54">
        <v>42635</v>
      </c>
    </row>
    <row r="385" spans="1:10" x14ac:dyDescent="0.25">
      <c r="A385" s="51" t="s">
        <v>444</v>
      </c>
      <c r="B385" s="51">
        <v>5</v>
      </c>
      <c r="C385" s="51">
        <v>0</v>
      </c>
      <c r="D385" s="51">
        <f t="shared" si="10"/>
        <v>5</v>
      </c>
      <c r="E385" s="52">
        <v>0.18</v>
      </c>
      <c r="F385" s="52">
        <v>0.1</v>
      </c>
      <c r="G385" s="53">
        <v>11.35</v>
      </c>
      <c r="H385" s="53">
        <f t="shared" si="11"/>
        <v>51.075000000000003</v>
      </c>
      <c r="I385" s="51">
        <v>201604750</v>
      </c>
      <c r="J385" s="54">
        <v>42635</v>
      </c>
    </row>
    <row r="386" spans="1:10" x14ac:dyDescent="0.25">
      <c r="A386" s="51" t="s">
        <v>445</v>
      </c>
      <c r="B386" s="51">
        <v>120</v>
      </c>
      <c r="C386" s="51">
        <v>0</v>
      </c>
      <c r="D386" s="51">
        <f t="shared" si="10"/>
        <v>120</v>
      </c>
      <c r="E386" s="52">
        <v>0.18</v>
      </c>
      <c r="F386" s="52">
        <v>0.4</v>
      </c>
      <c r="G386" s="53">
        <v>5.46</v>
      </c>
      <c r="H386" s="53">
        <f t="shared" si="11"/>
        <v>393.12</v>
      </c>
      <c r="I386" s="51">
        <v>201604750</v>
      </c>
      <c r="J386" s="54">
        <v>42635</v>
      </c>
    </row>
    <row r="387" spans="1:10" x14ac:dyDescent="0.25">
      <c r="A387" s="51" t="s">
        <v>446</v>
      </c>
      <c r="B387" s="51">
        <v>72</v>
      </c>
      <c r="C387" s="51">
        <v>0</v>
      </c>
      <c r="D387" s="51">
        <f t="shared" si="10"/>
        <v>72</v>
      </c>
      <c r="E387" s="52">
        <v>0.18</v>
      </c>
      <c r="F387" s="52">
        <v>0.4</v>
      </c>
      <c r="G387" s="53">
        <v>6.57</v>
      </c>
      <c r="H387" s="53">
        <f t="shared" si="11"/>
        <v>283.82400000000001</v>
      </c>
      <c r="I387" s="51">
        <v>201604750</v>
      </c>
      <c r="J387" s="54">
        <v>42635</v>
      </c>
    </row>
    <row r="388" spans="1:10" x14ac:dyDescent="0.25">
      <c r="A388" s="51" t="s">
        <v>447</v>
      </c>
      <c r="B388" s="51">
        <v>6</v>
      </c>
      <c r="C388" s="51">
        <v>0</v>
      </c>
      <c r="D388" s="51">
        <f t="shared" ref="D388:D391" si="12">+B388-C388</f>
        <v>6</v>
      </c>
      <c r="E388" s="52">
        <v>0.18</v>
      </c>
      <c r="F388" s="52">
        <v>0.1</v>
      </c>
      <c r="G388" s="53">
        <v>9</v>
      </c>
      <c r="H388" s="53">
        <f t="shared" si="11"/>
        <v>48.6</v>
      </c>
      <c r="I388" s="51">
        <v>201604750</v>
      </c>
      <c r="J388" s="54">
        <v>42635</v>
      </c>
    </row>
    <row r="389" spans="1:10" x14ac:dyDescent="0.25">
      <c r="A389" s="51" t="s">
        <v>448</v>
      </c>
      <c r="B389" s="51">
        <v>10</v>
      </c>
      <c r="C389" s="51">
        <v>0</v>
      </c>
      <c r="D389" s="51">
        <f t="shared" si="12"/>
        <v>10</v>
      </c>
      <c r="E389" s="52">
        <v>0.18</v>
      </c>
      <c r="F389" s="52">
        <v>0.25</v>
      </c>
      <c r="G389" s="53">
        <v>19.899999999999999</v>
      </c>
      <c r="H389" s="53">
        <f t="shared" si="11"/>
        <v>149.25</v>
      </c>
      <c r="I389" s="51">
        <v>201604750</v>
      </c>
      <c r="J389" s="54">
        <v>42635</v>
      </c>
    </row>
    <row r="390" spans="1:10" x14ac:dyDescent="0.25">
      <c r="A390" s="51" t="s">
        <v>449</v>
      </c>
      <c r="B390" s="51">
        <v>2</v>
      </c>
      <c r="C390" s="51">
        <v>0</v>
      </c>
      <c r="D390" s="51">
        <f t="shared" si="12"/>
        <v>2</v>
      </c>
      <c r="E390" s="52">
        <v>0.18</v>
      </c>
      <c r="F390" s="52">
        <v>0.25</v>
      </c>
      <c r="G390" s="53">
        <v>76.2</v>
      </c>
      <c r="H390" s="53">
        <f t="shared" si="11"/>
        <v>114.30000000000001</v>
      </c>
      <c r="I390" s="51">
        <v>201604750</v>
      </c>
      <c r="J390" s="54">
        <v>42635</v>
      </c>
    </row>
    <row r="391" spans="1:10" x14ac:dyDescent="0.25">
      <c r="A391" s="51" t="s">
        <v>450</v>
      </c>
      <c r="B391" s="51">
        <v>6</v>
      </c>
      <c r="C391" s="51">
        <v>0</v>
      </c>
      <c r="D391" s="51">
        <f t="shared" si="12"/>
        <v>6</v>
      </c>
      <c r="E391" s="52">
        <v>0.18</v>
      </c>
      <c r="F391" s="52">
        <v>0.25</v>
      </c>
      <c r="G391" s="53">
        <v>10.199999999999999</v>
      </c>
      <c r="H391" s="53">
        <f t="shared" si="11"/>
        <v>45.9</v>
      </c>
      <c r="I391" s="51">
        <v>201604750</v>
      </c>
      <c r="J391" s="54">
        <v>42635</v>
      </c>
    </row>
    <row r="392" spans="1:10" x14ac:dyDescent="0.25">
      <c r="A392" s="51" t="s">
        <v>408</v>
      </c>
      <c r="B392" s="51">
        <v>6</v>
      </c>
      <c r="C392" s="51">
        <v>0</v>
      </c>
      <c r="D392" s="51">
        <f>+B392-C392</f>
        <v>6</v>
      </c>
      <c r="E392" s="52">
        <v>0.18</v>
      </c>
      <c r="F392" s="52">
        <v>0.3</v>
      </c>
      <c r="G392" s="53">
        <v>20.95</v>
      </c>
      <c r="H392" s="53">
        <f>+(G392*B392)-(G392*B392*F392)</f>
        <v>87.99</v>
      </c>
      <c r="I392" s="51">
        <v>201604750</v>
      </c>
      <c r="J392" s="54">
        <v>42635</v>
      </c>
    </row>
    <row r="393" spans="1:10" x14ac:dyDescent="0.25">
      <c r="A393" s="51" t="s">
        <v>409</v>
      </c>
      <c r="B393" s="51">
        <v>2</v>
      </c>
      <c r="C393" s="51">
        <v>0</v>
      </c>
      <c r="D393" s="51">
        <f t="shared" ref="D393:D394" si="13">+B393-C393</f>
        <v>2</v>
      </c>
      <c r="E393" s="52">
        <v>0.18</v>
      </c>
      <c r="F393" s="52">
        <v>0.3</v>
      </c>
      <c r="G393" s="53">
        <v>120.5</v>
      </c>
      <c r="H393" s="53">
        <f>+(G393*B393)-(G393*B393*F393)</f>
        <v>168.7</v>
      </c>
      <c r="I393" s="51">
        <v>201604750</v>
      </c>
      <c r="J393" s="54">
        <v>42635</v>
      </c>
    </row>
    <row r="394" spans="1:10" x14ac:dyDescent="0.25">
      <c r="A394" s="51" t="s">
        <v>267</v>
      </c>
      <c r="B394" s="51">
        <v>24</v>
      </c>
      <c r="C394" s="51">
        <v>0</v>
      </c>
      <c r="D394" s="51">
        <f t="shared" si="13"/>
        <v>24</v>
      </c>
      <c r="E394" s="52">
        <v>0.18</v>
      </c>
      <c r="F394" s="52">
        <v>0.1</v>
      </c>
      <c r="G394" s="53">
        <v>5.3</v>
      </c>
      <c r="H394" s="53">
        <f>+(G394*B394)-(G394*B394*F394)</f>
        <v>114.47999999999999</v>
      </c>
      <c r="I394" s="51">
        <v>201604750</v>
      </c>
      <c r="J394" s="54">
        <v>42635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opLeftCell="A22" workbookViewId="0">
      <selection activeCell="A2" sqref="A2:K43"/>
    </sheetView>
  </sheetViews>
  <sheetFormatPr baseColWidth="10" defaultRowHeight="15" x14ac:dyDescent="0.25"/>
  <cols>
    <col min="1" max="1" width="36.5703125" customWidth="1"/>
  </cols>
  <sheetData>
    <row r="1" spans="1:11" x14ac:dyDescent="0.25">
      <c r="A1" s="2" t="s">
        <v>1</v>
      </c>
      <c r="B1" s="2" t="s">
        <v>7</v>
      </c>
      <c r="C1" s="2" t="s">
        <v>8</v>
      </c>
      <c r="D1" s="2" t="s">
        <v>9</v>
      </c>
      <c r="E1" s="2" t="s">
        <v>2</v>
      </c>
      <c r="F1" s="2" t="s">
        <v>3</v>
      </c>
      <c r="G1" s="2" t="s">
        <v>4</v>
      </c>
      <c r="H1" s="2" t="s">
        <v>93</v>
      </c>
      <c r="I1" s="2" t="s">
        <v>6</v>
      </c>
      <c r="J1" s="2" t="s">
        <v>42</v>
      </c>
      <c r="K1" s="2" t="s">
        <v>44</v>
      </c>
    </row>
    <row r="2" spans="1:11" x14ac:dyDescent="0.25">
      <c r="A2" s="115" t="s">
        <v>81</v>
      </c>
      <c r="B2" s="116">
        <v>20</v>
      </c>
      <c r="C2" s="115">
        <v>0</v>
      </c>
      <c r="D2" s="115">
        <f>+B2-C2</f>
        <v>20</v>
      </c>
      <c r="E2" s="117">
        <v>0.18</v>
      </c>
      <c r="F2" s="117">
        <v>0.15</v>
      </c>
      <c r="G2" s="112">
        <v>2.4</v>
      </c>
      <c r="H2" s="112">
        <f>(B2*G2)*(100%-F2)</f>
        <v>40.799999999999997</v>
      </c>
      <c r="I2" s="116"/>
      <c r="J2" s="115">
        <v>1604728</v>
      </c>
      <c r="K2" s="114">
        <v>42487</v>
      </c>
    </row>
    <row r="3" spans="1:11" x14ac:dyDescent="0.25">
      <c r="A3" s="107" t="s">
        <v>617</v>
      </c>
      <c r="B3" s="107">
        <v>20</v>
      </c>
      <c r="C3" s="115">
        <v>0</v>
      </c>
      <c r="D3" s="115">
        <f t="shared" ref="D3:D17" si="0">+B3-C3</f>
        <v>20</v>
      </c>
      <c r="E3" s="117">
        <v>0.18</v>
      </c>
      <c r="F3" s="108">
        <v>0.15</v>
      </c>
      <c r="G3" s="112">
        <v>2.75</v>
      </c>
      <c r="H3" s="112">
        <f t="shared" ref="H3:H17" si="1">(B3*G3)*(100%-F3)</f>
        <v>46.75</v>
      </c>
      <c r="I3" s="107"/>
      <c r="J3" s="115">
        <v>1604728</v>
      </c>
      <c r="K3" s="114">
        <v>42487</v>
      </c>
    </row>
    <row r="4" spans="1:11" x14ac:dyDescent="0.25">
      <c r="A4" s="107" t="s">
        <v>618</v>
      </c>
      <c r="B4" s="107">
        <v>60</v>
      </c>
      <c r="C4" s="115">
        <v>0</v>
      </c>
      <c r="D4" s="115">
        <f t="shared" si="0"/>
        <v>60</v>
      </c>
      <c r="E4" s="117">
        <v>0.18</v>
      </c>
      <c r="F4" s="108">
        <v>0.18</v>
      </c>
      <c r="G4" s="112">
        <v>2.2000000000000002</v>
      </c>
      <c r="H4" s="112">
        <f t="shared" si="1"/>
        <v>108.24000000000001</v>
      </c>
      <c r="I4" s="107"/>
      <c r="J4" s="115">
        <v>1604728</v>
      </c>
      <c r="K4" s="114">
        <v>42487</v>
      </c>
    </row>
    <row r="5" spans="1:11" x14ac:dyDescent="0.25">
      <c r="A5" s="107" t="s">
        <v>619</v>
      </c>
      <c r="B5" s="107">
        <v>10</v>
      </c>
      <c r="C5" s="115">
        <v>0</v>
      </c>
      <c r="D5" s="115">
        <f t="shared" si="0"/>
        <v>10</v>
      </c>
      <c r="E5" s="117">
        <v>0.18</v>
      </c>
      <c r="F5" s="118">
        <v>0.18</v>
      </c>
      <c r="G5" s="112">
        <v>10.65</v>
      </c>
      <c r="H5" s="112">
        <f t="shared" si="1"/>
        <v>87.330000000000013</v>
      </c>
      <c r="I5" s="107"/>
      <c r="J5" s="115">
        <v>1604728</v>
      </c>
      <c r="K5" s="114">
        <v>42487</v>
      </c>
    </row>
    <row r="6" spans="1:11" x14ac:dyDescent="0.25">
      <c r="A6" s="107" t="s">
        <v>74</v>
      </c>
      <c r="B6" s="107">
        <v>60</v>
      </c>
      <c r="C6" s="115">
        <v>0</v>
      </c>
      <c r="D6" s="115">
        <f t="shared" si="0"/>
        <v>60</v>
      </c>
      <c r="E6" s="117">
        <v>0.18</v>
      </c>
      <c r="F6" s="118">
        <v>0.25</v>
      </c>
      <c r="G6" s="112">
        <v>0.71899999999999997</v>
      </c>
      <c r="H6" s="112">
        <f t="shared" si="1"/>
        <v>32.355000000000004</v>
      </c>
      <c r="I6" s="107"/>
      <c r="J6" s="115">
        <v>1604728</v>
      </c>
      <c r="K6" s="114">
        <v>42487</v>
      </c>
    </row>
    <row r="7" spans="1:11" x14ac:dyDescent="0.25">
      <c r="A7" s="107" t="s">
        <v>620</v>
      </c>
      <c r="B7" s="107">
        <v>60</v>
      </c>
      <c r="C7" s="115">
        <v>0</v>
      </c>
      <c r="D7" s="115">
        <f t="shared" si="0"/>
        <v>60</v>
      </c>
      <c r="E7" s="117">
        <v>0.18</v>
      </c>
      <c r="F7" s="118">
        <v>0.25</v>
      </c>
      <c r="G7" s="112">
        <v>0.89800000000000002</v>
      </c>
      <c r="H7" s="112">
        <f t="shared" si="1"/>
        <v>40.410000000000004</v>
      </c>
      <c r="I7" s="107"/>
      <c r="J7" s="115">
        <v>1604728</v>
      </c>
      <c r="K7" s="114">
        <v>42487</v>
      </c>
    </row>
    <row r="8" spans="1:11" x14ac:dyDescent="0.25">
      <c r="A8" s="107" t="s">
        <v>76</v>
      </c>
      <c r="B8" s="107">
        <v>60</v>
      </c>
      <c r="C8" s="115">
        <v>0</v>
      </c>
      <c r="D8" s="115">
        <f t="shared" si="0"/>
        <v>60</v>
      </c>
      <c r="E8" s="117">
        <v>0.18</v>
      </c>
      <c r="F8" s="118">
        <v>0.25</v>
      </c>
      <c r="G8" s="112">
        <v>1.095</v>
      </c>
      <c r="H8" s="112">
        <f t="shared" si="1"/>
        <v>49.275000000000006</v>
      </c>
      <c r="I8" s="107"/>
      <c r="J8" s="115">
        <v>1604728</v>
      </c>
      <c r="K8" s="114">
        <v>42487</v>
      </c>
    </row>
    <row r="9" spans="1:11" x14ac:dyDescent="0.25">
      <c r="A9" s="107" t="s">
        <v>77</v>
      </c>
      <c r="B9" s="107">
        <v>60</v>
      </c>
      <c r="C9" s="115">
        <v>0</v>
      </c>
      <c r="D9" s="115">
        <f t="shared" si="0"/>
        <v>60</v>
      </c>
      <c r="E9" s="117">
        <v>0.18</v>
      </c>
      <c r="F9" s="118">
        <v>0.25</v>
      </c>
      <c r="G9" s="112">
        <v>1.76</v>
      </c>
      <c r="H9" s="112">
        <f t="shared" si="1"/>
        <v>79.199999999999989</v>
      </c>
      <c r="I9" s="107"/>
      <c r="J9" s="115">
        <v>1604728</v>
      </c>
      <c r="K9" s="114">
        <v>42487</v>
      </c>
    </row>
    <row r="10" spans="1:11" x14ac:dyDescent="0.25">
      <c r="A10" s="107" t="s">
        <v>85</v>
      </c>
      <c r="B10" s="107">
        <v>60</v>
      </c>
      <c r="C10" s="115">
        <v>0</v>
      </c>
      <c r="D10" s="115">
        <f t="shared" si="0"/>
        <v>60</v>
      </c>
      <c r="E10" s="117">
        <v>0.18</v>
      </c>
      <c r="F10" s="118">
        <v>0.25</v>
      </c>
      <c r="G10" s="112">
        <v>2.2799999999999998</v>
      </c>
      <c r="H10" s="112">
        <f t="shared" si="1"/>
        <v>102.6</v>
      </c>
      <c r="I10" s="107"/>
      <c r="J10" s="115">
        <v>1604728</v>
      </c>
      <c r="K10" s="114">
        <v>42487</v>
      </c>
    </row>
    <row r="11" spans="1:11" x14ac:dyDescent="0.25">
      <c r="A11" s="107" t="s">
        <v>86</v>
      </c>
      <c r="B11" s="107">
        <v>60</v>
      </c>
      <c r="C11" s="115">
        <v>0</v>
      </c>
      <c r="D11" s="115">
        <f t="shared" si="0"/>
        <v>60</v>
      </c>
      <c r="E11" s="117">
        <v>0.18</v>
      </c>
      <c r="F11" s="118">
        <v>0.25</v>
      </c>
      <c r="G11" s="112">
        <v>3.43</v>
      </c>
      <c r="H11" s="112">
        <f t="shared" si="1"/>
        <v>154.35000000000002</v>
      </c>
      <c r="I11" s="107"/>
      <c r="J11" s="115">
        <v>1604728</v>
      </c>
      <c r="K11" s="114">
        <v>42487</v>
      </c>
    </row>
    <row r="12" spans="1:11" x14ac:dyDescent="0.25">
      <c r="A12" s="107" t="s">
        <v>621</v>
      </c>
      <c r="B12" s="107">
        <v>12</v>
      </c>
      <c r="C12" s="115">
        <v>0</v>
      </c>
      <c r="D12" s="115">
        <f t="shared" si="0"/>
        <v>12</v>
      </c>
      <c r="E12" s="117">
        <v>0.18</v>
      </c>
      <c r="F12" s="118">
        <v>0.15</v>
      </c>
      <c r="G12" s="112">
        <v>5.3</v>
      </c>
      <c r="H12" s="112">
        <f t="shared" si="1"/>
        <v>54.059999999999995</v>
      </c>
      <c r="I12" s="107"/>
      <c r="J12" s="115">
        <v>1604728</v>
      </c>
      <c r="K12" s="114">
        <v>42487</v>
      </c>
    </row>
    <row r="13" spans="1:11" x14ac:dyDescent="0.25">
      <c r="A13" s="107" t="s">
        <v>622</v>
      </c>
      <c r="B13" s="107">
        <v>20</v>
      </c>
      <c r="C13" s="115">
        <v>0</v>
      </c>
      <c r="D13" s="115">
        <f t="shared" si="0"/>
        <v>20</v>
      </c>
      <c r="E13" s="117">
        <v>0.18</v>
      </c>
      <c r="F13" s="108">
        <v>0.25</v>
      </c>
      <c r="G13" s="112">
        <v>3.55</v>
      </c>
      <c r="H13" s="112">
        <f t="shared" si="1"/>
        <v>53.25</v>
      </c>
      <c r="I13" s="107"/>
      <c r="J13" s="115">
        <v>1604728</v>
      </c>
      <c r="K13" s="114">
        <v>42487</v>
      </c>
    </row>
    <row r="14" spans="1:11" x14ac:dyDescent="0.25">
      <c r="A14" s="107" t="s">
        <v>623</v>
      </c>
      <c r="B14" s="107">
        <v>24</v>
      </c>
      <c r="C14" s="115">
        <v>0</v>
      </c>
      <c r="D14" s="115">
        <f t="shared" si="0"/>
        <v>24</v>
      </c>
      <c r="E14" s="117">
        <v>0.18</v>
      </c>
      <c r="F14" s="108">
        <v>0.25</v>
      </c>
      <c r="G14" s="112">
        <v>3.88</v>
      </c>
      <c r="H14" s="112">
        <f t="shared" si="1"/>
        <v>69.84</v>
      </c>
      <c r="I14" s="107"/>
      <c r="J14" s="115">
        <v>1604728</v>
      </c>
      <c r="K14" s="114">
        <v>42487</v>
      </c>
    </row>
    <row r="15" spans="1:11" x14ac:dyDescent="0.25">
      <c r="A15" s="107" t="s">
        <v>624</v>
      </c>
      <c r="B15" s="107">
        <v>20</v>
      </c>
      <c r="C15" s="115">
        <v>0</v>
      </c>
      <c r="D15" s="115">
        <f t="shared" si="0"/>
        <v>20</v>
      </c>
      <c r="E15" s="117">
        <v>0.18</v>
      </c>
      <c r="F15" s="108">
        <v>0.2</v>
      </c>
      <c r="G15" s="112">
        <v>38.700000000000003</v>
      </c>
      <c r="H15" s="112">
        <f t="shared" si="1"/>
        <v>619.20000000000005</v>
      </c>
      <c r="I15" s="107"/>
      <c r="J15" s="115">
        <v>1604728</v>
      </c>
      <c r="K15" s="114">
        <v>42487</v>
      </c>
    </row>
    <row r="16" spans="1:11" x14ac:dyDescent="0.25">
      <c r="A16" s="107" t="s">
        <v>91</v>
      </c>
      <c r="B16" s="107">
        <v>100</v>
      </c>
      <c r="C16" s="115">
        <v>0</v>
      </c>
      <c r="D16" s="115">
        <f t="shared" si="0"/>
        <v>100</v>
      </c>
      <c r="E16" s="117">
        <v>0.18</v>
      </c>
      <c r="F16" s="108">
        <v>0.2</v>
      </c>
      <c r="G16" s="112">
        <v>8.9</v>
      </c>
      <c r="H16" s="112">
        <f t="shared" si="1"/>
        <v>712</v>
      </c>
      <c r="I16" s="107"/>
      <c r="J16" s="115">
        <v>1604728</v>
      </c>
      <c r="K16" s="114">
        <v>42487</v>
      </c>
    </row>
    <row r="17" spans="1:11" x14ac:dyDescent="0.25">
      <c r="A17" s="107" t="s">
        <v>92</v>
      </c>
      <c r="B17" s="107">
        <v>50</v>
      </c>
      <c r="C17" s="115">
        <v>0</v>
      </c>
      <c r="D17" s="115">
        <f t="shared" si="0"/>
        <v>50</v>
      </c>
      <c r="E17" s="117">
        <v>0.18</v>
      </c>
      <c r="F17" s="108">
        <v>0.2</v>
      </c>
      <c r="G17" s="112">
        <v>4</v>
      </c>
      <c r="H17" s="112">
        <f t="shared" si="1"/>
        <v>160</v>
      </c>
      <c r="I17" s="107"/>
      <c r="J17" s="115">
        <v>1604728</v>
      </c>
      <c r="K17" s="114">
        <v>42487</v>
      </c>
    </row>
    <row r="18" spans="1:11" x14ac:dyDescent="0.25">
      <c r="A18" s="35" t="s">
        <v>71</v>
      </c>
      <c r="B18" s="35">
        <v>250</v>
      </c>
      <c r="C18" s="35">
        <v>0</v>
      </c>
      <c r="D18" s="35">
        <f>+B18-C18</f>
        <v>250</v>
      </c>
      <c r="E18" s="36">
        <v>0.18</v>
      </c>
      <c r="F18" s="36">
        <v>0.3</v>
      </c>
      <c r="G18" s="37">
        <v>6.97</v>
      </c>
      <c r="H18" s="102"/>
      <c r="I18" s="35"/>
      <c r="J18" s="35">
        <v>1604762</v>
      </c>
      <c r="K18" s="38">
        <v>42489</v>
      </c>
    </row>
    <row r="19" spans="1:11" x14ac:dyDescent="0.25">
      <c r="A19" s="35" t="s">
        <v>72</v>
      </c>
      <c r="B19" s="35">
        <v>20</v>
      </c>
      <c r="C19" s="35">
        <v>0</v>
      </c>
      <c r="D19" s="35">
        <f t="shared" ref="D19:D27" si="2">+B19-C19</f>
        <v>20</v>
      </c>
      <c r="E19" s="36">
        <v>0.18</v>
      </c>
      <c r="F19" s="36">
        <v>0.15</v>
      </c>
      <c r="G19" s="37">
        <v>27.280999999999999</v>
      </c>
      <c r="H19" s="102"/>
      <c r="I19" s="35"/>
      <c r="J19" s="35">
        <v>1604762</v>
      </c>
      <c r="K19" s="38">
        <v>42489</v>
      </c>
    </row>
    <row r="20" spans="1:11" x14ac:dyDescent="0.25">
      <c r="A20" s="35" t="s">
        <v>73</v>
      </c>
      <c r="B20" s="35">
        <v>20</v>
      </c>
      <c r="C20" s="35">
        <v>0</v>
      </c>
      <c r="D20" s="35">
        <f t="shared" si="2"/>
        <v>20</v>
      </c>
      <c r="E20" s="36">
        <v>0.18</v>
      </c>
      <c r="F20" s="36">
        <v>0.18</v>
      </c>
      <c r="G20" s="37">
        <v>4.4000000000000004</v>
      </c>
      <c r="H20" s="102"/>
      <c r="I20" s="35"/>
      <c r="J20" s="35">
        <v>1604762</v>
      </c>
      <c r="K20" s="38">
        <v>42489</v>
      </c>
    </row>
    <row r="21" spans="1:11" x14ac:dyDescent="0.25">
      <c r="A21" s="35" t="s">
        <v>74</v>
      </c>
      <c r="B21" s="35">
        <v>60</v>
      </c>
      <c r="C21" s="35">
        <v>0</v>
      </c>
      <c r="D21" s="35">
        <f t="shared" si="2"/>
        <v>60</v>
      </c>
      <c r="E21" s="36">
        <v>0.18</v>
      </c>
      <c r="F21" s="36">
        <v>0.25</v>
      </c>
      <c r="G21" s="37">
        <v>0.71899999999999997</v>
      </c>
      <c r="H21" s="102"/>
      <c r="I21" s="35"/>
      <c r="J21" s="35">
        <v>1604762</v>
      </c>
      <c r="K21" s="38">
        <v>42489</v>
      </c>
    </row>
    <row r="22" spans="1:11" x14ac:dyDescent="0.25">
      <c r="A22" s="35" t="s">
        <v>75</v>
      </c>
      <c r="B22" s="35">
        <v>60</v>
      </c>
      <c r="C22" s="35">
        <v>0</v>
      </c>
      <c r="D22" s="35">
        <f t="shared" si="2"/>
        <v>60</v>
      </c>
      <c r="E22" s="36">
        <v>0.18</v>
      </c>
      <c r="F22" s="36">
        <v>0.25</v>
      </c>
      <c r="G22" s="37">
        <v>0.89800000000000002</v>
      </c>
      <c r="H22" s="102"/>
      <c r="I22" s="35"/>
      <c r="J22" s="35">
        <v>1604762</v>
      </c>
      <c r="K22" s="38">
        <v>42489</v>
      </c>
    </row>
    <row r="23" spans="1:11" x14ac:dyDescent="0.25">
      <c r="A23" s="35" t="s">
        <v>76</v>
      </c>
      <c r="B23" s="35">
        <v>60</v>
      </c>
      <c r="C23" s="35">
        <v>0</v>
      </c>
      <c r="D23" s="35">
        <f t="shared" si="2"/>
        <v>60</v>
      </c>
      <c r="E23" s="36">
        <v>0.18</v>
      </c>
      <c r="F23" s="36">
        <v>0.25</v>
      </c>
      <c r="G23" s="37">
        <v>1.095</v>
      </c>
      <c r="H23" s="102"/>
      <c r="I23" s="35"/>
      <c r="J23" s="35">
        <v>1604762</v>
      </c>
      <c r="K23" s="38">
        <v>42489</v>
      </c>
    </row>
    <row r="24" spans="1:11" x14ac:dyDescent="0.25">
      <c r="A24" s="35" t="s">
        <v>77</v>
      </c>
      <c r="B24" s="35">
        <v>60</v>
      </c>
      <c r="C24" s="35">
        <v>0</v>
      </c>
      <c r="D24" s="35">
        <f t="shared" si="2"/>
        <v>60</v>
      </c>
      <c r="E24" s="36">
        <v>0.18</v>
      </c>
      <c r="F24" s="36">
        <v>0.25</v>
      </c>
      <c r="G24" s="37">
        <v>1.76</v>
      </c>
      <c r="H24" s="35"/>
      <c r="I24" s="35"/>
      <c r="J24" s="35">
        <v>1604762</v>
      </c>
      <c r="K24" s="38">
        <v>42489</v>
      </c>
    </row>
    <row r="25" spans="1:11" x14ac:dyDescent="0.25">
      <c r="A25" s="35" t="s">
        <v>78</v>
      </c>
      <c r="B25" s="35">
        <v>18</v>
      </c>
      <c r="C25" s="35">
        <v>0</v>
      </c>
      <c r="D25" s="35">
        <f t="shared" si="2"/>
        <v>18</v>
      </c>
      <c r="E25" s="36">
        <v>0.18</v>
      </c>
      <c r="F25" s="36">
        <v>0.25</v>
      </c>
      <c r="G25" s="37">
        <v>4.05</v>
      </c>
      <c r="H25" s="35"/>
      <c r="I25" s="35"/>
      <c r="J25" s="35">
        <v>1604762</v>
      </c>
      <c r="K25" s="38">
        <v>42489</v>
      </c>
    </row>
    <row r="26" spans="1:11" x14ac:dyDescent="0.25">
      <c r="A26" s="35" t="s">
        <v>79</v>
      </c>
      <c r="B26" s="35">
        <v>18</v>
      </c>
      <c r="C26" s="35">
        <v>0</v>
      </c>
      <c r="D26" s="35">
        <f t="shared" si="2"/>
        <v>18</v>
      </c>
      <c r="E26" s="36">
        <v>0.18</v>
      </c>
      <c r="F26" s="36">
        <v>0.25</v>
      </c>
      <c r="G26" s="37">
        <v>4.5149999999999997</v>
      </c>
      <c r="H26" s="35"/>
      <c r="I26" s="35"/>
      <c r="J26" s="35">
        <v>1604762</v>
      </c>
      <c r="K26" s="38">
        <v>42489</v>
      </c>
    </row>
    <row r="27" spans="1:11" x14ac:dyDescent="0.25">
      <c r="A27" s="35" t="s">
        <v>80</v>
      </c>
      <c r="B27" s="35">
        <v>36</v>
      </c>
      <c r="C27" s="35">
        <v>0</v>
      </c>
      <c r="D27" s="35">
        <f t="shared" si="2"/>
        <v>36</v>
      </c>
      <c r="E27" s="36">
        <v>0.18</v>
      </c>
      <c r="F27" s="36">
        <v>0.18</v>
      </c>
      <c r="G27" s="37">
        <v>5.92</v>
      </c>
      <c r="H27" s="35"/>
      <c r="I27" s="35"/>
      <c r="J27" s="35">
        <v>1604762</v>
      </c>
      <c r="K27" s="38">
        <v>42489</v>
      </c>
    </row>
    <row r="28" spans="1:11" x14ac:dyDescent="0.25">
      <c r="A28" s="119" t="s">
        <v>81</v>
      </c>
      <c r="B28" s="119">
        <v>20</v>
      </c>
      <c r="C28" s="119">
        <v>0</v>
      </c>
      <c r="D28" s="119">
        <f>+B28-C28</f>
        <v>20</v>
      </c>
      <c r="E28" s="120">
        <v>0.18</v>
      </c>
      <c r="F28" s="120">
        <v>0.15</v>
      </c>
      <c r="G28" s="121">
        <v>2.4</v>
      </c>
      <c r="H28" s="121">
        <f>+(G28*B28)-(B28*G28*F28)</f>
        <v>40.799999999999997</v>
      </c>
      <c r="I28" s="119"/>
      <c r="J28" s="119">
        <v>1604728</v>
      </c>
      <c r="K28" s="122">
        <v>42489</v>
      </c>
    </row>
    <row r="29" spans="1:11" x14ac:dyDescent="0.25">
      <c r="A29" s="119" t="s">
        <v>82</v>
      </c>
      <c r="B29" s="119">
        <v>20</v>
      </c>
      <c r="C29" s="119">
        <v>0</v>
      </c>
      <c r="D29" s="119">
        <f t="shared" ref="D29:D43" si="3">+B29-C29</f>
        <v>20</v>
      </c>
      <c r="E29" s="120">
        <v>0.18</v>
      </c>
      <c r="F29" s="120">
        <v>0.15</v>
      </c>
      <c r="G29" s="121">
        <v>2.75</v>
      </c>
      <c r="H29" s="121">
        <f t="shared" ref="H29:H40" si="4">+(G29*B29)-(B29*G29*F29)</f>
        <v>46.75</v>
      </c>
      <c r="I29" s="119"/>
      <c r="J29" s="119">
        <v>1604728</v>
      </c>
      <c r="K29" s="122">
        <v>42489</v>
      </c>
    </row>
    <row r="30" spans="1:11" x14ac:dyDescent="0.25">
      <c r="A30" s="119" t="s">
        <v>83</v>
      </c>
      <c r="B30" s="119">
        <v>60</v>
      </c>
      <c r="C30" s="119">
        <v>0</v>
      </c>
      <c r="D30" s="119">
        <f t="shared" si="3"/>
        <v>60</v>
      </c>
      <c r="E30" s="120">
        <v>0.18</v>
      </c>
      <c r="F30" s="120">
        <v>0.18</v>
      </c>
      <c r="G30" s="121">
        <v>2.2000000000000002</v>
      </c>
      <c r="H30" s="121">
        <f t="shared" si="4"/>
        <v>108.24000000000001</v>
      </c>
      <c r="I30" s="119"/>
      <c r="J30" s="119">
        <v>1604728</v>
      </c>
      <c r="K30" s="122">
        <v>42489</v>
      </c>
    </row>
    <row r="31" spans="1:11" x14ac:dyDescent="0.25">
      <c r="A31" s="119" t="s">
        <v>84</v>
      </c>
      <c r="B31" s="119">
        <v>10</v>
      </c>
      <c r="C31" s="119">
        <v>0</v>
      </c>
      <c r="D31" s="119">
        <f t="shared" si="3"/>
        <v>10</v>
      </c>
      <c r="E31" s="120">
        <v>0.18</v>
      </c>
      <c r="F31" s="120">
        <v>0.18</v>
      </c>
      <c r="G31" s="121">
        <v>10.65</v>
      </c>
      <c r="H31" s="121">
        <f t="shared" si="4"/>
        <v>87.33</v>
      </c>
      <c r="I31" s="119"/>
      <c r="J31" s="119">
        <v>1604728</v>
      </c>
      <c r="K31" s="122">
        <v>42489</v>
      </c>
    </row>
    <row r="32" spans="1:11" x14ac:dyDescent="0.25">
      <c r="A32" s="119" t="s">
        <v>74</v>
      </c>
      <c r="B32" s="119">
        <v>60</v>
      </c>
      <c r="C32" s="119">
        <v>0</v>
      </c>
      <c r="D32" s="119">
        <f t="shared" si="3"/>
        <v>60</v>
      </c>
      <c r="E32" s="120">
        <v>0.18</v>
      </c>
      <c r="F32" s="120">
        <v>0.25</v>
      </c>
      <c r="G32" s="121">
        <v>0.71899999999999997</v>
      </c>
      <c r="H32" s="121">
        <f t="shared" si="4"/>
        <v>32.355000000000004</v>
      </c>
      <c r="I32" s="119"/>
      <c r="J32" s="119">
        <v>1604728</v>
      </c>
      <c r="K32" s="122">
        <v>42489</v>
      </c>
    </row>
    <row r="33" spans="1:11" x14ac:dyDescent="0.25">
      <c r="A33" s="119" t="s">
        <v>75</v>
      </c>
      <c r="B33" s="119">
        <v>60</v>
      </c>
      <c r="C33" s="119">
        <v>0</v>
      </c>
      <c r="D33" s="119">
        <f t="shared" si="3"/>
        <v>60</v>
      </c>
      <c r="E33" s="120">
        <v>0.18</v>
      </c>
      <c r="F33" s="120">
        <v>0.25</v>
      </c>
      <c r="G33" s="121">
        <v>0.89800000000000002</v>
      </c>
      <c r="H33" s="121">
        <f t="shared" si="4"/>
        <v>40.410000000000004</v>
      </c>
      <c r="I33" s="119"/>
      <c r="J33" s="119">
        <v>1604728</v>
      </c>
      <c r="K33" s="122">
        <v>42489</v>
      </c>
    </row>
    <row r="34" spans="1:11" x14ac:dyDescent="0.25">
      <c r="A34" s="119" t="s">
        <v>76</v>
      </c>
      <c r="B34" s="119">
        <v>60</v>
      </c>
      <c r="C34" s="119">
        <v>0</v>
      </c>
      <c r="D34" s="119">
        <f t="shared" si="3"/>
        <v>60</v>
      </c>
      <c r="E34" s="120">
        <v>0.18</v>
      </c>
      <c r="F34" s="120">
        <v>0.25</v>
      </c>
      <c r="G34" s="121">
        <v>1.095</v>
      </c>
      <c r="H34" s="121">
        <f t="shared" si="4"/>
        <v>49.275000000000006</v>
      </c>
      <c r="I34" s="119"/>
      <c r="J34" s="119">
        <v>1604728</v>
      </c>
      <c r="K34" s="122">
        <v>42489</v>
      </c>
    </row>
    <row r="35" spans="1:11" x14ac:dyDescent="0.25">
      <c r="A35" s="119" t="s">
        <v>77</v>
      </c>
      <c r="B35" s="119">
        <v>60</v>
      </c>
      <c r="C35" s="119">
        <v>0</v>
      </c>
      <c r="D35" s="119">
        <f t="shared" si="3"/>
        <v>60</v>
      </c>
      <c r="E35" s="120">
        <v>0.18</v>
      </c>
      <c r="F35" s="120">
        <v>0.25</v>
      </c>
      <c r="G35" s="121">
        <v>1.76</v>
      </c>
      <c r="H35" s="121">
        <f t="shared" si="4"/>
        <v>79.199999999999989</v>
      </c>
      <c r="I35" s="119"/>
      <c r="J35" s="119">
        <v>1604728</v>
      </c>
      <c r="K35" s="122">
        <v>42489</v>
      </c>
    </row>
    <row r="36" spans="1:11" x14ac:dyDescent="0.25">
      <c r="A36" s="119" t="s">
        <v>85</v>
      </c>
      <c r="B36" s="119">
        <v>60</v>
      </c>
      <c r="C36" s="119">
        <v>0</v>
      </c>
      <c r="D36" s="119">
        <f t="shared" si="3"/>
        <v>60</v>
      </c>
      <c r="E36" s="120">
        <v>0.18</v>
      </c>
      <c r="F36" s="120">
        <v>0.25</v>
      </c>
      <c r="G36" s="121">
        <v>2.2799999999999998</v>
      </c>
      <c r="H36" s="121">
        <f t="shared" si="4"/>
        <v>102.6</v>
      </c>
      <c r="I36" s="119"/>
      <c r="J36" s="119">
        <v>1604728</v>
      </c>
      <c r="K36" s="122">
        <v>42489</v>
      </c>
    </row>
    <row r="37" spans="1:11" x14ac:dyDescent="0.25">
      <c r="A37" s="119" t="s">
        <v>86</v>
      </c>
      <c r="B37" s="119">
        <v>60</v>
      </c>
      <c r="C37" s="119">
        <v>0</v>
      </c>
      <c r="D37" s="119">
        <f t="shared" si="3"/>
        <v>60</v>
      </c>
      <c r="E37" s="120">
        <v>0.18</v>
      </c>
      <c r="F37" s="120">
        <v>0.25</v>
      </c>
      <c r="G37" s="121">
        <v>3.43</v>
      </c>
      <c r="H37" s="121">
        <f t="shared" si="4"/>
        <v>154.35000000000002</v>
      </c>
      <c r="I37" s="119"/>
      <c r="J37" s="119">
        <v>1604728</v>
      </c>
      <c r="K37" s="122">
        <v>42489</v>
      </c>
    </row>
    <row r="38" spans="1:11" x14ac:dyDescent="0.25">
      <c r="A38" s="119" t="s">
        <v>87</v>
      </c>
      <c r="B38" s="119">
        <v>12</v>
      </c>
      <c r="C38" s="119">
        <v>0</v>
      </c>
      <c r="D38" s="119">
        <f t="shared" si="3"/>
        <v>12</v>
      </c>
      <c r="E38" s="120">
        <v>0.18</v>
      </c>
      <c r="F38" s="120">
        <v>0.15</v>
      </c>
      <c r="G38" s="121">
        <v>5.3</v>
      </c>
      <c r="H38" s="121">
        <f t="shared" si="4"/>
        <v>54.059999999999995</v>
      </c>
      <c r="I38" s="119"/>
      <c r="J38" s="119">
        <v>1604728</v>
      </c>
      <c r="K38" s="122">
        <v>42489</v>
      </c>
    </row>
    <row r="39" spans="1:11" x14ac:dyDescent="0.25">
      <c r="A39" s="119" t="s">
        <v>88</v>
      </c>
      <c r="B39" s="119">
        <v>20</v>
      </c>
      <c r="C39" s="119">
        <v>0</v>
      </c>
      <c r="D39" s="119">
        <f t="shared" si="3"/>
        <v>20</v>
      </c>
      <c r="E39" s="120">
        <v>0.18</v>
      </c>
      <c r="F39" s="120">
        <v>0.25</v>
      </c>
      <c r="G39" s="121">
        <v>3.55</v>
      </c>
      <c r="H39" s="121">
        <f t="shared" si="4"/>
        <v>53.25</v>
      </c>
      <c r="I39" s="119"/>
      <c r="J39" s="119">
        <v>1604728</v>
      </c>
      <c r="K39" s="122">
        <v>42489</v>
      </c>
    </row>
    <row r="40" spans="1:11" x14ac:dyDescent="0.25">
      <c r="A40" s="119" t="s">
        <v>89</v>
      </c>
      <c r="B40" s="119">
        <v>24</v>
      </c>
      <c r="C40" s="119">
        <v>0</v>
      </c>
      <c r="D40" s="119">
        <f t="shared" si="3"/>
        <v>24</v>
      </c>
      <c r="E40" s="120">
        <v>0.18</v>
      </c>
      <c r="F40" s="120">
        <v>0.25</v>
      </c>
      <c r="G40" s="121">
        <v>3.88</v>
      </c>
      <c r="H40" s="121">
        <f t="shared" si="4"/>
        <v>69.84</v>
      </c>
      <c r="I40" s="119"/>
      <c r="J40" s="119">
        <v>1604728</v>
      </c>
      <c r="K40" s="122">
        <v>42489</v>
      </c>
    </row>
    <row r="41" spans="1:11" x14ac:dyDescent="0.25">
      <c r="A41" s="119" t="s">
        <v>90</v>
      </c>
      <c r="B41" s="119">
        <v>20</v>
      </c>
      <c r="C41" s="119">
        <v>5</v>
      </c>
      <c r="D41" s="119">
        <f t="shared" si="3"/>
        <v>15</v>
      </c>
      <c r="E41" s="120">
        <v>0.18</v>
      </c>
      <c r="F41" s="120">
        <v>0.2</v>
      </c>
      <c r="G41" s="121">
        <v>38.700000000000003</v>
      </c>
      <c r="H41" s="121"/>
      <c r="I41" s="119"/>
      <c r="J41" s="119">
        <v>1604728</v>
      </c>
      <c r="K41" s="122">
        <v>42489</v>
      </c>
    </row>
    <row r="42" spans="1:11" x14ac:dyDescent="0.25">
      <c r="A42" s="119" t="s">
        <v>91</v>
      </c>
      <c r="B42" s="119">
        <v>100</v>
      </c>
      <c r="C42" s="119">
        <v>30</v>
      </c>
      <c r="D42" s="119">
        <f t="shared" si="3"/>
        <v>70</v>
      </c>
      <c r="E42" s="120">
        <v>0.18</v>
      </c>
      <c r="F42" s="120">
        <v>0.2</v>
      </c>
      <c r="G42" s="121">
        <v>8.9</v>
      </c>
      <c r="H42" s="121"/>
      <c r="I42" s="119"/>
      <c r="J42" s="119">
        <v>1604728</v>
      </c>
      <c r="K42" s="122">
        <v>42489</v>
      </c>
    </row>
    <row r="43" spans="1:11" x14ac:dyDescent="0.25">
      <c r="A43" s="119" t="s">
        <v>92</v>
      </c>
      <c r="B43" s="119">
        <v>50</v>
      </c>
      <c r="C43" s="119">
        <v>20</v>
      </c>
      <c r="D43" s="119">
        <f t="shared" si="3"/>
        <v>30</v>
      </c>
      <c r="E43" s="120">
        <v>0.18</v>
      </c>
      <c r="F43" s="120">
        <v>0.2</v>
      </c>
      <c r="G43" s="121">
        <v>4</v>
      </c>
      <c r="H43" s="121"/>
      <c r="I43" s="119"/>
      <c r="J43" s="119">
        <v>1604728</v>
      </c>
      <c r="K43" s="122">
        <v>42489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topLeftCell="A73" workbookViewId="0">
      <selection activeCell="A2" sqref="A2:K92"/>
    </sheetView>
  </sheetViews>
  <sheetFormatPr baseColWidth="10" defaultRowHeight="15" x14ac:dyDescent="0.25"/>
  <cols>
    <col min="1" max="1" width="34.140625" customWidth="1"/>
    <col min="2" max="2" width="15.140625" customWidth="1"/>
    <col min="7" max="8" width="11.42578125" style="10"/>
    <col min="10" max="11" width="11.42578125" style="9"/>
  </cols>
  <sheetData>
    <row r="1" spans="1:11" x14ac:dyDescent="0.25">
      <c r="A1" s="2" t="s">
        <v>1</v>
      </c>
      <c r="B1" s="2" t="s">
        <v>7</v>
      </c>
      <c r="C1" s="2" t="s">
        <v>8</v>
      </c>
      <c r="D1" s="2" t="s">
        <v>9</v>
      </c>
      <c r="E1" s="2" t="s">
        <v>2</v>
      </c>
      <c r="F1" s="2" t="s">
        <v>3</v>
      </c>
      <c r="G1" s="10" t="s">
        <v>4</v>
      </c>
      <c r="H1" s="10" t="s">
        <v>93</v>
      </c>
      <c r="I1" s="2" t="s">
        <v>6</v>
      </c>
      <c r="J1" s="9" t="s">
        <v>42</v>
      </c>
      <c r="K1" s="9" t="s">
        <v>44</v>
      </c>
    </row>
    <row r="2" spans="1:11" x14ac:dyDescent="0.25">
      <c r="A2" s="55" t="s">
        <v>451</v>
      </c>
      <c r="B2" s="55">
        <v>60</v>
      </c>
      <c r="C2" s="55">
        <v>0</v>
      </c>
      <c r="D2" s="55">
        <f>+B2-C2</f>
        <v>60</v>
      </c>
      <c r="E2" s="56">
        <v>0.18</v>
      </c>
      <c r="F2" s="56">
        <v>0.4</v>
      </c>
      <c r="G2" s="57">
        <v>4.0609999999999999</v>
      </c>
      <c r="H2" s="57">
        <f>(B2*G2)*(100%-F2)</f>
        <v>146.196</v>
      </c>
      <c r="I2" s="58"/>
      <c r="J2" s="59">
        <v>38</v>
      </c>
      <c r="K2" s="60">
        <v>42394</v>
      </c>
    </row>
    <row r="3" spans="1:11" x14ac:dyDescent="0.25">
      <c r="A3" s="55" t="s">
        <v>452</v>
      </c>
      <c r="B3" s="55">
        <v>80</v>
      </c>
      <c r="C3" s="55">
        <v>0</v>
      </c>
      <c r="D3" s="55">
        <f t="shared" ref="D3:D38" si="0">+B3-C3</f>
        <v>80</v>
      </c>
      <c r="E3" s="56">
        <v>0.18</v>
      </c>
      <c r="F3" s="56">
        <v>0.4</v>
      </c>
      <c r="G3" s="57">
        <v>1.593</v>
      </c>
      <c r="H3" s="57">
        <f t="shared" ref="H3:H38" si="1">(B3*G3)*(100%-F3)</f>
        <v>76.463999999999999</v>
      </c>
      <c r="I3" s="58"/>
      <c r="J3" s="59">
        <v>38</v>
      </c>
      <c r="K3" s="60">
        <v>42394</v>
      </c>
    </row>
    <row r="4" spans="1:11" x14ac:dyDescent="0.25">
      <c r="A4" s="55" t="s">
        <v>453</v>
      </c>
      <c r="B4" s="55">
        <v>100</v>
      </c>
      <c r="C4" s="55">
        <v>0</v>
      </c>
      <c r="D4" s="55">
        <f t="shared" si="0"/>
        <v>100</v>
      </c>
      <c r="E4" s="56">
        <v>0.18</v>
      </c>
      <c r="F4" s="56">
        <v>0.4</v>
      </c>
      <c r="G4" s="57">
        <v>2.234</v>
      </c>
      <c r="H4" s="57">
        <f t="shared" si="1"/>
        <v>134.04</v>
      </c>
      <c r="I4" s="58"/>
      <c r="J4" s="59">
        <v>38</v>
      </c>
      <c r="K4" s="60">
        <v>42394</v>
      </c>
    </row>
    <row r="5" spans="1:11" x14ac:dyDescent="0.25">
      <c r="A5" s="55" t="s">
        <v>454</v>
      </c>
      <c r="B5" s="55">
        <v>50</v>
      </c>
      <c r="C5" s="55">
        <v>0</v>
      </c>
      <c r="D5" s="55">
        <f t="shared" si="0"/>
        <v>50</v>
      </c>
      <c r="E5" s="56">
        <v>0.18</v>
      </c>
      <c r="F5" s="56">
        <v>0.4</v>
      </c>
      <c r="G5" s="57">
        <v>3.6190000000000002</v>
      </c>
      <c r="H5" s="57">
        <f t="shared" si="1"/>
        <v>108.57000000000001</v>
      </c>
      <c r="I5" s="58"/>
      <c r="J5" s="59">
        <v>38</v>
      </c>
      <c r="K5" s="60">
        <v>42394</v>
      </c>
    </row>
    <row r="6" spans="1:11" x14ac:dyDescent="0.25">
      <c r="A6" s="55" t="s">
        <v>455</v>
      </c>
      <c r="B6" s="55">
        <v>40</v>
      </c>
      <c r="C6" s="55">
        <v>0</v>
      </c>
      <c r="D6" s="55">
        <f t="shared" si="0"/>
        <v>40</v>
      </c>
      <c r="E6" s="56">
        <v>0.18</v>
      </c>
      <c r="F6" s="56">
        <v>0.4</v>
      </c>
      <c r="G6" s="57">
        <v>4.7030000000000003</v>
      </c>
      <c r="H6" s="57">
        <f t="shared" si="1"/>
        <v>112.872</v>
      </c>
      <c r="I6" s="58"/>
      <c r="J6" s="59">
        <v>38</v>
      </c>
      <c r="K6" s="60">
        <v>42394</v>
      </c>
    </row>
    <row r="7" spans="1:11" x14ac:dyDescent="0.25">
      <c r="A7" s="55" t="s">
        <v>456</v>
      </c>
      <c r="B7" s="55">
        <v>30</v>
      </c>
      <c r="C7" s="55">
        <v>0</v>
      </c>
      <c r="D7" s="55">
        <f t="shared" si="0"/>
        <v>30</v>
      </c>
      <c r="E7" s="56">
        <v>0.18</v>
      </c>
      <c r="F7" s="56">
        <v>0.4</v>
      </c>
      <c r="G7" s="57">
        <v>6.5890000000000004</v>
      </c>
      <c r="H7" s="57">
        <f t="shared" si="1"/>
        <v>118.602</v>
      </c>
      <c r="I7" s="58"/>
      <c r="J7" s="59">
        <v>38</v>
      </c>
      <c r="K7" s="60">
        <v>42394</v>
      </c>
    </row>
    <row r="8" spans="1:11" x14ac:dyDescent="0.25">
      <c r="A8" s="55" t="s">
        <v>478</v>
      </c>
      <c r="B8" s="55">
        <v>120</v>
      </c>
      <c r="C8" s="55">
        <v>0</v>
      </c>
      <c r="D8" s="55">
        <f t="shared" si="0"/>
        <v>120</v>
      </c>
      <c r="E8" s="56">
        <v>0.18</v>
      </c>
      <c r="F8" s="56">
        <v>0.4</v>
      </c>
      <c r="G8" s="57">
        <v>1.2829999999999999</v>
      </c>
      <c r="H8" s="57">
        <f t="shared" si="1"/>
        <v>92.375999999999991</v>
      </c>
      <c r="I8" s="58"/>
      <c r="J8" s="59">
        <v>38</v>
      </c>
      <c r="K8" s="60">
        <v>42394</v>
      </c>
    </row>
    <row r="9" spans="1:11" x14ac:dyDescent="0.25">
      <c r="A9" s="55" t="s">
        <v>479</v>
      </c>
      <c r="B9" s="55">
        <v>60</v>
      </c>
      <c r="C9" s="55">
        <v>0</v>
      </c>
      <c r="D9" s="55">
        <f t="shared" si="0"/>
        <v>60</v>
      </c>
      <c r="E9" s="56">
        <v>0.18</v>
      </c>
      <c r="F9" s="56">
        <v>0.4</v>
      </c>
      <c r="G9" s="57">
        <v>2.29</v>
      </c>
      <c r="H9" s="57">
        <f t="shared" si="1"/>
        <v>82.44</v>
      </c>
      <c r="I9" s="58"/>
      <c r="J9" s="59">
        <v>38</v>
      </c>
      <c r="K9" s="60">
        <v>42394</v>
      </c>
    </row>
    <row r="10" spans="1:11" x14ac:dyDescent="0.25">
      <c r="A10" s="55" t="s">
        <v>457</v>
      </c>
      <c r="B10" s="55">
        <v>40</v>
      </c>
      <c r="C10" s="55">
        <v>0</v>
      </c>
      <c r="D10" s="55">
        <f t="shared" si="0"/>
        <v>40</v>
      </c>
      <c r="E10" s="56">
        <v>0.18</v>
      </c>
      <c r="F10" s="56">
        <v>0.4</v>
      </c>
      <c r="G10" s="57">
        <v>4.2560000000000002</v>
      </c>
      <c r="H10" s="57">
        <f t="shared" si="1"/>
        <v>102.14400000000001</v>
      </c>
      <c r="I10" s="58"/>
      <c r="J10" s="59">
        <v>38</v>
      </c>
      <c r="K10" s="60">
        <v>42394</v>
      </c>
    </row>
    <row r="11" spans="1:11" x14ac:dyDescent="0.25">
      <c r="A11" s="55" t="s">
        <v>458</v>
      </c>
      <c r="B11" s="55">
        <v>100</v>
      </c>
      <c r="C11" s="55">
        <v>0</v>
      </c>
      <c r="D11" s="55">
        <f t="shared" si="0"/>
        <v>100</v>
      </c>
      <c r="E11" s="56">
        <v>0.18</v>
      </c>
      <c r="F11" s="56">
        <v>0.4</v>
      </c>
      <c r="G11" s="57">
        <v>1.427</v>
      </c>
      <c r="H11" s="57">
        <f t="shared" si="1"/>
        <v>85.62</v>
      </c>
      <c r="I11" s="58"/>
      <c r="J11" s="59">
        <v>38</v>
      </c>
      <c r="K11" s="60">
        <v>42394</v>
      </c>
    </row>
    <row r="12" spans="1:11" x14ac:dyDescent="0.25">
      <c r="A12" s="55" t="s">
        <v>459</v>
      </c>
      <c r="B12" s="55">
        <v>120</v>
      </c>
      <c r="C12" s="55">
        <v>0</v>
      </c>
      <c r="D12" s="55">
        <f t="shared" si="0"/>
        <v>120</v>
      </c>
      <c r="E12" s="56">
        <v>0.18</v>
      </c>
      <c r="F12" s="56">
        <v>0.4</v>
      </c>
      <c r="G12" s="57">
        <v>1.236</v>
      </c>
      <c r="H12" s="57">
        <f t="shared" si="1"/>
        <v>88.99199999999999</v>
      </c>
      <c r="I12" s="58"/>
      <c r="J12" s="59">
        <v>38</v>
      </c>
      <c r="K12" s="60">
        <v>42394</v>
      </c>
    </row>
    <row r="13" spans="1:11" x14ac:dyDescent="0.25">
      <c r="A13" s="55" t="s">
        <v>460</v>
      </c>
      <c r="B13" s="55">
        <v>120</v>
      </c>
      <c r="C13" s="55">
        <v>0</v>
      </c>
      <c r="D13" s="55">
        <f t="shared" si="0"/>
        <v>120</v>
      </c>
      <c r="E13" s="56">
        <v>0.18</v>
      </c>
      <c r="F13" s="56">
        <v>0.4</v>
      </c>
      <c r="G13" s="57">
        <v>1.3939999999999999</v>
      </c>
      <c r="H13" s="57">
        <f t="shared" si="1"/>
        <v>100.36799999999999</v>
      </c>
      <c r="I13" s="58"/>
      <c r="J13" s="59">
        <v>38</v>
      </c>
      <c r="K13" s="60">
        <v>42394</v>
      </c>
    </row>
    <row r="14" spans="1:11" x14ac:dyDescent="0.25">
      <c r="A14" s="55" t="s">
        <v>461</v>
      </c>
      <c r="B14" s="55">
        <v>300</v>
      </c>
      <c r="C14" s="55">
        <v>0</v>
      </c>
      <c r="D14" s="55">
        <f t="shared" si="0"/>
        <v>300</v>
      </c>
      <c r="E14" s="56">
        <v>0.18</v>
      </c>
      <c r="F14" s="56">
        <v>0.4</v>
      </c>
      <c r="G14" s="57">
        <v>0.4</v>
      </c>
      <c r="H14" s="57">
        <f t="shared" si="1"/>
        <v>72</v>
      </c>
      <c r="I14" s="58"/>
      <c r="J14" s="59">
        <v>38</v>
      </c>
      <c r="K14" s="60">
        <v>42394</v>
      </c>
    </row>
    <row r="15" spans="1:11" x14ac:dyDescent="0.25">
      <c r="A15" s="55" t="s">
        <v>462</v>
      </c>
      <c r="B15" s="55">
        <v>80</v>
      </c>
      <c r="C15" s="55">
        <v>0</v>
      </c>
      <c r="D15" s="55">
        <f t="shared" si="0"/>
        <v>80</v>
      </c>
      <c r="E15" s="56">
        <v>0.18</v>
      </c>
      <c r="F15" s="56">
        <v>0.4</v>
      </c>
      <c r="G15" s="57">
        <v>1.61</v>
      </c>
      <c r="H15" s="57">
        <f t="shared" si="1"/>
        <v>77.28</v>
      </c>
      <c r="I15" s="58"/>
      <c r="J15" s="59">
        <v>38</v>
      </c>
      <c r="K15" s="60">
        <v>42394</v>
      </c>
    </row>
    <row r="16" spans="1:11" x14ac:dyDescent="0.25">
      <c r="A16" s="55" t="s">
        <v>463</v>
      </c>
      <c r="B16" s="55">
        <v>40</v>
      </c>
      <c r="C16" s="55">
        <v>0</v>
      </c>
      <c r="D16" s="55">
        <f t="shared" si="0"/>
        <v>40</v>
      </c>
      <c r="E16" s="56">
        <v>0.18</v>
      </c>
      <c r="F16" s="56">
        <v>0.4</v>
      </c>
      <c r="G16" s="57">
        <v>5.6740000000000004</v>
      </c>
      <c r="H16" s="57">
        <f t="shared" si="1"/>
        <v>136.17599999999999</v>
      </c>
      <c r="I16" s="58"/>
      <c r="J16" s="59">
        <v>38</v>
      </c>
      <c r="K16" s="60">
        <v>42394</v>
      </c>
    </row>
    <row r="17" spans="1:11" x14ac:dyDescent="0.25">
      <c r="A17" s="55" t="s">
        <v>464</v>
      </c>
      <c r="B17" s="55">
        <v>80</v>
      </c>
      <c r="C17" s="55">
        <v>0</v>
      </c>
      <c r="D17" s="55">
        <f t="shared" si="0"/>
        <v>80</v>
      </c>
      <c r="E17" s="56">
        <v>0.18</v>
      </c>
      <c r="F17" s="56">
        <v>0.4</v>
      </c>
      <c r="G17" s="57">
        <v>1.97</v>
      </c>
      <c r="H17" s="57">
        <f t="shared" si="1"/>
        <v>94.559999999999988</v>
      </c>
      <c r="I17" s="58"/>
      <c r="J17" s="59">
        <v>38</v>
      </c>
      <c r="K17" s="60">
        <v>42394</v>
      </c>
    </row>
    <row r="18" spans="1:11" x14ac:dyDescent="0.25">
      <c r="A18" s="55" t="s">
        <v>465</v>
      </c>
      <c r="B18" s="55">
        <v>80</v>
      </c>
      <c r="C18" s="55">
        <v>0</v>
      </c>
      <c r="D18" s="55">
        <f t="shared" si="0"/>
        <v>80</v>
      </c>
      <c r="E18" s="56">
        <v>0.18</v>
      </c>
      <c r="F18" s="56">
        <v>0.4</v>
      </c>
      <c r="G18" s="57">
        <v>2.149</v>
      </c>
      <c r="H18" s="57">
        <f t="shared" si="1"/>
        <v>103.152</v>
      </c>
      <c r="I18" s="58"/>
      <c r="J18" s="59">
        <v>38</v>
      </c>
      <c r="K18" s="60">
        <v>42394</v>
      </c>
    </row>
    <row r="19" spans="1:11" x14ac:dyDescent="0.25">
      <c r="A19" s="55" t="s">
        <v>466</v>
      </c>
      <c r="B19" s="55">
        <v>40</v>
      </c>
      <c r="C19" s="55">
        <v>0</v>
      </c>
      <c r="D19" s="55">
        <f t="shared" si="0"/>
        <v>40</v>
      </c>
      <c r="E19" s="56">
        <v>0.18</v>
      </c>
      <c r="F19" s="56">
        <v>0.4</v>
      </c>
      <c r="G19" s="57">
        <v>4.907</v>
      </c>
      <c r="H19" s="57">
        <f t="shared" si="1"/>
        <v>117.768</v>
      </c>
      <c r="I19" s="58"/>
      <c r="J19" s="59">
        <v>38</v>
      </c>
      <c r="K19" s="60">
        <v>42394</v>
      </c>
    </row>
    <row r="20" spans="1:11" x14ac:dyDescent="0.25">
      <c r="A20" s="55" t="s">
        <v>467</v>
      </c>
      <c r="B20" s="55">
        <v>120</v>
      </c>
      <c r="C20" s="55">
        <v>0</v>
      </c>
      <c r="D20" s="55">
        <f t="shared" si="0"/>
        <v>120</v>
      </c>
      <c r="E20" s="56">
        <v>0.18</v>
      </c>
      <c r="F20" s="56">
        <v>0.4</v>
      </c>
      <c r="G20" s="57">
        <v>1.107</v>
      </c>
      <c r="H20" s="57">
        <f t="shared" si="1"/>
        <v>79.703999999999994</v>
      </c>
      <c r="I20" s="58"/>
      <c r="J20" s="59">
        <v>38</v>
      </c>
      <c r="K20" s="60">
        <v>42394</v>
      </c>
    </row>
    <row r="21" spans="1:11" x14ac:dyDescent="0.25">
      <c r="A21" s="55" t="s">
        <v>468</v>
      </c>
      <c r="B21" s="55">
        <v>120</v>
      </c>
      <c r="C21" s="55">
        <v>0</v>
      </c>
      <c r="D21" s="55">
        <f t="shared" si="0"/>
        <v>120</v>
      </c>
      <c r="E21" s="56">
        <v>0.18</v>
      </c>
      <c r="F21" s="56">
        <v>0.4</v>
      </c>
      <c r="G21" s="57">
        <v>1.1379999999999999</v>
      </c>
      <c r="H21" s="57">
        <f t="shared" si="1"/>
        <v>81.935999999999993</v>
      </c>
      <c r="I21" s="58"/>
      <c r="J21" s="59">
        <v>38</v>
      </c>
      <c r="K21" s="60">
        <v>42394</v>
      </c>
    </row>
    <row r="22" spans="1:11" x14ac:dyDescent="0.25">
      <c r="A22" s="55" t="s">
        <v>469</v>
      </c>
      <c r="B22" s="55">
        <v>200</v>
      </c>
      <c r="C22" s="55">
        <v>0</v>
      </c>
      <c r="D22" s="55">
        <f t="shared" si="0"/>
        <v>200</v>
      </c>
      <c r="E22" s="56">
        <v>0.18</v>
      </c>
      <c r="F22" s="56">
        <v>0.4</v>
      </c>
      <c r="G22" s="57">
        <v>0.90300000000000002</v>
      </c>
      <c r="H22" s="57">
        <f t="shared" si="1"/>
        <v>108.36</v>
      </c>
      <c r="I22" s="51"/>
      <c r="J22" s="59">
        <v>38</v>
      </c>
      <c r="K22" s="60">
        <v>42394</v>
      </c>
    </row>
    <row r="23" spans="1:11" x14ac:dyDescent="0.25">
      <c r="A23" s="55" t="s">
        <v>470</v>
      </c>
      <c r="B23" s="55">
        <v>5</v>
      </c>
      <c r="C23" s="55">
        <v>0</v>
      </c>
      <c r="D23" s="55">
        <f t="shared" si="0"/>
        <v>5</v>
      </c>
      <c r="E23" s="56">
        <v>0.18</v>
      </c>
      <c r="F23" s="56">
        <v>0.4</v>
      </c>
      <c r="G23" s="57">
        <v>17.123999999999999</v>
      </c>
      <c r="H23" s="57">
        <f t="shared" si="1"/>
        <v>51.371999999999993</v>
      </c>
      <c r="I23" s="51"/>
      <c r="J23" s="59">
        <v>38</v>
      </c>
      <c r="K23" s="60">
        <v>42394</v>
      </c>
    </row>
    <row r="24" spans="1:11" x14ac:dyDescent="0.25">
      <c r="A24" s="55" t="s">
        <v>471</v>
      </c>
      <c r="B24" s="55">
        <v>5</v>
      </c>
      <c r="C24" s="55">
        <v>0</v>
      </c>
      <c r="D24" s="55">
        <f t="shared" si="0"/>
        <v>5</v>
      </c>
      <c r="E24" s="56">
        <v>0.18</v>
      </c>
      <c r="F24" s="56">
        <v>0.4</v>
      </c>
      <c r="G24" s="57">
        <v>16.527999999999999</v>
      </c>
      <c r="H24" s="57">
        <f t="shared" si="1"/>
        <v>49.583999999999989</v>
      </c>
      <c r="I24" s="51"/>
      <c r="J24" s="59">
        <v>38</v>
      </c>
      <c r="K24" s="60">
        <v>42394</v>
      </c>
    </row>
    <row r="25" spans="1:11" x14ac:dyDescent="0.25">
      <c r="A25" s="55" t="s">
        <v>472</v>
      </c>
      <c r="B25" s="55">
        <v>10</v>
      </c>
      <c r="C25" s="55">
        <v>0</v>
      </c>
      <c r="D25" s="55">
        <f t="shared" si="0"/>
        <v>10</v>
      </c>
      <c r="E25" s="56">
        <v>0.18</v>
      </c>
      <c r="F25" s="56">
        <v>0.4</v>
      </c>
      <c r="G25" s="57">
        <v>14.01</v>
      </c>
      <c r="H25" s="57">
        <f t="shared" si="1"/>
        <v>84.059999999999988</v>
      </c>
      <c r="I25" s="51"/>
      <c r="J25" s="59">
        <v>38</v>
      </c>
      <c r="K25" s="60">
        <v>42394</v>
      </c>
    </row>
    <row r="26" spans="1:11" x14ac:dyDescent="0.25">
      <c r="A26" s="55" t="s">
        <v>473</v>
      </c>
      <c r="B26" s="55">
        <v>5</v>
      </c>
      <c r="C26" s="55">
        <v>0</v>
      </c>
      <c r="D26" s="55">
        <f t="shared" si="0"/>
        <v>5</v>
      </c>
      <c r="E26" s="56">
        <v>0.18</v>
      </c>
      <c r="F26" s="56">
        <v>0.4</v>
      </c>
      <c r="G26" s="57">
        <v>18.634</v>
      </c>
      <c r="H26" s="57">
        <f t="shared" si="1"/>
        <v>55.902000000000001</v>
      </c>
      <c r="I26" s="51"/>
      <c r="J26" s="59">
        <v>38</v>
      </c>
      <c r="K26" s="60">
        <v>42394</v>
      </c>
    </row>
    <row r="27" spans="1:11" x14ac:dyDescent="0.25">
      <c r="A27" s="55" t="s">
        <v>474</v>
      </c>
      <c r="B27" s="55">
        <v>5</v>
      </c>
      <c r="C27" s="55">
        <v>0</v>
      </c>
      <c r="D27" s="55">
        <f t="shared" si="0"/>
        <v>5</v>
      </c>
      <c r="E27" s="56">
        <v>0.18</v>
      </c>
      <c r="F27" s="56">
        <v>0.4</v>
      </c>
      <c r="G27" s="57">
        <v>25.527999999999999</v>
      </c>
      <c r="H27" s="57">
        <f t="shared" si="1"/>
        <v>76.583999999999989</v>
      </c>
      <c r="I27" s="51"/>
      <c r="J27" s="59">
        <v>38</v>
      </c>
      <c r="K27" s="60">
        <v>42394</v>
      </c>
    </row>
    <row r="28" spans="1:11" x14ac:dyDescent="0.25">
      <c r="A28" s="55" t="s">
        <v>475</v>
      </c>
      <c r="B28" s="55">
        <v>5</v>
      </c>
      <c r="C28" s="55">
        <v>0</v>
      </c>
      <c r="D28" s="55">
        <f t="shared" si="0"/>
        <v>5</v>
      </c>
      <c r="E28" s="56">
        <v>0.18</v>
      </c>
      <c r="F28" s="56">
        <v>0.4</v>
      </c>
      <c r="G28" s="57">
        <v>26.824999999999999</v>
      </c>
      <c r="H28" s="57">
        <f t="shared" si="1"/>
        <v>80.474999999999994</v>
      </c>
      <c r="I28" s="51"/>
      <c r="J28" s="59">
        <v>38</v>
      </c>
      <c r="K28" s="60">
        <v>42394</v>
      </c>
    </row>
    <row r="29" spans="1:11" x14ac:dyDescent="0.25">
      <c r="A29" s="55" t="s">
        <v>476</v>
      </c>
      <c r="B29" s="55">
        <v>5</v>
      </c>
      <c r="C29" s="55">
        <v>0</v>
      </c>
      <c r="D29" s="55">
        <f t="shared" si="0"/>
        <v>5</v>
      </c>
      <c r="E29" s="56">
        <v>0.18</v>
      </c>
      <c r="F29" s="56">
        <v>0.4</v>
      </c>
      <c r="G29" s="57">
        <v>28.727</v>
      </c>
      <c r="H29" s="57">
        <f t="shared" si="1"/>
        <v>86.180999999999997</v>
      </c>
      <c r="I29" s="51"/>
      <c r="J29" s="59">
        <v>38</v>
      </c>
      <c r="K29" s="60">
        <v>42394</v>
      </c>
    </row>
    <row r="30" spans="1:11" x14ac:dyDescent="0.25">
      <c r="A30" s="55" t="s">
        <v>477</v>
      </c>
      <c r="B30" s="55">
        <v>2.5</v>
      </c>
      <c r="C30" s="55">
        <v>0</v>
      </c>
      <c r="D30" s="55">
        <f t="shared" si="0"/>
        <v>2.5</v>
      </c>
      <c r="E30" s="56">
        <v>0.18</v>
      </c>
      <c r="F30" s="56">
        <v>0.4</v>
      </c>
      <c r="G30" s="57">
        <v>33.837000000000003</v>
      </c>
      <c r="H30" s="57">
        <f t="shared" si="1"/>
        <v>50.755499999999998</v>
      </c>
      <c r="I30" s="51"/>
      <c r="J30" s="59">
        <v>38</v>
      </c>
      <c r="K30" s="60">
        <v>42394</v>
      </c>
    </row>
    <row r="31" spans="1:11" x14ac:dyDescent="0.25">
      <c r="A31" s="63" t="s">
        <v>480</v>
      </c>
      <c r="B31" s="63">
        <v>100</v>
      </c>
      <c r="C31" s="63">
        <v>0</v>
      </c>
      <c r="D31" s="63">
        <f t="shared" si="0"/>
        <v>100</v>
      </c>
      <c r="E31" s="64">
        <v>0.18</v>
      </c>
      <c r="F31" s="65">
        <v>0.35</v>
      </c>
      <c r="G31" s="66">
        <v>0.68100000000000005</v>
      </c>
      <c r="H31" s="66">
        <f t="shared" si="1"/>
        <v>44.265000000000008</v>
      </c>
      <c r="I31" s="67"/>
      <c r="J31" s="68">
        <v>58</v>
      </c>
      <c r="K31" s="69">
        <v>42402</v>
      </c>
    </row>
    <row r="32" spans="1:11" x14ac:dyDescent="0.25">
      <c r="A32" s="63" t="s">
        <v>189</v>
      </c>
      <c r="B32" s="63">
        <v>100</v>
      </c>
      <c r="C32" s="63">
        <v>0</v>
      </c>
      <c r="D32" s="63">
        <f t="shared" si="0"/>
        <v>100</v>
      </c>
      <c r="E32" s="64">
        <v>0.18</v>
      </c>
      <c r="F32" s="65">
        <v>0.35</v>
      </c>
      <c r="G32" s="66">
        <v>0.78</v>
      </c>
      <c r="H32" s="66">
        <f t="shared" si="1"/>
        <v>50.7</v>
      </c>
      <c r="I32" s="67"/>
      <c r="J32" s="68">
        <v>58</v>
      </c>
      <c r="K32" s="69">
        <v>42402</v>
      </c>
    </row>
    <row r="33" spans="1:11" x14ac:dyDescent="0.25">
      <c r="A33" s="63" t="s">
        <v>176</v>
      </c>
      <c r="B33" s="63">
        <v>50</v>
      </c>
      <c r="C33" s="63">
        <v>0</v>
      </c>
      <c r="D33" s="63">
        <f t="shared" si="0"/>
        <v>50</v>
      </c>
      <c r="E33" s="64">
        <v>0.18</v>
      </c>
      <c r="F33" s="65">
        <v>0.35</v>
      </c>
      <c r="G33" s="66">
        <v>1.361</v>
      </c>
      <c r="H33" s="66">
        <f t="shared" si="1"/>
        <v>44.232500000000002</v>
      </c>
      <c r="I33" s="67"/>
      <c r="J33" s="68">
        <v>58</v>
      </c>
      <c r="K33" s="69">
        <v>42402</v>
      </c>
    </row>
    <row r="34" spans="1:11" x14ac:dyDescent="0.25">
      <c r="A34" s="63" t="s">
        <v>177</v>
      </c>
      <c r="B34" s="63">
        <v>50</v>
      </c>
      <c r="C34" s="63">
        <v>0</v>
      </c>
      <c r="D34" s="63">
        <f t="shared" si="0"/>
        <v>50</v>
      </c>
      <c r="E34" s="64">
        <v>0.18</v>
      </c>
      <c r="F34" s="65">
        <v>0.35</v>
      </c>
      <c r="G34" s="66">
        <v>1.8440000000000001</v>
      </c>
      <c r="H34" s="66">
        <f t="shared" si="1"/>
        <v>59.930000000000007</v>
      </c>
      <c r="I34" s="67"/>
      <c r="J34" s="68">
        <v>58</v>
      </c>
      <c r="K34" s="69">
        <v>42402</v>
      </c>
    </row>
    <row r="35" spans="1:11" x14ac:dyDescent="0.25">
      <c r="A35" s="63" t="s">
        <v>188</v>
      </c>
      <c r="B35" s="63">
        <v>50</v>
      </c>
      <c r="C35" s="63">
        <v>0</v>
      </c>
      <c r="D35" s="63">
        <f t="shared" si="0"/>
        <v>50</v>
      </c>
      <c r="E35" s="64">
        <v>0.18</v>
      </c>
      <c r="F35" s="65">
        <v>0.35</v>
      </c>
      <c r="G35" s="66">
        <v>2.8769999999999998</v>
      </c>
      <c r="H35" s="66">
        <f t="shared" si="1"/>
        <v>93.502499999999998</v>
      </c>
      <c r="I35" s="67"/>
      <c r="J35" s="68">
        <v>58</v>
      </c>
      <c r="K35" s="69">
        <v>42402</v>
      </c>
    </row>
    <row r="36" spans="1:11" x14ac:dyDescent="0.25">
      <c r="A36" s="63" t="s">
        <v>190</v>
      </c>
      <c r="B36" s="63">
        <v>25</v>
      </c>
      <c r="C36" s="63">
        <v>0</v>
      </c>
      <c r="D36" s="63">
        <f t="shared" si="0"/>
        <v>25</v>
      </c>
      <c r="E36" s="64">
        <v>0.18</v>
      </c>
      <c r="F36" s="65">
        <v>0.35</v>
      </c>
      <c r="G36" s="66">
        <v>4.1120000000000001</v>
      </c>
      <c r="H36" s="66">
        <f t="shared" si="1"/>
        <v>66.820000000000007</v>
      </c>
      <c r="I36" s="67"/>
      <c r="J36" s="68">
        <v>58</v>
      </c>
      <c r="K36" s="69">
        <v>42402</v>
      </c>
    </row>
    <row r="37" spans="1:11" x14ac:dyDescent="0.25">
      <c r="A37" s="63" t="s">
        <v>191</v>
      </c>
      <c r="B37" s="63">
        <v>25</v>
      </c>
      <c r="C37" s="63">
        <v>0</v>
      </c>
      <c r="D37" s="63">
        <f t="shared" si="0"/>
        <v>25</v>
      </c>
      <c r="E37" s="64">
        <v>0.18</v>
      </c>
      <c r="F37" s="65">
        <v>0.35</v>
      </c>
      <c r="G37" s="66">
        <v>4.7960000000000003</v>
      </c>
      <c r="H37" s="66">
        <f t="shared" si="1"/>
        <v>77.935000000000002</v>
      </c>
      <c r="I37" s="67"/>
      <c r="J37" s="68">
        <v>58</v>
      </c>
      <c r="K37" s="69">
        <v>42402</v>
      </c>
    </row>
    <row r="38" spans="1:11" x14ac:dyDescent="0.25">
      <c r="A38" s="63" t="s">
        <v>192</v>
      </c>
      <c r="B38" s="63">
        <v>10</v>
      </c>
      <c r="C38" s="63">
        <v>0</v>
      </c>
      <c r="D38" s="63">
        <f t="shared" si="0"/>
        <v>10</v>
      </c>
      <c r="E38" s="64">
        <v>0.18</v>
      </c>
      <c r="F38" s="65">
        <v>0.35</v>
      </c>
      <c r="G38" s="66">
        <v>7.3869999999999996</v>
      </c>
      <c r="H38" s="66">
        <f t="shared" si="1"/>
        <v>48.015499999999996</v>
      </c>
      <c r="I38" s="67"/>
      <c r="J38" s="68">
        <v>58</v>
      </c>
      <c r="K38" s="69">
        <v>42402</v>
      </c>
    </row>
    <row r="39" spans="1:11" x14ac:dyDescent="0.25">
      <c r="A39" s="70" t="s">
        <v>163</v>
      </c>
      <c r="B39" s="70">
        <v>50</v>
      </c>
      <c r="C39" s="70">
        <v>0</v>
      </c>
      <c r="D39" s="71">
        <f>B39-C39</f>
        <v>50</v>
      </c>
      <c r="E39" s="72">
        <v>0.18</v>
      </c>
      <c r="F39" s="72">
        <v>0.4</v>
      </c>
      <c r="G39" s="73">
        <v>2.1440000000000001</v>
      </c>
      <c r="H39" s="73">
        <f>(G39*B39)-(B39*G39*F39)</f>
        <v>64.319999999999993</v>
      </c>
      <c r="I39" s="70"/>
      <c r="J39" s="74">
        <v>111</v>
      </c>
      <c r="K39" s="75">
        <v>42424</v>
      </c>
    </row>
    <row r="40" spans="1:11" x14ac:dyDescent="0.25">
      <c r="A40" s="70" t="s">
        <v>164</v>
      </c>
      <c r="B40" s="70">
        <v>5</v>
      </c>
      <c r="C40" s="70">
        <v>0</v>
      </c>
      <c r="D40" s="71">
        <f t="shared" ref="D40:D81" si="2">B40-C40</f>
        <v>5</v>
      </c>
      <c r="E40" s="72">
        <v>0.18</v>
      </c>
      <c r="F40" s="72">
        <v>0.4</v>
      </c>
      <c r="G40" s="73">
        <v>25.527999999999999</v>
      </c>
      <c r="H40" s="73">
        <f t="shared" ref="H40:H81" si="3">(G40*B40)-(B40*G40*F40)</f>
        <v>76.583999999999989</v>
      </c>
      <c r="I40" s="70"/>
      <c r="J40" s="74">
        <v>111</v>
      </c>
      <c r="K40" s="75">
        <v>42424</v>
      </c>
    </row>
    <row r="41" spans="1:11" x14ac:dyDescent="0.25">
      <c r="A41" s="70" t="s">
        <v>165</v>
      </c>
      <c r="B41" s="70">
        <v>5</v>
      </c>
      <c r="C41" s="70">
        <v>0</v>
      </c>
      <c r="D41" s="71">
        <f t="shared" si="2"/>
        <v>5</v>
      </c>
      <c r="E41" s="72">
        <v>0.18</v>
      </c>
      <c r="F41" s="72">
        <v>0.4</v>
      </c>
      <c r="G41" s="73">
        <v>26.824999999999999</v>
      </c>
      <c r="H41" s="73">
        <f t="shared" si="3"/>
        <v>80.474999999999994</v>
      </c>
      <c r="I41" s="70"/>
      <c r="J41" s="74">
        <v>111</v>
      </c>
      <c r="K41" s="75">
        <v>42424</v>
      </c>
    </row>
    <row r="42" spans="1:11" x14ac:dyDescent="0.25">
      <c r="A42" s="70" t="s">
        <v>166</v>
      </c>
      <c r="B42" s="70">
        <v>200</v>
      </c>
      <c r="C42" s="70">
        <v>0</v>
      </c>
      <c r="D42" s="71">
        <f t="shared" si="2"/>
        <v>200</v>
      </c>
      <c r="E42" s="72">
        <v>0.18</v>
      </c>
      <c r="F42" s="72">
        <v>0.4</v>
      </c>
      <c r="G42" s="73">
        <v>0.73899999999999999</v>
      </c>
      <c r="H42" s="73">
        <f t="shared" si="3"/>
        <v>88.68</v>
      </c>
      <c r="I42" s="70"/>
      <c r="J42" s="74">
        <v>111</v>
      </c>
      <c r="K42" s="75">
        <v>42424</v>
      </c>
    </row>
    <row r="43" spans="1:11" x14ac:dyDescent="0.25">
      <c r="A43" s="70" t="s">
        <v>167</v>
      </c>
      <c r="B43" s="70">
        <v>300</v>
      </c>
      <c r="C43" s="70">
        <v>0</v>
      </c>
      <c r="D43" s="71">
        <f t="shared" si="2"/>
        <v>300</v>
      </c>
      <c r="E43" s="72">
        <v>0.18</v>
      </c>
      <c r="F43" s="76">
        <v>0.45500000000000002</v>
      </c>
      <c r="G43" s="73">
        <v>1.4</v>
      </c>
      <c r="H43" s="73">
        <f t="shared" si="3"/>
        <v>228.9</v>
      </c>
      <c r="I43" s="70"/>
      <c r="J43" s="74">
        <v>111</v>
      </c>
      <c r="K43" s="75">
        <v>42424</v>
      </c>
    </row>
    <row r="44" spans="1:11" x14ac:dyDescent="0.25">
      <c r="A44" s="70" t="s">
        <v>168</v>
      </c>
      <c r="B44" s="70">
        <v>30</v>
      </c>
      <c r="C44" s="70">
        <v>0</v>
      </c>
      <c r="D44" s="71">
        <f t="shared" si="2"/>
        <v>30</v>
      </c>
      <c r="E44" s="72">
        <v>0.18</v>
      </c>
      <c r="F44" s="72">
        <v>0.4</v>
      </c>
      <c r="G44" s="73">
        <v>3.9790000000000001</v>
      </c>
      <c r="H44" s="73">
        <f t="shared" si="3"/>
        <v>71.622</v>
      </c>
      <c r="I44" s="70"/>
      <c r="J44" s="74">
        <v>111</v>
      </c>
      <c r="K44" s="75">
        <v>42424</v>
      </c>
    </row>
    <row r="45" spans="1:11" x14ac:dyDescent="0.25">
      <c r="A45" s="70" t="s">
        <v>169</v>
      </c>
      <c r="B45" s="70">
        <v>20</v>
      </c>
      <c r="C45" s="70">
        <v>0</v>
      </c>
      <c r="D45" s="71">
        <f t="shared" si="2"/>
        <v>20</v>
      </c>
      <c r="E45" s="72">
        <v>0.18</v>
      </c>
      <c r="F45" s="72">
        <v>0.4</v>
      </c>
      <c r="G45" s="73">
        <v>5.258</v>
      </c>
      <c r="H45" s="73">
        <f t="shared" si="3"/>
        <v>63.095999999999997</v>
      </c>
      <c r="I45" s="70"/>
      <c r="J45" s="74">
        <v>111</v>
      </c>
      <c r="K45" s="75">
        <v>42424</v>
      </c>
    </row>
    <row r="46" spans="1:11" x14ac:dyDescent="0.25">
      <c r="A46" s="70" t="s">
        <v>170</v>
      </c>
      <c r="B46" s="70">
        <v>30</v>
      </c>
      <c r="C46" s="70">
        <v>0</v>
      </c>
      <c r="D46" s="71">
        <f t="shared" si="2"/>
        <v>30</v>
      </c>
      <c r="E46" s="72">
        <v>0.18</v>
      </c>
      <c r="F46" s="72">
        <v>0.4</v>
      </c>
      <c r="G46" s="73">
        <v>3.4940000000000002</v>
      </c>
      <c r="H46" s="73">
        <f t="shared" si="3"/>
        <v>62.892000000000003</v>
      </c>
      <c r="I46" s="70"/>
      <c r="J46" s="74">
        <v>111</v>
      </c>
      <c r="K46" s="75">
        <v>42424</v>
      </c>
    </row>
    <row r="47" spans="1:11" x14ac:dyDescent="0.25">
      <c r="A47" s="70" t="s">
        <v>171</v>
      </c>
      <c r="B47" s="70">
        <v>50</v>
      </c>
      <c r="C47" s="70">
        <v>0</v>
      </c>
      <c r="D47" s="71">
        <f t="shared" si="2"/>
        <v>50</v>
      </c>
      <c r="E47" s="72">
        <v>0.18</v>
      </c>
      <c r="F47" s="72">
        <v>0.4</v>
      </c>
      <c r="G47" s="73">
        <v>2.8250000000000002</v>
      </c>
      <c r="H47" s="73">
        <f t="shared" si="3"/>
        <v>84.75</v>
      </c>
      <c r="I47" s="70"/>
      <c r="J47" s="74">
        <v>111</v>
      </c>
      <c r="K47" s="75">
        <v>42424</v>
      </c>
    </row>
    <row r="48" spans="1:11" x14ac:dyDescent="0.25">
      <c r="A48" s="70" t="s">
        <v>172</v>
      </c>
      <c r="B48" s="70">
        <v>36</v>
      </c>
      <c r="C48" s="70">
        <v>0</v>
      </c>
      <c r="D48" s="71">
        <f t="shared" si="2"/>
        <v>36</v>
      </c>
      <c r="E48" s="72">
        <v>0.18</v>
      </c>
      <c r="F48" s="72">
        <v>0.4</v>
      </c>
      <c r="G48" s="73">
        <v>5.226</v>
      </c>
      <c r="H48" s="73">
        <f t="shared" si="3"/>
        <v>112.88159999999999</v>
      </c>
      <c r="I48" s="70"/>
      <c r="J48" s="74">
        <v>111</v>
      </c>
      <c r="K48" s="75">
        <v>42424</v>
      </c>
    </row>
    <row r="49" spans="1:11" x14ac:dyDescent="0.25">
      <c r="A49" s="70" t="s">
        <v>173</v>
      </c>
      <c r="B49" s="70">
        <v>90</v>
      </c>
      <c r="C49" s="70">
        <v>0</v>
      </c>
      <c r="D49" s="71">
        <f t="shared" si="2"/>
        <v>90</v>
      </c>
      <c r="E49" s="72">
        <v>0.18</v>
      </c>
      <c r="F49" s="72">
        <v>0.4</v>
      </c>
      <c r="G49" s="73">
        <v>5.5090000000000003</v>
      </c>
      <c r="H49" s="73">
        <f t="shared" si="3"/>
        <v>297.48599999999999</v>
      </c>
      <c r="I49" s="70"/>
      <c r="J49" s="74">
        <v>111</v>
      </c>
      <c r="K49" s="75">
        <v>42424</v>
      </c>
    </row>
    <row r="50" spans="1:11" x14ac:dyDescent="0.25">
      <c r="A50" s="70" t="s">
        <v>174</v>
      </c>
      <c r="B50" s="70">
        <v>36</v>
      </c>
      <c r="C50" s="70">
        <v>0</v>
      </c>
      <c r="D50" s="71">
        <f t="shared" si="2"/>
        <v>36</v>
      </c>
      <c r="E50" s="72">
        <v>0.18</v>
      </c>
      <c r="F50" s="72">
        <v>0.4</v>
      </c>
      <c r="G50" s="73">
        <v>6.2149999999999999</v>
      </c>
      <c r="H50" s="73">
        <f t="shared" si="3"/>
        <v>134.244</v>
      </c>
      <c r="I50" s="70"/>
      <c r="J50" s="74">
        <v>111</v>
      </c>
      <c r="K50" s="75">
        <v>42424</v>
      </c>
    </row>
    <row r="51" spans="1:11" x14ac:dyDescent="0.25">
      <c r="A51" s="70" t="s">
        <v>175</v>
      </c>
      <c r="B51" s="70">
        <v>12</v>
      </c>
      <c r="C51" s="70">
        <v>0</v>
      </c>
      <c r="D51" s="71">
        <f t="shared" si="2"/>
        <v>12</v>
      </c>
      <c r="E51" s="72">
        <v>0.18</v>
      </c>
      <c r="F51" s="72">
        <v>0.4</v>
      </c>
      <c r="G51" s="73">
        <v>6.9210000000000003</v>
      </c>
      <c r="H51" s="73">
        <f t="shared" si="3"/>
        <v>49.831200000000003</v>
      </c>
      <c r="I51" s="70"/>
      <c r="J51" s="74">
        <v>111</v>
      </c>
      <c r="K51" s="75">
        <v>42424</v>
      </c>
    </row>
    <row r="52" spans="1:11" x14ac:dyDescent="0.25">
      <c r="A52" s="70" t="s">
        <v>176</v>
      </c>
      <c r="B52" s="70">
        <v>100</v>
      </c>
      <c r="C52" s="70">
        <v>0</v>
      </c>
      <c r="D52" s="71">
        <f t="shared" si="2"/>
        <v>100</v>
      </c>
      <c r="E52" s="72">
        <v>0.18</v>
      </c>
      <c r="F52" s="72">
        <v>0.35</v>
      </c>
      <c r="G52" s="73">
        <v>1.361</v>
      </c>
      <c r="H52" s="73">
        <f t="shared" si="3"/>
        <v>88.465000000000003</v>
      </c>
      <c r="I52" s="70"/>
      <c r="J52" s="74">
        <v>111</v>
      </c>
      <c r="K52" s="75">
        <v>42424</v>
      </c>
    </row>
    <row r="53" spans="1:11" x14ac:dyDescent="0.25">
      <c r="A53" s="70" t="s">
        <v>177</v>
      </c>
      <c r="B53" s="70">
        <v>100</v>
      </c>
      <c r="C53" s="70">
        <v>0</v>
      </c>
      <c r="D53" s="71">
        <f t="shared" si="2"/>
        <v>100</v>
      </c>
      <c r="E53" s="72">
        <v>0.18</v>
      </c>
      <c r="F53" s="72">
        <v>0.35</v>
      </c>
      <c r="G53" s="73">
        <v>1.8440000000000001</v>
      </c>
      <c r="H53" s="73">
        <f t="shared" si="3"/>
        <v>119.86000000000001</v>
      </c>
      <c r="I53" s="70"/>
      <c r="J53" s="74">
        <v>111</v>
      </c>
      <c r="K53" s="75">
        <v>42424</v>
      </c>
    </row>
    <row r="54" spans="1:11" x14ac:dyDescent="0.25">
      <c r="A54" s="70" t="s">
        <v>178</v>
      </c>
      <c r="B54" s="70">
        <v>18</v>
      </c>
      <c r="C54" s="70">
        <v>0</v>
      </c>
      <c r="D54" s="71">
        <f t="shared" si="2"/>
        <v>18</v>
      </c>
      <c r="E54" s="72">
        <v>0.18</v>
      </c>
      <c r="F54" s="72">
        <v>0.4</v>
      </c>
      <c r="G54" s="73">
        <v>4.9429999999999996</v>
      </c>
      <c r="H54" s="73">
        <f t="shared" si="3"/>
        <v>53.384399999999992</v>
      </c>
      <c r="I54" s="70"/>
      <c r="J54" s="74">
        <v>111</v>
      </c>
      <c r="K54" s="75">
        <v>42424</v>
      </c>
    </row>
    <row r="55" spans="1:11" x14ac:dyDescent="0.25">
      <c r="A55" s="70" t="s">
        <v>179</v>
      </c>
      <c r="B55" s="70">
        <v>200</v>
      </c>
      <c r="C55" s="70">
        <v>0</v>
      </c>
      <c r="D55" s="71">
        <f t="shared" si="2"/>
        <v>200</v>
      </c>
      <c r="E55" s="72">
        <v>0.18</v>
      </c>
      <c r="F55" s="72">
        <v>0.4</v>
      </c>
      <c r="G55" s="73">
        <v>0.60799999999999998</v>
      </c>
      <c r="H55" s="73">
        <f t="shared" si="3"/>
        <v>72.959999999999994</v>
      </c>
      <c r="I55" s="70"/>
      <c r="J55" s="74">
        <v>111</v>
      </c>
      <c r="K55" s="75">
        <v>42424</v>
      </c>
    </row>
    <row r="56" spans="1:11" x14ac:dyDescent="0.25">
      <c r="A56" s="70" t="s">
        <v>180</v>
      </c>
      <c r="B56" s="70">
        <v>200</v>
      </c>
      <c r="C56" s="70">
        <v>0</v>
      </c>
      <c r="D56" s="71">
        <f t="shared" si="2"/>
        <v>200</v>
      </c>
      <c r="E56" s="72">
        <v>0.18</v>
      </c>
      <c r="F56" s="72">
        <v>0.4</v>
      </c>
      <c r="G56" s="73">
        <v>0.60799999999999998</v>
      </c>
      <c r="H56" s="73">
        <f t="shared" si="3"/>
        <v>72.959999999999994</v>
      </c>
      <c r="I56" s="70"/>
      <c r="J56" s="74">
        <v>111</v>
      </c>
      <c r="K56" s="75">
        <v>42424</v>
      </c>
    </row>
    <row r="57" spans="1:11" x14ac:dyDescent="0.25">
      <c r="A57" s="70" t="s">
        <v>181</v>
      </c>
      <c r="B57" s="70">
        <v>200</v>
      </c>
      <c r="C57" s="70">
        <v>0</v>
      </c>
      <c r="D57" s="71">
        <f t="shared" si="2"/>
        <v>200</v>
      </c>
      <c r="E57" s="72">
        <v>0.18</v>
      </c>
      <c r="F57" s="72">
        <v>0.4</v>
      </c>
      <c r="G57" s="73">
        <v>1.907</v>
      </c>
      <c r="H57" s="73">
        <f t="shared" si="3"/>
        <v>228.83999999999997</v>
      </c>
      <c r="I57" s="70"/>
      <c r="J57" s="74">
        <v>111</v>
      </c>
      <c r="K57" s="75">
        <v>42424</v>
      </c>
    </row>
    <row r="58" spans="1:11" x14ac:dyDescent="0.25">
      <c r="A58" s="70" t="s">
        <v>182</v>
      </c>
      <c r="B58" s="70">
        <v>200</v>
      </c>
      <c r="C58" s="70">
        <v>0</v>
      </c>
      <c r="D58" s="71">
        <f t="shared" si="2"/>
        <v>200</v>
      </c>
      <c r="E58" s="72">
        <v>0.18</v>
      </c>
      <c r="F58" s="72">
        <v>0.4</v>
      </c>
      <c r="G58" s="73">
        <v>0.73499999999999999</v>
      </c>
      <c r="H58" s="73">
        <f t="shared" si="3"/>
        <v>88.199999999999989</v>
      </c>
      <c r="I58" s="70"/>
      <c r="J58" s="74">
        <v>111</v>
      </c>
      <c r="K58" s="75">
        <v>42424</v>
      </c>
    </row>
    <row r="59" spans="1:11" x14ac:dyDescent="0.25">
      <c r="A59" s="70" t="s">
        <v>183</v>
      </c>
      <c r="B59" s="70">
        <v>1000</v>
      </c>
      <c r="C59" s="70">
        <v>0</v>
      </c>
      <c r="D59" s="71">
        <f t="shared" si="2"/>
        <v>1000</v>
      </c>
      <c r="E59" s="72">
        <v>0.18</v>
      </c>
      <c r="F59" s="72">
        <v>0.32</v>
      </c>
      <c r="G59" s="73">
        <v>0.14000000000000001</v>
      </c>
      <c r="H59" s="73">
        <f t="shared" si="3"/>
        <v>95.199999999999989</v>
      </c>
      <c r="I59" s="70"/>
      <c r="J59" s="74">
        <v>111</v>
      </c>
      <c r="K59" s="75">
        <v>42424</v>
      </c>
    </row>
    <row r="60" spans="1:11" x14ac:dyDescent="0.25">
      <c r="A60" s="70" t="s">
        <v>184</v>
      </c>
      <c r="B60" s="70">
        <v>500</v>
      </c>
      <c r="C60" s="70">
        <v>0</v>
      </c>
      <c r="D60" s="71">
        <f t="shared" si="2"/>
        <v>500</v>
      </c>
      <c r="E60" s="72">
        <v>0.18</v>
      </c>
      <c r="F60" s="72">
        <v>0.35</v>
      </c>
      <c r="G60" s="73">
        <v>5.7000000000000002E-2</v>
      </c>
      <c r="H60" s="73">
        <f t="shared" si="3"/>
        <v>18.524999999999999</v>
      </c>
      <c r="I60" s="70"/>
      <c r="J60" s="74">
        <v>111</v>
      </c>
      <c r="K60" s="75">
        <v>42424</v>
      </c>
    </row>
    <row r="61" spans="1:11" x14ac:dyDescent="0.25">
      <c r="A61" s="70" t="s">
        <v>185</v>
      </c>
      <c r="B61" s="70">
        <v>500</v>
      </c>
      <c r="C61" s="70">
        <v>0</v>
      </c>
      <c r="D61" s="71">
        <f t="shared" si="2"/>
        <v>500</v>
      </c>
      <c r="E61" s="72">
        <v>0.18</v>
      </c>
      <c r="F61" s="72">
        <v>0.35</v>
      </c>
      <c r="G61" s="73">
        <v>0.19800000000000001</v>
      </c>
      <c r="H61" s="73">
        <f t="shared" si="3"/>
        <v>64.349999999999994</v>
      </c>
      <c r="I61" s="70"/>
      <c r="J61" s="74">
        <v>111</v>
      </c>
      <c r="K61" s="75">
        <v>42424</v>
      </c>
    </row>
    <row r="62" spans="1:11" x14ac:dyDescent="0.25">
      <c r="A62" s="70" t="s">
        <v>186</v>
      </c>
      <c r="B62" s="70">
        <v>1000</v>
      </c>
      <c r="C62" s="70">
        <v>0</v>
      </c>
      <c r="D62" s="71">
        <f t="shared" si="2"/>
        <v>1000</v>
      </c>
      <c r="E62" s="72">
        <v>0.18</v>
      </c>
      <c r="F62" s="72">
        <v>0.35</v>
      </c>
      <c r="G62" s="73">
        <v>0.27500000000000002</v>
      </c>
      <c r="H62" s="73">
        <f t="shared" si="3"/>
        <v>178.75</v>
      </c>
      <c r="I62" s="70"/>
      <c r="J62" s="74">
        <v>111</v>
      </c>
      <c r="K62" s="75">
        <v>42424</v>
      </c>
    </row>
    <row r="63" spans="1:11" x14ac:dyDescent="0.25">
      <c r="A63" s="39" t="s">
        <v>187</v>
      </c>
      <c r="B63" s="39">
        <v>10</v>
      </c>
      <c r="C63" s="39">
        <v>0</v>
      </c>
      <c r="D63" s="103">
        <f t="shared" si="2"/>
        <v>10</v>
      </c>
      <c r="E63" s="40">
        <v>0.18</v>
      </c>
      <c r="F63" s="40">
        <v>0.35</v>
      </c>
      <c r="G63" s="104">
        <v>49.542999999999999</v>
      </c>
      <c r="H63" s="104">
        <f t="shared" si="3"/>
        <v>322.02949999999998</v>
      </c>
      <c r="I63" s="39"/>
      <c r="J63" s="105">
        <v>248</v>
      </c>
      <c r="K63" s="106">
        <v>42471</v>
      </c>
    </row>
    <row r="64" spans="1:11" x14ac:dyDescent="0.25">
      <c r="A64" s="107" t="s">
        <v>188</v>
      </c>
      <c r="B64" s="107">
        <v>125</v>
      </c>
      <c r="C64" s="107">
        <v>0</v>
      </c>
      <c r="D64" s="111">
        <f t="shared" si="2"/>
        <v>125</v>
      </c>
      <c r="E64" s="108">
        <v>0.18</v>
      </c>
      <c r="F64" s="108">
        <v>0.35</v>
      </c>
      <c r="G64" s="112">
        <v>2.2280000000000002</v>
      </c>
      <c r="H64" s="112">
        <f t="shared" si="3"/>
        <v>181.02500000000001</v>
      </c>
      <c r="I64" s="107"/>
      <c r="J64" s="113">
        <v>274</v>
      </c>
      <c r="K64" s="114">
        <v>42485</v>
      </c>
    </row>
    <row r="65" spans="1:11" x14ac:dyDescent="0.25">
      <c r="A65" s="107" t="s">
        <v>177</v>
      </c>
      <c r="B65" s="107">
        <v>250</v>
      </c>
      <c r="C65" s="107">
        <v>0</v>
      </c>
      <c r="D65" s="111">
        <f t="shared" si="2"/>
        <v>250</v>
      </c>
      <c r="E65" s="108">
        <v>0.18</v>
      </c>
      <c r="F65" s="108">
        <v>0.35</v>
      </c>
      <c r="G65" s="112">
        <v>1.1240000000000001</v>
      </c>
      <c r="H65" s="112">
        <f t="shared" si="3"/>
        <v>182.65</v>
      </c>
      <c r="I65" s="107"/>
      <c r="J65" s="113">
        <v>274</v>
      </c>
      <c r="K65" s="114">
        <v>42485</v>
      </c>
    </row>
    <row r="66" spans="1:11" x14ac:dyDescent="0.25">
      <c r="A66" s="107" t="s">
        <v>176</v>
      </c>
      <c r="B66" s="107">
        <v>250</v>
      </c>
      <c r="C66" s="107">
        <v>0</v>
      </c>
      <c r="D66" s="111">
        <f t="shared" si="2"/>
        <v>250</v>
      </c>
      <c r="E66" s="108">
        <v>0.18</v>
      </c>
      <c r="F66" s="108">
        <v>0.35</v>
      </c>
      <c r="G66" s="112">
        <v>1.012</v>
      </c>
      <c r="H66" s="112">
        <f t="shared" si="3"/>
        <v>164.45</v>
      </c>
      <c r="I66" s="107"/>
      <c r="J66" s="113">
        <v>274</v>
      </c>
      <c r="K66" s="114">
        <v>42485</v>
      </c>
    </row>
    <row r="67" spans="1:11" x14ac:dyDescent="0.25">
      <c r="A67" s="107" t="s">
        <v>189</v>
      </c>
      <c r="B67" s="107">
        <v>500</v>
      </c>
      <c r="C67" s="107">
        <v>0</v>
      </c>
      <c r="D67" s="111">
        <f t="shared" si="2"/>
        <v>500</v>
      </c>
      <c r="E67" s="108">
        <v>0.18</v>
      </c>
      <c r="F67" s="108">
        <v>0.35</v>
      </c>
      <c r="G67" s="112">
        <v>0.67900000000000005</v>
      </c>
      <c r="H67" s="112">
        <f t="shared" si="3"/>
        <v>220.67500000000001</v>
      </c>
      <c r="I67" s="107"/>
      <c r="J67" s="113">
        <v>274</v>
      </c>
      <c r="K67" s="114">
        <v>42485</v>
      </c>
    </row>
    <row r="68" spans="1:11" x14ac:dyDescent="0.25">
      <c r="A68" s="107" t="s">
        <v>190</v>
      </c>
      <c r="B68" s="107">
        <v>75</v>
      </c>
      <c r="C68" s="107">
        <v>0</v>
      </c>
      <c r="D68" s="111">
        <f t="shared" si="2"/>
        <v>75</v>
      </c>
      <c r="E68" s="108">
        <v>0.18</v>
      </c>
      <c r="F68" s="108">
        <v>0.35</v>
      </c>
      <c r="G68" s="112">
        <v>2.9369999999999998</v>
      </c>
      <c r="H68" s="112">
        <f t="shared" si="3"/>
        <v>143.17874999999998</v>
      </c>
      <c r="I68" s="107"/>
      <c r="J68" s="113">
        <v>274</v>
      </c>
      <c r="K68" s="114">
        <v>42485</v>
      </c>
    </row>
    <row r="69" spans="1:11" x14ac:dyDescent="0.25">
      <c r="A69" s="107" t="s">
        <v>191</v>
      </c>
      <c r="B69" s="107">
        <v>50</v>
      </c>
      <c r="C69" s="107">
        <v>0</v>
      </c>
      <c r="D69" s="111">
        <f t="shared" si="2"/>
        <v>50</v>
      </c>
      <c r="E69" s="108">
        <v>0.18</v>
      </c>
      <c r="F69" s="108">
        <v>0.35</v>
      </c>
      <c r="G69" s="112">
        <v>3.9489999999999998</v>
      </c>
      <c r="H69" s="112">
        <f t="shared" si="3"/>
        <v>128.3425</v>
      </c>
      <c r="I69" s="107"/>
      <c r="J69" s="113">
        <v>274</v>
      </c>
      <c r="K69" s="114">
        <v>42485</v>
      </c>
    </row>
    <row r="70" spans="1:11" x14ac:dyDescent="0.25">
      <c r="A70" s="107" t="s">
        <v>192</v>
      </c>
      <c r="B70" s="107">
        <v>50</v>
      </c>
      <c r="C70" s="107">
        <v>0</v>
      </c>
      <c r="D70" s="111">
        <f t="shared" si="2"/>
        <v>50</v>
      </c>
      <c r="E70" s="108">
        <v>0.18</v>
      </c>
      <c r="F70" s="108">
        <v>0.35</v>
      </c>
      <c r="G70" s="112">
        <v>5.569</v>
      </c>
      <c r="H70" s="112">
        <f t="shared" si="3"/>
        <v>180.99250000000001</v>
      </c>
      <c r="I70" s="107"/>
      <c r="J70" s="113">
        <v>274</v>
      </c>
      <c r="K70" s="114">
        <v>42485</v>
      </c>
    </row>
    <row r="71" spans="1:11" x14ac:dyDescent="0.25">
      <c r="A71" s="107" t="s">
        <v>193</v>
      </c>
      <c r="B71" s="107">
        <v>10</v>
      </c>
      <c r="C71" s="107">
        <v>0</v>
      </c>
      <c r="D71" s="111">
        <f t="shared" si="2"/>
        <v>10</v>
      </c>
      <c r="E71" s="108">
        <v>0.18</v>
      </c>
      <c r="F71" s="108">
        <v>0.35</v>
      </c>
      <c r="G71" s="112">
        <v>6.6449999999999996</v>
      </c>
      <c r="H71" s="112">
        <f t="shared" si="3"/>
        <v>43.192499999999995</v>
      </c>
      <c r="I71" s="107"/>
      <c r="J71" s="113">
        <v>274</v>
      </c>
      <c r="K71" s="114">
        <v>42485</v>
      </c>
    </row>
    <row r="72" spans="1:11" x14ac:dyDescent="0.25">
      <c r="A72" s="107" t="s">
        <v>194</v>
      </c>
      <c r="B72" s="107">
        <v>200</v>
      </c>
      <c r="C72" s="107">
        <v>0</v>
      </c>
      <c r="D72" s="111">
        <f t="shared" si="2"/>
        <v>200</v>
      </c>
      <c r="E72" s="108">
        <v>0.18</v>
      </c>
      <c r="F72" s="108">
        <v>0.35</v>
      </c>
      <c r="G72" s="112">
        <v>2.3210000000000002</v>
      </c>
      <c r="H72" s="112">
        <f t="shared" si="3"/>
        <v>301.73</v>
      </c>
      <c r="I72" s="107"/>
      <c r="J72" s="113">
        <v>274</v>
      </c>
      <c r="K72" s="114">
        <v>42485</v>
      </c>
    </row>
    <row r="73" spans="1:11" x14ac:dyDescent="0.25">
      <c r="A73" s="107" t="s">
        <v>195</v>
      </c>
      <c r="B73" s="107">
        <v>30</v>
      </c>
      <c r="C73" s="107">
        <v>0</v>
      </c>
      <c r="D73" s="111">
        <f t="shared" si="2"/>
        <v>30</v>
      </c>
      <c r="E73" s="108">
        <v>0.18</v>
      </c>
      <c r="F73" s="108">
        <v>0.35</v>
      </c>
      <c r="G73" s="112">
        <v>3.5859999999999999</v>
      </c>
      <c r="H73" s="112">
        <f t="shared" si="3"/>
        <v>69.926999999999992</v>
      </c>
      <c r="I73" s="107"/>
      <c r="J73" s="113">
        <v>274</v>
      </c>
      <c r="K73" s="114">
        <v>42485</v>
      </c>
    </row>
    <row r="74" spans="1:11" x14ac:dyDescent="0.25">
      <c r="A74" s="107" t="s">
        <v>196</v>
      </c>
      <c r="B74" s="107">
        <v>30</v>
      </c>
      <c r="C74" s="107">
        <v>0</v>
      </c>
      <c r="D74" s="111">
        <f t="shared" si="2"/>
        <v>30</v>
      </c>
      <c r="E74" s="108">
        <v>0.18</v>
      </c>
      <c r="F74" s="108">
        <v>0.35</v>
      </c>
      <c r="G74" s="112">
        <v>4.2370000000000001</v>
      </c>
      <c r="H74" s="112">
        <f t="shared" si="3"/>
        <v>82.621499999999997</v>
      </c>
      <c r="I74" s="107"/>
      <c r="J74" s="113">
        <v>274</v>
      </c>
      <c r="K74" s="114">
        <v>42485</v>
      </c>
    </row>
    <row r="75" spans="1:11" x14ac:dyDescent="0.25">
      <c r="A75" s="107" t="s">
        <v>197</v>
      </c>
      <c r="B75" s="107">
        <v>30</v>
      </c>
      <c r="C75" s="107">
        <v>0</v>
      </c>
      <c r="D75" s="111">
        <f t="shared" si="2"/>
        <v>30</v>
      </c>
      <c r="E75" s="108">
        <v>0.18</v>
      </c>
      <c r="F75" s="108">
        <v>0.35</v>
      </c>
      <c r="G75" s="112">
        <v>4.8899999999999997</v>
      </c>
      <c r="H75" s="112">
        <f t="shared" si="3"/>
        <v>95.35499999999999</v>
      </c>
      <c r="I75" s="107"/>
      <c r="J75" s="113">
        <v>274</v>
      </c>
      <c r="K75" s="114">
        <v>42485</v>
      </c>
    </row>
    <row r="76" spans="1:11" x14ac:dyDescent="0.25">
      <c r="A76" s="107" t="s">
        <v>198</v>
      </c>
      <c r="B76" s="107">
        <v>30</v>
      </c>
      <c r="C76" s="107">
        <v>0</v>
      </c>
      <c r="D76" s="111">
        <f t="shared" si="2"/>
        <v>30</v>
      </c>
      <c r="E76" s="108">
        <v>0.18</v>
      </c>
      <c r="F76" s="108">
        <v>0.35</v>
      </c>
      <c r="G76" s="112">
        <v>5.5419999999999998</v>
      </c>
      <c r="H76" s="112">
        <f t="shared" si="3"/>
        <v>108.06899999999999</v>
      </c>
      <c r="I76" s="107"/>
      <c r="J76" s="113">
        <v>274</v>
      </c>
      <c r="K76" s="114">
        <v>42485</v>
      </c>
    </row>
    <row r="77" spans="1:11" x14ac:dyDescent="0.25">
      <c r="A77" s="107" t="s">
        <v>199</v>
      </c>
      <c r="B77" s="107">
        <v>30</v>
      </c>
      <c r="C77" s="107">
        <v>0</v>
      </c>
      <c r="D77" s="111">
        <f t="shared" si="2"/>
        <v>30</v>
      </c>
      <c r="E77" s="108">
        <v>0.18</v>
      </c>
      <c r="F77" s="108">
        <v>0.35</v>
      </c>
      <c r="G77" s="112">
        <v>6.1929999999999996</v>
      </c>
      <c r="H77" s="112">
        <f t="shared" si="3"/>
        <v>120.76349999999999</v>
      </c>
      <c r="I77" s="107"/>
      <c r="J77" s="113">
        <v>274</v>
      </c>
      <c r="K77" s="114">
        <v>42485</v>
      </c>
    </row>
    <row r="78" spans="1:11" x14ac:dyDescent="0.25">
      <c r="A78" s="94" t="s">
        <v>287</v>
      </c>
      <c r="B78" s="94">
        <v>120</v>
      </c>
      <c r="C78" s="94">
        <v>60</v>
      </c>
      <c r="D78" s="95">
        <f t="shared" si="2"/>
        <v>60</v>
      </c>
      <c r="E78" s="96">
        <v>0.18</v>
      </c>
      <c r="F78" s="96">
        <v>0.4</v>
      </c>
      <c r="G78" s="97">
        <v>0.42399999999999999</v>
      </c>
      <c r="H78" s="97">
        <f t="shared" si="3"/>
        <v>30.527999999999995</v>
      </c>
      <c r="I78" s="94"/>
      <c r="J78" s="98">
        <v>202</v>
      </c>
      <c r="K78" s="99">
        <v>42450</v>
      </c>
    </row>
    <row r="79" spans="1:11" x14ac:dyDescent="0.25">
      <c r="A79" s="88" t="s">
        <v>189</v>
      </c>
      <c r="B79" s="88">
        <v>200</v>
      </c>
      <c r="C79" s="88">
        <v>0</v>
      </c>
      <c r="D79" s="89">
        <f t="shared" si="2"/>
        <v>200</v>
      </c>
      <c r="E79" s="90">
        <v>0.18</v>
      </c>
      <c r="F79" s="90">
        <v>0.35</v>
      </c>
      <c r="G79" s="91">
        <v>0.78</v>
      </c>
      <c r="H79" s="91">
        <f t="shared" si="3"/>
        <v>101.4</v>
      </c>
      <c r="I79" s="88"/>
      <c r="J79" s="92">
        <v>201</v>
      </c>
      <c r="K79" s="93">
        <v>42447</v>
      </c>
    </row>
    <row r="80" spans="1:11" x14ac:dyDescent="0.25">
      <c r="A80" s="88" t="s">
        <v>295</v>
      </c>
      <c r="B80" s="88">
        <v>100</v>
      </c>
      <c r="C80" s="88">
        <v>0</v>
      </c>
      <c r="D80" s="89">
        <f t="shared" si="2"/>
        <v>100</v>
      </c>
      <c r="E80" s="90">
        <v>0.18</v>
      </c>
      <c r="F80" s="90">
        <v>0.35</v>
      </c>
      <c r="G80" s="91">
        <v>1.8440000000000001</v>
      </c>
      <c r="H80" s="91">
        <f t="shared" si="3"/>
        <v>119.86000000000001</v>
      </c>
      <c r="I80" s="88"/>
      <c r="J80" s="92">
        <v>201</v>
      </c>
      <c r="K80" s="93">
        <v>42447</v>
      </c>
    </row>
    <row r="81" spans="1:11" x14ac:dyDescent="0.25">
      <c r="A81" s="88" t="s">
        <v>188</v>
      </c>
      <c r="B81" s="88">
        <v>50</v>
      </c>
      <c r="C81" s="88">
        <v>0</v>
      </c>
      <c r="D81" s="89">
        <f t="shared" si="2"/>
        <v>50</v>
      </c>
      <c r="E81" s="90">
        <v>0.18</v>
      </c>
      <c r="F81" s="90">
        <v>0.35</v>
      </c>
      <c r="G81" s="91">
        <v>2.8769999999999998</v>
      </c>
      <c r="H81" s="91">
        <f t="shared" si="3"/>
        <v>93.502499999999998</v>
      </c>
      <c r="I81" s="88"/>
      <c r="J81" s="92">
        <v>201</v>
      </c>
      <c r="K81" s="93">
        <v>42447</v>
      </c>
    </row>
    <row r="82" spans="1:11" x14ac:dyDescent="0.25">
      <c r="A82" s="107" t="s">
        <v>638</v>
      </c>
      <c r="B82" s="107">
        <v>1000</v>
      </c>
      <c r="C82" s="107">
        <v>0</v>
      </c>
      <c r="D82" s="111">
        <f t="shared" ref="D82:D92" si="4">B82-C82</f>
        <v>1000</v>
      </c>
      <c r="E82" s="108">
        <v>0.18</v>
      </c>
      <c r="F82" s="108">
        <v>0.35</v>
      </c>
      <c r="G82" s="112">
        <v>3.7999999999999999E-2</v>
      </c>
      <c r="H82" s="112">
        <f>+(B82*G82)*(100%-F82)</f>
        <v>24.7</v>
      </c>
      <c r="I82" s="107"/>
      <c r="J82" s="115">
        <v>353</v>
      </c>
      <c r="K82" s="114">
        <v>42514</v>
      </c>
    </row>
    <row r="83" spans="1:11" x14ac:dyDescent="0.25">
      <c r="A83" s="107" t="s">
        <v>639</v>
      </c>
      <c r="B83" s="107">
        <v>1000</v>
      </c>
      <c r="C83" s="107">
        <v>0</v>
      </c>
      <c r="D83" s="111">
        <f t="shared" si="4"/>
        <v>1000</v>
      </c>
      <c r="E83" s="108">
        <v>0.18</v>
      </c>
      <c r="F83" s="108">
        <v>0.4</v>
      </c>
      <c r="G83" s="112">
        <v>0.21199999999999999</v>
      </c>
      <c r="H83" s="112">
        <f t="shared" ref="H83:H91" si="5">+(B83*G83)*(100%-F83)</f>
        <v>127.19999999999999</v>
      </c>
      <c r="I83" s="107"/>
      <c r="J83" s="115">
        <v>353</v>
      </c>
      <c r="K83" s="114">
        <v>42514</v>
      </c>
    </row>
    <row r="84" spans="1:11" x14ac:dyDescent="0.25">
      <c r="A84" s="107" t="s">
        <v>640</v>
      </c>
      <c r="B84" s="107">
        <v>100</v>
      </c>
      <c r="C84" s="107">
        <v>0</v>
      </c>
      <c r="D84" s="111">
        <f t="shared" si="4"/>
        <v>100</v>
      </c>
      <c r="E84" s="108">
        <v>0.18</v>
      </c>
      <c r="F84" s="108">
        <v>0.4</v>
      </c>
      <c r="G84" s="112">
        <v>1.7749999999999999</v>
      </c>
      <c r="H84" s="112">
        <f t="shared" si="5"/>
        <v>106.5</v>
      </c>
      <c r="I84" s="107"/>
      <c r="J84" s="115">
        <v>353</v>
      </c>
      <c r="K84" s="114">
        <v>42514</v>
      </c>
    </row>
    <row r="85" spans="1:11" x14ac:dyDescent="0.25">
      <c r="A85" s="107" t="s">
        <v>641</v>
      </c>
      <c r="B85" s="107">
        <v>1000</v>
      </c>
      <c r="C85" s="107">
        <v>0</v>
      </c>
      <c r="D85" s="111">
        <f t="shared" si="4"/>
        <v>1000</v>
      </c>
      <c r="E85" s="108">
        <v>0.18</v>
      </c>
      <c r="F85" s="108">
        <v>0.35</v>
      </c>
      <c r="G85" s="112">
        <v>0.13500000000000001</v>
      </c>
      <c r="H85" s="112">
        <f t="shared" si="5"/>
        <v>87.75</v>
      </c>
      <c r="I85" s="107"/>
      <c r="J85" s="115">
        <v>353</v>
      </c>
      <c r="K85" s="114">
        <v>42514</v>
      </c>
    </row>
    <row r="86" spans="1:11" x14ac:dyDescent="0.25">
      <c r="A86" s="107" t="s">
        <v>642</v>
      </c>
      <c r="B86" s="107">
        <v>6000</v>
      </c>
      <c r="C86" s="107">
        <v>0</v>
      </c>
      <c r="D86" s="111">
        <f t="shared" si="4"/>
        <v>6000</v>
      </c>
      <c r="E86" s="108">
        <v>0.18</v>
      </c>
      <c r="F86" s="108">
        <v>0.4</v>
      </c>
      <c r="G86" s="112">
        <v>0.30199999999999999</v>
      </c>
      <c r="H86" s="112">
        <f t="shared" si="5"/>
        <v>1087.2</v>
      </c>
      <c r="I86" s="107"/>
      <c r="J86" s="115">
        <v>353</v>
      </c>
      <c r="K86" s="114">
        <v>42514</v>
      </c>
    </row>
    <row r="87" spans="1:11" x14ac:dyDescent="0.25">
      <c r="A87" s="107" t="s">
        <v>643</v>
      </c>
      <c r="B87" s="107">
        <v>240</v>
      </c>
      <c r="C87" s="107">
        <v>0</v>
      </c>
      <c r="D87" s="111">
        <f t="shared" si="4"/>
        <v>240</v>
      </c>
      <c r="E87" s="108">
        <v>0.18</v>
      </c>
      <c r="F87" s="108">
        <v>0.4</v>
      </c>
      <c r="G87" s="112">
        <v>2.234</v>
      </c>
      <c r="H87" s="112">
        <f t="shared" si="5"/>
        <v>321.69599999999997</v>
      </c>
      <c r="I87" s="107"/>
      <c r="J87" s="115">
        <v>353</v>
      </c>
      <c r="K87" s="114">
        <v>42514</v>
      </c>
    </row>
    <row r="88" spans="1:11" x14ac:dyDescent="0.25">
      <c r="A88" s="107" t="s">
        <v>644</v>
      </c>
      <c r="B88" s="107">
        <v>240</v>
      </c>
      <c r="C88" s="107">
        <v>0</v>
      </c>
      <c r="D88" s="111">
        <f t="shared" si="4"/>
        <v>240</v>
      </c>
      <c r="E88" s="108">
        <v>0.18</v>
      </c>
      <c r="F88" s="108">
        <v>0.4</v>
      </c>
      <c r="G88" s="112">
        <v>1.5669999999999999</v>
      </c>
      <c r="H88" s="112">
        <f t="shared" si="5"/>
        <v>225.648</v>
      </c>
      <c r="I88" s="107"/>
      <c r="J88" s="115">
        <v>353</v>
      </c>
      <c r="K88" s="114">
        <v>42514</v>
      </c>
    </row>
    <row r="89" spans="1:11" x14ac:dyDescent="0.25">
      <c r="A89" s="107" t="s">
        <v>287</v>
      </c>
      <c r="B89" s="107">
        <v>120</v>
      </c>
      <c r="C89" s="107">
        <v>0</v>
      </c>
      <c r="D89" s="111">
        <f t="shared" si="4"/>
        <v>120</v>
      </c>
      <c r="E89" s="108">
        <v>0.18</v>
      </c>
      <c r="F89" s="108">
        <v>0.35</v>
      </c>
      <c r="G89" s="112">
        <v>0.42399999999999999</v>
      </c>
      <c r="H89" s="112">
        <f t="shared" si="5"/>
        <v>33.071999999999996</v>
      </c>
      <c r="I89" s="107"/>
      <c r="J89" s="115">
        <v>353</v>
      </c>
      <c r="K89" s="114">
        <v>42514</v>
      </c>
    </row>
    <row r="90" spans="1:11" x14ac:dyDescent="0.25">
      <c r="A90" s="107" t="s">
        <v>645</v>
      </c>
      <c r="B90" s="107">
        <v>5000</v>
      </c>
      <c r="C90" s="107">
        <v>0</v>
      </c>
      <c r="D90" s="111">
        <f t="shared" si="4"/>
        <v>5000</v>
      </c>
      <c r="E90" s="108">
        <v>0.18</v>
      </c>
      <c r="F90" s="108">
        <v>0.4</v>
      </c>
      <c r="G90" s="112">
        <v>5.2999999999999999E-2</v>
      </c>
      <c r="H90" s="112">
        <f t="shared" si="5"/>
        <v>159</v>
      </c>
      <c r="I90" s="107"/>
      <c r="J90" s="115">
        <v>353</v>
      </c>
      <c r="K90" s="114">
        <v>42514</v>
      </c>
    </row>
    <row r="91" spans="1:11" x14ac:dyDescent="0.25">
      <c r="A91" s="107" t="s">
        <v>646</v>
      </c>
      <c r="B91" s="107">
        <v>5000</v>
      </c>
      <c r="C91" s="107">
        <v>0</v>
      </c>
      <c r="D91" s="111">
        <f t="shared" si="4"/>
        <v>5000</v>
      </c>
      <c r="E91" s="108">
        <v>0.18</v>
      </c>
      <c r="F91" s="108">
        <v>0.4</v>
      </c>
      <c r="G91" s="112">
        <v>0.06</v>
      </c>
      <c r="H91" s="112">
        <f t="shared" si="5"/>
        <v>180</v>
      </c>
      <c r="I91" s="107"/>
      <c r="J91" s="115">
        <v>353</v>
      </c>
      <c r="K91" s="114">
        <v>42514</v>
      </c>
    </row>
    <row r="92" spans="1:11" x14ac:dyDescent="0.25">
      <c r="A92" s="23" t="s">
        <v>187</v>
      </c>
      <c r="B92" s="23">
        <v>10</v>
      </c>
      <c r="C92" s="23">
        <v>0</v>
      </c>
      <c r="D92" s="27">
        <f t="shared" si="4"/>
        <v>10</v>
      </c>
      <c r="E92" s="24">
        <v>0.18</v>
      </c>
      <c r="F92" s="24">
        <v>0.35</v>
      </c>
      <c r="G92" s="28">
        <v>49.542999999999999</v>
      </c>
      <c r="H92" s="28">
        <f t="shared" ref="H92" si="6">(G92*B92)-(B92*G92*F92)</f>
        <v>322.02949999999998</v>
      </c>
      <c r="I92" s="23"/>
      <c r="J92" s="29">
        <v>460</v>
      </c>
      <c r="K92" s="30">
        <v>42569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12" workbookViewId="0">
      <selection activeCell="A2" sqref="A2:K33"/>
    </sheetView>
  </sheetViews>
  <sheetFormatPr baseColWidth="10" defaultRowHeight="15" x14ac:dyDescent="0.25"/>
  <cols>
    <col min="1" max="1" width="35" customWidth="1"/>
    <col min="2" max="2" width="13.28515625" customWidth="1"/>
    <col min="7" max="7" width="11.42578125" style="4"/>
    <col min="8" max="8" width="11.42578125" style="13"/>
  </cols>
  <sheetData>
    <row r="1" spans="1:11" x14ac:dyDescent="0.25">
      <c r="A1" s="2" t="s">
        <v>1</v>
      </c>
      <c r="B1" s="2" t="s">
        <v>7</v>
      </c>
      <c r="C1" s="2" t="s">
        <v>8</v>
      </c>
      <c r="D1" s="2" t="s">
        <v>9</v>
      </c>
      <c r="E1" s="2" t="s">
        <v>2</v>
      </c>
      <c r="F1" s="2" t="s">
        <v>3</v>
      </c>
      <c r="G1" s="10" t="s">
        <v>4</v>
      </c>
      <c r="H1" s="12" t="s">
        <v>93</v>
      </c>
      <c r="I1" s="2" t="s">
        <v>6</v>
      </c>
      <c r="J1" s="9" t="s">
        <v>42</v>
      </c>
      <c r="K1" s="9" t="s">
        <v>44</v>
      </c>
    </row>
    <row r="2" spans="1:11" x14ac:dyDescent="0.25">
      <c r="A2" s="107" t="s">
        <v>481</v>
      </c>
      <c r="B2" s="107">
        <v>5</v>
      </c>
      <c r="C2" s="107">
        <v>0</v>
      </c>
      <c r="D2" s="107">
        <f>B2-C2</f>
        <v>5</v>
      </c>
      <c r="E2" s="108">
        <v>0.18</v>
      </c>
      <c r="F2" s="108">
        <v>0.3</v>
      </c>
      <c r="G2" s="109">
        <v>5.2</v>
      </c>
      <c r="H2" s="129">
        <f t="shared" ref="H2:H34" si="0">(G2*B2)*(100%-F2)</f>
        <v>18.2</v>
      </c>
      <c r="I2" s="107"/>
      <c r="J2" s="107">
        <v>13540</v>
      </c>
      <c r="K2" s="110">
        <v>42427</v>
      </c>
    </row>
    <row r="3" spans="1:11" x14ac:dyDescent="0.25">
      <c r="A3" s="107" t="s">
        <v>482</v>
      </c>
      <c r="B3" s="107">
        <v>10</v>
      </c>
      <c r="C3" s="107">
        <v>0</v>
      </c>
      <c r="D3" s="107">
        <f t="shared" ref="D3:D33" si="1">B3-C3</f>
        <v>10</v>
      </c>
      <c r="E3" s="108">
        <v>0.18</v>
      </c>
      <c r="F3" s="108">
        <v>0.3</v>
      </c>
      <c r="G3" s="109">
        <v>2.2999999999999998</v>
      </c>
      <c r="H3" s="129">
        <f t="shared" si="0"/>
        <v>16.099999999999998</v>
      </c>
      <c r="I3" s="107"/>
      <c r="J3" s="107">
        <v>13540</v>
      </c>
      <c r="K3" s="110">
        <v>42427</v>
      </c>
    </row>
    <row r="4" spans="1:11" x14ac:dyDescent="0.25">
      <c r="A4" s="107" t="s">
        <v>483</v>
      </c>
      <c r="B4" s="107">
        <v>5</v>
      </c>
      <c r="C4" s="107">
        <v>0</v>
      </c>
      <c r="D4" s="107">
        <f t="shared" si="1"/>
        <v>5</v>
      </c>
      <c r="E4" s="108">
        <v>0.18</v>
      </c>
      <c r="F4" s="108">
        <v>0.3</v>
      </c>
      <c r="G4" s="109">
        <v>6.5</v>
      </c>
      <c r="H4" s="129">
        <f t="shared" si="0"/>
        <v>22.75</v>
      </c>
      <c r="I4" s="107"/>
      <c r="J4" s="107">
        <v>13540</v>
      </c>
      <c r="K4" s="110">
        <v>42427</v>
      </c>
    </row>
    <row r="5" spans="1:11" x14ac:dyDescent="0.25">
      <c r="A5" s="107" t="s">
        <v>484</v>
      </c>
      <c r="B5" s="107">
        <v>2</v>
      </c>
      <c r="C5" s="107">
        <v>0</v>
      </c>
      <c r="D5" s="107">
        <f t="shared" si="1"/>
        <v>2</v>
      </c>
      <c r="E5" s="108">
        <v>0.18</v>
      </c>
      <c r="F5" s="108">
        <v>0.3</v>
      </c>
      <c r="G5" s="109">
        <v>12.2</v>
      </c>
      <c r="H5" s="129">
        <f t="shared" si="0"/>
        <v>17.079999999999998</v>
      </c>
      <c r="I5" s="107"/>
      <c r="J5" s="107">
        <v>13540</v>
      </c>
      <c r="K5" s="110">
        <v>42427</v>
      </c>
    </row>
    <row r="6" spans="1:11" x14ac:dyDescent="0.25">
      <c r="A6" s="107" t="s">
        <v>485</v>
      </c>
      <c r="B6" s="107">
        <v>1</v>
      </c>
      <c r="C6" s="107">
        <v>0</v>
      </c>
      <c r="D6" s="107">
        <f t="shared" si="1"/>
        <v>1</v>
      </c>
      <c r="E6" s="108">
        <v>0.18</v>
      </c>
      <c r="F6" s="108">
        <v>0.3</v>
      </c>
      <c r="G6" s="109">
        <v>31</v>
      </c>
      <c r="H6" s="129">
        <f t="shared" si="0"/>
        <v>21.7</v>
      </c>
      <c r="I6" s="107"/>
      <c r="J6" s="107">
        <v>13540</v>
      </c>
      <c r="K6" s="110">
        <v>42427</v>
      </c>
    </row>
    <row r="7" spans="1:11" x14ac:dyDescent="0.25">
      <c r="A7" s="107" t="s">
        <v>486</v>
      </c>
      <c r="B7" s="107">
        <v>1</v>
      </c>
      <c r="C7" s="107">
        <v>0</v>
      </c>
      <c r="D7" s="107">
        <f t="shared" si="1"/>
        <v>1</v>
      </c>
      <c r="E7" s="108">
        <v>0.18</v>
      </c>
      <c r="F7" s="108">
        <v>0.3</v>
      </c>
      <c r="G7" s="109">
        <v>30</v>
      </c>
      <c r="H7" s="129">
        <f t="shared" si="0"/>
        <v>21</v>
      </c>
      <c r="I7" s="107"/>
      <c r="J7" s="107">
        <v>13540</v>
      </c>
      <c r="K7" s="110">
        <v>42427</v>
      </c>
    </row>
    <row r="8" spans="1:11" x14ac:dyDescent="0.25">
      <c r="A8" s="107" t="s">
        <v>487</v>
      </c>
      <c r="B8" s="107">
        <v>1</v>
      </c>
      <c r="C8" s="107">
        <v>0</v>
      </c>
      <c r="D8" s="107">
        <f t="shared" si="1"/>
        <v>1</v>
      </c>
      <c r="E8" s="108">
        <v>0.18</v>
      </c>
      <c r="F8" s="108">
        <v>0.3</v>
      </c>
      <c r="G8" s="109">
        <v>27</v>
      </c>
      <c r="H8" s="129">
        <f t="shared" si="0"/>
        <v>18.899999999999999</v>
      </c>
      <c r="I8" s="107"/>
      <c r="J8" s="107">
        <v>13540</v>
      </c>
      <c r="K8" s="110">
        <v>42427</v>
      </c>
    </row>
    <row r="9" spans="1:11" x14ac:dyDescent="0.25">
      <c r="A9" s="107" t="s">
        <v>488</v>
      </c>
      <c r="B9" s="107">
        <v>0.5</v>
      </c>
      <c r="C9" s="107">
        <v>0</v>
      </c>
      <c r="D9" s="107">
        <f t="shared" si="1"/>
        <v>0.5</v>
      </c>
      <c r="E9" s="108">
        <v>0.18</v>
      </c>
      <c r="F9" s="108">
        <v>0.3</v>
      </c>
      <c r="G9" s="109">
        <v>50</v>
      </c>
      <c r="H9" s="129">
        <f t="shared" si="0"/>
        <v>17.5</v>
      </c>
      <c r="I9" s="107"/>
      <c r="J9" s="107">
        <v>13540</v>
      </c>
      <c r="K9" s="110">
        <v>42427</v>
      </c>
    </row>
    <row r="10" spans="1:11" x14ac:dyDescent="0.25">
      <c r="A10" s="107" t="s">
        <v>489</v>
      </c>
      <c r="B10" s="107">
        <v>1</v>
      </c>
      <c r="C10" s="107">
        <v>0</v>
      </c>
      <c r="D10" s="107">
        <f t="shared" si="1"/>
        <v>1</v>
      </c>
      <c r="E10" s="108">
        <v>0.18</v>
      </c>
      <c r="F10" s="108">
        <v>0.3</v>
      </c>
      <c r="G10" s="109">
        <v>24</v>
      </c>
      <c r="H10" s="129">
        <f t="shared" si="0"/>
        <v>16.799999999999997</v>
      </c>
      <c r="I10" s="107"/>
      <c r="J10" s="107">
        <v>13540</v>
      </c>
      <c r="K10" s="110">
        <v>42427</v>
      </c>
    </row>
    <row r="11" spans="1:11" x14ac:dyDescent="0.25">
      <c r="A11" s="107" t="s">
        <v>490</v>
      </c>
      <c r="B11" s="107">
        <v>2</v>
      </c>
      <c r="C11" s="107">
        <v>0</v>
      </c>
      <c r="D11" s="107">
        <f t="shared" si="1"/>
        <v>2</v>
      </c>
      <c r="E11" s="108">
        <v>0.18</v>
      </c>
      <c r="F11" s="108">
        <v>0.3</v>
      </c>
      <c r="G11" s="109">
        <v>19.2</v>
      </c>
      <c r="H11" s="129">
        <f t="shared" si="0"/>
        <v>26.88</v>
      </c>
      <c r="I11" s="107"/>
      <c r="J11" s="107">
        <v>13540</v>
      </c>
      <c r="K11" s="110">
        <v>42427</v>
      </c>
    </row>
    <row r="12" spans="1:11" x14ac:dyDescent="0.25">
      <c r="A12" s="107" t="s">
        <v>491</v>
      </c>
      <c r="B12" s="107">
        <v>1</v>
      </c>
      <c r="C12" s="107">
        <v>0</v>
      </c>
      <c r="D12" s="107">
        <f t="shared" si="1"/>
        <v>1</v>
      </c>
      <c r="E12" s="108">
        <v>0.18</v>
      </c>
      <c r="F12" s="108">
        <v>0.3</v>
      </c>
      <c r="G12" s="109">
        <v>37</v>
      </c>
      <c r="H12" s="129">
        <f t="shared" si="0"/>
        <v>25.9</v>
      </c>
      <c r="I12" s="107"/>
      <c r="J12" s="107">
        <v>13540</v>
      </c>
      <c r="K12" s="110">
        <v>42427</v>
      </c>
    </row>
    <row r="13" spans="1:11" x14ac:dyDescent="0.25">
      <c r="A13" s="107" t="s">
        <v>492</v>
      </c>
      <c r="B13" s="107">
        <v>0.5</v>
      </c>
      <c r="C13" s="107">
        <v>0</v>
      </c>
      <c r="D13" s="107">
        <f t="shared" si="1"/>
        <v>0.5</v>
      </c>
      <c r="E13" s="108">
        <v>0.18</v>
      </c>
      <c r="F13" s="108">
        <v>0.3</v>
      </c>
      <c r="G13" s="109">
        <v>55</v>
      </c>
      <c r="H13" s="129">
        <f t="shared" si="0"/>
        <v>19.25</v>
      </c>
      <c r="I13" s="107"/>
      <c r="J13" s="107">
        <v>13540</v>
      </c>
      <c r="K13" s="110">
        <v>42427</v>
      </c>
    </row>
    <row r="14" spans="1:11" x14ac:dyDescent="0.25">
      <c r="A14" s="107" t="s">
        <v>501</v>
      </c>
      <c r="B14" s="107">
        <v>0.5</v>
      </c>
      <c r="C14" s="107">
        <v>0</v>
      </c>
      <c r="D14" s="107">
        <f t="shared" si="1"/>
        <v>0.5</v>
      </c>
      <c r="E14" s="108">
        <v>0.18</v>
      </c>
      <c r="F14" s="108">
        <v>0.3</v>
      </c>
      <c r="G14" s="109">
        <v>68</v>
      </c>
      <c r="H14" s="129">
        <f t="shared" si="0"/>
        <v>23.799999999999997</v>
      </c>
      <c r="I14" s="107"/>
      <c r="J14" s="107">
        <v>13540</v>
      </c>
      <c r="K14" s="110">
        <v>42427</v>
      </c>
    </row>
    <row r="15" spans="1:11" x14ac:dyDescent="0.25">
      <c r="A15" s="107" t="s">
        <v>493</v>
      </c>
      <c r="B15" s="107">
        <v>0.5</v>
      </c>
      <c r="C15" s="107">
        <v>0</v>
      </c>
      <c r="D15" s="107">
        <f t="shared" si="1"/>
        <v>0.5</v>
      </c>
      <c r="E15" s="108">
        <v>0.18</v>
      </c>
      <c r="F15" s="108">
        <v>0.3</v>
      </c>
      <c r="G15" s="109">
        <v>66</v>
      </c>
      <c r="H15" s="129">
        <f t="shared" si="0"/>
        <v>23.099999999999998</v>
      </c>
      <c r="I15" s="107"/>
      <c r="J15" s="107">
        <v>13540</v>
      </c>
      <c r="K15" s="110">
        <v>42427</v>
      </c>
    </row>
    <row r="16" spans="1:11" x14ac:dyDescent="0.25">
      <c r="A16" s="107" t="s">
        <v>494</v>
      </c>
      <c r="B16" s="107">
        <v>1</v>
      </c>
      <c r="C16" s="107">
        <v>0</v>
      </c>
      <c r="D16" s="107">
        <f t="shared" si="1"/>
        <v>1</v>
      </c>
      <c r="E16" s="108">
        <v>0.18</v>
      </c>
      <c r="F16" s="108">
        <v>0.3</v>
      </c>
      <c r="G16" s="109">
        <v>29</v>
      </c>
      <c r="H16" s="129">
        <f t="shared" si="0"/>
        <v>20.299999999999997</v>
      </c>
      <c r="I16" s="107"/>
      <c r="J16" s="107">
        <v>13540</v>
      </c>
      <c r="K16" s="110">
        <v>42427</v>
      </c>
    </row>
    <row r="17" spans="1:11" x14ac:dyDescent="0.25">
      <c r="A17" s="107" t="s">
        <v>495</v>
      </c>
      <c r="B17" s="107">
        <v>1</v>
      </c>
      <c r="C17" s="107">
        <v>0</v>
      </c>
      <c r="D17" s="107">
        <f t="shared" si="1"/>
        <v>1</v>
      </c>
      <c r="E17" s="108">
        <v>0.18</v>
      </c>
      <c r="F17" s="108">
        <v>0.3</v>
      </c>
      <c r="G17" s="109">
        <v>35</v>
      </c>
      <c r="H17" s="129">
        <f t="shared" si="0"/>
        <v>24.5</v>
      </c>
      <c r="I17" s="107"/>
      <c r="J17" s="107">
        <v>13540</v>
      </c>
      <c r="K17" s="110">
        <v>42427</v>
      </c>
    </row>
    <row r="18" spans="1:11" x14ac:dyDescent="0.25">
      <c r="A18" s="107" t="s">
        <v>496</v>
      </c>
      <c r="B18" s="107">
        <v>1</v>
      </c>
      <c r="C18" s="107">
        <v>0</v>
      </c>
      <c r="D18" s="107">
        <f t="shared" si="1"/>
        <v>1</v>
      </c>
      <c r="E18" s="108">
        <v>0.18</v>
      </c>
      <c r="F18" s="108">
        <v>0.3</v>
      </c>
      <c r="G18" s="109">
        <v>46.5</v>
      </c>
      <c r="H18" s="129">
        <f t="shared" si="0"/>
        <v>32.549999999999997</v>
      </c>
      <c r="I18" s="107"/>
      <c r="J18" s="107">
        <v>13540</v>
      </c>
      <c r="K18" s="110">
        <v>42427</v>
      </c>
    </row>
    <row r="19" spans="1:11" x14ac:dyDescent="0.25">
      <c r="A19" s="107" t="s">
        <v>497</v>
      </c>
      <c r="B19" s="107">
        <v>0.3</v>
      </c>
      <c r="C19" s="107">
        <v>0</v>
      </c>
      <c r="D19" s="107">
        <f t="shared" si="1"/>
        <v>0.3</v>
      </c>
      <c r="E19" s="108">
        <v>0.18</v>
      </c>
      <c r="F19" s="108">
        <v>0.3</v>
      </c>
      <c r="G19" s="109">
        <v>75</v>
      </c>
      <c r="H19" s="129">
        <f t="shared" si="0"/>
        <v>15.749999999999998</v>
      </c>
      <c r="I19" s="107"/>
      <c r="J19" s="107">
        <v>13540</v>
      </c>
      <c r="K19" s="110">
        <v>42427</v>
      </c>
    </row>
    <row r="20" spans="1:11" x14ac:dyDescent="0.25">
      <c r="A20" s="107" t="s">
        <v>502</v>
      </c>
      <c r="B20" s="107">
        <v>0.5</v>
      </c>
      <c r="C20" s="107">
        <v>0</v>
      </c>
      <c r="D20" s="107">
        <f t="shared" si="1"/>
        <v>0.5</v>
      </c>
      <c r="E20" s="108">
        <v>0.18</v>
      </c>
      <c r="F20" s="108">
        <v>0.3</v>
      </c>
      <c r="G20" s="109">
        <v>89</v>
      </c>
      <c r="H20" s="129">
        <f t="shared" si="0"/>
        <v>31.15</v>
      </c>
      <c r="I20" s="107"/>
      <c r="J20" s="107">
        <v>13540</v>
      </c>
      <c r="K20" s="110">
        <v>42427</v>
      </c>
    </row>
    <row r="21" spans="1:11" x14ac:dyDescent="0.25">
      <c r="A21" s="107" t="s">
        <v>498</v>
      </c>
      <c r="B21" s="107">
        <v>0.5</v>
      </c>
      <c r="C21" s="107">
        <v>0</v>
      </c>
      <c r="D21" s="107">
        <f t="shared" si="1"/>
        <v>0.5</v>
      </c>
      <c r="E21" s="108">
        <v>0.18</v>
      </c>
      <c r="F21" s="108">
        <v>0.3</v>
      </c>
      <c r="G21" s="109">
        <v>88</v>
      </c>
      <c r="H21" s="129">
        <f t="shared" si="0"/>
        <v>30.799999999999997</v>
      </c>
      <c r="I21" s="107"/>
      <c r="J21" s="107">
        <v>13540</v>
      </c>
      <c r="K21" s="110">
        <v>42427</v>
      </c>
    </row>
    <row r="22" spans="1:11" x14ac:dyDescent="0.25">
      <c r="A22" s="107" t="s">
        <v>499</v>
      </c>
      <c r="B22" s="107">
        <v>0.5</v>
      </c>
      <c r="C22" s="107">
        <v>0</v>
      </c>
      <c r="D22" s="107">
        <f t="shared" si="1"/>
        <v>0.5</v>
      </c>
      <c r="E22" s="108">
        <v>0.18</v>
      </c>
      <c r="F22" s="108">
        <v>0.3</v>
      </c>
      <c r="G22" s="109">
        <v>83</v>
      </c>
      <c r="H22" s="129">
        <f t="shared" si="0"/>
        <v>29.049999999999997</v>
      </c>
      <c r="I22" s="107"/>
      <c r="J22" s="107">
        <v>13540</v>
      </c>
      <c r="K22" s="110">
        <v>42427</v>
      </c>
    </row>
    <row r="23" spans="1:11" x14ac:dyDescent="0.25">
      <c r="A23" s="107" t="s">
        <v>500</v>
      </c>
      <c r="B23" s="107">
        <v>0.25</v>
      </c>
      <c r="C23" s="107">
        <v>0</v>
      </c>
      <c r="D23" s="107">
        <f t="shared" si="1"/>
        <v>0.25</v>
      </c>
      <c r="E23" s="108">
        <v>0.18</v>
      </c>
      <c r="F23" s="108">
        <v>0.3</v>
      </c>
      <c r="G23" s="109">
        <v>121</v>
      </c>
      <c r="H23" s="129">
        <f t="shared" si="0"/>
        <v>21.174999999999997</v>
      </c>
      <c r="I23" s="107"/>
      <c r="J23" s="107">
        <v>13540</v>
      </c>
      <c r="K23" s="110">
        <v>42427</v>
      </c>
    </row>
    <row r="24" spans="1:11" x14ac:dyDescent="0.25">
      <c r="A24" s="107" t="s">
        <v>503</v>
      </c>
      <c r="B24" s="107">
        <v>0.5</v>
      </c>
      <c r="C24" s="107">
        <v>0</v>
      </c>
      <c r="D24" s="107">
        <f t="shared" si="1"/>
        <v>0.5</v>
      </c>
      <c r="E24" s="108">
        <v>0.18</v>
      </c>
      <c r="F24" s="108">
        <v>0.3</v>
      </c>
      <c r="G24" s="109">
        <v>145</v>
      </c>
      <c r="H24" s="129">
        <f t="shared" si="0"/>
        <v>50.75</v>
      </c>
      <c r="I24" s="107"/>
      <c r="J24" s="107">
        <v>13540</v>
      </c>
      <c r="K24" s="110">
        <v>42427</v>
      </c>
    </row>
    <row r="25" spans="1:11" x14ac:dyDescent="0.25">
      <c r="A25" s="107" t="s">
        <v>504</v>
      </c>
      <c r="B25" s="107">
        <v>0.25</v>
      </c>
      <c r="C25" s="107">
        <v>0</v>
      </c>
      <c r="D25" s="107">
        <f t="shared" si="1"/>
        <v>0.25</v>
      </c>
      <c r="E25" s="108">
        <v>0.18</v>
      </c>
      <c r="F25" s="108">
        <v>0.3</v>
      </c>
      <c r="G25" s="109">
        <v>140</v>
      </c>
      <c r="H25" s="129">
        <f t="shared" si="0"/>
        <v>24.5</v>
      </c>
      <c r="I25" s="107"/>
      <c r="J25" s="107">
        <v>13540</v>
      </c>
      <c r="K25" s="110">
        <v>42427</v>
      </c>
    </row>
    <row r="26" spans="1:11" x14ac:dyDescent="0.25">
      <c r="A26" s="107" t="s">
        <v>505</v>
      </c>
      <c r="B26" s="107">
        <v>0.25</v>
      </c>
      <c r="C26" s="107">
        <v>0</v>
      </c>
      <c r="D26" s="107">
        <f t="shared" si="1"/>
        <v>0.25</v>
      </c>
      <c r="E26" s="108">
        <v>0.18</v>
      </c>
      <c r="F26" s="108">
        <v>0.3</v>
      </c>
      <c r="G26" s="109">
        <v>188</v>
      </c>
      <c r="H26" s="129">
        <f t="shared" si="0"/>
        <v>32.9</v>
      </c>
      <c r="I26" s="107"/>
      <c r="J26" s="107">
        <v>13540</v>
      </c>
      <c r="K26" s="110">
        <v>42427</v>
      </c>
    </row>
    <row r="27" spans="1:11" x14ac:dyDescent="0.25">
      <c r="A27" s="107" t="s">
        <v>506</v>
      </c>
      <c r="B27" s="107">
        <v>0.25</v>
      </c>
      <c r="C27" s="107">
        <v>0</v>
      </c>
      <c r="D27" s="107">
        <f t="shared" si="1"/>
        <v>0.25</v>
      </c>
      <c r="E27" s="108">
        <v>0.18</v>
      </c>
      <c r="F27" s="108">
        <v>0.3</v>
      </c>
      <c r="G27" s="109">
        <v>225</v>
      </c>
      <c r="H27" s="129">
        <f t="shared" si="0"/>
        <v>39.375</v>
      </c>
      <c r="I27" s="107"/>
      <c r="J27" s="107">
        <v>13540</v>
      </c>
      <c r="K27" s="110">
        <v>42427</v>
      </c>
    </row>
    <row r="28" spans="1:11" x14ac:dyDescent="0.25">
      <c r="A28" s="107" t="s">
        <v>507</v>
      </c>
      <c r="B28" s="107">
        <v>0.25</v>
      </c>
      <c r="C28" s="107">
        <v>0</v>
      </c>
      <c r="D28" s="107">
        <f t="shared" si="1"/>
        <v>0.25</v>
      </c>
      <c r="E28" s="108">
        <v>0.18</v>
      </c>
      <c r="F28" s="108">
        <v>0.3</v>
      </c>
      <c r="G28" s="109">
        <v>285</v>
      </c>
      <c r="H28" s="129">
        <f t="shared" si="0"/>
        <v>49.875</v>
      </c>
      <c r="I28" s="107"/>
      <c r="J28" s="107">
        <v>13540</v>
      </c>
      <c r="K28" s="110">
        <v>42427</v>
      </c>
    </row>
    <row r="29" spans="1:11" x14ac:dyDescent="0.25">
      <c r="A29" s="107" t="s">
        <v>508</v>
      </c>
      <c r="B29" s="107">
        <v>0.25</v>
      </c>
      <c r="C29" s="107">
        <v>0</v>
      </c>
      <c r="D29" s="107">
        <f t="shared" si="1"/>
        <v>0.25</v>
      </c>
      <c r="E29" s="108">
        <v>0.18</v>
      </c>
      <c r="F29" s="108">
        <v>0.3</v>
      </c>
      <c r="G29" s="109">
        <v>365</v>
      </c>
      <c r="H29" s="129">
        <f t="shared" si="0"/>
        <v>63.874999999999993</v>
      </c>
      <c r="I29" s="107"/>
      <c r="J29" s="107">
        <v>13540</v>
      </c>
      <c r="K29" s="110">
        <v>42427</v>
      </c>
    </row>
    <row r="30" spans="1:11" x14ac:dyDescent="0.25">
      <c r="A30" s="107" t="s">
        <v>509</v>
      </c>
      <c r="B30" s="107">
        <v>0.25</v>
      </c>
      <c r="C30" s="107">
        <v>0</v>
      </c>
      <c r="D30" s="107">
        <f t="shared" si="1"/>
        <v>0.25</v>
      </c>
      <c r="E30" s="108">
        <v>0.18</v>
      </c>
      <c r="F30" s="108">
        <v>0.3</v>
      </c>
      <c r="G30" s="109">
        <v>230</v>
      </c>
      <c r="H30" s="129">
        <f t="shared" si="0"/>
        <v>40.25</v>
      </c>
      <c r="I30" s="107"/>
      <c r="J30" s="107">
        <v>13540</v>
      </c>
      <c r="K30" s="110">
        <v>42427</v>
      </c>
    </row>
    <row r="31" spans="1:11" x14ac:dyDescent="0.25">
      <c r="A31" s="107" t="s">
        <v>510</v>
      </c>
      <c r="B31" s="107">
        <v>0.2</v>
      </c>
      <c r="C31" s="107">
        <v>0</v>
      </c>
      <c r="D31" s="107">
        <f t="shared" si="1"/>
        <v>0.2</v>
      </c>
      <c r="E31" s="108">
        <v>0.18</v>
      </c>
      <c r="F31" s="108">
        <v>0.3</v>
      </c>
      <c r="G31" s="109">
        <v>190</v>
      </c>
      <c r="H31" s="129">
        <f t="shared" si="0"/>
        <v>26.599999999999998</v>
      </c>
      <c r="I31" s="107"/>
      <c r="J31" s="107">
        <v>13540</v>
      </c>
      <c r="K31" s="110">
        <v>42427</v>
      </c>
    </row>
    <row r="32" spans="1:11" x14ac:dyDescent="0.25">
      <c r="A32" s="107" t="s">
        <v>511</v>
      </c>
      <c r="B32" s="107">
        <v>0.25</v>
      </c>
      <c r="C32" s="107">
        <v>0</v>
      </c>
      <c r="D32" s="107">
        <f t="shared" si="1"/>
        <v>0.25</v>
      </c>
      <c r="E32" s="108">
        <v>0.18</v>
      </c>
      <c r="F32" s="108">
        <v>0.3</v>
      </c>
      <c r="G32" s="109">
        <v>370</v>
      </c>
      <c r="H32" s="129">
        <f t="shared" si="0"/>
        <v>64.75</v>
      </c>
      <c r="I32" s="107"/>
      <c r="J32" s="107">
        <v>13540</v>
      </c>
      <c r="K32" s="110">
        <v>42427</v>
      </c>
    </row>
    <row r="33" spans="1:11" x14ac:dyDescent="0.25">
      <c r="A33" s="107" t="s">
        <v>512</v>
      </c>
      <c r="B33" s="107">
        <v>0.1</v>
      </c>
      <c r="C33" s="107">
        <v>0</v>
      </c>
      <c r="D33" s="107">
        <f t="shared" si="1"/>
        <v>0.1</v>
      </c>
      <c r="E33" s="108">
        <v>0.18</v>
      </c>
      <c r="F33" s="108">
        <v>0.3</v>
      </c>
      <c r="G33" s="109">
        <v>300</v>
      </c>
      <c r="H33" s="129">
        <f t="shared" si="0"/>
        <v>21</v>
      </c>
      <c r="I33" s="107"/>
      <c r="J33" s="107">
        <v>13540</v>
      </c>
      <c r="K33" s="110">
        <v>42427</v>
      </c>
    </row>
    <row r="34" spans="1:11" x14ac:dyDescent="0.25">
      <c r="A34" s="107"/>
      <c r="B34" s="107"/>
      <c r="C34" s="107">
        <v>0</v>
      </c>
      <c r="D34" s="107"/>
      <c r="E34" s="107"/>
      <c r="F34" s="108">
        <v>0.3</v>
      </c>
      <c r="G34" s="109"/>
      <c r="H34" s="129">
        <f t="shared" si="0"/>
        <v>0</v>
      </c>
      <c r="I34" s="107"/>
      <c r="J34" s="107"/>
      <c r="K34" s="10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7"/>
  <sheetViews>
    <sheetView topLeftCell="A104" workbookViewId="0">
      <selection activeCell="A2" sqref="A2:K116"/>
    </sheetView>
  </sheetViews>
  <sheetFormatPr baseColWidth="10" defaultRowHeight="15" x14ac:dyDescent="0.25"/>
  <cols>
    <col min="1" max="1" width="39.7109375" customWidth="1"/>
    <col min="2" max="2" width="13.7109375" customWidth="1"/>
    <col min="7" max="8" width="11.42578125" style="4"/>
  </cols>
  <sheetData>
    <row r="1" spans="1:11" x14ac:dyDescent="0.25">
      <c r="A1" s="2" t="s">
        <v>1</v>
      </c>
      <c r="B1" s="2" t="s">
        <v>7</v>
      </c>
      <c r="C1" s="2" t="s">
        <v>8</v>
      </c>
      <c r="D1" s="2" t="s">
        <v>9</v>
      </c>
      <c r="E1" s="2" t="s">
        <v>2</v>
      </c>
      <c r="F1" s="2" t="s">
        <v>3</v>
      </c>
      <c r="G1" s="10" t="s">
        <v>4</v>
      </c>
      <c r="H1" s="10" t="s">
        <v>93</v>
      </c>
      <c r="I1" s="2" t="s">
        <v>6</v>
      </c>
      <c r="J1" s="9" t="s">
        <v>42</v>
      </c>
      <c r="K1" s="9" t="s">
        <v>44</v>
      </c>
    </row>
    <row r="2" spans="1:11" x14ac:dyDescent="0.25">
      <c r="A2" s="70" t="s">
        <v>513</v>
      </c>
      <c r="B2" s="70">
        <v>50</v>
      </c>
      <c r="C2" s="70">
        <v>0</v>
      </c>
      <c r="D2" s="70">
        <f>B2-C2</f>
        <v>50</v>
      </c>
      <c r="E2" s="72">
        <v>0.18</v>
      </c>
      <c r="F2" s="72">
        <v>0.4</v>
      </c>
      <c r="G2" s="77">
        <v>3.4929999999999999</v>
      </c>
      <c r="H2" s="77">
        <f>(G2*B2)*(100%-F2)</f>
        <v>104.79</v>
      </c>
      <c r="I2" s="70"/>
      <c r="J2" s="70">
        <v>136</v>
      </c>
      <c r="K2" s="78">
        <v>42429</v>
      </c>
    </row>
    <row r="3" spans="1:11" x14ac:dyDescent="0.25">
      <c r="A3" s="70" t="s">
        <v>514</v>
      </c>
      <c r="B3" s="70">
        <v>2</v>
      </c>
      <c r="C3" s="70">
        <v>0</v>
      </c>
      <c r="D3" s="70">
        <f t="shared" ref="D3:D66" si="0">B3-C3</f>
        <v>2</v>
      </c>
      <c r="E3" s="72">
        <v>0.18</v>
      </c>
      <c r="F3" s="72">
        <v>0.4</v>
      </c>
      <c r="G3" s="77">
        <v>291</v>
      </c>
      <c r="H3" s="77">
        <f t="shared" ref="H3:H114" si="1">(G3*B3)*(100%-F3)</f>
        <v>349.2</v>
      </c>
      <c r="I3" s="70"/>
      <c r="J3" s="70">
        <v>136</v>
      </c>
      <c r="K3" s="78">
        <v>42429</v>
      </c>
    </row>
    <row r="4" spans="1:11" x14ac:dyDescent="0.25">
      <c r="A4" s="70" t="s">
        <v>515</v>
      </c>
      <c r="B4" s="70">
        <v>2</v>
      </c>
      <c r="C4" s="70">
        <v>0</v>
      </c>
      <c r="D4" s="70">
        <f t="shared" si="0"/>
        <v>2</v>
      </c>
      <c r="E4" s="72">
        <v>0.18</v>
      </c>
      <c r="F4" s="72">
        <v>0.4</v>
      </c>
      <c r="G4" s="77">
        <v>415</v>
      </c>
      <c r="H4" s="77">
        <f t="shared" si="1"/>
        <v>498</v>
      </c>
      <c r="I4" s="70"/>
      <c r="J4" s="70">
        <v>136</v>
      </c>
      <c r="K4" s="78">
        <v>42429</v>
      </c>
    </row>
    <row r="5" spans="1:11" x14ac:dyDescent="0.25">
      <c r="A5" s="70" t="s">
        <v>516</v>
      </c>
      <c r="B5" s="70">
        <v>1</v>
      </c>
      <c r="C5" s="70">
        <v>0</v>
      </c>
      <c r="D5" s="70">
        <f t="shared" si="0"/>
        <v>1</v>
      </c>
      <c r="E5" s="72">
        <v>0.18</v>
      </c>
      <c r="F5" s="72">
        <v>0.4</v>
      </c>
      <c r="G5" s="77">
        <v>188.5</v>
      </c>
      <c r="H5" s="77">
        <f t="shared" si="1"/>
        <v>113.1</v>
      </c>
      <c r="I5" s="70"/>
      <c r="J5" s="70">
        <v>136</v>
      </c>
      <c r="K5" s="78">
        <v>42429</v>
      </c>
    </row>
    <row r="6" spans="1:11" x14ac:dyDescent="0.25">
      <c r="A6" s="70" t="s">
        <v>517</v>
      </c>
      <c r="B6" s="70">
        <v>50</v>
      </c>
      <c r="C6" s="70">
        <v>0</v>
      </c>
      <c r="D6" s="70">
        <f t="shared" si="0"/>
        <v>50</v>
      </c>
      <c r="E6" s="72">
        <v>0.18</v>
      </c>
      <c r="F6" s="72">
        <v>0.4</v>
      </c>
      <c r="G6" s="77">
        <v>15.276999999999999</v>
      </c>
      <c r="H6" s="77">
        <f t="shared" si="1"/>
        <v>458.30999999999995</v>
      </c>
      <c r="I6" s="70"/>
      <c r="J6" s="70">
        <v>136</v>
      </c>
      <c r="K6" s="78">
        <v>42429</v>
      </c>
    </row>
    <row r="7" spans="1:11" x14ac:dyDescent="0.25">
      <c r="A7" s="70" t="s">
        <v>518</v>
      </c>
      <c r="B7" s="70">
        <v>1000</v>
      </c>
      <c r="C7" s="70">
        <v>0</v>
      </c>
      <c r="D7" s="70">
        <f t="shared" si="0"/>
        <v>1000</v>
      </c>
      <c r="E7" s="72">
        <v>0.18</v>
      </c>
      <c r="F7" s="72">
        <v>0.4</v>
      </c>
      <c r="G7" s="77">
        <v>0.64</v>
      </c>
      <c r="H7" s="77">
        <f t="shared" si="1"/>
        <v>384</v>
      </c>
      <c r="I7" s="70"/>
      <c r="J7" s="70">
        <v>136</v>
      </c>
      <c r="K7" s="78">
        <v>42429</v>
      </c>
    </row>
    <row r="8" spans="1:11" x14ac:dyDescent="0.25">
      <c r="A8" s="70" t="s">
        <v>519</v>
      </c>
      <c r="B8" s="70">
        <v>1000</v>
      </c>
      <c r="C8" s="70">
        <v>0</v>
      </c>
      <c r="D8" s="70">
        <f t="shared" si="0"/>
        <v>1000</v>
      </c>
      <c r="E8" s="72">
        <v>0.18</v>
      </c>
      <c r="F8" s="72">
        <v>0.4</v>
      </c>
      <c r="G8" s="77">
        <v>0.95</v>
      </c>
      <c r="H8" s="77">
        <f t="shared" si="1"/>
        <v>570</v>
      </c>
      <c r="I8" s="70"/>
      <c r="J8" s="70">
        <v>136</v>
      </c>
      <c r="K8" s="78">
        <v>42429</v>
      </c>
    </row>
    <row r="9" spans="1:11" x14ac:dyDescent="0.25">
      <c r="A9" s="70" t="s">
        <v>520</v>
      </c>
      <c r="B9" s="70">
        <v>500</v>
      </c>
      <c r="C9" s="70">
        <v>0</v>
      </c>
      <c r="D9" s="70">
        <f t="shared" si="0"/>
        <v>500</v>
      </c>
      <c r="E9" s="72">
        <v>0.18</v>
      </c>
      <c r="F9" s="72">
        <v>0.4</v>
      </c>
      <c r="G9" s="77">
        <v>1.45</v>
      </c>
      <c r="H9" s="77">
        <f t="shared" si="1"/>
        <v>435</v>
      </c>
      <c r="I9" s="70"/>
      <c r="J9" s="70">
        <v>136</v>
      </c>
      <c r="K9" s="78">
        <v>42429</v>
      </c>
    </row>
    <row r="10" spans="1:11" x14ac:dyDescent="0.25">
      <c r="A10" s="70" t="s">
        <v>521</v>
      </c>
      <c r="B10" s="70">
        <v>10</v>
      </c>
      <c r="C10" s="70">
        <v>0</v>
      </c>
      <c r="D10" s="70">
        <f t="shared" si="0"/>
        <v>10</v>
      </c>
      <c r="E10" s="72">
        <v>0.18</v>
      </c>
      <c r="F10" s="72">
        <v>0.4</v>
      </c>
      <c r="G10" s="77">
        <v>13.724</v>
      </c>
      <c r="H10" s="77">
        <f t="shared" si="1"/>
        <v>82.344000000000008</v>
      </c>
      <c r="I10" s="70"/>
      <c r="J10" s="70">
        <v>136</v>
      </c>
      <c r="K10" s="78">
        <v>42429</v>
      </c>
    </row>
    <row r="11" spans="1:11" x14ac:dyDescent="0.25">
      <c r="A11" s="70" t="s">
        <v>522</v>
      </c>
      <c r="B11" s="70">
        <v>10</v>
      </c>
      <c r="C11" s="70">
        <v>0</v>
      </c>
      <c r="D11" s="70">
        <f t="shared" si="0"/>
        <v>10</v>
      </c>
      <c r="E11" s="72">
        <v>0.18</v>
      </c>
      <c r="F11" s="72">
        <v>0.4</v>
      </c>
      <c r="G11" s="77">
        <v>17.5</v>
      </c>
      <c r="H11" s="77">
        <f t="shared" si="1"/>
        <v>105</v>
      </c>
      <c r="I11" s="70"/>
      <c r="J11" s="70">
        <v>136</v>
      </c>
      <c r="K11" s="78">
        <v>42429</v>
      </c>
    </row>
    <row r="12" spans="1:11" x14ac:dyDescent="0.25">
      <c r="A12" s="70" t="s">
        <v>523</v>
      </c>
      <c r="B12" s="70">
        <v>10</v>
      </c>
      <c r="C12" s="70">
        <v>0</v>
      </c>
      <c r="D12" s="70">
        <f t="shared" si="0"/>
        <v>10</v>
      </c>
      <c r="E12" s="72">
        <v>0.18</v>
      </c>
      <c r="F12" s="72">
        <v>0.4</v>
      </c>
      <c r="G12" s="77">
        <v>7.2169999999999996</v>
      </c>
      <c r="H12" s="77">
        <f t="shared" si="1"/>
        <v>43.302</v>
      </c>
      <c r="I12" s="70"/>
      <c r="J12" s="70">
        <v>136</v>
      </c>
      <c r="K12" s="78">
        <v>42429</v>
      </c>
    </row>
    <row r="13" spans="1:11" x14ac:dyDescent="0.25">
      <c r="A13" s="70" t="s">
        <v>524</v>
      </c>
      <c r="B13" s="70">
        <v>1000</v>
      </c>
      <c r="C13" s="70">
        <v>0</v>
      </c>
      <c r="D13" s="70">
        <f t="shared" si="0"/>
        <v>1000</v>
      </c>
      <c r="E13" s="72">
        <v>0.18</v>
      </c>
      <c r="F13" s="72">
        <v>0.4</v>
      </c>
      <c r="G13" s="77">
        <v>0.375</v>
      </c>
      <c r="H13" s="77">
        <f t="shared" si="1"/>
        <v>225</v>
      </c>
      <c r="I13" s="70"/>
      <c r="J13" s="70">
        <v>136</v>
      </c>
      <c r="K13" s="78">
        <v>42429</v>
      </c>
    </row>
    <row r="14" spans="1:11" x14ac:dyDescent="0.25">
      <c r="A14" s="70" t="s">
        <v>525</v>
      </c>
      <c r="B14" s="70">
        <v>20</v>
      </c>
      <c r="C14" s="70">
        <v>0</v>
      </c>
      <c r="D14" s="70">
        <f t="shared" si="0"/>
        <v>20</v>
      </c>
      <c r="E14" s="72">
        <v>0.18</v>
      </c>
      <c r="F14" s="72">
        <v>0.4</v>
      </c>
      <c r="G14" s="77">
        <v>8.9960000000000004</v>
      </c>
      <c r="H14" s="77">
        <f t="shared" si="1"/>
        <v>107.95200000000001</v>
      </c>
      <c r="I14" s="70"/>
      <c r="J14" s="70">
        <v>136</v>
      </c>
      <c r="K14" s="78">
        <v>42429</v>
      </c>
    </row>
    <row r="15" spans="1:11" x14ac:dyDescent="0.25">
      <c r="A15" s="70" t="s">
        <v>526</v>
      </c>
      <c r="B15" s="70">
        <v>100</v>
      </c>
      <c r="C15" s="70">
        <v>0</v>
      </c>
      <c r="D15" s="70">
        <f t="shared" si="0"/>
        <v>100</v>
      </c>
      <c r="E15" s="72">
        <v>0.18</v>
      </c>
      <c r="F15" s="72">
        <v>0.4</v>
      </c>
      <c r="G15" s="77">
        <v>2.0950000000000002</v>
      </c>
      <c r="H15" s="77">
        <f t="shared" si="1"/>
        <v>125.70000000000002</v>
      </c>
      <c r="I15" s="70"/>
      <c r="J15" s="70">
        <v>136</v>
      </c>
      <c r="K15" s="78">
        <v>42429</v>
      </c>
    </row>
    <row r="16" spans="1:11" x14ac:dyDescent="0.25">
      <c r="A16" s="70" t="s">
        <v>527</v>
      </c>
      <c r="B16" s="70">
        <v>24</v>
      </c>
      <c r="C16" s="70">
        <v>0</v>
      </c>
      <c r="D16" s="70">
        <f t="shared" si="0"/>
        <v>24</v>
      </c>
      <c r="E16" s="72">
        <v>0.18</v>
      </c>
      <c r="F16" s="72">
        <v>0.4</v>
      </c>
      <c r="G16" s="77">
        <v>13.69</v>
      </c>
      <c r="H16" s="77">
        <f t="shared" si="1"/>
        <v>197.136</v>
      </c>
      <c r="I16" s="70"/>
      <c r="J16" s="70">
        <v>136</v>
      </c>
      <c r="K16" s="78">
        <v>42429</v>
      </c>
    </row>
    <row r="17" spans="1:11" x14ac:dyDescent="0.25">
      <c r="A17" s="70" t="s">
        <v>528</v>
      </c>
      <c r="B17" s="70">
        <v>24</v>
      </c>
      <c r="C17" s="70">
        <v>0</v>
      </c>
      <c r="D17" s="70">
        <f t="shared" si="0"/>
        <v>24</v>
      </c>
      <c r="E17" s="72">
        <v>0.18</v>
      </c>
      <c r="F17" s="72">
        <v>0.4</v>
      </c>
      <c r="G17" s="77">
        <v>12.05</v>
      </c>
      <c r="H17" s="77">
        <f t="shared" si="1"/>
        <v>173.52</v>
      </c>
      <c r="I17" s="70"/>
      <c r="J17" s="70">
        <v>136</v>
      </c>
      <c r="K17" s="78">
        <v>42429</v>
      </c>
    </row>
    <row r="18" spans="1:11" x14ac:dyDescent="0.25">
      <c r="A18" s="70" t="s">
        <v>529</v>
      </c>
      <c r="B18" s="70">
        <v>20</v>
      </c>
      <c r="C18" s="70">
        <v>0</v>
      </c>
      <c r="D18" s="70">
        <f t="shared" si="0"/>
        <v>20</v>
      </c>
      <c r="E18" s="72">
        <v>0.18</v>
      </c>
      <c r="F18" s="72">
        <v>0.4</v>
      </c>
      <c r="G18" s="77">
        <v>10.659000000000001</v>
      </c>
      <c r="H18" s="77">
        <f t="shared" si="1"/>
        <v>127.908</v>
      </c>
      <c r="I18" s="70"/>
      <c r="J18" s="70">
        <v>136</v>
      </c>
      <c r="K18" s="78">
        <v>42429</v>
      </c>
    </row>
    <row r="19" spans="1:11" x14ac:dyDescent="0.25">
      <c r="A19" s="70" t="s">
        <v>530</v>
      </c>
      <c r="B19" s="70">
        <v>24</v>
      </c>
      <c r="C19" s="70">
        <v>0</v>
      </c>
      <c r="D19" s="70">
        <f t="shared" si="0"/>
        <v>24</v>
      </c>
      <c r="E19" s="72">
        <v>0.18</v>
      </c>
      <c r="F19" s="72">
        <v>0.4</v>
      </c>
      <c r="G19" s="77">
        <v>6.3869999999999996</v>
      </c>
      <c r="H19" s="77">
        <f t="shared" si="1"/>
        <v>91.972799999999992</v>
      </c>
      <c r="I19" s="70"/>
      <c r="J19" s="70">
        <v>136</v>
      </c>
      <c r="K19" s="78">
        <v>42429</v>
      </c>
    </row>
    <row r="20" spans="1:11" x14ac:dyDescent="0.25">
      <c r="A20" s="70" t="s">
        <v>531</v>
      </c>
      <c r="B20" s="70">
        <v>24</v>
      </c>
      <c r="C20" s="70">
        <v>0</v>
      </c>
      <c r="D20" s="70">
        <f t="shared" si="0"/>
        <v>24</v>
      </c>
      <c r="E20" s="72">
        <v>0.18</v>
      </c>
      <c r="F20" s="72">
        <v>0.4</v>
      </c>
      <c r="G20" s="77">
        <v>2.19</v>
      </c>
      <c r="H20" s="77">
        <f t="shared" si="1"/>
        <v>31.536000000000001</v>
      </c>
      <c r="I20" s="70"/>
      <c r="J20" s="70">
        <v>136</v>
      </c>
      <c r="K20" s="78">
        <v>42429</v>
      </c>
    </row>
    <row r="21" spans="1:11" x14ac:dyDescent="0.25">
      <c r="A21" s="70" t="s">
        <v>532</v>
      </c>
      <c r="B21" s="70">
        <v>24</v>
      </c>
      <c r="C21" s="70">
        <v>0</v>
      </c>
      <c r="D21" s="70">
        <f t="shared" si="0"/>
        <v>24</v>
      </c>
      <c r="E21" s="72">
        <v>0.18</v>
      </c>
      <c r="F21" s="72">
        <v>0.4</v>
      </c>
      <c r="G21" s="77">
        <v>2.46</v>
      </c>
      <c r="H21" s="77">
        <f t="shared" si="1"/>
        <v>35.423999999999999</v>
      </c>
      <c r="I21" s="70"/>
      <c r="J21" s="70">
        <v>136</v>
      </c>
      <c r="K21" s="78">
        <v>42429</v>
      </c>
    </row>
    <row r="22" spans="1:11" x14ac:dyDescent="0.25">
      <c r="A22" s="70" t="s">
        <v>533</v>
      </c>
      <c r="B22" s="70">
        <v>24</v>
      </c>
      <c r="C22" s="70">
        <v>0</v>
      </c>
      <c r="D22" s="70">
        <f t="shared" si="0"/>
        <v>24</v>
      </c>
      <c r="E22" s="72">
        <v>0.18</v>
      </c>
      <c r="F22" s="72">
        <v>0.4</v>
      </c>
      <c r="G22" s="77">
        <v>20.077999999999999</v>
      </c>
      <c r="H22" s="77">
        <f t="shared" si="1"/>
        <v>289.12319999999994</v>
      </c>
      <c r="I22" s="70"/>
      <c r="J22" s="70">
        <v>136</v>
      </c>
      <c r="K22" s="78">
        <v>42429</v>
      </c>
    </row>
    <row r="23" spans="1:11" x14ac:dyDescent="0.25">
      <c r="A23" s="70" t="s">
        <v>534</v>
      </c>
      <c r="B23" s="70">
        <v>24</v>
      </c>
      <c r="C23" s="70">
        <v>0</v>
      </c>
      <c r="D23" s="70">
        <f t="shared" si="0"/>
        <v>24</v>
      </c>
      <c r="E23" s="72">
        <v>0.18</v>
      </c>
      <c r="F23" s="72">
        <v>0.4</v>
      </c>
      <c r="G23" s="77">
        <v>21.875</v>
      </c>
      <c r="H23" s="77">
        <f t="shared" si="1"/>
        <v>315</v>
      </c>
      <c r="I23" s="70"/>
      <c r="J23" s="70">
        <v>136</v>
      </c>
      <c r="K23" s="78">
        <v>42429</v>
      </c>
    </row>
    <row r="24" spans="1:11" x14ac:dyDescent="0.25">
      <c r="A24" s="70" t="s">
        <v>535</v>
      </c>
      <c r="B24" s="70">
        <v>12</v>
      </c>
      <c r="C24" s="70">
        <v>0</v>
      </c>
      <c r="D24" s="70">
        <f t="shared" si="0"/>
        <v>12</v>
      </c>
      <c r="E24" s="72">
        <v>0.18</v>
      </c>
      <c r="F24" s="72">
        <v>0.4</v>
      </c>
      <c r="G24" s="77">
        <v>4.8</v>
      </c>
      <c r="H24" s="77">
        <f t="shared" si="1"/>
        <v>34.559999999999995</v>
      </c>
      <c r="I24" s="70"/>
      <c r="J24" s="70">
        <v>136</v>
      </c>
      <c r="K24" s="78">
        <v>42429</v>
      </c>
    </row>
    <row r="25" spans="1:11" x14ac:dyDescent="0.25">
      <c r="A25" s="70" t="s">
        <v>536</v>
      </c>
      <c r="B25" s="70">
        <v>20</v>
      </c>
      <c r="C25" s="70">
        <v>0</v>
      </c>
      <c r="D25" s="70">
        <f t="shared" si="0"/>
        <v>20</v>
      </c>
      <c r="E25" s="72">
        <v>0.18</v>
      </c>
      <c r="F25" s="72">
        <v>0.4</v>
      </c>
      <c r="G25" s="77">
        <v>15.33</v>
      </c>
      <c r="H25" s="77">
        <f t="shared" si="1"/>
        <v>183.96</v>
      </c>
      <c r="I25" s="70"/>
      <c r="J25" s="70">
        <v>136</v>
      </c>
      <c r="K25" s="78">
        <v>42429</v>
      </c>
    </row>
    <row r="26" spans="1:11" x14ac:dyDescent="0.25">
      <c r="A26" s="70" t="s">
        <v>537</v>
      </c>
      <c r="B26" s="70">
        <v>40</v>
      </c>
      <c r="C26" s="70">
        <v>0</v>
      </c>
      <c r="D26" s="70">
        <f t="shared" si="0"/>
        <v>40</v>
      </c>
      <c r="E26" s="72">
        <v>0.18</v>
      </c>
      <c r="F26" s="72">
        <v>0.4</v>
      </c>
      <c r="G26" s="77">
        <v>1.9650000000000001</v>
      </c>
      <c r="H26" s="77">
        <f t="shared" si="1"/>
        <v>47.160000000000004</v>
      </c>
      <c r="I26" s="70"/>
      <c r="J26" s="70">
        <v>136</v>
      </c>
      <c r="K26" s="78">
        <v>42429</v>
      </c>
    </row>
    <row r="27" spans="1:11" x14ac:dyDescent="0.25">
      <c r="A27" s="70" t="s">
        <v>538</v>
      </c>
      <c r="B27" s="70">
        <v>40</v>
      </c>
      <c r="C27" s="70">
        <v>0</v>
      </c>
      <c r="D27" s="70">
        <f t="shared" si="0"/>
        <v>40</v>
      </c>
      <c r="E27" s="72">
        <v>0.18</v>
      </c>
      <c r="F27" s="72">
        <v>0.4</v>
      </c>
      <c r="G27" s="77">
        <v>1.9650000000000001</v>
      </c>
      <c r="H27" s="77">
        <f t="shared" si="1"/>
        <v>47.160000000000004</v>
      </c>
      <c r="I27" s="70"/>
      <c r="J27" s="70">
        <v>136</v>
      </c>
      <c r="K27" s="78">
        <v>42429</v>
      </c>
    </row>
    <row r="28" spans="1:11" x14ac:dyDescent="0.25">
      <c r="A28" s="70" t="s">
        <v>539</v>
      </c>
      <c r="B28" s="70">
        <v>40</v>
      </c>
      <c r="C28" s="70">
        <v>0</v>
      </c>
      <c r="D28" s="70">
        <f t="shared" si="0"/>
        <v>40</v>
      </c>
      <c r="E28" s="72">
        <v>0.18</v>
      </c>
      <c r="F28" s="72">
        <v>0.4</v>
      </c>
      <c r="G28" s="77">
        <v>1.9650000000000001</v>
      </c>
      <c r="H28" s="77">
        <f t="shared" si="1"/>
        <v>47.160000000000004</v>
      </c>
      <c r="I28" s="70"/>
      <c r="J28" s="70">
        <v>136</v>
      </c>
      <c r="K28" s="78">
        <v>42429</v>
      </c>
    </row>
    <row r="29" spans="1:11" x14ac:dyDescent="0.25">
      <c r="A29" s="70" t="s">
        <v>540</v>
      </c>
      <c r="B29" s="70">
        <v>40</v>
      </c>
      <c r="C29" s="70">
        <v>0</v>
      </c>
      <c r="D29" s="70">
        <f t="shared" si="0"/>
        <v>40</v>
      </c>
      <c r="E29" s="72">
        <v>0.18</v>
      </c>
      <c r="F29" s="72">
        <v>0.4</v>
      </c>
      <c r="G29" s="77">
        <v>1.9650000000000001</v>
      </c>
      <c r="H29" s="77">
        <f t="shared" si="1"/>
        <v>47.160000000000004</v>
      </c>
      <c r="I29" s="70"/>
      <c r="J29" s="70">
        <v>136</v>
      </c>
      <c r="K29" s="78">
        <v>42429</v>
      </c>
    </row>
    <row r="30" spans="1:11" x14ac:dyDescent="0.25">
      <c r="A30" s="70" t="s">
        <v>541</v>
      </c>
      <c r="B30" s="70">
        <v>60</v>
      </c>
      <c r="C30" s="70">
        <v>0</v>
      </c>
      <c r="D30" s="70">
        <f t="shared" si="0"/>
        <v>60</v>
      </c>
      <c r="E30" s="72">
        <v>0.18</v>
      </c>
      <c r="F30" s="72">
        <v>0.4</v>
      </c>
      <c r="G30" s="77">
        <v>0.32</v>
      </c>
      <c r="H30" s="77">
        <f t="shared" si="1"/>
        <v>11.52</v>
      </c>
      <c r="I30" s="70"/>
      <c r="J30" s="70">
        <v>136</v>
      </c>
      <c r="K30" s="78">
        <v>42429</v>
      </c>
    </row>
    <row r="31" spans="1:11" x14ac:dyDescent="0.25">
      <c r="A31" s="70" t="s">
        <v>542</v>
      </c>
      <c r="B31" s="70">
        <v>50</v>
      </c>
      <c r="C31" s="70">
        <v>0</v>
      </c>
      <c r="D31" s="70">
        <f t="shared" si="0"/>
        <v>50</v>
      </c>
      <c r="E31" s="72">
        <v>0.18</v>
      </c>
      <c r="F31" s="72">
        <v>0.4</v>
      </c>
      <c r="G31" s="77">
        <v>0.83199999999999996</v>
      </c>
      <c r="H31" s="77">
        <f t="shared" si="1"/>
        <v>24.96</v>
      </c>
      <c r="I31" s="70"/>
      <c r="J31" s="70">
        <v>136</v>
      </c>
      <c r="K31" s="78">
        <v>42429</v>
      </c>
    </row>
    <row r="32" spans="1:11" x14ac:dyDescent="0.25">
      <c r="A32" s="70" t="s">
        <v>543</v>
      </c>
      <c r="B32" s="70">
        <v>20</v>
      </c>
      <c r="C32" s="70">
        <v>0</v>
      </c>
      <c r="D32" s="70">
        <f t="shared" si="0"/>
        <v>20</v>
      </c>
      <c r="E32" s="72">
        <v>0.18</v>
      </c>
      <c r="F32" s="72">
        <v>0.4</v>
      </c>
      <c r="G32" s="77">
        <v>5.6879999999999997</v>
      </c>
      <c r="H32" s="77">
        <f t="shared" si="1"/>
        <v>68.255999999999986</v>
      </c>
      <c r="I32" s="70"/>
      <c r="J32" s="70">
        <v>136</v>
      </c>
      <c r="K32" s="78">
        <v>42429</v>
      </c>
    </row>
    <row r="33" spans="1:11" x14ac:dyDescent="0.25">
      <c r="A33" s="70" t="s">
        <v>544</v>
      </c>
      <c r="B33" s="70">
        <v>36</v>
      </c>
      <c r="C33" s="70">
        <v>0</v>
      </c>
      <c r="D33" s="70">
        <f t="shared" si="0"/>
        <v>36</v>
      </c>
      <c r="E33" s="72">
        <v>0.18</v>
      </c>
      <c r="F33" s="72">
        <v>0.4</v>
      </c>
      <c r="G33" s="77">
        <v>4.726</v>
      </c>
      <c r="H33" s="77">
        <f t="shared" si="1"/>
        <v>102.08159999999999</v>
      </c>
      <c r="I33" s="70"/>
      <c r="J33" s="70">
        <v>136</v>
      </c>
      <c r="K33" s="78">
        <v>42429</v>
      </c>
    </row>
    <row r="34" spans="1:11" x14ac:dyDescent="0.25">
      <c r="A34" s="70" t="s">
        <v>545</v>
      </c>
      <c r="B34" s="70">
        <v>36</v>
      </c>
      <c r="C34" s="70">
        <v>0</v>
      </c>
      <c r="D34" s="70">
        <f t="shared" si="0"/>
        <v>36</v>
      </c>
      <c r="E34" s="72">
        <v>0.18</v>
      </c>
      <c r="F34" s="72">
        <v>0.4</v>
      </c>
      <c r="G34" s="77">
        <v>4.726</v>
      </c>
      <c r="H34" s="77">
        <f t="shared" si="1"/>
        <v>102.08159999999999</v>
      </c>
      <c r="I34" s="70"/>
      <c r="J34" s="70">
        <v>136</v>
      </c>
      <c r="K34" s="78">
        <v>42429</v>
      </c>
    </row>
    <row r="35" spans="1:11" x14ac:dyDescent="0.25">
      <c r="A35" s="70" t="s">
        <v>546</v>
      </c>
      <c r="B35" s="70">
        <v>36</v>
      </c>
      <c r="C35" s="70">
        <v>0</v>
      </c>
      <c r="D35" s="70">
        <f t="shared" si="0"/>
        <v>36</v>
      </c>
      <c r="E35" s="72">
        <v>0.18</v>
      </c>
      <c r="F35" s="72">
        <v>0.4</v>
      </c>
      <c r="G35" s="77">
        <v>4.117</v>
      </c>
      <c r="H35" s="77">
        <f t="shared" si="1"/>
        <v>88.927199999999985</v>
      </c>
      <c r="I35" s="70"/>
      <c r="J35" s="70">
        <v>136</v>
      </c>
      <c r="K35" s="78">
        <v>42429</v>
      </c>
    </row>
    <row r="36" spans="1:11" x14ac:dyDescent="0.25">
      <c r="A36" s="70" t="s">
        <v>547</v>
      </c>
      <c r="B36" s="70">
        <v>10</v>
      </c>
      <c r="C36" s="70">
        <v>0</v>
      </c>
      <c r="D36" s="70">
        <f t="shared" si="0"/>
        <v>10</v>
      </c>
      <c r="E36" s="72">
        <v>0.18</v>
      </c>
      <c r="F36" s="72">
        <v>0.4</v>
      </c>
      <c r="G36" s="77">
        <v>14.835000000000001</v>
      </c>
      <c r="H36" s="77">
        <f t="shared" si="1"/>
        <v>89.01</v>
      </c>
      <c r="I36" s="70"/>
      <c r="J36" s="70">
        <v>136</v>
      </c>
      <c r="K36" s="78">
        <v>42429</v>
      </c>
    </row>
    <row r="37" spans="1:11" x14ac:dyDescent="0.25">
      <c r="A37" s="70" t="s">
        <v>548</v>
      </c>
      <c r="B37" s="70">
        <v>10</v>
      </c>
      <c r="C37" s="70">
        <v>0</v>
      </c>
      <c r="D37" s="70">
        <f t="shared" si="0"/>
        <v>10</v>
      </c>
      <c r="E37" s="72">
        <v>0.18</v>
      </c>
      <c r="F37" s="72">
        <v>0.4</v>
      </c>
      <c r="G37" s="77">
        <v>1.96</v>
      </c>
      <c r="H37" s="77">
        <f t="shared" si="1"/>
        <v>11.76</v>
      </c>
      <c r="I37" s="70"/>
      <c r="J37" s="70">
        <v>136</v>
      </c>
      <c r="K37" s="78">
        <v>42429</v>
      </c>
    </row>
    <row r="38" spans="1:11" x14ac:dyDescent="0.25">
      <c r="A38" s="70" t="s">
        <v>549</v>
      </c>
      <c r="B38" s="70">
        <v>10</v>
      </c>
      <c r="C38" s="70">
        <v>0</v>
      </c>
      <c r="D38" s="70">
        <f t="shared" si="0"/>
        <v>10</v>
      </c>
      <c r="E38" s="72">
        <v>0.18</v>
      </c>
      <c r="F38" s="72">
        <v>0.4</v>
      </c>
      <c r="G38" s="77">
        <v>2.8889999999999998</v>
      </c>
      <c r="H38" s="77">
        <f t="shared" si="1"/>
        <v>17.333999999999996</v>
      </c>
      <c r="I38" s="70"/>
      <c r="J38" s="70">
        <v>136</v>
      </c>
      <c r="K38" s="78">
        <v>42429</v>
      </c>
    </row>
    <row r="39" spans="1:11" x14ac:dyDescent="0.25">
      <c r="A39" s="70" t="s">
        <v>550</v>
      </c>
      <c r="B39" s="70">
        <v>10</v>
      </c>
      <c r="C39" s="70">
        <v>0</v>
      </c>
      <c r="D39" s="70">
        <f t="shared" si="0"/>
        <v>10</v>
      </c>
      <c r="E39" s="72">
        <v>0.18</v>
      </c>
      <c r="F39" s="72">
        <v>0.4</v>
      </c>
      <c r="G39" s="77">
        <v>3.7650000000000001</v>
      </c>
      <c r="H39" s="77">
        <f t="shared" si="1"/>
        <v>22.59</v>
      </c>
      <c r="I39" s="70"/>
      <c r="J39" s="70">
        <v>136</v>
      </c>
      <c r="K39" s="78">
        <v>42429</v>
      </c>
    </row>
    <row r="40" spans="1:11" x14ac:dyDescent="0.25">
      <c r="A40" s="70" t="s">
        <v>551</v>
      </c>
      <c r="B40" s="70">
        <v>10</v>
      </c>
      <c r="C40" s="70">
        <v>0</v>
      </c>
      <c r="D40" s="70">
        <f t="shared" si="0"/>
        <v>10</v>
      </c>
      <c r="E40" s="72">
        <v>0.18</v>
      </c>
      <c r="F40" s="72">
        <v>0.4</v>
      </c>
      <c r="G40" s="77">
        <v>4.5609999999999999</v>
      </c>
      <c r="H40" s="77">
        <f t="shared" si="1"/>
        <v>27.366</v>
      </c>
      <c r="I40" s="70"/>
      <c r="J40" s="70">
        <v>136</v>
      </c>
      <c r="K40" s="78">
        <v>42429</v>
      </c>
    </row>
    <row r="41" spans="1:11" x14ac:dyDescent="0.25">
      <c r="A41" s="70" t="s">
        <v>552</v>
      </c>
      <c r="B41" s="70">
        <v>5</v>
      </c>
      <c r="C41" s="70">
        <v>0</v>
      </c>
      <c r="D41" s="70">
        <f t="shared" si="0"/>
        <v>5</v>
      </c>
      <c r="E41" s="72">
        <v>0.18</v>
      </c>
      <c r="F41" s="72">
        <v>0.4</v>
      </c>
      <c r="G41" s="77">
        <v>38.79</v>
      </c>
      <c r="H41" s="77">
        <f t="shared" si="1"/>
        <v>116.36999999999999</v>
      </c>
      <c r="I41" s="70"/>
      <c r="J41" s="70">
        <v>136</v>
      </c>
      <c r="K41" s="78">
        <v>42429</v>
      </c>
    </row>
    <row r="42" spans="1:11" x14ac:dyDescent="0.25">
      <c r="A42" s="70" t="s">
        <v>553</v>
      </c>
      <c r="B42" s="70">
        <v>2</v>
      </c>
      <c r="C42" s="70">
        <v>0</v>
      </c>
      <c r="D42" s="70">
        <f t="shared" si="0"/>
        <v>2</v>
      </c>
      <c r="E42" s="72">
        <v>0.18</v>
      </c>
      <c r="F42" s="72">
        <v>0.4</v>
      </c>
      <c r="G42" s="77">
        <v>67</v>
      </c>
      <c r="H42" s="77">
        <f t="shared" si="1"/>
        <v>80.399999999999991</v>
      </c>
      <c r="I42" s="70"/>
      <c r="J42" s="70">
        <v>136</v>
      </c>
      <c r="K42" s="78">
        <v>42429</v>
      </c>
    </row>
    <row r="43" spans="1:11" x14ac:dyDescent="0.25">
      <c r="A43" s="70" t="s">
        <v>554</v>
      </c>
      <c r="B43" s="70">
        <v>2</v>
      </c>
      <c r="C43" s="70">
        <v>0</v>
      </c>
      <c r="D43" s="70">
        <f t="shared" si="0"/>
        <v>2</v>
      </c>
      <c r="E43" s="72">
        <v>0.18</v>
      </c>
      <c r="F43" s="72">
        <v>0.4</v>
      </c>
      <c r="G43" s="77">
        <v>84.4</v>
      </c>
      <c r="H43" s="77">
        <f t="shared" si="1"/>
        <v>101.28</v>
      </c>
      <c r="I43" s="70"/>
      <c r="J43" s="70">
        <v>136</v>
      </c>
      <c r="K43" s="78">
        <v>42429</v>
      </c>
    </row>
    <row r="44" spans="1:11" x14ac:dyDescent="0.25">
      <c r="A44" s="70" t="s">
        <v>555</v>
      </c>
      <c r="B44" s="70">
        <v>2</v>
      </c>
      <c r="C44" s="70">
        <v>0</v>
      </c>
      <c r="D44" s="70">
        <f t="shared" si="0"/>
        <v>2</v>
      </c>
      <c r="E44" s="72">
        <v>0.18</v>
      </c>
      <c r="F44" s="72">
        <v>0.4</v>
      </c>
      <c r="G44" s="77">
        <v>103</v>
      </c>
      <c r="H44" s="77">
        <f t="shared" si="1"/>
        <v>123.6</v>
      </c>
      <c r="I44" s="70"/>
      <c r="J44" s="70">
        <v>136</v>
      </c>
      <c r="K44" s="78">
        <v>42429</v>
      </c>
    </row>
    <row r="45" spans="1:11" x14ac:dyDescent="0.25">
      <c r="A45" s="70" t="s">
        <v>556</v>
      </c>
      <c r="B45" s="70">
        <v>2</v>
      </c>
      <c r="C45" s="70">
        <v>0</v>
      </c>
      <c r="D45" s="70">
        <f t="shared" si="0"/>
        <v>2</v>
      </c>
      <c r="E45" s="72">
        <v>0.18</v>
      </c>
      <c r="F45" s="72">
        <v>0.4</v>
      </c>
      <c r="G45" s="77">
        <v>186</v>
      </c>
      <c r="H45" s="77">
        <f t="shared" si="1"/>
        <v>223.2</v>
      </c>
      <c r="I45" s="70"/>
      <c r="J45" s="70">
        <v>136</v>
      </c>
      <c r="K45" s="78">
        <v>42429</v>
      </c>
    </row>
    <row r="46" spans="1:11" x14ac:dyDescent="0.25">
      <c r="A46" s="70" t="s">
        <v>557</v>
      </c>
      <c r="B46" s="70">
        <v>60</v>
      </c>
      <c r="C46" s="70">
        <v>0</v>
      </c>
      <c r="D46" s="70">
        <f t="shared" si="0"/>
        <v>60</v>
      </c>
      <c r="E46" s="72">
        <v>0.18</v>
      </c>
      <c r="F46" s="72">
        <v>0.4</v>
      </c>
      <c r="G46" s="77">
        <v>4.1879999999999997</v>
      </c>
      <c r="H46" s="77">
        <f t="shared" si="1"/>
        <v>150.76799999999997</v>
      </c>
      <c r="I46" s="70"/>
      <c r="J46" s="70">
        <v>136</v>
      </c>
      <c r="K46" s="78">
        <v>42429</v>
      </c>
    </row>
    <row r="47" spans="1:11" x14ac:dyDescent="0.25">
      <c r="A47" s="70" t="s">
        <v>558</v>
      </c>
      <c r="B47" s="70">
        <v>50</v>
      </c>
      <c r="C47" s="70">
        <v>0</v>
      </c>
      <c r="D47" s="70">
        <f t="shared" si="0"/>
        <v>50</v>
      </c>
      <c r="E47" s="72">
        <v>0.18</v>
      </c>
      <c r="F47" s="72">
        <v>0.4</v>
      </c>
      <c r="G47" s="77">
        <v>2.63</v>
      </c>
      <c r="H47" s="77">
        <f t="shared" si="1"/>
        <v>78.899999999999991</v>
      </c>
      <c r="I47" s="70"/>
      <c r="J47" s="70">
        <v>136</v>
      </c>
      <c r="K47" s="78">
        <v>42429</v>
      </c>
    </row>
    <row r="48" spans="1:11" x14ac:dyDescent="0.25">
      <c r="A48" s="70" t="s">
        <v>559</v>
      </c>
      <c r="B48" s="70">
        <v>50</v>
      </c>
      <c r="C48" s="70">
        <v>0</v>
      </c>
      <c r="D48" s="70">
        <f t="shared" si="0"/>
        <v>50</v>
      </c>
      <c r="E48" s="72">
        <v>0.18</v>
      </c>
      <c r="F48" s="72">
        <v>0.4</v>
      </c>
      <c r="G48" s="77">
        <v>2.4430000000000001</v>
      </c>
      <c r="H48" s="77">
        <f t="shared" si="1"/>
        <v>73.290000000000006</v>
      </c>
      <c r="I48" s="70"/>
      <c r="J48" s="70">
        <v>136</v>
      </c>
      <c r="K48" s="78">
        <v>42429</v>
      </c>
    </row>
    <row r="49" spans="1:11" x14ac:dyDescent="0.25">
      <c r="A49" s="70" t="s">
        <v>560</v>
      </c>
      <c r="B49" s="70">
        <v>50</v>
      </c>
      <c r="C49" s="70">
        <v>0</v>
      </c>
      <c r="D49" s="70">
        <f t="shared" si="0"/>
        <v>50</v>
      </c>
      <c r="E49" s="72">
        <v>0.18</v>
      </c>
      <c r="F49" s="72">
        <v>0.4</v>
      </c>
      <c r="G49" s="77">
        <v>3.07</v>
      </c>
      <c r="H49" s="77">
        <f t="shared" si="1"/>
        <v>92.1</v>
      </c>
      <c r="I49" s="70"/>
      <c r="J49" s="70">
        <v>136</v>
      </c>
      <c r="K49" s="78">
        <v>42429</v>
      </c>
    </row>
    <row r="50" spans="1:11" x14ac:dyDescent="0.25">
      <c r="A50" s="70" t="s">
        <v>561</v>
      </c>
      <c r="B50" s="70">
        <v>34</v>
      </c>
      <c r="C50" s="70">
        <v>0</v>
      </c>
      <c r="D50" s="70">
        <f t="shared" si="0"/>
        <v>34</v>
      </c>
      <c r="E50" s="72">
        <v>0.18</v>
      </c>
      <c r="F50" s="72">
        <v>0.4</v>
      </c>
      <c r="G50" s="77">
        <v>4.1100000000000003</v>
      </c>
      <c r="H50" s="77">
        <f t="shared" si="1"/>
        <v>83.844000000000008</v>
      </c>
      <c r="I50" s="70"/>
      <c r="J50" s="70">
        <v>136</v>
      </c>
      <c r="K50" s="78">
        <v>42429</v>
      </c>
    </row>
    <row r="51" spans="1:11" x14ac:dyDescent="0.25">
      <c r="A51" s="70" t="s">
        <v>562</v>
      </c>
      <c r="B51" s="70">
        <v>20</v>
      </c>
      <c r="C51" s="70">
        <v>0</v>
      </c>
      <c r="D51" s="70">
        <f t="shared" si="0"/>
        <v>20</v>
      </c>
      <c r="E51" s="72">
        <v>0.18</v>
      </c>
      <c r="F51" s="72">
        <v>0.4</v>
      </c>
      <c r="G51" s="77">
        <v>7.06</v>
      </c>
      <c r="H51" s="77">
        <f t="shared" si="1"/>
        <v>84.719999999999985</v>
      </c>
      <c r="I51" s="70"/>
      <c r="J51" s="70">
        <v>136</v>
      </c>
      <c r="K51" s="78">
        <v>42429</v>
      </c>
    </row>
    <row r="52" spans="1:11" x14ac:dyDescent="0.25">
      <c r="A52" s="70" t="s">
        <v>563</v>
      </c>
      <c r="B52" s="70">
        <v>50</v>
      </c>
      <c r="C52" s="70">
        <v>0</v>
      </c>
      <c r="D52" s="70">
        <f t="shared" si="0"/>
        <v>50</v>
      </c>
      <c r="E52" s="72">
        <v>0.18</v>
      </c>
      <c r="F52" s="72">
        <v>0.4</v>
      </c>
      <c r="G52" s="77">
        <v>2.37</v>
      </c>
      <c r="H52" s="77">
        <f t="shared" si="1"/>
        <v>71.099999999999994</v>
      </c>
      <c r="I52" s="70"/>
      <c r="J52" s="70">
        <v>136</v>
      </c>
      <c r="K52" s="78">
        <v>42429</v>
      </c>
    </row>
    <row r="53" spans="1:11" x14ac:dyDescent="0.25">
      <c r="A53" s="70" t="s">
        <v>564</v>
      </c>
      <c r="B53" s="70">
        <v>50</v>
      </c>
      <c r="C53" s="70">
        <v>0</v>
      </c>
      <c r="D53" s="70">
        <f t="shared" si="0"/>
        <v>50</v>
      </c>
      <c r="E53" s="72">
        <v>0.18</v>
      </c>
      <c r="F53" s="72">
        <v>0.4</v>
      </c>
      <c r="G53" s="77">
        <v>2.6</v>
      </c>
      <c r="H53" s="77">
        <f t="shared" si="1"/>
        <v>78</v>
      </c>
      <c r="I53" s="70"/>
      <c r="J53" s="70">
        <v>136</v>
      </c>
      <c r="K53" s="78">
        <v>42429</v>
      </c>
    </row>
    <row r="54" spans="1:11" x14ac:dyDescent="0.25">
      <c r="A54" s="94" t="s">
        <v>525</v>
      </c>
      <c r="B54" s="94">
        <v>48</v>
      </c>
      <c r="C54" s="94">
        <v>0</v>
      </c>
      <c r="D54" s="94">
        <f t="shared" si="0"/>
        <v>48</v>
      </c>
      <c r="E54" s="96">
        <v>0.18</v>
      </c>
      <c r="F54" s="96">
        <v>0.4</v>
      </c>
      <c r="G54" s="100">
        <v>8.9960000000000004</v>
      </c>
      <c r="H54" s="100">
        <f t="shared" si="1"/>
        <v>259.08479999999997</v>
      </c>
      <c r="I54" s="94"/>
      <c r="J54" s="94">
        <v>166</v>
      </c>
      <c r="K54" s="101">
        <v>42460</v>
      </c>
    </row>
    <row r="55" spans="1:11" x14ac:dyDescent="0.25">
      <c r="A55" s="94" t="s">
        <v>575</v>
      </c>
      <c r="B55" s="94">
        <v>11</v>
      </c>
      <c r="C55" s="94">
        <v>0</v>
      </c>
      <c r="D55" s="94">
        <f t="shared" si="0"/>
        <v>11</v>
      </c>
      <c r="E55" s="96">
        <v>0.18</v>
      </c>
      <c r="F55" s="96">
        <v>0.4</v>
      </c>
      <c r="G55" s="100">
        <v>11.88</v>
      </c>
      <c r="H55" s="100">
        <f t="shared" si="1"/>
        <v>78.408000000000001</v>
      </c>
      <c r="I55" s="94"/>
      <c r="J55" s="94">
        <v>166</v>
      </c>
      <c r="K55" s="101">
        <v>42460</v>
      </c>
    </row>
    <row r="56" spans="1:11" x14ac:dyDescent="0.25">
      <c r="A56" s="94" t="s">
        <v>552</v>
      </c>
      <c r="B56" s="94">
        <v>10</v>
      </c>
      <c r="C56" s="94">
        <v>0</v>
      </c>
      <c r="D56" s="94">
        <f t="shared" si="0"/>
        <v>10</v>
      </c>
      <c r="E56" s="96">
        <v>0.18</v>
      </c>
      <c r="F56" s="96">
        <v>0.4</v>
      </c>
      <c r="G56" s="100">
        <v>38.79</v>
      </c>
      <c r="H56" s="100">
        <f t="shared" si="1"/>
        <v>232.73999999999998</v>
      </c>
      <c r="I56" s="94"/>
      <c r="J56" s="94">
        <v>166</v>
      </c>
      <c r="K56" s="101">
        <v>42460</v>
      </c>
    </row>
    <row r="57" spans="1:11" x14ac:dyDescent="0.25">
      <c r="A57" s="94" t="s">
        <v>576</v>
      </c>
      <c r="B57" s="94">
        <v>1</v>
      </c>
      <c r="C57" s="94">
        <v>0</v>
      </c>
      <c r="D57" s="94">
        <f t="shared" si="0"/>
        <v>1</v>
      </c>
      <c r="E57" s="96">
        <v>0.18</v>
      </c>
      <c r="F57" s="96">
        <v>0.4</v>
      </c>
      <c r="G57" s="100">
        <v>48.05</v>
      </c>
      <c r="H57" s="100">
        <f t="shared" si="1"/>
        <v>28.83</v>
      </c>
      <c r="I57" s="94"/>
      <c r="J57" s="94">
        <v>166</v>
      </c>
      <c r="K57" s="101">
        <v>42460</v>
      </c>
    </row>
    <row r="58" spans="1:11" x14ac:dyDescent="0.25">
      <c r="A58" s="94" t="s">
        <v>577</v>
      </c>
      <c r="B58" s="94">
        <v>6</v>
      </c>
      <c r="C58" s="94">
        <v>0</v>
      </c>
      <c r="D58" s="94">
        <f t="shared" si="0"/>
        <v>6</v>
      </c>
      <c r="E58" s="96">
        <v>0.18</v>
      </c>
      <c r="F58" s="96">
        <v>0.4</v>
      </c>
      <c r="G58" s="100">
        <v>19.105</v>
      </c>
      <c r="H58" s="100">
        <f t="shared" si="1"/>
        <v>68.777999999999992</v>
      </c>
      <c r="I58" s="94"/>
      <c r="J58" s="94">
        <v>166</v>
      </c>
      <c r="K58" s="101">
        <v>42460</v>
      </c>
    </row>
    <row r="59" spans="1:11" x14ac:dyDescent="0.25">
      <c r="A59" s="94" t="s">
        <v>588</v>
      </c>
      <c r="B59" s="94">
        <v>6</v>
      </c>
      <c r="C59" s="94">
        <v>0</v>
      </c>
      <c r="D59" s="94">
        <f t="shared" si="0"/>
        <v>6</v>
      </c>
      <c r="E59" s="96">
        <v>0.18</v>
      </c>
      <c r="F59" s="96">
        <v>0.4</v>
      </c>
      <c r="G59" s="100">
        <v>23.236999999999998</v>
      </c>
      <c r="H59" s="100">
        <f t="shared" si="1"/>
        <v>83.653199999999998</v>
      </c>
      <c r="I59" s="94"/>
      <c r="J59" s="94">
        <v>166</v>
      </c>
      <c r="K59" s="101">
        <v>42460</v>
      </c>
    </row>
    <row r="60" spans="1:11" x14ac:dyDescent="0.25">
      <c r="A60" s="94" t="s">
        <v>578</v>
      </c>
      <c r="B60" s="94">
        <v>1</v>
      </c>
      <c r="C60" s="94">
        <v>0</v>
      </c>
      <c r="D60" s="94">
        <f t="shared" si="0"/>
        <v>1</v>
      </c>
      <c r="E60" s="96">
        <v>0.18</v>
      </c>
      <c r="F60" s="96">
        <v>0.4</v>
      </c>
      <c r="G60" s="100">
        <v>31.45</v>
      </c>
      <c r="H60" s="100">
        <f t="shared" si="1"/>
        <v>18.869999999999997</v>
      </c>
      <c r="I60" s="94"/>
      <c r="J60" s="94">
        <v>166</v>
      </c>
      <c r="K60" s="101">
        <v>42460</v>
      </c>
    </row>
    <row r="61" spans="1:11" x14ac:dyDescent="0.25">
      <c r="A61" s="94" t="s">
        <v>579</v>
      </c>
      <c r="B61" s="94">
        <v>2</v>
      </c>
      <c r="C61" s="94">
        <v>0</v>
      </c>
      <c r="D61" s="94">
        <f t="shared" si="0"/>
        <v>2</v>
      </c>
      <c r="E61" s="96">
        <v>0.18</v>
      </c>
      <c r="F61" s="96">
        <v>0.4</v>
      </c>
      <c r="G61" s="100">
        <v>30.43</v>
      </c>
      <c r="H61" s="100">
        <f t="shared" si="1"/>
        <v>36.515999999999998</v>
      </c>
      <c r="I61" s="94"/>
      <c r="J61" s="94">
        <v>166</v>
      </c>
      <c r="K61" s="101">
        <v>42460</v>
      </c>
    </row>
    <row r="62" spans="1:11" x14ac:dyDescent="0.25">
      <c r="A62" s="94" t="s">
        <v>580</v>
      </c>
      <c r="B62" s="94">
        <v>1</v>
      </c>
      <c r="C62" s="94">
        <v>0</v>
      </c>
      <c r="D62" s="94">
        <f t="shared" si="0"/>
        <v>1</v>
      </c>
      <c r="E62" s="96">
        <v>0.18</v>
      </c>
      <c r="F62" s="96">
        <v>0.4</v>
      </c>
      <c r="G62" s="100">
        <v>39.119999999999997</v>
      </c>
      <c r="H62" s="100">
        <f t="shared" si="1"/>
        <v>23.471999999999998</v>
      </c>
      <c r="I62" s="94"/>
      <c r="J62" s="94">
        <v>166</v>
      </c>
      <c r="K62" s="101">
        <v>42460</v>
      </c>
    </row>
    <row r="63" spans="1:11" x14ac:dyDescent="0.25">
      <c r="A63" s="94" t="s">
        <v>526</v>
      </c>
      <c r="B63" s="94">
        <v>600</v>
      </c>
      <c r="C63" s="94">
        <v>0</v>
      </c>
      <c r="D63" s="94">
        <f t="shared" si="0"/>
        <v>600</v>
      </c>
      <c r="E63" s="96">
        <v>0.18</v>
      </c>
      <c r="F63" s="96">
        <v>0.4</v>
      </c>
      <c r="G63" s="100">
        <v>2.0590000000000002</v>
      </c>
      <c r="H63" s="100">
        <f t="shared" si="1"/>
        <v>741.24</v>
      </c>
      <c r="I63" s="94"/>
      <c r="J63" s="94">
        <v>166</v>
      </c>
      <c r="K63" s="101">
        <v>42460</v>
      </c>
    </row>
    <row r="64" spans="1:11" x14ac:dyDescent="0.25">
      <c r="A64" s="94" t="s">
        <v>581</v>
      </c>
      <c r="B64" s="94">
        <v>2</v>
      </c>
      <c r="C64" s="94">
        <v>0</v>
      </c>
      <c r="D64" s="94">
        <f t="shared" si="0"/>
        <v>2</v>
      </c>
      <c r="E64" s="96">
        <v>0.18</v>
      </c>
      <c r="F64" s="96">
        <v>0.4</v>
      </c>
      <c r="G64" s="100">
        <v>186</v>
      </c>
      <c r="H64" s="100">
        <f t="shared" si="1"/>
        <v>223.2</v>
      </c>
      <c r="I64" s="94"/>
      <c r="J64" s="94">
        <v>166</v>
      </c>
      <c r="K64" s="101">
        <v>42460</v>
      </c>
    </row>
    <row r="65" spans="1:11" x14ac:dyDescent="0.25">
      <c r="A65" s="94" t="s">
        <v>582</v>
      </c>
      <c r="B65" s="94">
        <v>1</v>
      </c>
      <c r="C65" s="94">
        <v>0</v>
      </c>
      <c r="D65" s="94">
        <f t="shared" si="0"/>
        <v>1</v>
      </c>
      <c r="E65" s="96">
        <v>0.18</v>
      </c>
      <c r="F65" s="96">
        <v>0.4</v>
      </c>
      <c r="G65" s="100">
        <v>553</v>
      </c>
      <c r="H65" s="100">
        <f t="shared" si="1"/>
        <v>331.8</v>
      </c>
      <c r="I65" s="94"/>
      <c r="J65" s="94">
        <v>166</v>
      </c>
      <c r="K65" s="101">
        <v>42460</v>
      </c>
    </row>
    <row r="66" spans="1:11" x14ac:dyDescent="0.25">
      <c r="A66" s="94" t="s">
        <v>582</v>
      </c>
      <c r="B66" s="94">
        <v>2</v>
      </c>
      <c r="C66" s="94">
        <v>0</v>
      </c>
      <c r="D66" s="94">
        <f t="shared" si="0"/>
        <v>2</v>
      </c>
      <c r="E66" s="96">
        <v>0.18</v>
      </c>
      <c r="F66" s="96">
        <v>0.4</v>
      </c>
      <c r="G66" s="100">
        <v>553</v>
      </c>
      <c r="H66" s="100">
        <f t="shared" si="1"/>
        <v>663.6</v>
      </c>
      <c r="I66" s="94"/>
      <c r="J66" s="94">
        <v>166</v>
      </c>
      <c r="K66" s="101">
        <v>42460</v>
      </c>
    </row>
    <row r="67" spans="1:11" x14ac:dyDescent="0.25">
      <c r="A67" s="94" t="s">
        <v>582</v>
      </c>
      <c r="B67" s="94">
        <v>2</v>
      </c>
      <c r="C67" s="94">
        <v>0</v>
      </c>
      <c r="D67" s="94">
        <f t="shared" ref="D67:D74" si="2">B67-C67</f>
        <v>2</v>
      </c>
      <c r="E67" s="96">
        <v>0.18</v>
      </c>
      <c r="F67" s="96">
        <v>0.4</v>
      </c>
      <c r="G67" s="100">
        <v>553</v>
      </c>
      <c r="H67" s="100">
        <f t="shared" si="1"/>
        <v>663.6</v>
      </c>
      <c r="I67" s="94"/>
      <c r="J67" s="94">
        <v>166</v>
      </c>
      <c r="K67" s="101">
        <v>42460</v>
      </c>
    </row>
    <row r="68" spans="1:11" x14ac:dyDescent="0.25">
      <c r="A68" s="94" t="s">
        <v>583</v>
      </c>
      <c r="B68" s="94">
        <v>1</v>
      </c>
      <c r="C68" s="94">
        <v>0</v>
      </c>
      <c r="D68" s="94">
        <f t="shared" si="2"/>
        <v>1</v>
      </c>
      <c r="E68" s="96">
        <v>0.18</v>
      </c>
      <c r="F68" s="96">
        <v>0.4</v>
      </c>
      <c r="G68" s="100">
        <v>695</v>
      </c>
      <c r="H68" s="100">
        <f t="shared" si="1"/>
        <v>417</v>
      </c>
      <c r="I68" s="94"/>
      <c r="J68" s="94">
        <v>166</v>
      </c>
      <c r="K68" s="101">
        <v>42460</v>
      </c>
    </row>
    <row r="69" spans="1:11" x14ac:dyDescent="0.25">
      <c r="A69" s="94" t="s">
        <v>584</v>
      </c>
      <c r="B69" s="94">
        <v>1</v>
      </c>
      <c r="C69" s="94">
        <v>0</v>
      </c>
      <c r="D69" s="94">
        <f t="shared" si="2"/>
        <v>1</v>
      </c>
      <c r="E69" s="96">
        <v>0.18</v>
      </c>
      <c r="F69" s="96">
        <v>0.4</v>
      </c>
      <c r="G69" s="100">
        <v>477</v>
      </c>
      <c r="H69" s="100">
        <f t="shared" si="1"/>
        <v>286.2</v>
      </c>
      <c r="I69" s="94"/>
      <c r="J69" s="94">
        <v>166</v>
      </c>
      <c r="K69" s="101">
        <v>42460</v>
      </c>
    </row>
    <row r="70" spans="1:11" x14ac:dyDescent="0.25">
      <c r="A70" s="94" t="s">
        <v>585</v>
      </c>
      <c r="B70" s="94">
        <v>2</v>
      </c>
      <c r="C70" s="94">
        <v>0</v>
      </c>
      <c r="D70" s="94">
        <f t="shared" si="2"/>
        <v>2</v>
      </c>
      <c r="E70" s="96">
        <v>0.18</v>
      </c>
      <c r="F70" s="96">
        <v>0.4</v>
      </c>
      <c r="G70" s="100">
        <v>136.4</v>
      </c>
      <c r="H70" s="100">
        <f t="shared" si="1"/>
        <v>163.68</v>
      </c>
      <c r="I70" s="94"/>
      <c r="J70" s="94">
        <v>166</v>
      </c>
      <c r="K70" s="101">
        <v>42460</v>
      </c>
    </row>
    <row r="71" spans="1:11" x14ac:dyDescent="0.25">
      <c r="A71" s="94" t="s">
        <v>554</v>
      </c>
      <c r="B71" s="94">
        <v>2</v>
      </c>
      <c r="C71" s="94">
        <v>0</v>
      </c>
      <c r="D71" s="94">
        <f t="shared" si="2"/>
        <v>2</v>
      </c>
      <c r="E71" s="96">
        <v>0.18</v>
      </c>
      <c r="F71" s="96">
        <v>0.4</v>
      </c>
      <c r="G71" s="100">
        <v>84.4</v>
      </c>
      <c r="H71" s="100">
        <f t="shared" si="1"/>
        <v>101.28</v>
      </c>
      <c r="I71" s="94"/>
      <c r="J71" s="94">
        <v>166</v>
      </c>
      <c r="K71" s="101">
        <v>42460</v>
      </c>
    </row>
    <row r="72" spans="1:11" x14ac:dyDescent="0.25">
      <c r="A72" s="94" t="s">
        <v>586</v>
      </c>
      <c r="B72" s="94">
        <v>2</v>
      </c>
      <c r="C72" s="94">
        <v>0</v>
      </c>
      <c r="D72" s="94">
        <f t="shared" si="2"/>
        <v>2</v>
      </c>
      <c r="E72" s="96">
        <v>0.18</v>
      </c>
      <c r="F72" s="96">
        <v>0.4</v>
      </c>
      <c r="G72" s="100">
        <v>91.33</v>
      </c>
      <c r="H72" s="100">
        <f t="shared" si="1"/>
        <v>109.59599999999999</v>
      </c>
      <c r="I72" s="94"/>
      <c r="J72" s="94">
        <v>166</v>
      </c>
      <c r="K72" s="101">
        <v>42460</v>
      </c>
    </row>
    <row r="73" spans="1:11" x14ac:dyDescent="0.25">
      <c r="A73" s="94" t="s">
        <v>581</v>
      </c>
      <c r="B73" s="94">
        <v>2</v>
      </c>
      <c r="C73" s="94">
        <v>0</v>
      </c>
      <c r="D73" s="94">
        <f t="shared" si="2"/>
        <v>2</v>
      </c>
      <c r="E73" s="96">
        <v>0.18</v>
      </c>
      <c r="F73" s="96">
        <v>0.4</v>
      </c>
      <c r="G73" s="100">
        <v>186</v>
      </c>
      <c r="H73" s="100">
        <f t="shared" si="1"/>
        <v>223.2</v>
      </c>
      <c r="I73" s="94"/>
      <c r="J73" s="94">
        <v>166</v>
      </c>
      <c r="K73" s="101">
        <v>42460</v>
      </c>
    </row>
    <row r="74" spans="1:11" x14ac:dyDescent="0.25">
      <c r="A74" s="94" t="s">
        <v>587</v>
      </c>
      <c r="B74" s="94">
        <v>2</v>
      </c>
      <c r="C74" s="94">
        <v>0</v>
      </c>
      <c r="D74" s="94">
        <f t="shared" si="2"/>
        <v>2</v>
      </c>
      <c r="E74" s="96">
        <v>0.18</v>
      </c>
      <c r="F74" s="96">
        <v>0.4</v>
      </c>
      <c r="G74" s="100">
        <v>81</v>
      </c>
      <c r="H74" s="100">
        <f t="shared" si="1"/>
        <v>97.2</v>
      </c>
      <c r="I74" s="94"/>
      <c r="J74" s="94">
        <v>166</v>
      </c>
      <c r="K74" s="101">
        <v>42460</v>
      </c>
    </row>
    <row r="75" spans="1:11" x14ac:dyDescent="0.25">
      <c r="A75" s="94" t="s">
        <v>589</v>
      </c>
      <c r="B75" s="94">
        <v>2</v>
      </c>
      <c r="C75" s="94">
        <v>0</v>
      </c>
      <c r="D75" s="94">
        <f t="shared" ref="D75:D117" si="3">B75-C75</f>
        <v>2</v>
      </c>
      <c r="E75" s="96">
        <v>0.18</v>
      </c>
      <c r="F75" s="96">
        <v>0.4</v>
      </c>
      <c r="G75" s="100">
        <v>95</v>
      </c>
      <c r="H75" s="100">
        <f t="shared" si="1"/>
        <v>114</v>
      </c>
      <c r="I75" s="94"/>
      <c r="J75" s="94">
        <v>166</v>
      </c>
      <c r="K75" s="101">
        <v>42460</v>
      </c>
    </row>
    <row r="76" spans="1:11" x14ac:dyDescent="0.25">
      <c r="A76" s="94" t="s">
        <v>590</v>
      </c>
      <c r="B76" s="94">
        <v>2</v>
      </c>
      <c r="C76" s="94">
        <v>0</v>
      </c>
      <c r="D76" s="94">
        <f t="shared" si="3"/>
        <v>2</v>
      </c>
      <c r="E76" s="96">
        <v>0.18</v>
      </c>
      <c r="F76" s="96">
        <v>0.4</v>
      </c>
      <c r="G76" s="100">
        <v>178</v>
      </c>
      <c r="H76" s="100">
        <f t="shared" si="1"/>
        <v>213.6</v>
      </c>
      <c r="I76" s="94"/>
      <c r="J76" s="94">
        <v>166</v>
      </c>
      <c r="K76" s="101">
        <v>42460</v>
      </c>
    </row>
    <row r="77" spans="1:11" x14ac:dyDescent="0.25">
      <c r="A77" s="94" t="s">
        <v>591</v>
      </c>
      <c r="B77" s="94">
        <v>2</v>
      </c>
      <c r="C77" s="94">
        <v>0</v>
      </c>
      <c r="D77" s="94">
        <f t="shared" si="3"/>
        <v>2</v>
      </c>
      <c r="E77" s="96">
        <v>0.18</v>
      </c>
      <c r="F77" s="96">
        <v>0.4</v>
      </c>
      <c r="G77" s="100">
        <v>101.47</v>
      </c>
      <c r="H77" s="100">
        <f t="shared" si="1"/>
        <v>121.764</v>
      </c>
      <c r="I77" s="94"/>
      <c r="J77" s="94">
        <v>166</v>
      </c>
      <c r="K77" s="101">
        <v>42460</v>
      </c>
    </row>
    <row r="78" spans="1:11" x14ac:dyDescent="0.25">
      <c r="A78" s="94" t="s">
        <v>592</v>
      </c>
      <c r="B78" s="94">
        <v>2</v>
      </c>
      <c r="C78" s="94">
        <v>0</v>
      </c>
      <c r="D78" s="94">
        <f t="shared" si="3"/>
        <v>2</v>
      </c>
      <c r="E78" s="96">
        <v>0.18</v>
      </c>
      <c r="F78" s="96">
        <v>0.4</v>
      </c>
      <c r="G78" s="100">
        <v>75.5</v>
      </c>
      <c r="H78" s="100">
        <f t="shared" si="1"/>
        <v>90.6</v>
      </c>
      <c r="I78" s="94"/>
      <c r="J78" s="94">
        <v>166</v>
      </c>
      <c r="K78" s="101">
        <v>42460</v>
      </c>
    </row>
    <row r="79" spans="1:11" x14ac:dyDescent="0.25">
      <c r="A79" s="94" t="s">
        <v>593</v>
      </c>
      <c r="B79" s="94">
        <v>2</v>
      </c>
      <c r="C79" s="94">
        <v>0</v>
      </c>
      <c r="D79" s="94">
        <f t="shared" si="3"/>
        <v>2</v>
      </c>
      <c r="E79" s="96">
        <v>0.18</v>
      </c>
      <c r="F79" s="96">
        <v>0.4</v>
      </c>
      <c r="G79" s="100">
        <v>52.6</v>
      </c>
      <c r="H79" s="100">
        <f t="shared" si="1"/>
        <v>63.12</v>
      </c>
      <c r="I79" s="94"/>
      <c r="J79" s="94">
        <v>166</v>
      </c>
      <c r="K79" s="101">
        <v>42460</v>
      </c>
    </row>
    <row r="80" spans="1:11" x14ac:dyDescent="0.25">
      <c r="A80" s="94" t="s">
        <v>594</v>
      </c>
      <c r="B80" s="94">
        <v>2</v>
      </c>
      <c r="C80" s="94">
        <v>0</v>
      </c>
      <c r="D80" s="94">
        <f t="shared" si="3"/>
        <v>2</v>
      </c>
      <c r="E80" s="96">
        <v>0.18</v>
      </c>
      <c r="F80" s="96">
        <v>0.4</v>
      </c>
      <c r="G80" s="100">
        <v>349</v>
      </c>
      <c r="H80" s="100">
        <f t="shared" si="1"/>
        <v>418.8</v>
      </c>
      <c r="I80" s="94"/>
      <c r="J80" s="94">
        <v>166</v>
      </c>
      <c r="K80" s="101">
        <v>42460</v>
      </c>
    </row>
    <row r="81" spans="1:11" x14ac:dyDescent="0.25">
      <c r="A81" s="94" t="s">
        <v>595</v>
      </c>
      <c r="B81" s="94">
        <v>1</v>
      </c>
      <c r="C81" s="94">
        <v>0</v>
      </c>
      <c r="D81" s="94">
        <f t="shared" si="3"/>
        <v>1</v>
      </c>
      <c r="E81" s="96">
        <v>0.18</v>
      </c>
      <c r="F81" s="96">
        <v>0.4</v>
      </c>
      <c r="G81" s="100">
        <v>599.45000000000005</v>
      </c>
      <c r="H81" s="100">
        <f t="shared" si="1"/>
        <v>359.67</v>
      </c>
      <c r="I81" s="94"/>
      <c r="J81" s="94">
        <v>166</v>
      </c>
      <c r="K81" s="101">
        <v>42460</v>
      </c>
    </row>
    <row r="82" spans="1:11" x14ac:dyDescent="0.25">
      <c r="A82" s="94" t="s">
        <v>596</v>
      </c>
      <c r="B82" s="94">
        <v>2</v>
      </c>
      <c r="C82" s="94">
        <v>0</v>
      </c>
      <c r="D82" s="94">
        <f t="shared" si="3"/>
        <v>2</v>
      </c>
      <c r="E82" s="96">
        <v>0.18</v>
      </c>
      <c r="F82" s="96">
        <v>0.4</v>
      </c>
      <c r="G82" s="100">
        <v>77</v>
      </c>
      <c r="H82" s="100">
        <f t="shared" si="1"/>
        <v>92.399999999999991</v>
      </c>
      <c r="I82" s="94"/>
      <c r="J82" s="94">
        <v>166</v>
      </c>
      <c r="K82" s="101">
        <v>42460</v>
      </c>
    </row>
    <row r="83" spans="1:11" x14ac:dyDescent="0.25">
      <c r="A83" s="94" t="s">
        <v>597</v>
      </c>
      <c r="B83" s="94">
        <v>1</v>
      </c>
      <c r="C83" s="94">
        <v>0</v>
      </c>
      <c r="D83" s="94">
        <f t="shared" si="3"/>
        <v>1</v>
      </c>
      <c r="E83" s="96">
        <v>0.18</v>
      </c>
      <c r="F83" s="96">
        <v>0.4</v>
      </c>
      <c r="G83" s="100">
        <v>863</v>
      </c>
      <c r="H83" s="100">
        <f t="shared" si="1"/>
        <v>517.79999999999995</v>
      </c>
      <c r="I83" s="94"/>
      <c r="J83" s="94">
        <v>166</v>
      </c>
      <c r="K83" s="101">
        <v>42460</v>
      </c>
    </row>
    <row r="84" spans="1:11" x14ac:dyDescent="0.25">
      <c r="A84" s="94" t="s">
        <v>598</v>
      </c>
      <c r="B84" s="94">
        <v>2</v>
      </c>
      <c r="C84" s="94">
        <v>0</v>
      </c>
      <c r="D84" s="94">
        <f t="shared" si="3"/>
        <v>2</v>
      </c>
      <c r="E84" s="96">
        <v>0.18</v>
      </c>
      <c r="F84" s="96">
        <v>0.4</v>
      </c>
      <c r="G84" s="100">
        <v>67</v>
      </c>
      <c r="H84" s="100">
        <f t="shared" si="1"/>
        <v>80.399999999999991</v>
      </c>
      <c r="I84" s="94"/>
      <c r="J84" s="94">
        <v>166</v>
      </c>
      <c r="K84" s="101">
        <v>42460</v>
      </c>
    </row>
    <row r="85" spans="1:11" x14ac:dyDescent="0.25">
      <c r="A85" s="94" t="s">
        <v>599</v>
      </c>
      <c r="B85" s="94">
        <v>2</v>
      </c>
      <c r="C85" s="94">
        <v>0</v>
      </c>
      <c r="D85" s="94">
        <f t="shared" si="3"/>
        <v>2</v>
      </c>
      <c r="E85" s="96">
        <v>0.18</v>
      </c>
      <c r="F85" s="96">
        <v>0.4</v>
      </c>
      <c r="G85" s="100">
        <v>205</v>
      </c>
      <c r="H85" s="100">
        <f t="shared" si="1"/>
        <v>246</v>
      </c>
      <c r="I85" s="94"/>
      <c r="J85" s="94">
        <v>166</v>
      </c>
      <c r="K85" s="101">
        <v>42460</v>
      </c>
    </row>
    <row r="86" spans="1:11" x14ac:dyDescent="0.25">
      <c r="A86" s="94" t="s">
        <v>600</v>
      </c>
      <c r="B86" s="94">
        <v>2</v>
      </c>
      <c r="C86" s="94">
        <v>0</v>
      </c>
      <c r="D86" s="94">
        <f t="shared" si="3"/>
        <v>2</v>
      </c>
      <c r="E86" s="96">
        <v>0.18</v>
      </c>
      <c r="F86" s="96">
        <v>0.4</v>
      </c>
      <c r="G86" s="100">
        <v>215</v>
      </c>
      <c r="H86" s="100">
        <f t="shared" si="1"/>
        <v>258</v>
      </c>
      <c r="I86" s="94"/>
      <c r="J86" s="94">
        <v>166</v>
      </c>
      <c r="K86" s="101">
        <v>42460</v>
      </c>
    </row>
    <row r="87" spans="1:11" x14ac:dyDescent="0.25">
      <c r="A87" s="94" t="s">
        <v>601</v>
      </c>
      <c r="B87" s="94">
        <v>3</v>
      </c>
      <c r="C87" s="94">
        <v>0</v>
      </c>
      <c r="D87" s="94">
        <f t="shared" si="3"/>
        <v>3</v>
      </c>
      <c r="E87" s="96">
        <v>0.18</v>
      </c>
      <c r="F87" s="96">
        <v>0.4</v>
      </c>
      <c r="G87" s="100">
        <v>230</v>
      </c>
      <c r="H87" s="100">
        <f t="shared" si="1"/>
        <v>414</v>
      </c>
      <c r="I87" s="94"/>
      <c r="J87" s="94">
        <v>166</v>
      </c>
      <c r="K87" s="101">
        <v>42460</v>
      </c>
    </row>
    <row r="88" spans="1:11" x14ac:dyDescent="0.25">
      <c r="A88" s="94" t="s">
        <v>602</v>
      </c>
      <c r="B88" s="94">
        <v>24</v>
      </c>
      <c r="C88" s="94">
        <v>0</v>
      </c>
      <c r="D88" s="94">
        <f t="shared" si="3"/>
        <v>24</v>
      </c>
      <c r="E88" s="96">
        <v>0.18</v>
      </c>
      <c r="F88" s="96">
        <v>0.4</v>
      </c>
      <c r="G88" s="100">
        <v>12.167</v>
      </c>
      <c r="H88" s="100">
        <f t="shared" si="1"/>
        <v>175.20479999999998</v>
      </c>
      <c r="I88" s="94"/>
      <c r="J88" s="94">
        <v>166</v>
      </c>
      <c r="K88" s="101">
        <v>42460</v>
      </c>
    </row>
    <row r="89" spans="1:11" x14ac:dyDescent="0.25">
      <c r="A89" s="94" t="s">
        <v>603</v>
      </c>
      <c r="B89" s="94">
        <v>48</v>
      </c>
      <c r="C89" s="94">
        <v>0</v>
      </c>
      <c r="D89" s="94">
        <f t="shared" si="3"/>
        <v>48</v>
      </c>
      <c r="E89" s="96">
        <v>0.18</v>
      </c>
      <c r="F89" s="96">
        <v>0.4</v>
      </c>
      <c r="G89" s="100">
        <v>6</v>
      </c>
      <c r="H89" s="100">
        <f t="shared" si="1"/>
        <v>172.79999999999998</v>
      </c>
      <c r="I89" s="94"/>
      <c r="J89" s="94">
        <v>166</v>
      </c>
      <c r="K89" s="101">
        <v>42460</v>
      </c>
    </row>
    <row r="90" spans="1:11" x14ac:dyDescent="0.25">
      <c r="A90" s="94" t="s">
        <v>604</v>
      </c>
      <c r="B90" s="94">
        <v>24</v>
      </c>
      <c r="C90" s="94">
        <v>0</v>
      </c>
      <c r="D90" s="94">
        <f t="shared" si="3"/>
        <v>24</v>
      </c>
      <c r="E90" s="96">
        <v>0.18</v>
      </c>
      <c r="F90" s="96">
        <v>0.4</v>
      </c>
      <c r="G90" s="100">
        <v>6.3339999999999996</v>
      </c>
      <c r="H90" s="100">
        <f t="shared" si="1"/>
        <v>91.209599999999995</v>
      </c>
      <c r="I90" s="94"/>
      <c r="J90" s="94">
        <v>166</v>
      </c>
      <c r="K90" s="101">
        <v>42460</v>
      </c>
    </row>
    <row r="91" spans="1:11" x14ac:dyDescent="0.25">
      <c r="A91" s="94" t="s">
        <v>605</v>
      </c>
      <c r="B91" s="94">
        <v>1</v>
      </c>
      <c r="C91" s="94">
        <v>0</v>
      </c>
      <c r="D91" s="94">
        <f t="shared" si="3"/>
        <v>1</v>
      </c>
      <c r="E91" s="96">
        <v>0.18</v>
      </c>
      <c r="F91" s="96">
        <v>0.4</v>
      </c>
      <c r="G91" s="100">
        <v>129</v>
      </c>
      <c r="H91" s="100">
        <f t="shared" si="1"/>
        <v>77.399999999999991</v>
      </c>
      <c r="I91" s="94"/>
      <c r="J91" s="94">
        <v>166</v>
      </c>
      <c r="K91" s="101">
        <v>42460</v>
      </c>
    </row>
    <row r="92" spans="1:11" x14ac:dyDescent="0.25">
      <c r="A92" s="94" t="s">
        <v>596</v>
      </c>
      <c r="B92" s="94">
        <v>2</v>
      </c>
      <c r="C92" s="94">
        <v>0</v>
      </c>
      <c r="D92" s="94">
        <f t="shared" si="3"/>
        <v>2</v>
      </c>
      <c r="E92" s="96">
        <v>0.18</v>
      </c>
      <c r="F92" s="96">
        <v>0.4</v>
      </c>
      <c r="G92" s="100">
        <v>77</v>
      </c>
      <c r="H92" s="100">
        <f t="shared" si="1"/>
        <v>92.399999999999991</v>
      </c>
      <c r="I92" s="94"/>
      <c r="J92" s="94">
        <v>166</v>
      </c>
      <c r="K92" s="101">
        <v>42460</v>
      </c>
    </row>
    <row r="93" spans="1:11" x14ac:dyDescent="0.25">
      <c r="A93" s="107" t="s">
        <v>626</v>
      </c>
      <c r="B93" s="107">
        <v>120</v>
      </c>
      <c r="C93" s="107">
        <v>0</v>
      </c>
      <c r="D93" s="107">
        <f t="shared" si="3"/>
        <v>120</v>
      </c>
      <c r="E93" s="108">
        <v>0.18</v>
      </c>
      <c r="F93" s="108">
        <v>0.4</v>
      </c>
      <c r="G93" s="109">
        <v>2.944</v>
      </c>
      <c r="H93" s="109">
        <f t="shared" si="1"/>
        <v>211.96799999999999</v>
      </c>
      <c r="I93" s="107"/>
      <c r="J93" s="107">
        <v>325</v>
      </c>
      <c r="K93" s="110">
        <v>42490</v>
      </c>
    </row>
    <row r="94" spans="1:11" x14ac:dyDescent="0.25">
      <c r="A94" s="107" t="s">
        <v>555</v>
      </c>
      <c r="B94" s="107">
        <v>6</v>
      </c>
      <c r="C94" s="107">
        <v>0</v>
      </c>
      <c r="D94" s="107">
        <f t="shared" si="3"/>
        <v>6</v>
      </c>
      <c r="E94" s="108">
        <v>0.18</v>
      </c>
      <c r="F94" s="108">
        <v>0.4</v>
      </c>
      <c r="G94" s="109">
        <v>103</v>
      </c>
      <c r="H94" s="109">
        <f t="shared" si="1"/>
        <v>370.8</v>
      </c>
      <c r="I94" s="107"/>
      <c r="J94" s="107">
        <v>325</v>
      </c>
      <c r="K94" s="110">
        <v>42490</v>
      </c>
    </row>
    <row r="95" spans="1:11" x14ac:dyDescent="0.25">
      <c r="A95" s="107" t="s">
        <v>582</v>
      </c>
      <c r="B95" s="107">
        <v>2</v>
      </c>
      <c r="C95" s="107">
        <v>0</v>
      </c>
      <c r="D95" s="107">
        <f t="shared" si="3"/>
        <v>2</v>
      </c>
      <c r="E95" s="108">
        <v>0.18</v>
      </c>
      <c r="F95" s="108">
        <v>0.4</v>
      </c>
      <c r="G95" s="109">
        <v>553</v>
      </c>
      <c r="H95" s="109">
        <f t="shared" si="1"/>
        <v>663.6</v>
      </c>
      <c r="I95" s="107"/>
      <c r="J95" s="107">
        <v>325</v>
      </c>
      <c r="K95" s="110">
        <v>42490</v>
      </c>
    </row>
    <row r="96" spans="1:11" x14ac:dyDescent="0.25">
      <c r="A96" s="107" t="s">
        <v>554</v>
      </c>
      <c r="B96" s="107">
        <v>4</v>
      </c>
      <c r="C96" s="107">
        <v>0</v>
      </c>
      <c r="D96" s="107">
        <f t="shared" si="3"/>
        <v>4</v>
      </c>
      <c r="E96" s="108">
        <v>0.18</v>
      </c>
      <c r="F96" s="108">
        <v>0.4</v>
      </c>
      <c r="G96" s="109">
        <v>84.4</v>
      </c>
      <c r="H96" s="109">
        <f t="shared" si="1"/>
        <v>202.56</v>
      </c>
      <c r="I96" s="107"/>
      <c r="J96" s="107">
        <v>325</v>
      </c>
      <c r="K96" s="110">
        <v>42490</v>
      </c>
    </row>
    <row r="97" spans="1:12" x14ac:dyDescent="0.25">
      <c r="A97" s="107" t="s">
        <v>601</v>
      </c>
      <c r="B97" s="107">
        <v>3</v>
      </c>
      <c r="C97" s="107">
        <v>0</v>
      </c>
      <c r="D97" s="107">
        <f t="shared" si="3"/>
        <v>3</v>
      </c>
      <c r="E97" s="108">
        <v>0.18</v>
      </c>
      <c r="F97" s="108">
        <v>0.4</v>
      </c>
      <c r="G97" s="109">
        <v>230</v>
      </c>
      <c r="H97" s="109">
        <f t="shared" si="1"/>
        <v>414</v>
      </c>
      <c r="I97" s="107"/>
      <c r="J97" s="107">
        <v>325</v>
      </c>
      <c r="K97" s="110">
        <v>42490</v>
      </c>
    </row>
    <row r="98" spans="1:12" x14ac:dyDescent="0.25">
      <c r="A98" s="107" t="s">
        <v>627</v>
      </c>
      <c r="B98" s="107">
        <v>1</v>
      </c>
      <c r="C98" s="107">
        <v>0</v>
      </c>
      <c r="D98" s="107">
        <f t="shared" si="3"/>
        <v>1</v>
      </c>
      <c r="E98" s="108">
        <v>0.18</v>
      </c>
      <c r="F98" s="108">
        <v>0.4</v>
      </c>
      <c r="G98" s="109">
        <v>695</v>
      </c>
      <c r="H98" s="109">
        <f t="shared" si="1"/>
        <v>417</v>
      </c>
      <c r="I98" s="107"/>
      <c r="J98" s="107">
        <v>325</v>
      </c>
      <c r="K98" s="110">
        <v>42490</v>
      </c>
    </row>
    <row r="99" spans="1:12" x14ac:dyDescent="0.25">
      <c r="A99" s="107" t="s">
        <v>626</v>
      </c>
      <c r="B99" s="107">
        <v>150</v>
      </c>
      <c r="C99" s="107">
        <v>0</v>
      </c>
      <c r="D99" s="107">
        <f t="shared" si="3"/>
        <v>150</v>
      </c>
      <c r="E99" s="108">
        <v>0.18</v>
      </c>
      <c r="F99" s="108">
        <v>0.4</v>
      </c>
      <c r="G99" s="109">
        <v>2.944</v>
      </c>
      <c r="H99" s="109">
        <f t="shared" si="1"/>
        <v>264.95999999999998</v>
      </c>
      <c r="I99" s="107"/>
      <c r="J99" s="107">
        <v>325</v>
      </c>
      <c r="K99" s="110">
        <v>42490</v>
      </c>
    </row>
    <row r="100" spans="1:12" x14ac:dyDescent="0.25">
      <c r="A100" s="107" t="s">
        <v>582</v>
      </c>
      <c r="B100" s="107">
        <v>2</v>
      </c>
      <c r="C100" s="107">
        <v>0</v>
      </c>
      <c r="D100" s="107">
        <f t="shared" si="3"/>
        <v>2</v>
      </c>
      <c r="E100" s="108">
        <v>0.18</v>
      </c>
      <c r="F100" s="108">
        <v>0.4</v>
      </c>
      <c r="G100" s="109">
        <v>553</v>
      </c>
      <c r="H100" s="109">
        <f t="shared" si="1"/>
        <v>663.6</v>
      </c>
      <c r="I100" s="107"/>
      <c r="J100" s="107">
        <v>325</v>
      </c>
      <c r="K100" s="110">
        <v>42490</v>
      </c>
    </row>
    <row r="101" spans="1:12" x14ac:dyDescent="0.25">
      <c r="A101" s="107" t="s">
        <v>628</v>
      </c>
      <c r="B101" s="107">
        <v>1</v>
      </c>
      <c r="C101" s="107">
        <v>0</v>
      </c>
      <c r="D101" s="107">
        <f t="shared" si="3"/>
        <v>1</v>
      </c>
      <c r="E101" s="108">
        <v>0.18</v>
      </c>
      <c r="F101" s="108">
        <v>0.3</v>
      </c>
      <c r="G101" s="109">
        <v>91.685000000000002</v>
      </c>
      <c r="H101" s="109">
        <f t="shared" si="1"/>
        <v>64.179500000000004</v>
      </c>
      <c r="I101" s="107"/>
      <c r="J101" s="107">
        <v>325</v>
      </c>
      <c r="K101" s="110">
        <v>42490</v>
      </c>
    </row>
    <row r="102" spans="1:12" x14ac:dyDescent="0.25">
      <c r="A102" s="107" t="s">
        <v>629</v>
      </c>
      <c r="B102" s="107">
        <v>1</v>
      </c>
      <c r="C102" s="107">
        <v>0</v>
      </c>
      <c r="D102" s="107">
        <f t="shared" si="3"/>
        <v>1</v>
      </c>
      <c r="E102" s="108">
        <v>0.18</v>
      </c>
      <c r="F102" s="108">
        <v>0.3</v>
      </c>
      <c r="G102" s="109">
        <v>15</v>
      </c>
      <c r="H102" s="109">
        <f t="shared" si="1"/>
        <v>10.5</v>
      </c>
      <c r="I102" s="107"/>
      <c r="J102" s="107">
        <v>325</v>
      </c>
      <c r="K102" s="110">
        <v>42490</v>
      </c>
    </row>
    <row r="103" spans="1:12" x14ac:dyDescent="0.25">
      <c r="A103" s="107" t="s">
        <v>630</v>
      </c>
      <c r="B103" s="107">
        <v>1</v>
      </c>
      <c r="C103" s="107">
        <v>0</v>
      </c>
      <c r="D103" s="107">
        <f t="shared" si="3"/>
        <v>1</v>
      </c>
      <c r="E103" s="108">
        <v>0.18</v>
      </c>
      <c r="F103" s="108">
        <v>0.3</v>
      </c>
      <c r="G103" s="109">
        <v>4.5</v>
      </c>
      <c r="H103" s="109">
        <f t="shared" si="1"/>
        <v>3.15</v>
      </c>
      <c r="I103" s="107"/>
      <c r="J103" s="107">
        <v>325</v>
      </c>
      <c r="K103" s="110">
        <v>42490</v>
      </c>
      <c r="L103" s="83"/>
    </row>
    <row r="104" spans="1:12" x14ac:dyDescent="0.25">
      <c r="A104" s="107" t="s">
        <v>631</v>
      </c>
      <c r="B104" s="107">
        <v>1</v>
      </c>
      <c r="C104" s="107">
        <v>0</v>
      </c>
      <c r="D104" s="107">
        <f t="shared" si="3"/>
        <v>1</v>
      </c>
      <c r="E104" s="108">
        <v>0.18</v>
      </c>
      <c r="F104" s="108">
        <v>0.3</v>
      </c>
      <c r="G104" s="109">
        <v>8.94</v>
      </c>
      <c r="H104" s="109">
        <f t="shared" si="1"/>
        <v>6.2579999999999991</v>
      </c>
      <c r="I104" s="107"/>
      <c r="J104" s="107">
        <v>325</v>
      </c>
      <c r="K104" s="110">
        <v>42490</v>
      </c>
    </row>
    <row r="105" spans="1:12" x14ac:dyDescent="0.25">
      <c r="A105" s="125" t="s">
        <v>627</v>
      </c>
      <c r="B105" s="125">
        <v>1</v>
      </c>
      <c r="C105" s="125">
        <v>0</v>
      </c>
      <c r="D105" s="125">
        <f t="shared" si="3"/>
        <v>1</v>
      </c>
      <c r="E105" s="126">
        <v>0.18</v>
      </c>
      <c r="F105" s="126">
        <v>0.4</v>
      </c>
      <c r="G105" s="127">
        <v>695</v>
      </c>
      <c r="H105" s="127">
        <f t="shared" si="1"/>
        <v>417</v>
      </c>
      <c r="I105" s="125"/>
      <c r="J105" s="125">
        <v>402</v>
      </c>
      <c r="K105" s="128">
        <v>42521</v>
      </c>
    </row>
    <row r="106" spans="1:12" x14ac:dyDescent="0.25">
      <c r="A106" s="125" t="s">
        <v>648</v>
      </c>
      <c r="B106" s="125">
        <v>20</v>
      </c>
      <c r="C106" s="125">
        <v>0</v>
      </c>
      <c r="D106" s="125">
        <f t="shared" si="3"/>
        <v>20</v>
      </c>
      <c r="E106" s="126">
        <v>0.18</v>
      </c>
      <c r="F106" s="126">
        <v>0.4</v>
      </c>
      <c r="G106" s="127">
        <v>21.975000000000001</v>
      </c>
      <c r="H106" s="127">
        <f t="shared" si="1"/>
        <v>263.7</v>
      </c>
      <c r="I106" s="125"/>
      <c r="J106" s="125">
        <v>402</v>
      </c>
      <c r="K106" s="128">
        <v>42521</v>
      </c>
    </row>
    <row r="107" spans="1:12" x14ac:dyDescent="0.25">
      <c r="A107" s="125" t="s">
        <v>627</v>
      </c>
      <c r="B107" s="125">
        <v>1</v>
      </c>
      <c r="C107" s="125">
        <v>0</v>
      </c>
      <c r="D107" s="125">
        <f t="shared" si="3"/>
        <v>1</v>
      </c>
      <c r="E107" s="126">
        <v>0.18</v>
      </c>
      <c r="F107" s="126">
        <v>0.4</v>
      </c>
      <c r="G107" s="127">
        <v>695</v>
      </c>
      <c r="H107" s="127">
        <f t="shared" si="1"/>
        <v>417</v>
      </c>
      <c r="I107" s="125"/>
      <c r="J107" s="125">
        <v>402</v>
      </c>
      <c r="K107" s="128">
        <v>42521</v>
      </c>
    </row>
    <row r="108" spans="1:12" x14ac:dyDescent="0.25">
      <c r="A108" s="125" t="s">
        <v>649</v>
      </c>
      <c r="B108" s="125">
        <v>2</v>
      </c>
      <c r="C108" s="125">
        <v>0</v>
      </c>
      <c r="D108" s="125">
        <f t="shared" si="3"/>
        <v>2</v>
      </c>
      <c r="E108" s="126">
        <v>0.18</v>
      </c>
      <c r="F108" s="126">
        <v>0.4</v>
      </c>
      <c r="G108" s="127">
        <v>553</v>
      </c>
      <c r="H108" s="127">
        <f t="shared" si="1"/>
        <v>663.6</v>
      </c>
      <c r="I108" s="125"/>
      <c r="J108" s="125">
        <v>402</v>
      </c>
      <c r="K108" s="128">
        <v>42521</v>
      </c>
    </row>
    <row r="109" spans="1:12" x14ac:dyDescent="0.25">
      <c r="A109" s="125" t="s">
        <v>650</v>
      </c>
      <c r="B109" s="125">
        <v>10</v>
      </c>
      <c r="C109" s="125">
        <v>0</v>
      </c>
      <c r="D109" s="125">
        <f t="shared" si="3"/>
        <v>10</v>
      </c>
      <c r="E109" s="126">
        <v>0.18</v>
      </c>
      <c r="F109" s="126">
        <v>0.4</v>
      </c>
      <c r="G109" s="127">
        <v>39.85</v>
      </c>
      <c r="H109" s="127">
        <f t="shared" si="1"/>
        <v>239.1</v>
      </c>
      <c r="I109" s="125"/>
      <c r="J109" s="125">
        <v>402</v>
      </c>
      <c r="K109" s="128">
        <v>42521</v>
      </c>
    </row>
    <row r="110" spans="1:12" x14ac:dyDescent="0.25">
      <c r="A110" s="125" t="s">
        <v>651</v>
      </c>
      <c r="B110" s="125">
        <v>10</v>
      </c>
      <c r="C110" s="125">
        <v>0</v>
      </c>
      <c r="D110" s="125">
        <f t="shared" si="3"/>
        <v>10</v>
      </c>
      <c r="E110" s="126">
        <v>0.18</v>
      </c>
      <c r="F110" s="126">
        <v>0.4</v>
      </c>
      <c r="G110" s="127">
        <v>39.85</v>
      </c>
      <c r="H110" s="127">
        <f t="shared" si="1"/>
        <v>239.1</v>
      </c>
      <c r="I110" s="125"/>
      <c r="J110" s="125">
        <v>402</v>
      </c>
      <c r="K110" s="128">
        <v>42521</v>
      </c>
    </row>
    <row r="111" spans="1:12" x14ac:dyDescent="0.25">
      <c r="A111" s="125" t="s">
        <v>652</v>
      </c>
      <c r="B111" s="125">
        <v>10</v>
      </c>
      <c r="C111" s="125">
        <v>0</v>
      </c>
      <c r="D111" s="125">
        <f t="shared" si="3"/>
        <v>10</v>
      </c>
      <c r="E111" s="126">
        <v>0.18</v>
      </c>
      <c r="F111" s="126">
        <v>0.4</v>
      </c>
      <c r="G111" s="127">
        <v>39.85</v>
      </c>
      <c r="H111" s="127">
        <f t="shared" si="1"/>
        <v>239.1</v>
      </c>
      <c r="I111" s="125"/>
      <c r="J111" s="125">
        <v>402</v>
      </c>
      <c r="K111" s="128">
        <v>42521</v>
      </c>
    </row>
    <row r="112" spans="1:12" x14ac:dyDescent="0.25">
      <c r="A112" s="125" t="s">
        <v>653</v>
      </c>
      <c r="B112" s="125">
        <v>10</v>
      </c>
      <c r="C112" s="125">
        <v>0</v>
      </c>
      <c r="D112" s="125">
        <f t="shared" si="3"/>
        <v>10</v>
      </c>
      <c r="E112" s="126">
        <v>0.18</v>
      </c>
      <c r="F112" s="126">
        <v>0.4</v>
      </c>
      <c r="G112" s="127">
        <v>39.85</v>
      </c>
      <c r="H112" s="127">
        <f t="shared" si="1"/>
        <v>239.1</v>
      </c>
      <c r="I112" s="125"/>
      <c r="J112" s="125">
        <v>402</v>
      </c>
      <c r="K112" s="128">
        <v>42521</v>
      </c>
    </row>
    <row r="113" spans="1:11" x14ac:dyDescent="0.25">
      <c r="A113" s="125" t="s">
        <v>654</v>
      </c>
      <c r="B113" s="125">
        <v>10</v>
      </c>
      <c r="C113" s="125">
        <v>0</v>
      </c>
      <c r="D113" s="125">
        <f t="shared" si="3"/>
        <v>10</v>
      </c>
      <c r="E113" s="126">
        <v>0.18</v>
      </c>
      <c r="F113" s="126">
        <v>0.4</v>
      </c>
      <c r="G113" s="127">
        <v>48.75</v>
      </c>
      <c r="H113" s="127">
        <f t="shared" si="1"/>
        <v>292.5</v>
      </c>
      <c r="I113" s="125"/>
      <c r="J113" s="125">
        <v>402</v>
      </c>
      <c r="K113" s="128">
        <v>42521</v>
      </c>
    </row>
    <row r="114" spans="1:11" x14ac:dyDescent="0.25">
      <c r="A114" s="125" t="s">
        <v>655</v>
      </c>
      <c r="B114" s="125">
        <v>10</v>
      </c>
      <c r="C114" s="125">
        <v>0</v>
      </c>
      <c r="D114" s="125">
        <f t="shared" si="3"/>
        <v>10</v>
      </c>
      <c r="E114" s="126">
        <v>0.18</v>
      </c>
      <c r="F114" s="126">
        <v>0.4</v>
      </c>
      <c r="G114" s="127">
        <v>48.75</v>
      </c>
      <c r="H114" s="127">
        <f t="shared" si="1"/>
        <v>292.5</v>
      </c>
      <c r="I114" s="125"/>
      <c r="J114" s="125">
        <v>402</v>
      </c>
      <c r="K114" s="128">
        <v>42521</v>
      </c>
    </row>
    <row r="115" spans="1:11" x14ac:dyDescent="0.25">
      <c r="A115" s="125" t="s">
        <v>656</v>
      </c>
      <c r="B115" s="125">
        <v>10</v>
      </c>
      <c r="C115" s="125">
        <v>0</v>
      </c>
      <c r="D115" s="125">
        <f t="shared" si="3"/>
        <v>10</v>
      </c>
      <c r="E115" s="126">
        <v>0.18</v>
      </c>
      <c r="F115" s="126">
        <v>0.4</v>
      </c>
      <c r="G115" s="127">
        <v>48.75</v>
      </c>
      <c r="H115" s="127">
        <f t="shared" ref="H115:H116" si="4">(G115*B115)*(100%-F115)</f>
        <v>292.5</v>
      </c>
      <c r="I115" s="125"/>
      <c r="J115" s="125">
        <v>402</v>
      </c>
      <c r="K115" s="128">
        <v>42521</v>
      </c>
    </row>
    <row r="116" spans="1:11" x14ac:dyDescent="0.25">
      <c r="A116" s="125" t="s">
        <v>657</v>
      </c>
      <c r="B116" s="125">
        <v>10</v>
      </c>
      <c r="C116" s="125">
        <v>0</v>
      </c>
      <c r="D116" s="125">
        <f t="shared" si="3"/>
        <v>10</v>
      </c>
      <c r="E116" s="126">
        <v>0.18</v>
      </c>
      <c r="F116" s="126">
        <v>0.4</v>
      </c>
      <c r="G116" s="127">
        <v>48.75</v>
      </c>
      <c r="H116" s="127">
        <f t="shared" si="4"/>
        <v>292.5</v>
      </c>
      <c r="I116" s="125"/>
      <c r="J116" s="125">
        <v>402</v>
      </c>
      <c r="K116" s="128">
        <v>42521</v>
      </c>
    </row>
    <row r="117" spans="1:11" x14ac:dyDescent="0.25">
      <c r="C117">
        <v>0</v>
      </c>
      <c r="D117">
        <f t="shared" si="3"/>
        <v>0</v>
      </c>
      <c r="E117" s="3">
        <v>0.18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2" sqref="A2:K5"/>
    </sheetView>
  </sheetViews>
  <sheetFormatPr baseColWidth="10" defaultRowHeight="15" x14ac:dyDescent="0.25"/>
  <cols>
    <col min="1" max="1" width="33.42578125" customWidth="1"/>
    <col min="8" max="8" width="11.42578125" style="13"/>
  </cols>
  <sheetData>
    <row r="1" spans="1:11" x14ac:dyDescent="0.25">
      <c r="A1" s="2" t="s">
        <v>1</v>
      </c>
      <c r="B1" s="2" t="s">
        <v>7</v>
      </c>
      <c r="C1" s="2" t="s">
        <v>8</v>
      </c>
      <c r="D1" s="2" t="s">
        <v>9</v>
      </c>
      <c r="E1" s="2" t="s">
        <v>2</v>
      </c>
      <c r="F1" s="2" t="s">
        <v>3</v>
      </c>
      <c r="G1" s="10" t="s">
        <v>4</v>
      </c>
      <c r="H1" s="12" t="s">
        <v>93</v>
      </c>
      <c r="I1" s="2" t="s">
        <v>6</v>
      </c>
      <c r="J1" s="9" t="s">
        <v>42</v>
      </c>
      <c r="K1" s="9" t="s">
        <v>44</v>
      </c>
    </row>
    <row r="2" spans="1:11" x14ac:dyDescent="0.25">
      <c r="A2" t="s">
        <v>606</v>
      </c>
      <c r="B2">
        <v>30</v>
      </c>
      <c r="C2">
        <v>0</v>
      </c>
      <c r="D2">
        <f>B2-C2</f>
        <v>30</v>
      </c>
      <c r="E2" s="3">
        <v>0.18</v>
      </c>
      <c r="F2" s="3"/>
      <c r="G2">
        <v>32.712000000000003</v>
      </c>
      <c r="H2" s="13">
        <f>(B3*G2)</f>
        <v>981.36000000000013</v>
      </c>
      <c r="K2" s="1">
        <v>42452</v>
      </c>
    </row>
    <row r="3" spans="1:11" x14ac:dyDescent="0.25">
      <c r="A3" t="s">
        <v>45</v>
      </c>
      <c r="B3">
        <v>30</v>
      </c>
      <c r="C3">
        <v>0</v>
      </c>
      <c r="D3">
        <f t="shared" ref="D3:D5" si="0">B3-C3</f>
        <v>30</v>
      </c>
      <c r="E3" s="3">
        <v>0.18</v>
      </c>
      <c r="F3" s="3"/>
      <c r="G3">
        <v>24.407</v>
      </c>
      <c r="H3" s="13">
        <f>B3*G3</f>
        <v>732.21</v>
      </c>
      <c r="K3" s="1">
        <v>42452</v>
      </c>
    </row>
    <row r="4" spans="1:11" x14ac:dyDescent="0.25">
      <c r="A4" t="s">
        <v>607</v>
      </c>
      <c r="B4">
        <v>96</v>
      </c>
      <c r="C4">
        <v>0</v>
      </c>
      <c r="D4">
        <f t="shared" si="0"/>
        <v>96</v>
      </c>
      <c r="E4" s="3">
        <v>0.18</v>
      </c>
      <c r="F4" s="3">
        <v>0.3</v>
      </c>
      <c r="G4">
        <v>14.801</v>
      </c>
      <c r="H4" s="13">
        <v>905.11099999999999</v>
      </c>
      <c r="K4" s="1">
        <v>42452</v>
      </c>
    </row>
    <row r="5" spans="1:11" x14ac:dyDescent="0.25">
      <c r="A5" t="s">
        <v>685</v>
      </c>
      <c r="B5">
        <v>4000</v>
      </c>
      <c r="C5">
        <v>0</v>
      </c>
      <c r="D5">
        <f t="shared" si="0"/>
        <v>4000</v>
      </c>
      <c r="E5" s="3">
        <v>0.18</v>
      </c>
      <c r="F5" s="3">
        <v>0.3</v>
      </c>
      <c r="G5">
        <v>2.89</v>
      </c>
      <c r="H5" s="13">
        <f>+B5*G5*(100%-F5)</f>
        <v>8091.9999999999991</v>
      </c>
      <c r="K5" s="1">
        <v>42551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2" sqref="A2:K5"/>
    </sheetView>
  </sheetViews>
  <sheetFormatPr baseColWidth="10" defaultRowHeight="15" x14ac:dyDescent="0.25"/>
  <cols>
    <col min="1" max="1" width="24.140625" customWidth="1"/>
    <col min="2" max="2" width="13.85546875" customWidth="1"/>
  </cols>
  <sheetData>
    <row r="1" spans="1:11" x14ac:dyDescent="0.25">
      <c r="A1" s="2" t="s">
        <v>1</v>
      </c>
      <c r="B1" s="2" t="s">
        <v>7</v>
      </c>
      <c r="C1" s="2" t="s">
        <v>8</v>
      </c>
      <c r="D1" s="2" t="s">
        <v>9</v>
      </c>
      <c r="E1" s="2" t="s">
        <v>2</v>
      </c>
      <c r="F1" s="2" t="s">
        <v>3</v>
      </c>
      <c r="G1" s="10" t="s">
        <v>4</v>
      </c>
      <c r="H1" s="12" t="s">
        <v>93</v>
      </c>
      <c r="I1" s="2" t="s">
        <v>6</v>
      </c>
      <c r="J1" s="9" t="s">
        <v>42</v>
      </c>
      <c r="K1" s="9" t="s">
        <v>44</v>
      </c>
    </row>
    <row r="2" spans="1:11" x14ac:dyDescent="0.25">
      <c r="A2" t="s">
        <v>632</v>
      </c>
      <c r="B2">
        <v>150</v>
      </c>
      <c r="C2">
        <v>0</v>
      </c>
      <c r="D2">
        <f>+B2-C2</f>
        <v>150</v>
      </c>
      <c r="E2" s="3">
        <v>0.18</v>
      </c>
      <c r="G2">
        <v>2.0339999999999998</v>
      </c>
      <c r="H2">
        <f>G2*B2</f>
        <v>305.09999999999997</v>
      </c>
      <c r="J2">
        <v>20160193</v>
      </c>
      <c r="K2" s="1">
        <v>42492</v>
      </c>
    </row>
    <row r="3" spans="1:11" x14ac:dyDescent="0.25">
      <c r="A3" t="s">
        <v>633</v>
      </c>
      <c r="B3">
        <v>150</v>
      </c>
      <c r="C3">
        <v>0</v>
      </c>
      <c r="D3">
        <f>+B3-C3</f>
        <v>150</v>
      </c>
      <c r="E3" s="3">
        <v>0.18</v>
      </c>
      <c r="G3">
        <v>2.331</v>
      </c>
      <c r="H3">
        <f>G3*B3</f>
        <v>349.65</v>
      </c>
      <c r="J3">
        <v>20160193</v>
      </c>
      <c r="K3" s="1">
        <v>42492</v>
      </c>
    </row>
    <row r="4" spans="1:11" x14ac:dyDescent="0.25">
      <c r="A4" t="s">
        <v>632</v>
      </c>
      <c r="B4">
        <v>150</v>
      </c>
      <c r="C4">
        <v>0</v>
      </c>
      <c r="D4">
        <f>+B4-C4</f>
        <v>150</v>
      </c>
      <c r="E4" s="3">
        <v>0.18</v>
      </c>
      <c r="G4">
        <v>2.0339999999999998</v>
      </c>
      <c r="H4">
        <f>G4*B4</f>
        <v>305.09999999999997</v>
      </c>
      <c r="J4">
        <v>20160194</v>
      </c>
      <c r="K4" s="1">
        <v>42498</v>
      </c>
    </row>
    <row r="5" spans="1:11" x14ac:dyDescent="0.25">
      <c r="A5" t="s">
        <v>633</v>
      </c>
      <c r="B5">
        <v>150</v>
      </c>
      <c r="C5">
        <v>0</v>
      </c>
      <c r="D5">
        <f>+B5-C5</f>
        <v>150</v>
      </c>
      <c r="E5" s="3">
        <v>0.18</v>
      </c>
      <c r="G5">
        <v>2.331</v>
      </c>
      <c r="H5">
        <f>G5*B5</f>
        <v>349.65</v>
      </c>
      <c r="J5">
        <v>20160194</v>
      </c>
      <c r="K5" s="1">
        <v>42498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frs euro equipements et distrib</vt:lpstr>
      <vt:lpstr>SDGS</vt:lpstr>
      <vt:lpstr>ACEM OUTILLAGES</vt:lpstr>
      <vt:lpstr>GECOM </vt:lpstr>
      <vt:lpstr>FATNASSI FRERES</vt:lpstr>
      <vt:lpstr>SEGEMO</vt:lpstr>
      <vt:lpstr>SOGETT</vt:lpstr>
      <vt:lpstr>CCM</vt:lpstr>
      <vt:lpstr>ITAL-PORTA</vt:lpstr>
      <vt:lpstr>ARDEM</vt:lpstr>
      <vt:lpstr>PENTACOL</vt:lpstr>
      <vt:lpstr>LASAAD BOUHAMED</vt:lpstr>
      <vt:lpstr>CHAARI RAFEK</vt:lpstr>
      <vt:lpstr>STE MRABET</vt:lpstr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sialaom</dc:creator>
  <cp:lastModifiedBy>sialaom</cp:lastModifiedBy>
  <dcterms:created xsi:type="dcterms:W3CDTF">2016-05-24T10:11:34Z</dcterms:created>
  <dcterms:modified xsi:type="dcterms:W3CDTF">2016-11-22T23:37:36Z</dcterms:modified>
</cp:coreProperties>
</file>