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menock\Desktop\내껀데여\자료\수업자료 3-1\인간컴퓨터상호작용\"/>
    </mc:Choice>
  </mc:AlternateContent>
  <bookViews>
    <workbookView xWindow="0" yWindow="0" windowWidth="16512" windowHeight="6012"/>
  </bookViews>
  <sheets>
    <sheet name="Test Lv1" sheetId="1" r:id="rId1"/>
    <sheet name="Test Lv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1" i="1" l="1"/>
  <c r="AL60" i="1"/>
  <c r="AL59" i="1"/>
  <c r="AL58" i="1"/>
  <c r="AK61" i="1"/>
  <c r="AK60" i="1"/>
  <c r="AK59" i="1"/>
  <c r="AK58" i="1"/>
  <c r="AJ61" i="1"/>
  <c r="AJ60" i="1"/>
  <c r="AJ59" i="1"/>
  <c r="AJ58" i="1"/>
  <c r="AI61" i="1"/>
  <c r="AI60" i="1"/>
  <c r="AI59" i="1"/>
  <c r="AI58" i="1"/>
  <c r="AL45" i="1"/>
  <c r="AL44" i="1"/>
  <c r="AL43" i="1"/>
  <c r="AL42" i="1"/>
  <c r="AK45" i="1"/>
  <c r="AK44" i="1"/>
  <c r="AK43" i="1"/>
  <c r="AK42" i="1"/>
  <c r="AJ45" i="1"/>
  <c r="AJ44" i="1"/>
  <c r="AJ43" i="1"/>
  <c r="AJ42" i="1"/>
  <c r="AI45" i="1"/>
  <c r="AI44" i="1"/>
  <c r="AI43" i="1"/>
  <c r="AI42" i="1"/>
  <c r="AG93" i="1"/>
  <c r="AF93" i="1"/>
  <c r="AE93" i="1"/>
  <c r="AD93" i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D82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G74" i="1"/>
  <c r="AF74" i="1"/>
  <c r="AE74" i="1"/>
  <c r="AD74" i="1"/>
  <c r="AG69" i="1"/>
  <c r="AF69" i="1"/>
  <c r="AE69" i="1"/>
  <c r="AD69" i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G61" i="1"/>
  <c r="AF61" i="1"/>
  <c r="AE61" i="1"/>
  <c r="AD61" i="1"/>
  <c r="AG60" i="1"/>
  <c r="AF60" i="1"/>
  <c r="AE60" i="1"/>
  <c r="AD60" i="1"/>
  <c r="AG59" i="1"/>
  <c r="AF59" i="1"/>
  <c r="AE59" i="1"/>
  <c r="AD59" i="1"/>
  <c r="AG58" i="1"/>
  <c r="AF58" i="1"/>
  <c r="AE58" i="1"/>
  <c r="AD58" i="1"/>
  <c r="AG53" i="1"/>
  <c r="AF53" i="1"/>
  <c r="AE53" i="1"/>
  <c r="AD53" i="1"/>
  <c r="AG52" i="1"/>
  <c r="AF52" i="1"/>
  <c r="AE52" i="1"/>
  <c r="AD52" i="1"/>
  <c r="AG51" i="1"/>
  <c r="AF51" i="1"/>
  <c r="AE51" i="1"/>
  <c r="AD51" i="1"/>
  <c r="AG50" i="1"/>
  <c r="AF50" i="1"/>
  <c r="AE50" i="1"/>
  <c r="AD50" i="1"/>
  <c r="AG45" i="1"/>
  <c r="AF45" i="1"/>
  <c r="AE45" i="1"/>
  <c r="AD45" i="1"/>
  <c r="AG44" i="1"/>
  <c r="AF44" i="1"/>
  <c r="AE44" i="1"/>
  <c r="AD44" i="1"/>
  <c r="AG43" i="1"/>
  <c r="AF43" i="1"/>
  <c r="AE43" i="1"/>
  <c r="AD43" i="1"/>
  <c r="AG42" i="1"/>
  <c r="AF42" i="1"/>
  <c r="AE42" i="1"/>
  <c r="AD42" i="1"/>
  <c r="AG37" i="1"/>
  <c r="AF37" i="1"/>
  <c r="AE37" i="1"/>
  <c r="AD37" i="1"/>
  <c r="AG36" i="1"/>
  <c r="AF36" i="1"/>
  <c r="AE36" i="1"/>
  <c r="AD36" i="1"/>
  <c r="AG35" i="1"/>
  <c r="AF35" i="1"/>
  <c r="AE35" i="1"/>
  <c r="AD35" i="1"/>
  <c r="AG34" i="1"/>
  <c r="AF34" i="1"/>
  <c r="AE34" i="1"/>
  <c r="AD34" i="1"/>
  <c r="AG29" i="1"/>
  <c r="AF29" i="1"/>
  <c r="AE29" i="1"/>
  <c r="AD29" i="1"/>
  <c r="AG28" i="1"/>
  <c r="AF28" i="1"/>
  <c r="AE28" i="1"/>
  <c r="AD28" i="1"/>
  <c r="AG27" i="1"/>
  <c r="AF27" i="1"/>
  <c r="AE27" i="1"/>
  <c r="AD27" i="1"/>
  <c r="AG26" i="1"/>
  <c r="AF26" i="1"/>
  <c r="AE26" i="1"/>
  <c r="AD26" i="1"/>
  <c r="AG21" i="1"/>
  <c r="AF21" i="1"/>
  <c r="AE21" i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G10" i="1"/>
  <c r="AF10" i="1"/>
  <c r="AE10" i="1"/>
  <c r="AD10" i="1"/>
  <c r="AG5" i="1"/>
  <c r="AG4" i="1"/>
  <c r="AG3" i="1"/>
  <c r="AG2" i="1"/>
  <c r="AF5" i="1"/>
  <c r="AF4" i="1"/>
  <c r="AF3" i="1"/>
  <c r="AF2" i="1"/>
  <c r="AE5" i="1"/>
  <c r="AE4" i="1"/>
  <c r="AE3" i="1"/>
  <c r="AE2" i="1"/>
  <c r="AD5" i="1"/>
  <c r="AD4" i="1"/>
  <c r="AD2" i="1"/>
  <c r="AD3" i="1"/>
  <c r="AW60" i="1"/>
  <c r="AV60" i="1"/>
  <c r="AU60" i="1"/>
  <c r="AT60" i="1"/>
  <c r="AW48" i="1"/>
  <c r="AV48" i="1"/>
  <c r="AU48" i="1"/>
  <c r="AT48" i="1"/>
  <c r="AA95" i="1"/>
  <c r="AA96" i="1" s="1"/>
  <c r="Z95" i="1"/>
  <c r="Y95" i="1"/>
  <c r="Y96" i="1" s="1"/>
  <c r="X95" i="1"/>
  <c r="X96" i="1" s="1"/>
  <c r="T95" i="1"/>
  <c r="T96" i="1" s="1"/>
  <c r="S95" i="1"/>
  <c r="S96" i="1" s="1"/>
  <c r="R95" i="1"/>
  <c r="R96" i="1" s="1"/>
  <c r="Q95" i="1"/>
  <c r="Q96" i="1" s="1"/>
  <c r="M95" i="1"/>
  <c r="M96" i="1" s="1"/>
  <c r="L95" i="1"/>
  <c r="L96" i="1" s="1"/>
  <c r="K95" i="1"/>
  <c r="K96" i="1" s="1"/>
  <c r="J95" i="1"/>
  <c r="J96" i="1" s="1"/>
  <c r="F95" i="1"/>
  <c r="F96" i="1" s="1"/>
  <c r="E95" i="1"/>
  <c r="E96" i="1" s="1"/>
  <c r="D95" i="1"/>
  <c r="D96" i="1" s="1"/>
  <c r="C95" i="1"/>
  <c r="C96" i="1" s="1"/>
  <c r="AB94" i="1"/>
  <c r="U94" i="1"/>
  <c r="N94" i="1"/>
  <c r="G94" i="1"/>
  <c r="AB93" i="1"/>
  <c r="U93" i="1"/>
  <c r="N93" i="1"/>
  <c r="G93" i="1"/>
  <c r="AB92" i="1"/>
  <c r="U92" i="1"/>
  <c r="N92" i="1"/>
  <c r="G92" i="1"/>
  <c r="AB91" i="1"/>
  <c r="U91" i="1"/>
  <c r="N91" i="1"/>
  <c r="G91" i="1"/>
  <c r="AA87" i="1"/>
  <c r="AA88" i="1" s="1"/>
  <c r="Z87" i="1"/>
  <c r="Y87" i="1"/>
  <c r="Y88" i="1" s="1"/>
  <c r="X87" i="1"/>
  <c r="X88" i="1" s="1"/>
  <c r="T87" i="1"/>
  <c r="T88" i="1" s="1"/>
  <c r="S87" i="1"/>
  <c r="R87" i="1"/>
  <c r="R88" i="1" s="1"/>
  <c r="Q87" i="1"/>
  <c r="Q88" i="1" s="1"/>
  <c r="M87" i="1"/>
  <c r="M88" i="1" s="1"/>
  <c r="L87" i="1"/>
  <c r="L88" i="1" s="1"/>
  <c r="K87" i="1"/>
  <c r="K88" i="1" s="1"/>
  <c r="J87" i="1"/>
  <c r="J88" i="1" s="1"/>
  <c r="F87" i="1"/>
  <c r="F88" i="1" s="1"/>
  <c r="E87" i="1"/>
  <c r="E88" i="1" s="1"/>
  <c r="D87" i="1"/>
  <c r="D88" i="1" s="1"/>
  <c r="C87" i="1"/>
  <c r="C88" i="1" s="1"/>
  <c r="AB86" i="1"/>
  <c r="U86" i="1"/>
  <c r="N86" i="1"/>
  <c r="G86" i="1"/>
  <c r="AB85" i="1"/>
  <c r="U85" i="1"/>
  <c r="N85" i="1"/>
  <c r="G85" i="1"/>
  <c r="AB84" i="1"/>
  <c r="U84" i="1"/>
  <c r="N84" i="1"/>
  <c r="G84" i="1"/>
  <c r="AB83" i="1"/>
  <c r="U83" i="1"/>
  <c r="N83" i="1"/>
  <c r="G83" i="1"/>
  <c r="AA79" i="1"/>
  <c r="AA80" i="1" s="1"/>
  <c r="Z79" i="1"/>
  <c r="Y79" i="1"/>
  <c r="Y80" i="1" s="1"/>
  <c r="X79" i="1"/>
  <c r="X80" i="1" s="1"/>
  <c r="T79" i="1"/>
  <c r="T80" i="1" s="1"/>
  <c r="S79" i="1"/>
  <c r="R79" i="1"/>
  <c r="R80" i="1" s="1"/>
  <c r="Q79" i="1"/>
  <c r="Q80" i="1" s="1"/>
  <c r="M79" i="1"/>
  <c r="M80" i="1" s="1"/>
  <c r="L79" i="1"/>
  <c r="L80" i="1" s="1"/>
  <c r="K79" i="1"/>
  <c r="K80" i="1" s="1"/>
  <c r="J79" i="1"/>
  <c r="J80" i="1" s="1"/>
  <c r="F79" i="1"/>
  <c r="F80" i="1" s="1"/>
  <c r="E79" i="1"/>
  <c r="E80" i="1" s="1"/>
  <c r="D79" i="1"/>
  <c r="D80" i="1" s="1"/>
  <c r="C79" i="1"/>
  <c r="C80" i="1" s="1"/>
  <c r="AB78" i="1"/>
  <c r="U78" i="1"/>
  <c r="N78" i="1"/>
  <c r="G78" i="1"/>
  <c r="AB77" i="1"/>
  <c r="U77" i="1"/>
  <c r="N77" i="1"/>
  <c r="G77" i="1"/>
  <c r="AB76" i="1"/>
  <c r="U76" i="1"/>
  <c r="N76" i="1"/>
  <c r="G76" i="1"/>
  <c r="AB75" i="1"/>
  <c r="U75" i="1"/>
  <c r="N75" i="1"/>
  <c r="G75" i="1"/>
  <c r="AA71" i="1"/>
  <c r="AA72" i="1" s="1"/>
  <c r="Z71" i="1"/>
  <c r="Y71" i="1"/>
  <c r="Y72" i="1" s="1"/>
  <c r="X71" i="1"/>
  <c r="X72" i="1" s="1"/>
  <c r="T71" i="1"/>
  <c r="T72" i="1" s="1"/>
  <c r="S71" i="1"/>
  <c r="R71" i="1"/>
  <c r="R72" i="1" s="1"/>
  <c r="Q71" i="1"/>
  <c r="Q72" i="1" s="1"/>
  <c r="M71" i="1"/>
  <c r="M72" i="1" s="1"/>
  <c r="L71" i="1"/>
  <c r="L72" i="1" s="1"/>
  <c r="K71" i="1"/>
  <c r="K72" i="1" s="1"/>
  <c r="J71" i="1"/>
  <c r="J72" i="1" s="1"/>
  <c r="F71" i="1"/>
  <c r="F72" i="1" s="1"/>
  <c r="E71" i="1"/>
  <c r="E72" i="1" s="1"/>
  <c r="D71" i="1"/>
  <c r="D72" i="1" s="1"/>
  <c r="C71" i="1"/>
  <c r="C72" i="1" s="1"/>
  <c r="AB70" i="1"/>
  <c r="U70" i="1"/>
  <c r="N70" i="1"/>
  <c r="G70" i="1"/>
  <c r="AB69" i="1"/>
  <c r="U69" i="1"/>
  <c r="N69" i="1"/>
  <c r="G69" i="1"/>
  <c r="AB68" i="1"/>
  <c r="U68" i="1"/>
  <c r="N68" i="1"/>
  <c r="G68" i="1"/>
  <c r="AB67" i="1"/>
  <c r="U67" i="1"/>
  <c r="N67" i="1"/>
  <c r="G67" i="1"/>
  <c r="AB95" i="1" l="1"/>
  <c r="AO96" i="1"/>
  <c r="AB87" i="1"/>
  <c r="U87" i="1"/>
  <c r="AB79" i="1"/>
  <c r="U79" i="1"/>
  <c r="G96" i="1"/>
  <c r="N96" i="1"/>
  <c r="U96" i="1"/>
  <c r="AQ96" i="1"/>
  <c r="AR96" i="1"/>
  <c r="AP96" i="1"/>
  <c r="N95" i="1"/>
  <c r="Z96" i="1"/>
  <c r="AB96" i="1" s="1"/>
  <c r="G95" i="1"/>
  <c r="U95" i="1"/>
  <c r="AO88" i="1"/>
  <c r="G88" i="1"/>
  <c r="N88" i="1"/>
  <c r="AQ88" i="1"/>
  <c r="AR88" i="1"/>
  <c r="AP88" i="1"/>
  <c r="G87" i="1"/>
  <c r="S88" i="1"/>
  <c r="U88" i="1" s="1"/>
  <c r="N87" i="1"/>
  <c r="Z88" i="1"/>
  <c r="AB88" i="1" s="1"/>
  <c r="AO80" i="1"/>
  <c r="G80" i="1"/>
  <c r="N80" i="1"/>
  <c r="AQ80" i="1"/>
  <c r="AR80" i="1"/>
  <c r="AP80" i="1"/>
  <c r="G79" i="1"/>
  <c r="S80" i="1"/>
  <c r="U80" i="1" s="1"/>
  <c r="N79" i="1"/>
  <c r="Z80" i="1"/>
  <c r="AB80" i="1" s="1"/>
  <c r="AO72" i="1"/>
  <c r="U71" i="1"/>
  <c r="AB71" i="1"/>
  <c r="N72" i="1"/>
  <c r="G72" i="1"/>
  <c r="AQ72" i="1"/>
  <c r="AR72" i="1"/>
  <c r="AP72" i="1"/>
  <c r="G71" i="1"/>
  <c r="S72" i="1"/>
  <c r="U72" i="1" s="1"/>
  <c r="N71" i="1"/>
  <c r="Z72" i="1"/>
  <c r="AB72" i="1" s="1"/>
  <c r="AB54" i="1"/>
  <c r="AB53" i="1"/>
  <c r="AB52" i="1"/>
  <c r="AB51" i="1"/>
  <c r="U54" i="1"/>
  <c r="U53" i="1"/>
  <c r="U52" i="1"/>
  <c r="U51" i="1"/>
  <c r="AB62" i="1"/>
  <c r="AB61" i="1"/>
  <c r="AB60" i="1"/>
  <c r="AB59" i="1"/>
  <c r="U62" i="1"/>
  <c r="U61" i="1"/>
  <c r="U60" i="1"/>
  <c r="U59" i="1"/>
  <c r="AB46" i="1"/>
  <c r="AB45" i="1"/>
  <c r="AB44" i="1"/>
  <c r="AB43" i="1"/>
  <c r="U46" i="1"/>
  <c r="U45" i="1"/>
  <c r="U44" i="1"/>
  <c r="U43" i="1"/>
  <c r="AB38" i="1"/>
  <c r="AB37" i="1"/>
  <c r="AB36" i="1"/>
  <c r="AB35" i="1"/>
  <c r="U38" i="1"/>
  <c r="U37" i="1"/>
  <c r="U36" i="1"/>
  <c r="U35" i="1"/>
  <c r="AB30" i="1"/>
  <c r="AB29" i="1"/>
  <c r="AB28" i="1"/>
  <c r="AB27" i="1"/>
  <c r="U30" i="1"/>
  <c r="U29" i="1"/>
  <c r="U28" i="1"/>
  <c r="U27" i="1"/>
  <c r="AB22" i="1"/>
  <c r="AB21" i="1"/>
  <c r="AB20" i="1"/>
  <c r="AB19" i="1"/>
  <c r="U22" i="1"/>
  <c r="U21" i="1"/>
  <c r="U20" i="1"/>
  <c r="U19" i="1"/>
  <c r="U14" i="1"/>
  <c r="U13" i="1"/>
  <c r="U12" i="1"/>
  <c r="U11" i="1"/>
  <c r="AB14" i="1"/>
  <c r="AB13" i="1"/>
  <c r="AB12" i="1"/>
  <c r="AB11" i="1"/>
  <c r="AB6" i="1"/>
  <c r="AB5" i="1"/>
  <c r="AB4" i="1"/>
  <c r="AB3" i="1"/>
  <c r="U6" i="1"/>
  <c r="U5" i="1"/>
  <c r="U4" i="1"/>
  <c r="U3" i="1"/>
  <c r="N6" i="1"/>
  <c r="N5" i="1"/>
  <c r="N4" i="1"/>
  <c r="N3" i="1"/>
  <c r="N14" i="1"/>
  <c r="N13" i="1"/>
  <c r="N12" i="1"/>
  <c r="N11" i="1"/>
  <c r="N22" i="1"/>
  <c r="N21" i="1"/>
  <c r="N20" i="1"/>
  <c r="N19" i="1"/>
  <c r="N30" i="1"/>
  <c r="N29" i="1"/>
  <c r="N28" i="1"/>
  <c r="N27" i="1"/>
  <c r="N38" i="1"/>
  <c r="N37" i="1"/>
  <c r="N36" i="1"/>
  <c r="N35" i="1"/>
  <c r="N46" i="1"/>
  <c r="N45" i="1"/>
  <c r="N44" i="1"/>
  <c r="N43" i="1"/>
  <c r="N62" i="1"/>
  <c r="N61" i="1"/>
  <c r="N60" i="1"/>
  <c r="N59" i="1"/>
  <c r="N54" i="1"/>
  <c r="N53" i="1"/>
  <c r="N52" i="1"/>
  <c r="N51" i="1"/>
  <c r="G54" i="1"/>
  <c r="G53" i="1"/>
  <c r="G52" i="1"/>
  <c r="G51" i="1"/>
  <c r="G62" i="1"/>
  <c r="G61" i="1"/>
  <c r="G60" i="1"/>
  <c r="G59" i="1"/>
  <c r="G46" i="1"/>
  <c r="G45" i="1"/>
  <c r="G44" i="1"/>
  <c r="G43" i="1"/>
  <c r="G38" i="1"/>
  <c r="G37" i="1"/>
  <c r="G36" i="1"/>
  <c r="G35" i="1"/>
  <c r="G30" i="1"/>
  <c r="G29" i="1"/>
  <c r="G28" i="1"/>
  <c r="G27" i="1"/>
  <c r="G22" i="1"/>
  <c r="G21" i="1"/>
  <c r="G20" i="1"/>
  <c r="G19" i="1"/>
  <c r="G14" i="1"/>
  <c r="G13" i="1"/>
  <c r="G12" i="1"/>
  <c r="G11" i="1"/>
  <c r="AA55" i="1"/>
  <c r="AA56" i="1" s="1"/>
  <c r="Z55" i="1"/>
  <c r="Y55" i="1"/>
  <c r="Y56" i="1" s="1"/>
  <c r="X55" i="1"/>
  <c r="X56" i="1" s="1"/>
  <c r="T55" i="1"/>
  <c r="T56" i="1" s="1"/>
  <c r="S55" i="1"/>
  <c r="S56" i="1" s="1"/>
  <c r="R55" i="1"/>
  <c r="R56" i="1" s="1"/>
  <c r="Q55" i="1"/>
  <c r="Q56" i="1" s="1"/>
  <c r="M55" i="1"/>
  <c r="M56" i="1" s="1"/>
  <c r="L55" i="1"/>
  <c r="L56" i="1" s="1"/>
  <c r="K55" i="1"/>
  <c r="K56" i="1" s="1"/>
  <c r="J55" i="1"/>
  <c r="J56" i="1" s="1"/>
  <c r="F55" i="1"/>
  <c r="F56" i="1" s="1"/>
  <c r="E55" i="1"/>
  <c r="E56" i="1" s="1"/>
  <c r="D55" i="1"/>
  <c r="D56" i="1" s="1"/>
  <c r="C55" i="1"/>
  <c r="C56" i="1" s="1"/>
  <c r="AA63" i="1"/>
  <c r="AA64" i="1" s="1"/>
  <c r="Z63" i="1"/>
  <c r="Y63" i="1"/>
  <c r="Y64" i="1" s="1"/>
  <c r="X63" i="1"/>
  <c r="X64" i="1" s="1"/>
  <c r="T63" i="1"/>
  <c r="T64" i="1" s="1"/>
  <c r="S63" i="1"/>
  <c r="R63" i="1"/>
  <c r="R64" i="1" s="1"/>
  <c r="Q63" i="1"/>
  <c r="Q64" i="1" s="1"/>
  <c r="M63" i="1"/>
  <c r="M64" i="1" s="1"/>
  <c r="L63" i="1"/>
  <c r="L64" i="1" s="1"/>
  <c r="K63" i="1"/>
  <c r="K64" i="1" s="1"/>
  <c r="J63" i="1"/>
  <c r="J64" i="1" s="1"/>
  <c r="F63" i="1"/>
  <c r="F64" i="1" s="1"/>
  <c r="E63" i="1"/>
  <c r="E64" i="1" s="1"/>
  <c r="D63" i="1"/>
  <c r="D64" i="1" s="1"/>
  <c r="C63" i="1"/>
  <c r="AA47" i="1"/>
  <c r="AA48" i="1" s="1"/>
  <c r="Z47" i="1"/>
  <c r="Y47" i="1"/>
  <c r="Y48" i="1" s="1"/>
  <c r="X47" i="1"/>
  <c r="X48" i="1" s="1"/>
  <c r="T47" i="1"/>
  <c r="T48" i="1" s="1"/>
  <c r="S47" i="1"/>
  <c r="R47" i="1"/>
  <c r="R48" i="1" s="1"/>
  <c r="Q47" i="1"/>
  <c r="Q48" i="1" s="1"/>
  <c r="M47" i="1"/>
  <c r="M48" i="1" s="1"/>
  <c r="L47" i="1"/>
  <c r="L48" i="1" s="1"/>
  <c r="K47" i="1"/>
  <c r="K48" i="1" s="1"/>
  <c r="J47" i="1"/>
  <c r="J48" i="1" s="1"/>
  <c r="F47" i="1"/>
  <c r="F48" i="1" s="1"/>
  <c r="E47" i="1"/>
  <c r="E48" i="1" s="1"/>
  <c r="D47" i="1"/>
  <c r="D48" i="1" s="1"/>
  <c r="C47" i="1"/>
  <c r="AA39" i="1"/>
  <c r="AA40" i="1" s="1"/>
  <c r="Z39" i="1"/>
  <c r="Y39" i="1"/>
  <c r="Y40" i="1" s="1"/>
  <c r="X39" i="1"/>
  <c r="X40" i="1" s="1"/>
  <c r="T39" i="1"/>
  <c r="T40" i="1" s="1"/>
  <c r="S39" i="1"/>
  <c r="R39" i="1"/>
  <c r="R40" i="1" s="1"/>
  <c r="Q39" i="1"/>
  <c r="Q40" i="1" s="1"/>
  <c r="M39" i="1"/>
  <c r="L39" i="1"/>
  <c r="L40" i="1" s="1"/>
  <c r="K39" i="1"/>
  <c r="K40" i="1" s="1"/>
  <c r="J39" i="1"/>
  <c r="J40" i="1" s="1"/>
  <c r="F39" i="1"/>
  <c r="F40" i="1" s="1"/>
  <c r="E39" i="1"/>
  <c r="E40" i="1" s="1"/>
  <c r="D39" i="1"/>
  <c r="D40" i="1" s="1"/>
  <c r="C39" i="1"/>
  <c r="C40" i="1" s="1"/>
  <c r="AA31" i="1"/>
  <c r="AA32" i="1" s="1"/>
  <c r="Z31" i="1"/>
  <c r="Y31" i="1"/>
  <c r="Y32" i="1" s="1"/>
  <c r="X31" i="1"/>
  <c r="X32" i="1" s="1"/>
  <c r="T31" i="1"/>
  <c r="T32" i="1" s="1"/>
  <c r="S31" i="1"/>
  <c r="R31" i="1"/>
  <c r="R32" i="1" s="1"/>
  <c r="Q31" i="1"/>
  <c r="Q32" i="1" s="1"/>
  <c r="AO32" i="1" s="1"/>
  <c r="M31" i="1"/>
  <c r="M32" i="1" s="1"/>
  <c r="L31" i="1"/>
  <c r="L32" i="1" s="1"/>
  <c r="K31" i="1"/>
  <c r="K32" i="1" s="1"/>
  <c r="J31" i="1"/>
  <c r="J32" i="1" s="1"/>
  <c r="F31" i="1"/>
  <c r="F32" i="1" s="1"/>
  <c r="E31" i="1"/>
  <c r="E32" i="1" s="1"/>
  <c r="D31" i="1"/>
  <c r="D32" i="1" s="1"/>
  <c r="C31" i="1"/>
  <c r="C32" i="1" s="1"/>
  <c r="AA23" i="1"/>
  <c r="AA24" i="1" s="1"/>
  <c r="Z23" i="1"/>
  <c r="Z24" i="1" s="1"/>
  <c r="Y23" i="1"/>
  <c r="Y24" i="1" s="1"/>
  <c r="X23" i="1"/>
  <c r="X24" i="1" s="1"/>
  <c r="T23" i="1"/>
  <c r="T24" i="1" s="1"/>
  <c r="S23" i="1"/>
  <c r="S24" i="1" s="1"/>
  <c r="R23" i="1"/>
  <c r="R24" i="1" s="1"/>
  <c r="Q23" i="1"/>
  <c r="Q24" i="1" s="1"/>
  <c r="M23" i="1"/>
  <c r="M24" i="1" s="1"/>
  <c r="L23" i="1"/>
  <c r="L24" i="1" s="1"/>
  <c r="K23" i="1"/>
  <c r="K24" i="1" s="1"/>
  <c r="J23" i="1"/>
  <c r="F23" i="1"/>
  <c r="F24" i="1" s="1"/>
  <c r="E23" i="1"/>
  <c r="D23" i="1"/>
  <c r="D24" i="1" s="1"/>
  <c r="C23" i="1"/>
  <c r="C24" i="1" s="1"/>
  <c r="AA15" i="1"/>
  <c r="AA16" i="1" s="1"/>
  <c r="Z15" i="1"/>
  <c r="Y15" i="1"/>
  <c r="Y16" i="1" s="1"/>
  <c r="X15" i="1"/>
  <c r="X16" i="1" s="1"/>
  <c r="T15" i="1"/>
  <c r="T16" i="1" s="1"/>
  <c r="S15" i="1"/>
  <c r="R15" i="1"/>
  <c r="R16" i="1" s="1"/>
  <c r="Q15" i="1"/>
  <c r="Q16" i="1" s="1"/>
  <c r="M15" i="1"/>
  <c r="M16" i="1" s="1"/>
  <c r="L15" i="1"/>
  <c r="L16" i="1" s="1"/>
  <c r="K15" i="1"/>
  <c r="K16" i="1" s="1"/>
  <c r="J15" i="1"/>
  <c r="J16" i="1" s="1"/>
  <c r="F15" i="1"/>
  <c r="F16" i="1" s="1"/>
  <c r="E15" i="1"/>
  <c r="E16" i="1" s="1"/>
  <c r="D15" i="1"/>
  <c r="D16" i="1" s="1"/>
  <c r="C15" i="1"/>
  <c r="C16" i="1" s="1"/>
  <c r="G6" i="1"/>
  <c r="G5" i="1"/>
  <c r="G4" i="1"/>
  <c r="G3" i="1"/>
  <c r="AA7" i="1"/>
  <c r="AA8" i="1" s="1"/>
  <c r="Z7" i="1"/>
  <c r="Z8" i="1" s="1"/>
  <c r="Y7" i="1"/>
  <c r="Y8" i="1" s="1"/>
  <c r="X7" i="1"/>
  <c r="X8" i="1" s="1"/>
  <c r="T7" i="1"/>
  <c r="T8" i="1" s="1"/>
  <c r="S7" i="1"/>
  <c r="S8" i="1" s="1"/>
  <c r="R7" i="1"/>
  <c r="R8" i="1" s="1"/>
  <c r="Q7" i="1"/>
  <c r="Q8" i="1" s="1"/>
  <c r="M7" i="1"/>
  <c r="M8" i="1" s="1"/>
  <c r="AQ8" i="1" s="1"/>
  <c r="L7" i="1"/>
  <c r="L8" i="1" s="1"/>
  <c r="K7" i="1"/>
  <c r="K8" i="1" s="1"/>
  <c r="J7" i="1"/>
  <c r="J8" i="1" s="1"/>
  <c r="F7" i="1"/>
  <c r="F8" i="1" s="1"/>
  <c r="E7" i="1"/>
  <c r="E8" i="1" s="1"/>
  <c r="D7" i="1"/>
  <c r="D8" i="1" s="1"/>
  <c r="C7" i="1"/>
  <c r="C8" i="1" s="1"/>
  <c r="AQ16" i="1" l="1"/>
  <c r="AO8" i="1"/>
  <c r="AO16" i="1"/>
  <c r="AO24" i="1"/>
  <c r="U39" i="1"/>
  <c r="AB39" i="1"/>
  <c r="N8" i="1"/>
  <c r="U8" i="1"/>
  <c r="AB8" i="1"/>
  <c r="G16" i="1"/>
  <c r="N16" i="1"/>
  <c r="U15" i="1"/>
  <c r="AB15" i="1"/>
  <c r="G23" i="1"/>
  <c r="U24" i="1"/>
  <c r="AB24" i="1"/>
  <c r="G32" i="1"/>
  <c r="N32" i="1"/>
  <c r="U31" i="1"/>
  <c r="AB31" i="1"/>
  <c r="AP8" i="1"/>
  <c r="AP16" i="1"/>
  <c r="AQ24" i="1"/>
  <c r="AQ32" i="1"/>
  <c r="AR32" i="1"/>
  <c r="G40" i="1"/>
  <c r="AO48" i="1"/>
  <c r="AP24" i="1"/>
  <c r="AR8" i="1"/>
  <c r="AR16" i="1"/>
  <c r="AP32" i="1"/>
  <c r="G15" i="1"/>
  <c r="G31" i="1"/>
  <c r="G47" i="1"/>
  <c r="N31" i="1"/>
  <c r="N15" i="1"/>
  <c r="U7" i="1"/>
  <c r="U23" i="1"/>
  <c r="U47" i="1"/>
  <c r="G8" i="1"/>
  <c r="G39" i="1"/>
  <c r="N39" i="1"/>
  <c r="N23" i="1"/>
  <c r="N7" i="1"/>
  <c r="AB7" i="1"/>
  <c r="AB23" i="1"/>
  <c r="AB55" i="1"/>
  <c r="U56" i="1"/>
  <c r="U55" i="1"/>
  <c r="N56" i="1"/>
  <c r="N55" i="1"/>
  <c r="AQ56" i="1"/>
  <c r="G55" i="1"/>
  <c r="G56" i="1"/>
  <c r="AB63" i="1"/>
  <c r="U63" i="1"/>
  <c r="N64" i="1"/>
  <c r="N63" i="1"/>
  <c r="AO64" i="1"/>
  <c r="G63" i="1"/>
  <c r="AB47" i="1"/>
  <c r="N47" i="1"/>
  <c r="N48" i="1"/>
  <c r="AR56" i="1"/>
  <c r="AP56" i="1"/>
  <c r="AO56" i="1"/>
  <c r="Z56" i="1"/>
  <c r="AB56" i="1" s="1"/>
  <c r="AQ64" i="1"/>
  <c r="AR64" i="1"/>
  <c r="AP64" i="1"/>
  <c r="C64" i="1"/>
  <c r="G64" i="1" s="1"/>
  <c r="Z64" i="1"/>
  <c r="AB64" i="1" s="1"/>
  <c r="S64" i="1"/>
  <c r="U64" i="1" s="1"/>
  <c r="AQ48" i="1"/>
  <c r="AR48" i="1"/>
  <c r="AP48" i="1"/>
  <c r="C48" i="1"/>
  <c r="G48" i="1" s="1"/>
  <c r="Z48" i="1"/>
  <c r="AB48" i="1" s="1"/>
  <c r="S48" i="1"/>
  <c r="U48" i="1" s="1"/>
  <c r="AO40" i="1"/>
  <c r="AR40" i="1"/>
  <c r="M40" i="1"/>
  <c r="S40" i="1"/>
  <c r="U40" i="1" s="1"/>
  <c r="Z40" i="1"/>
  <c r="AB40" i="1" s="1"/>
  <c r="AR24" i="1"/>
  <c r="S32" i="1"/>
  <c r="U32" i="1" s="1"/>
  <c r="Z32" i="1"/>
  <c r="AB32" i="1" s="1"/>
  <c r="E24" i="1"/>
  <c r="G24" i="1" s="1"/>
  <c r="J24" i="1"/>
  <c r="N24" i="1" s="1"/>
  <c r="S16" i="1"/>
  <c r="U16" i="1" s="1"/>
  <c r="Z16" i="1"/>
  <c r="AB16" i="1" s="1"/>
  <c r="G7" i="1"/>
  <c r="F12" i="3"/>
  <c r="E12" i="3"/>
  <c r="H12" i="3" s="1"/>
  <c r="D12" i="3"/>
  <c r="G12" i="3" s="1"/>
  <c r="C12" i="3"/>
  <c r="I11" i="3"/>
  <c r="H11" i="3"/>
  <c r="G11" i="3"/>
  <c r="I10" i="3"/>
  <c r="H10" i="3"/>
  <c r="G10" i="3"/>
  <c r="I9" i="3"/>
  <c r="H9" i="3"/>
  <c r="G9" i="3"/>
  <c r="I8" i="3"/>
  <c r="H8" i="3"/>
  <c r="G8" i="3"/>
  <c r="F6" i="3"/>
  <c r="E6" i="3"/>
  <c r="I6" i="3" s="1"/>
  <c r="D6" i="3"/>
  <c r="G6" i="3" s="1"/>
  <c r="C6" i="3"/>
  <c r="I5" i="3"/>
  <c r="H5" i="3"/>
  <c r="G5" i="3"/>
  <c r="I4" i="3"/>
  <c r="H4" i="3"/>
  <c r="G4" i="3"/>
  <c r="I3" i="3"/>
  <c r="H3" i="3"/>
  <c r="G3" i="3"/>
  <c r="I2" i="3"/>
  <c r="H2" i="3"/>
  <c r="G2" i="3"/>
  <c r="AQ40" i="1" l="1"/>
  <c r="N40" i="1"/>
  <c r="AP40" i="1"/>
  <c r="H6" i="3"/>
  <c r="I12" i="3"/>
</calcChain>
</file>

<file path=xl/sharedStrings.xml><?xml version="1.0" encoding="utf-8"?>
<sst xmlns="http://schemas.openxmlformats.org/spreadsheetml/2006/main" count="817" uniqueCount="67">
  <si>
    <t>2회</t>
    <phoneticPr fontId="1" type="noConversion"/>
  </si>
  <si>
    <t>3회</t>
    <phoneticPr fontId="1" type="noConversion"/>
  </si>
  <si>
    <t>4회</t>
    <phoneticPr fontId="1" type="noConversion"/>
  </si>
  <si>
    <t>5회</t>
    <phoneticPr fontId="1" type="noConversion"/>
  </si>
  <si>
    <t>박지용(Auto)</t>
    <phoneticPr fontId="1" type="noConversion"/>
  </si>
  <si>
    <t>WASD1 Test</t>
    <phoneticPr fontId="1" type="noConversion"/>
  </si>
  <si>
    <t>성공</t>
    <phoneticPr fontId="1" type="noConversion"/>
  </si>
  <si>
    <t>오사</t>
    <phoneticPr fontId="1" type="noConversion"/>
  </si>
  <si>
    <t>피격</t>
    <phoneticPr fontId="1" type="noConversion"/>
  </si>
  <si>
    <t>빗나감</t>
    <phoneticPr fontId="1" type="noConversion"/>
  </si>
  <si>
    <t>종합</t>
    <phoneticPr fontId="1" type="noConversion"/>
  </si>
  <si>
    <t>이호준(Auto)</t>
    <phoneticPr fontId="1" type="noConversion"/>
  </si>
  <si>
    <t>상승폭(2-3)</t>
    <phoneticPr fontId="1" type="noConversion"/>
  </si>
  <si>
    <t>상승폭(4-5)</t>
    <phoneticPr fontId="1" type="noConversion"/>
  </si>
  <si>
    <t>상승폭(3-4)</t>
    <phoneticPr fontId="1" type="noConversion"/>
  </si>
  <si>
    <t>Auto1 Test</t>
    <phoneticPr fontId="1" type="noConversion"/>
  </si>
  <si>
    <t>WASD2 Test</t>
    <phoneticPr fontId="1" type="noConversion"/>
  </si>
  <si>
    <t>Auto1 Test</t>
    <phoneticPr fontId="1" type="noConversion"/>
  </si>
  <si>
    <t>Auto2 Test</t>
    <phoneticPr fontId="1" type="noConversion"/>
  </si>
  <si>
    <t>감점</t>
    <phoneticPr fontId="1" type="noConversion"/>
  </si>
  <si>
    <t>wasd 2/1</t>
    <phoneticPr fontId="1" type="noConversion"/>
  </si>
  <si>
    <t>auto 2/1</t>
    <phoneticPr fontId="1" type="noConversion"/>
  </si>
  <si>
    <t>1 auto/wasd</t>
    <phoneticPr fontId="1" type="noConversion"/>
  </si>
  <si>
    <t>2 auto/wasd</t>
    <phoneticPr fontId="1" type="noConversion"/>
  </si>
  <si>
    <t>김병주(wasd)</t>
    <phoneticPr fontId="1" type="noConversion"/>
  </si>
  <si>
    <t>(45)/(23) -1</t>
  </si>
  <si>
    <t>1 auto-wasd</t>
    <phoneticPr fontId="1" type="noConversion"/>
  </si>
  <si>
    <t>2 auto-wasd</t>
    <phoneticPr fontId="1" type="noConversion"/>
  </si>
  <si>
    <t>wasd 2-1</t>
    <phoneticPr fontId="1" type="noConversion"/>
  </si>
  <si>
    <t>auto 2-1</t>
    <phoneticPr fontId="1" type="noConversion"/>
  </si>
  <si>
    <t>함지성(wasd)</t>
    <phoneticPr fontId="1" type="noConversion"/>
  </si>
  <si>
    <t>최준호(Auto)</t>
    <phoneticPr fontId="1" type="noConversion"/>
  </si>
  <si>
    <t>강건(wasd)</t>
    <phoneticPr fontId="1" type="noConversion"/>
  </si>
  <si>
    <t>김승환(wasd)</t>
    <phoneticPr fontId="1" type="noConversion"/>
  </si>
  <si>
    <t>뉴비</t>
    <phoneticPr fontId="1" type="noConversion"/>
  </si>
  <si>
    <t>서지원(auto)</t>
    <phoneticPr fontId="1" type="noConversion"/>
  </si>
  <si>
    <t>중간그룹1</t>
    <phoneticPr fontId="1" type="noConversion"/>
  </si>
  <si>
    <t>중간그룹2</t>
    <phoneticPr fontId="1" type="noConversion"/>
  </si>
  <si>
    <t>중간그룹3</t>
    <phoneticPr fontId="1" type="noConversion"/>
  </si>
  <si>
    <t>중간그룹4</t>
    <phoneticPr fontId="1" type="noConversion"/>
  </si>
  <si>
    <t>중간그룹5</t>
    <phoneticPr fontId="1" type="noConversion"/>
  </si>
  <si>
    <t>중간그룹6</t>
    <phoneticPr fontId="1" type="noConversion"/>
  </si>
  <si>
    <t>고인물1</t>
    <phoneticPr fontId="1" type="noConversion"/>
  </si>
  <si>
    <t>고인물2</t>
    <phoneticPr fontId="1" type="noConversion"/>
  </si>
  <si>
    <t>이민우(Auto)</t>
    <phoneticPr fontId="1" type="noConversion"/>
  </si>
  <si>
    <t>이윤성(wasd)</t>
    <phoneticPr fontId="1" type="noConversion"/>
  </si>
  <si>
    <t>정민영(auto)</t>
    <phoneticPr fontId="1" type="noConversion"/>
  </si>
  <si>
    <t>최민혁(wasd)</t>
    <phoneticPr fontId="1" type="noConversion"/>
  </si>
  <si>
    <t>유일한 뉴비 값</t>
    <phoneticPr fontId="1" type="noConversion"/>
  </si>
  <si>
    <t>중간그룹 평균(7명)</t>
    <phoneticPr fontId="1" type="noConversion"/>
  </si>
  <si>
    <t>고인물그룹 평균(5명)</t>
    <phoneticPr fontId="1" type="noConversion"/>
  </si>
  <si>
    <t>(5회차 기준)종합점수 비교</t>
  </si>
  <si>
    <t>WASD1</t>
    <phoneticPr fontId="1" type="noConversion"/>
  </si>
  <si>
    <t>WASD2</t>
    <phoneticPr fontId="1" type="noConversion"/>
  </si>
  <si>
    <t>Auto1</t>
    <phoneticPr fontId="1" type="noConversion"/>
  </si>
  <si>
    <t>Auto2</t>
    <phoneticPr fontId="1" type="noConversion"/>
  </si>
  <si>
    <t>감점</t>
    <phoneticPr fontId="1" type="noConversion"/>
  </si>
  <si>
    <t>득점</t>
    <phoneticPr fontId="1" type="noConversion"/>
  </si>
  <si>
    <t>종합</t>
    <phoneticPr fontId="1" type="noConversion"/>
  </si>
  <si>
    <t>5회차기준</t>
    <phoneticPr fontId="1" type="noConversion"/>
  </si>
  <si>
    <t>성장폭</t>
    <phoneticPr fontId="1" type="noConversion"/>
  </si>
  <si>
    <t>Score add</t>
    <phoneticPr fontId="1" type="noConversion"/>
  </si>
  <si>
    <t>minus</t>
    <phoneticPr fontId="1" type="noConversion"/>
  </si>
  <si>
    <t>total</t>
    <phoneticPr fontId="1" type="noConversion"/>
  </si>
  <si>
    <t>growth</t>
    <phoneticPr fontId="1" type="noConversion"/>
  </si>
  <si>
    <t>Experienced Group(6 person)</t>
    <phoneticPr fontId="1" type="noConversion"/>
  </si>
  <si>
    <t>Skilled Group(5 person)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</si>
</sst>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mm&quot;월&quot;\ dd&quot;일&quot;"/>
    <numFmt numFmtId="180" formatCode="_-* #,##0_-;\-* #,##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</borders>
  <cellStyleXfs count="7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2">
      <alignment vertical="center"/>
    </xf>
    <xf numFmtId="0" fontId="5" fillId="3" borderId="0" xfId="3">
      <alignment vertical="center"/>
    </xf>
    <xf numFmtId="9" fontId="0" fillId="0" borderId="0" xfId="1" applyFont="1">
      <alignment vertical="center"/>
    </xf>
    <xf numFmtId="9" fontId="2" fillId="0" borderId="0" xfId="1" applyFont="1">
      <alignment vertical="center"/>
    </xf>
    <xf numFmtId="0" fontId="6" fillId="4" borderId="1" xfId="4" applyAlignment="1">
      <alignment horizontal="center" vertical="center"/>
    </xf>
    <xf numFmtId="176" fontId="6" fillId="4" borderId="1" xfId="4" quotePrefix="1" applyNumberFormat="1">
      <alignment vertical="center"/>
    </xf>
    <xf numFmtId="0" fontId="6" fillId="4" borderId="1" xfId="4">
      <alignment vertical="center"/>
    </xf>
    <xf numFmtId="0" fontId="7" fillId="5" borderId="0" xfId="5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9" fontId="8" fillId="0" borderId="0" xfId="1" applyFont="1">
      <alignment vertical="center"/>
    </xf>
    <xf numFmtId="180" fontId="0" fillId="0" borderId="0" xfId="6" applyNumberFormat="1" applyFont="1">
      <alignment vertical="center"/>
    </xf>
    <xf numFmtId="180" fontId="0" fillId="0" borderId="0" xfId="1" applyNumberFormat="1" applyFont="1">
      <alignment vertical="center"/>
    </xf>
    <xf numFmtId="43" fontId="8" fillId="0" borderId="0" xfId="6" applyFont="1">
      <alignment vertical="center"/>
    </xf>
    <xf numFmtId="180" fontId="8" fillId="0" borderId="0" xfId="6" applyNumberFormat="1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6" applyFont="1">
      <alignment vertical="center"/>
    </xf>
  </cellXfs>
  <cellStyles count="7">
    <cellStyle name="강조색2" xfId="5" builtinId="33"/>
    <cellStyle name="백분율" xfId="1" builtinId="5"/>
    <cellStyle name="보통" xfId="3" builtinId="28"/>
    <cellStyle name="셀 확인" xfId="4" builtinId="23"/>
    <cellStyle name="쉼표" xfId="6" builtinId="3"/>
    <cellStyle name="좋음" xfId="2" builtinId="26"/>
    <cellStyle name="표준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abSelected="1" topLeftCell="A35" workbookViewId="0">
      <selection activeCell="P57" sqref="P57:U57"/>
    </sheetView>
  </sheetViews>
  <sheetFormatPr defaultRowHeight="18.600000000000001" thickTop="1" thickBottom="1" x14ac:dyDescent="0.45"/>
  <cols>
    <col min="1" max="1" width="14.8984375" customWidth="1"/>
    <col min="2" max="2" width="8.59765625" customWidth="1"/>
    <col min="3" max="6" width="3.69921875" customWidth="1"/>
    <col min="7" max="7" width="10.69921875" style="5" customWidth="1"/>
    <col min="8" max="8" width="1.69921875" style="9" customWidth="1"/>
    <col min="10" max="13" width="3.69921875" customWidth="1"/>
    <col min="14" max="14" width="10.69921875" style="5" customWidth="1"/>
    <col min="15" max="15" width="1.69921875" style="9" customWidth="1"/>
    <col min="17" max="20" width="3.69921875" customWidth="1"/>
    <col min="21" max="21" width="10.69921875" style="5" customWidth="1"/>
    <col min="22" max="22" width="1.69921875" style="9" customWidth="1"/>
    <col min="24" max="27" width="3.69921875" customWidth="1"/>
    <col min="28" max="30" width="10.69921875" style="5" customWidth="1"/>
    <col min="31" max="31" width="10.69921875" style="17" customWidth="1"/>
    <col min="32" max="39" width="10.69921875" style="5" customWidth="1"/>
    <col min="40" max="40" width="3.69921875" customWidth="1"/>
    <col min="41" max="44" width="8.69921875" style="5" customWidth="1"/>
  </cols>
  <sheetData>
    <row r="1" spans="1:44" thickTop="1" thickBot="1" x14ac:dyDescent="0.45">
      <c r="A1" s="3"/>
      <c r="B1" s="11" t="s">
        <v>5</v>
      </c>
      <c r="C1" s="11"/>
      <c r="D1" s="11"/>
      <c r="E1" s="11"/>
      <c r="F1" s="11"/>
      <c r="G1" s="11"/>
      <c r="H1" s="7"/>
      <c r="I1" s="11" t="s">
        <v>16</v>
      </c>
      <c r="J1" s="11"/>
      <c r="K1" s="11"/>
      <c r="L1" s="11"/>
      <c r="M1" s="11"/>
      <c r="N1" s="11"/>
      <c r="O1" s="7"/>
      <c r="P1" s="11" t="s">
        <v>17</v>
      </c>
      <c r="Q1" s="11"/>
      <c r="R1" s="11"/>
      <c r="S1" s="11"/>
      <c r="T1" s="11"/>
      <c r="U1" s="11"/>
      <c r="V1" s="7"/>
      <c r="W1" s="11" t="s">
        <v>18</v>
      </c>
      <c r="X1" s="11"/>
      <c r="Y1" s="11"/>
      <c r="Z1" s="11"/>
      <c r="AA1" s="11"/>
      <c r="AB1" s="11"/>
      <c r="AC1" s="5" t="s">
        <v>59</v>
      </c>
      <c r="AD1" s="5" t="s">
        <v>57</v>
      </c>
      <c r="AE1" s="16" t="s">
        <v>56</v>
      </c>
      <c r="AF1" s="2" t="s">
        <v>58</v>
      </c>
      <c r="AG1" s="2" t="s">
        <v>60</v>
      </c>
      <c r="AH1" s="2"/>
      <c r="AI1" s="2"/>
      <c r="AJ1" s="2"/>
      <c r="AK1" s="2"/>
      <c r="AL1" s="2"/>
      <c r="AM1" s="2"/>
      <c r="AO1" s="12" t="s">
        <v>51</v>
      </c>
      <c r="AP1" s="12"/>
      <c r="AQ1" s="12"/>
      <c r="AR1" s="12"/>
    </row>
    <row r="2" spans="1:44" thickTop="1" thickBot="1" x14ac:dyDescent="0.45">
      <c r="A2" s="3"/>
      <c r="C2" t="s">
        <v>0</v>
      </c>
      <c r="D2" t="s">
        <v>1</v>
      </c>
      <c r="E2" t="s">
        <v>2</v>
      </c>
      <c r="F2" t="s">
        <v>3</v>
      </c>
      <c r="G2" s="5" t="s">
        <v>25</v>
      </c>
      <c r="H2" s="8"/>
      <c r="J2" t="s">
        <v>0</v>
      </c>
      <c r="K2" t="s">
        <v>1</v>
      </c>
      <c r="L2" t="s">
        <v>2</v>
      </c>
      <c r="M2" t="s">
        <v>3</v>
      </c>
      <c r="N2" s="5" t="s">
        <v>25</v>
      </c>
      <c r="Q2" t="s">
        <v>0</v>
      </c>
      <c r="R2" t="s">
        <v>1</v>
      </c>
      <c r="S2" t="s">
        <v>2</v>
      </c>
      <c r="T2" t="s">
        <v>3</v>
      </c>
      <c r="U2" s="5" t="s">
        <v>25</v>
      </c>
      <c r="X2" t="s">
        <v>0</v>
      </c>
      <c r="Y2" t="s">
        <v>1</v>
      </c>
      <c r="Z2" t="s">
        <v>2</v>
      </c>
      <c r="AA2" t="s">
        <v>3</v>
      </c>
      <c r="AB2" s="5" t="s">
        <v>25</v>
      </c>
      <c r="AC2" s="5" t="s">
        <v>52</v>
      </c>
      <c r="AD2" s="18">
        <f>F3 * 2</f>
        <v>52</v>
      </c>
      <c r="AE2" s="21">
        <f>F7</f>
        <v>3</v>
      </c>
      <c r="AF2" s="18">
        <f>F8</f>
        <v>49</v>
      </c>
      <c r="AG2" s="5">
        <f>G3</f>
        <v>1.8181818181818077E-2</v>
      </c>
      <c r="AO2" s="5" t="s">
        <v>26</v>
      </c>
      <c r="AP2" s="5" t="s">
        <v>27</v>
      </c>
      <c r="AQ2" s="5" t="s">
        <v>28</v>
      </c>
      <c r="AR2" s="5" t="s">
        <v>29</v>
      </c>
    </row>
    <row r="3" spans="1:44" thickTop="1" thickBot="1" x14ac:dyDescent="0.45">
      <c r="A3" s="3" t="s">
        <v>4</v>
      </c>
      <c r="B3" t="s">
        <v>6</v>
      </c>
      <c r="C3">
        <v>28</v>
      </c>
      <c r="D3">
        <v>27</v>
      </c>
      <c r="E3">
        <v>30</v>
      </c>
      <c r="F3">
        <v>26</v>
      </c>
      <c r="G3" s="5">
        <f t="shared" ref="G3:G8" si="0">(E3+F3)/(C3+D3) -1</f>
        <v>1.8181818181818077E-2</v>
      </c>
      <c r="I3" t="s">
        <v>6</v>
      </c>
      <c r="J3">
        <v>23</v>
      </c>
      <c r="K3">
        <v>28</v>
      </c>
      <c r="L3">
        <v>26</v>
      </c>
      <c r="M3">
        <v>25</v>
      </c>
      <c r="N3" s="5">
        <f t="shared" ref="N3:N8" si="1">(L3+M3)/(J3+K3) -1</f>
        <v>0</v>
      </c>
      <c r="P3" t="s">
        <v>6</v>
      </c>
      <c r="Q3">
        <v>27</v>
      </c>
      <c r="R3">
        <v>29</v>
      </c>
      <c r="S3">
        <v>29</v>
      </c>
      <c r="T3">
        <v>27</v>
      </c>
      <c r="U3" s="5">
        <f t="shared" ref="U3:U8" si="2">(S3+T3)/(Q3+R3) -1</f>
        <v>0</v>
      </c>
      <c r="W3" t="s">
        <v>6</v>
      </c>
      <c r="X3">
        <v>18</v>
      </c>
      <c r="Y3">
        <v>17</v>
      </c>
      <c r="Z3">
        <v>20</v>
      </c>
      <c r="AA3">
        <v>19</v>
      </c>
      <c r="AB3" s="5">
        <f t="shared" ref="AB3:AB8" si="3">(Z3+AA3)/(X3+Y3) -1</f>
        <v>0.11428571428571432</v>
      </c>
      <c r="AC3" s="5" t="s">
        <v>53</v>
      </c>
      <c r="AD3" s="18">
        <f>M3 *2</f>
        <v>50</v>
      </c>
      <c r="AE3" s="21">
        <f>M7</f>
        <v>7</v>
      </c>
      <c r="AF3" s="18">
        <f>M8</f>
        <v>43</v>
      </c>
      <c r="AG3" s="5">
        <f>N3</f>
        <v>0</v>
      </c>
    </row>
    <row r="4" spans="1:44" thickTop="1" thickBot="1" x14ac:dyDescent="0.45">
      <c r="A4" s="3" t="s">
        <v>36</v>
      </c>
      <c r="B4" t="s">
        <v>7</v>
      </c>
      <c r="G4" s="5" t="e">
        <f t="shared" si="0"/>
        <v>#DIV/0!</v>
      </c>
      <c r="I4" t="s">
        <v>7</v>
      </c>
      <c r="M4">
        <v>1</v>
      </c>
      <c r="N4" s="5" t="e">
        <f t="shared" si="1"/>
        <v>#DIV/0!</v>
      </c>
      <c r="P4" t="s">
        <v>7</v>
      </c>
      <c r="U4" s="5" t="e">
        <f t="shared" si="2"/>
        <v>#DIV/0!</v>
      </c>
      <c r="W4" t="s">
        <v>7</v>
      </c>
      <c r="Z4">
        <v>1</v>
      </c>
      <c r="AB4" s="5" t="e">
        <f t="shared" si="3"/>
        <v>#DIV/0!</v>
      </c>
      <c r="AC4" s="5" t="s">
        <v>54</v>
      </c>
      <c r="AD4" s="18">
        <f>T3*2</f>
        <v>54</v>
      </c>
      <c r="AE4" s="21">
        <f>T7</f>
        <v>0</v>
      </c>
      <c r="AF4" s="18">
        <f>T8</f>
        <v>54</v>
      </c>
      <c r="AG4" s="5">
        <f>U3</f>
        <v>0</v>
      </c>
    </row>
    <row r="5" spans="1:44" thickTop="1" thickBot="1" x14ac:dyDescent="0.45">
      <c r="A5" s="3"/>
      <c r="B5" t="s">
        <v>8</v>
      </c>
      <c r="G5" s="5" t="e">
        <f t="shared" si="0"/>
        <v>#DIV/0!</v>
      </c>
      <c r="I5" t="s">
        <v>8</v>
      </c>
      <c r="J5">
        <v>4</v>
      </c>
      <c r="M5">
        <v>3</v>
      </c>
      <c r="N5" s="5">
        <f t="shared" si="1"/>
        <v>-0.25</v>
      </c>
      <c r="P5" t="s">
        <v>8</v>
      </c>
      <c r="U5" s="5" t="e">
        <f t="shared" si="2"/>
        <v>#DIV/0!</v>
      </c>
      <c r="W5" t="s">
        <v>8</v>
      </c>
      <c r="X5">
        <v>3</v>
      </c>
      <c r="Y5">
        <v>5</v>
      </c>
      <c r="Z5">
        <v>6</v>
      </c>
      <c r="AA5">
        <v>4</v>
      </c>
      <c r="AB5" s="5">
        <f t="shared" si="3"/>
        <v>0.25</v>
      </c>
      <c r="AC5" s="5" t="s">
        <v>55</v>
      </c>
      <c r="AD5" s="18">
        <f>AA3*2</f>
        <v>38</v>
      </c>
      <c r="AE5" s="21">
        <f>AA7</f>
        <v>8</v>
      </c>
      <c r="AF5" s="18">
        <f>AA8</f>
        <v>30</v>
      </c>
      <c r="AG5" s="5">
        <f>AB3</f>
        <v>0.11428571428571432</v>
      </c>
    </row>
    <row r="6" spans="1:44" thickTop="1" thickBot="1" x14ac:dyDescent="0.45">
      <c r="A6" s="3"/>
      <c r="B6" t="s">
        <v>9</v>
      </c>
      <c r="C6">
        <v>2</v>
      </c>
      <c r="D6">
        <v>1</v>
      </c>
      <c r="E6">
        <v>3</v>
      </c>
      <c r="F6">
        <v>3</v>
      </c>
      <c r="G6" s="5">
        <f t="shared" si="0"/>
        <v>1</v>
      </c>
      <c r="I6" t="s">
        <v>9</v>
      </c>
      <c r="J6">
        <v>3</v>
      </c>
      <c r="K6">
        <v>1</v>
      </c>
      <c r="L6">
        <v>3</v>
      </c>
      <c r="M6">
        <v>0</v>
      </c>
      <c r="N6" s="5">
        <f t="shared" si="1"/>
        <v>-0.25</v>
      </c>
      <c r="P6" t="s">
        <v>9</v>
      </c>
      <c r="U6" s="5" t="e">
        <f t="shared" si="2"/>
        <v>#DIV/0!</v>
      </c>
      <c r="W6" t="s">
        <v>9</v>
      </c>
      <c r="AB6" s="5" t="e">
        <f t="shared" si="3"/>
        <v>#DIV/0!</v>
      </c>
    </row>
    <row r="7" spans="1:44" thickTop="1" thickBot="1" x14ac:dyDescent="0.45">
      <c r="A7" s="3"/>
      <c r="B7" t="s">
        <v>19</v>
      </c>
      <c r="C7">
        <f>C4 + C6 + C5 *2</f>
        <v>2</v>
      </c>
      <c r="D7">
        <f>D4 + D6 + D5 *2</f>
        <v>1</v>
      </c>
      <c r="E7">
        <f>E4 + E6 + E5 *2</f>
        <v>3</v>
      </c>
      <c r="F7">
        <f>F4 + F6 + F5 *2</f>
        <v>3</v>
      </c>
      <c r="G7" s="5">
        <f t="shared" si="0"/>
        <v>1</v>
      </c>
      <c r="I7" t="s">
        <v>19</v>
      </c>
      <c r="J7">
        <f>J4 + J6 + J5 *2</f>
        <v>11</v>
      </c>
      <c r="K7">
        <f>K4 + K6 + K5 *2</f>
        <v>1</v>
      </c>
      <c r="L7">
        <f>L4 + L6 + L5 *2</f>
        <v>3</v>
      </c>
      <c r="M7">
        <f>M4 + M6 + M5 *2</f>
        <v>7</v>
      </c>
      <c r="N7" s="5">
        <f t="shared" si="1"/>
        <v>-0.16666666666666663</v>
      </c>
      <c r="P7" t="s">
        <v>19</v>
      </c>
      <c r="Q7">
        <f>Q4 + Q6 + Q5 *2</f>
        <v>0</v>
      </c>
      <c r="R7">
        <f>R4 + R6 + R5 *2</f>
        <v>0</v>
      </c>
      <c r="S7">
        <f>S4 + S6 + S5 *2</f>
        <v>0</v>
      </c>
      <c r="T7">
        <f>T4 + T6 + T5 *2</f>
        <v>0</v>
      </c>
      <c r="U7" s="5" t="e">
        <f t="shared" si="2"/>
        <v>#DIV/0!</v>
      </c>
      <c r="W7" t="s">
        <v>19</v>
      </c>
      <c r="X7">
        <f>X4 + X6 + X5 *2</f>
        <v>6</v>
      </c>
      <c r="Y7">
        <f>Y4 + Y6 + Y5 *2</f>
        <v>10</v>
      </c>
      <c r="Z7">
        <f>Z4 + Z6 + Z5 *2</f>
        <v>13</v>
      </c>
      <c r="AA7">
        <f>AA4 + AA6 + AA5 *2</f>
        <v>8</v>
      </c>
      <c r="AB7" s="5">
        <f t="shared" si="3"/>
        <v>0.3125</v>
      </c>
    </row>
    <row r="8" spans="1:44" thickTop="1" thickBot="1" x14ac:dyDescent="0.45">
      <c r="A8" s="3"/>
      <c r="B8" s="1" t="s">
        <v>10</v>
      </c>
      <c r="C8" s="1">
        <f>C3 * 2 - C7</f>
        <v>54</v>
      </c>
      <c r="D8" s="1">
        <f>D3 * 2 - D7</f>
        <v>53</v>
      </c>
      <c r="E8" s="1">
        <f>E3 * 2 - E7</f>
        <v>57</v>
      </c>
      <c r="F8" s="1">
        <f>F3 * 2 - F7</f>
        <v>49</v>
      </c>
      <c r="G8" s="5">
        <f t="shared" si="0"/>
        <v>-9.3457943925233655E-3</v>
      </c>
      <c r="I8" s="1" t="s">
        <v>10</v>
      </c>
      <c r="J8" s="1">
        <f>J3 * 2 - J7</f>
        <v>35</v>
      </c>
      <c r="K8" s="1">
        <f>K3 * 2 - K7</f>
        <v>55</v>
      </c>
      <c r="L8" s="1">
        <f>L3 * 2 - L7</f>
        <v>49</v>
      </c>
      <c r="M8" s="1">
        <f>M3 * 2 - M7</f>
        <v>43</v>
      </c>
      <c r="N8" s="5">
        <f t="shared" si="1"/>
        <v>2.2222222222222143E-2</v>
      </c>
      <c r="P8" s="1" t="s">
        <v>10</v>
      </c>
      <c r="Q8" s="1">
        <f>Q3 * 2 - Q7</f>
        <v>54</v>
      </c>
      <c r="R8" s="1">
        <f>R3 * 2 - R7</f>
        <v>58</v>
      </c>
      <c r="S8" s="1">
        <f>S3 * 2 - S7</f>
        <v>58</v>
      </c>
      <c r="T8" s="1">
        <f>T3 * 2 - T7</f>
        <v>54</v>
      </c>
      <c r="U8" s="5">
        <f t="shared" si="2"/>
        <v>0</v>
      </c>
      <c r="W8" s="1" t="s">
        <v>10</v>
      </c>
      <c r="X8" s="1">
        <f>X3 * 2 - X7</f>
        <v>30</v>
      </c>
      <c r="Y8" s="1">
        <f>Y3 * 2 - Y7</f>
        <v>24</v>
      </c>
      <c r="Z8" s="1">
        <f>Z3 * 2 - Z7</f>
        <v>27</v>
      </c>
      <c r="AA8" s="1">
        <f>AA3 * 2 - AA7</f>
        <v>30</v>
      </c>
      <c r="AB8" s="5">
        <f t="shared" si="3"/>
        <v>5.555555555555558E-2</v>
      </c>
      <c r="AO8" s="6">
        <f>Q8/F8 -1</f>
        <v>0.1020408163265305</v>
      </c>
      <c r="AP8" s="6">
        <f>AA8/M8 -1</f>
        <v>-0.30232558139534882</v>
      </c>
      <c r="AQ8" s="6">
        <f>M8/F8 -1</f>
        <v>-0.12244897959183676</v>
      </c>
      <c r="AR8" s="6">
        <f>AA8/T8-1</f>
        <v>-0.44444444444444442</v>
      </c>
    </row>
    <row r="9" spans="1:44" thickTop="1" thickBot="1" x14ac:dyDescent="0.45">
      <c r="A9" s="4"/>
      <c r="B9" s="11" t="s">
        <v>5</v>
      </c>
      <c r="C9" s="11"/>
      <c r="D9" s="11"/>
      <c r="E9" s="11"/>
      <c r="F9" s="11"/>
      <c r="G9" s="11"/>
      <c r="H9" s="7"/>
      <c r="I9" s="11" t="s">
        <v>16</v>
      </c>
      <c r="J9" s="11"/>
      <c r="K9" s="11"/>
      <c r="L9" s="11"/>
      <c r="M9" s="11"/>
      <c r="N9" s="11"/>
      <c r="O9" s="7"/>
      <c r="P9" s="11" t="s">
        <v>17</v>
      </c>
      <c r="Q9" s="11"/>
      <c r="R9" s="11"/>
      <c r="S9" s="11"/>
      <c r="T9" s="11"/>
      <c r="U9" s="11"/>
      <c r="V9" s="7"/>
      <c r="W9" s="11" t="s">
        <v>18</v>
      </c>
      <c r="X9" s="11"/>
      <c r="Y9" s="11"/>
      <c r="Z9" s="11"/>
      <c r="AA9" s="11"/>
      <c r="AB9" s="11"/>
      <c r="AC9" s="5" t="s">
        <v>59</v>
      </c>
      <c r="AD9" s="5" t="s">
        <v>57</v>
      </c>
      <c r="AE9" s="16" t="s">
        <v>56</v>
      </c>
      <c r="AF9" s="2" t="s">
        <v>58</v>
      </c>
      <c r="AG9" s="2" t="s">
        <v>60</v>
      </c>
      <c r="AH9" s="2"/>
      <c r="AI9" s="2"/>
      <c r="AJ9" s="2"/>
      <c r="AK9" s="2"/>
      <c r="AL9" s="2"/>
      <c r="AM9" s="2"/>
      <c r="AO9" s="12" t="s">
        <v>51</v>
      </c>
      <c r="AP9" s="12"/>
      <c r="AQ9" s="12"/>
      <c r="AR9" s="12"/>
    </row>
    <row r="10" spans="1:44" thickTop="1" thickBot="1" x14ac:dyDescent="0.45">
      <c r="A10" s="4"/>
      <c r="C10" t="s">
        <v>0</v>
      </c>
      <c r="D10" t="s">
        <v>1</v>
      </c>
      <c r="E10" t="s">
        <v>2</v>
      </c>
      <c r="F10" t="s">
        <v>3</v>
      </c>
      <c r="G10" s="5" t="s">
        <v>25</v>
      </c>
      <c r="J10" t="s">
        <v>0</v>
      </c>
      <c r="K10" t="s">
        <v>1</v>
      </c>
      <c r="L10" t="s">
        <v>2</v>
      </c>
      <c r="M10" t="s">
        <v>3</v>
      </c>
      <c r="N10" s="5" t="s">
        <v>25</v>
      </c>
      <c r="Q10" t="s">
        <v>0</v>
      </c>
      <c r="R10" t="s">
        <v>1</v>
      </c>
      <c r="S10" t="s">
        <v>2</v>
      </c>
      <c r="T10" t="s">
        <v>3</v>
      </c>
      <c r="U10" s="5" t="s">
        <v>25</v>
      </c>
      <c r="X10" t="s">
        <v>0</v>
      </c>
      <c r="Y10" t="s">
        <v>1</v>
      </c>
      <c r="Z10" t="s">
        <v>2</v>
      </c>
      <c r="AA10" t="s">
        <v>3</v>
      </c>
      <c r="AB10" s="5" t="s">
        <v>25</v>
      </c>
      <c r="AC10" s="5" t="s">
        <v>52</v>
      </c>
      <c r="AD10" s="18">
        <f>F11 * 2</f>
        <v>60</v>
      </c>
      <c r="AE10" s="21">
        <f>F15</f>
        <v>0</v>
      </c>
      <c r="AF10" s="18">
        <f>F16</f>
        <v>60</v>
      </c>
      <c r="AG10" s="5">
        <f>G11</f>
        <v>0.17647058823529416</v>
      </c>
      <c r="AO10" s="5" t="s">
        <v>22</v>
      </c>
      <c r="AP10" s="5" t="s">
        <v>23</v>
      </c>
      <c r="AQ10" s="5" t="s">
        <v>20</v>
      </c>
      <c r="AR10" s="5" t="s">
        <v>21</v>
      </c>
    </row>
    <row r="11" spans="1:44" thickTop="1" thickBot="1" x14ac:dyDescent="0.45">
      <c r="A11" s="4" t="s">
        <v>24</v>
      </c>
      <c r="B11" t="s">
        <v>6</v>
      </c>
      <c r="C11">
        <v>20</v>
      </c>
      <c r="D11">
        <v>31</v>
      </c>
      <c r="E11">
        <v>30</v>
      </c>
      <c r="F11">
        <v>30</v>
      </c>
      <c r="G11" s="5">
        <f t="shared" ref="G11:G16" si="4">(E11+F11)/(C11+D11) -1</f>
        <v>0.17647058823529416</v>
      </c>
      <c r="I11" t="s">
        <v>6</v>
      </c>
      <c r="J11">
        <v>27</v>
      </c>
      <c r="K11">
        <v>26</v>
      </c>
      <c r="L11">
        <v>27</v>
      </c>
      <c r="M11">
        <v>28</v>
      </c>
      <c r="N11" s="5">
        <f t="shared" ref="N11:N16" si="5">(L11+M11)/(J11+K11) -1</f>
        <v>3.7735849056603765E-2</v>
      </c>
      <c r="P11" t="s">
        <v>6</v>
      </c>
      <c r="Q11">
        <v>22</v>
      </c>
      <c r="R11">
        <v>28</v>
      </c>
      <c r="S11">
        <v>27</v>
      </c>
      <c r="T11">
        <v>24</v>
      </c>
      <c r="U11" s="5">
        <f t="shared" ref="U11:U16" si="6">(S11+T11)/(Q11+R11) -1</f>
        <v>2.0000000000000018E-2</v>
      </c>
      <c r="W11" t="s">
        <v>6</v>
      </c>
      <c r="X11">
        <v>18</v>
      </c>
      <c r="Y11">
        <v>19</v>
      </c>
      <c r="Z11">
        <v>21</v>
      </c>
      <c r="AA11">
        <v>21</v>
      </c>
      <c r="AB11" s="5">
        <f t="shared" ref="AB11:AB16" si="7">(Z11+AA11)/(X11+Y11) -1</f>
        <v>0.13513513513513509</v>
      </c>
      <c r="AC11" s="5" t="s">
        <v>53</v>
      </c>
      <c r="AD11" s="18">
        <f>M11 *2</f>
        <v>56</v>
      </c>
      <c r="AE11" s="21">
        <f>M15</f>
        <v>8</v>
      </c>
      <c r="AF11" s="18">
        <f>M16</f>
        <v>48</v>
      </c>
      <c r="AG11" s="5">
        <f>N11</f>
        <v>3.7735849056603765E-2</v>
      </c>
    </row>
    <row r="12" spans="1:44" thickTop="1" thickBot="1" x14ac:dyDescent="0.45">
      <c r="A12" s="4" t="s">
        <v>37</v>
      </c>
      <c r="B12" t="s">
        <v>7</v>
      </c>
      <c r="G12" s="5" t="e">
        <f t="shared" si="4"/>
        <v>#DIV/0!</v>
      </c>
      <c r="I12" t="s">
        <v>7</v>
      </c>
      <c r="N12" s="5" t="e">
        <f t="shared" si="5"/>
        <v>#DIV/0!</v>
      </c>
      <c r="P12" t="s">
        <v>7</v>
      </c>
      <c r="U12" s="5" t="e">
        <f t="shared" si="6"/>
        <v>#DIV/0!</v>
      </c>
      <c r="W12" t="s">
        <v>7</v>
      </c>
      <c r="AA12">
        <v>2</v>
      </c>
      <c r="AB12" s="5" t="e">
        <f t="shared" si="7"/>
        <v>#DIV/0!</v>
      </c>
      <c r="AC12" s="5" t="s">
        <v>54</v>
      </c>
      <c r="AD12" s="18">
        <f>T11*2</f>
        <v>48</v>
      </c>
      <c r="AE12" s="21">
        <f>T15</f>
        <v>0</v>
      </c>
      <c r="AF12" s="18">
        <f>T16</f>
        <v>48</v>
      </c>
      <c r="AG12" s="5">
        <f>U11</f>
        <v>2.0000000000000018E-2</v>
      </c>
    </row>
    <row r="13" spans="1:44" thickTop="1" thickBot="1" x14ac:dyDescent="0.45">
      <c r="A13" s="4"/>
      <c r="B13" t="s">
        <v>8</v>
      </c>
      <c r="G13" s="5" t="e">
        <f t="shared" si="4"/>
        <v>#DIV/0!</v>
      </c>
      <c r="I13" t="s">
        <v>8</v>
      </c>
      <c r="J13">
        <v>4</v>
      </c>
      <c r="K13">
        <v>5</v>
      </c>
      <c r="L13">
        <v>8</v>
      </c>
      <c r="M13">
        <v>3</v>
      </c>
      <c r="N13" s="5">
        <f t="shared" si="5"/>
        <v>0.22222222222222232</v>
      </c>
      <c r="P13" t="s">
        <v>8</v>
      </c>
      <c r="U13" s="5" t="e">
        <f t="shared" si="6"/>
        <v>#DIV/0!</v>
      </c>
      <c r="W13" t="s">
        <v>8</v>
      </c>
      <c r="X13">
        <v>2</v>
      </c>
      <c r="Y13">
        <v>4</v>
      </c>
      <c r="Z13">
        <v>1</v>
      </c>
      <c r="AA13">
        <v>4</v>
      </c>
      <c r="AB13" s="5">
        <f t="shared" si="7"/>
        <v>-0.16666666666666663</v>
      </c>
      <c r="AC13" s="5" t="s">
        <v>55</v>
      </c>
      <c r="AD13" s="18">
        <f>AA11*2</f>
        <v>42</v>
      </c>
      <c r="AE13" s="21">
        <f>AA15</f>
        <v>10</v>
      </c>
      <c r="AF13" s="18">
        <f>AA16</f>
        <v>32</v>
      </c>
      <c r="AG13" s="5">
        <f>AB11</f>
        <v>0.13513513513513509</v>
      </c>
    </row>
    <row r="14" spans="1:44" thickTop="1" thickBot="1" x14ac:dyDescent="0.45">
      <c r="A14" s="4"/>
      <c r="B14" t="s">
        <v>9</v>
      </c>
      <c r="C14">
        <v>1</v>
      </c>
      <c r="D14">
        <v>1</v>
      </c>
      <c r="E14">
        <v>1</v>
      </c>
      <c r="G14" s="5">
        <f t="shared" si="4"/>
        <v>-0.5</v>
      </c>
      <c r="I14" t="s">
        <v>9</v>
      </c>
      <c r="K14">
        <v>2</v>
      </c>
      <c r="M14">
        <v>2</v>
      </c>
      <c r="N14" s="5">
        <f t="shared" si="5"/>
        <v>0</v>
      </c>
      <c r="P14" t="s">
        <v>9</v>
      </c>
      <c r="U14" s="5" t="e">
        <f t="shared" si="6"/>
        <v>#DIV/0!</v>
      </c>
      <c r="W14" t="s">
        <v>9</v>
      </c>
      <c r="AB14" s="5" t="e">
        <f t="shared" si="7"/>
        <v>#DIV/0!</v>
      </c>
    </row>
    <row r="15" spans="1:44" thickTop="1" thickBot="1" x14ac:dyDescent="0.45">
      <c r="A15" s="4"/>
      <c r="B15" t="s">
        <v>19</v>
      </c>
      <c r="C15">
        <f>C12 + C14 + C13 *2</f>
        <v>1</v>
      </c>
      <c r="D15">
        <f>D12 + D14 + D13 *2</f>
        <v>1</v>
      </c>
      <c r="E15">
        <f>E12 + E14 + E13 *2</f>
        <v>1</v>
      </c>
      <c r="F15">
        <f>F12 + F14 + F13 *2</f>
        <v>0</v>
      </c>
      <c r="G15" s="5">
        <f t="shared" si="4"/>
        <v>-0.5</v>
      </c>
      <c r="I15" t="s">
        <v>19</v>
      </c>
      <c r="J15">
        <f>J12 + J14 + J13 *2</f>
        <v>8</v>
      </c>
      <c r="K15">
        <f>K12 + K14 + K13 *2</f>
        <v>12</v>
      </c>
      <c r="L15">
        <f>L12 + L14 + L13 *2</f>
        <v>16</v>
      </c>
      <c r="M15">
        <f>M12 + M14 + M13 *2</f>
        <v>8</v>
      </c>
      <c r="N15" s="5">
        <f t="shared" si="5"/>
        <v>0.19999999999999996</v>
      </c>
      <c r="P15" t="s">
        <v>19</v>
      </c>
      <c r="Q15">
        <f>Q12 + Q14 + Q13 *2</f>
        <v>0</v>
      </c>
      <c r="R15">
        <f>R12 + R14 + R13 *2</f>
        <v>0</v>
      </c>
      <c r="S15">
        <f>S12 + S14 + S13 *2</f>
        <v>0</v>
      </c>
      <c r="T15">
        <f>T12 + T14 + T13 *2</f>
        <v>0</v>
      </c>
      <c r="U15" s="5" t="e">
        <f t="shared" si="6"/>
        <v>#DIV/0!</v>
      </c>
      <c r="W15" t="s">
        <v>19</v>
      </c>
      <c r="X15">
        <f>X12 + X14 + X13 *2</f>
        <v>4</v>
      </c>
      <c r="Y15">
        <f>Y12 + Y14 + Y13 *2</f>
        <v>8</v>
      </c>
      <c r="Z15">
        <f>Z12 + Z14 + Z13 *2</f>
        <v>2</v>
      </c>
      <c r="AA15">
        <f>AA12 + AA14 + AA13 *2</f>
        <v>10</v>
      </c>
      <c r="AB15" s="5">
        <f t="shared" si="7"/>
        <v>0</v>
      </c>
    </row>
    <row r="16" spans="1:44" thickTop="1" thickBot="1" x14ac:dyDescent="0.45">
      <c r="A16" s="4"/>
      <c r="B16" s="1" t="s">
        <v>10</v>
      </c>
      <c r="C16" s="1">
        <f>C11 * 2 - C15</f>
        <v>39</v>
      </c>
      <c r="D16" s="1">
        <f>D11 * 2 - D15</f>
        <v>61</v>
      </c>
      <c r="E16" s="1">
        <f>E11 * 2 - E15</f>
        <v>59</v>
      </c>
      <c r="F16" s="1">
        <f>F11 * 2 - F15</f>
        <v>60</v>
      </c>
      <c r="G16" s="5">
        <f t="shared" si="4"/>
        <v>0.18999999999999995</v>
      </c>
      <c r="I16" s="1" t="s">
        <v>10</v>
      </c>
      <c r="J16" s="1">
        <f>J11 * 2 - J15</f>
        <v>46</v>
      </c>
      <c r="K16" s="1">
        <f>K11 * 2 - K15</f>
        <v>40</v>
      </c>
      <c r="L16" s="1">
        <f>L11 * 2 - L15</f>
        <v>38</v>
      </c>
      <c r="M16" s="1">
        <f>M11 * 2 - M15</f>
        <v>48</v>
      </c>
      <c r="N16" s="5">
        <f t="shared" si="5"/>
        <v>0</v>
      </c>
      <c r="P16" s="1" t="s">
        <v>10</v>
      </c>
      <c r="Q16" s="1">
        <f>Q11 * 2 - Q15</f>
        <v>44</v>
      </c>
      <c r="R16" s="1">
        <f>R11 * 2 - R15</f>
        <v>56</v>
      </c>
      <c r="S16" s="1">
        <f>S11 * 2 - S15</f>
        <v>54</v>
      </c>
      <c r="T16" s="1">
        <f>T11 * 2 - T15</f>
        <v>48</v>
      </c>
      <c r="U16" s="5">
        <f t="shared" si="6"/>
        <v>2.0000000000000018E-2</v>
      </c>
      <c r="W16" s="1" t="s">
        <v>10</v>
      </c>
      <c r="X16" s="1">
        <f>X11 * 2 - X15</f>
        <v>32</v>
      </c>
      <c r="Y16" s="1">
        <f>Y11 * 2 - Y15</f>
        <v>30</v>
      </c>
      <c r="Z16" s="1">
        <f>Z11 * 2 - Z15</f>
        <v>40</v>
      </c>
      <c r="AA16" s="1">
        <f>AA11 * 2 - AA15</f>
        <v>32</v>
      </c>
      <c r="AB16" s="5">
        <f t="shared" si="7"/>
        <v>0.16129032258064524</v>
      </c>
      <c r="AO16" s="6">
        <f>Q16/F16 -1</f>
        <v>-0.26666666666666672</v>
      </c>
      <c r="AP16" s="6">
        <f>AA16/M16 -1</f>
        <v>-0.33333333333333337</v>
      </c>
      <c r="AQ16" s="6">
        <f>M16/F16 -1</f>
        <v>-0.19999999999999996</v>
      </c>
      <c r="AR16" s="6">
        <f>AA16/T16-1</f>
        <v>-0.33333333333333337</v>
      </c>
    </row>
    <row r="17" spans="1:44" thickTop="1" thickBot="1" x14ac:dyDescent="0.45">
      <c r="A17" s="3"/>
      <c r="B17" s="11" t="s">
        <v>5</v>
      </c>
      <c r="C17" s="11"/>
      <c r="D17" s="11"/>
      <c r="E17" s="11"/>
      <c r="F17" s="11"/>
      <c r="G17" s="11"/>
      <c r="H17" s="7"/>
      <c r="I17" s="11" t="s">
        <v>16</v>
      </c>
      <c r="J17" s="11"/>
      <c r="K17" s="11"/>
      <c r="L17" s="11"/>
      <c r="M17" s="11"/>
      <c r="N17" s="11"/>
      <c r="O17" s="7"/>
      <c r="P17" s="11" t="s">
        <v>17</v>
      </c>
      <c r="Q17" s="11"/>
      <c r="R17" s="11"/>
      <c r="S17" s="11"/>
      <c r="T17" s="11"/>
      <c r="U17" s="11"/>
      <c r="V17" s="7"/>
      <c r="W17" s="11" t="s">
        <v>18</v>
      </c>
      <c r="X17" s="11"/>
      <c r="Y17" s="11"/>
      <c r="Z17" s="11"/>
      <c r="AA17" s="11"/>
      <c r="AB17" s="11"/>
      <c r="AC17" s="5" t="s">
        <v>59</v>
      </c>
      <c r="AD17" s="5" t="s">
        <v>57</v>
      </c>
      <c r="AE17" s="16" t="s">
        <v>56</v>
      </c>
      <c r="AF17" s="2" t="s">
        <v>58</v>
      </c>
      <c r="AG17" s="2" t="s">
        <v>60</v>
      </c>
      <c r="AH17" s="2"/>
      <c r="AI17" s="2"/>
      <c r="AJ17" s="2"/>
      <c r="AK17" s="2"/>
      <c r="AL17" s="2"/>
      <c r="AM17" s="2"/>
      <c r="AO17" s="12" t="s">
        <v>51</v>
      </c>
      <c r="AP17" s="12"/>
      <c r="AQ17" s="12"/>
      <c r="AR17" s="12"/>
    </row>
    <row r="18" spans="1:44" thickTop="1" thickBot="1" x14ac:dyDescent="0.45">
      <c r="A18" s="3"/>
      <c r="C18" t="s">
        <v>0</v>
      </c>
      <c r="D18" t="s">
        <v>1</v>
      </c>
      <c r="E18" t="s">
        <v>2</v>
      </c>
      <c r="F18" t="s">
        <v>3</v>
      </c>
      <c r="G18" s="5" t="s">
        <v>25</v>
      </c>
      <c r="J18" t="s">
        <v>0</v>
      </c>
      <c r="K18" t="s">
        <v>1</v>
      </c>
      <c r="L18" t="s">
        <v>2</v>
      </c>
      <c r="M18" t="s">
        <v>3</v>
      </c>
      <c r="N18" s="5" t="s">
        <v>25</v>
      </c>
      <c r="Q18" t="s">
        <v>0</v>
      </c>
      <c r="R18" t="s">
        <v>1</v>
      </c>
      <c r="S18" t="s">
        <v>2</v>
      </c>
      <c r="T18" t="s">
        <v>3</v>
      </c>
      <c r="U18" s="5" t="s">
        <v>25</v>
      </c>
      <c r="X18" t="s">
        <v>0</v>
      </c>
      <c r="Y18" t="s">
        <v>1</v>
      </c>
      <c r="Z18" t="s">
        <v>2</v>
      </c>
      <c r="AA18" t="s">
        <v>3</v>
      </c>
      <c r="AB18" s="5" t="s">
        <v>25</v>
      </c>
      <c r="AC18" s="5" t="s">
        <v>52</v>
      </c>
      <c r="AD18" s="18">
        <f>F19 * 2</f>
        <v>60</v>
      </c>
      <c r="AE18" s="21">
        <f>F23</f>
        <v>5</v>
      </c>
      <c r="AF18" s="18">
        <f>F24</f>
        <v>55</v>
      </c>
      <c r="AG18" s="5">
        <f>G19</f>
        <v>-5.0000000000000044E-2</v>
      </c>
      <c r="AO18" s="5" t="s">
        <v>22</v>
      </c>
      <c r="AP18" s="5" t="s">
        <v>23</v>
      </c>
      <c r="AQ18" s="5" t="s">
        <v>20</v>
      </c>
      <c r="AR18" s="5" t="s">
        <v>21</v>
      </c>
    </row>
    <row r="19" spans="1:44" thickTop="1" thickBot="1" x14ac:dyDescent="0.45">
      <c r="A19" s="3" t="s">
        <v>11</v>
      </c>
      <c r="B19" t="s">
        <v>6</v>
      </c>
      <c r="C19">
        <v>33</v>
      </c>
      <c r="D19">
        <v>27</v>
      </c>
      <c r="E19">
        <v>27</v>
      </c>
      <c r="F19">
        <v>30</v>
      </c>
      <c r="G19" s="5">
        <f t="shared" ref="G19:G24" si="8">(E19+F19)/(C19+D19) -1</f>
        <v>-5.0000000000000044E-2</v>
      </c>
      <c r="I19" t="s">
        <v>6</v>
      </c>
      <c r="J19">
        <v>25</v>
      </c>
      <c r="K19">
        <v>26</v>
      </c>
      <c r="L19">
        <v>27</v>
      </c>
      <c r="M19">
        <v>25</v>
      </c>
      <c r="N19" s="5">
        <f t="shared" ref="N19:N24" si="9">(L19+M19)/(J19+K19) -1</f>
        <v>1.9607843137254832E-2</v>
      </c>
      <c r="P19" t="s">
        <v>6</v>
      </c>
      <c r="Q19">
        <v>26</v>
      </c>
      <c r="R19">
        <v>27</v>
      </c>
      <c r="S19">
        <v>24</v>
      </c>
      <c r="T19">
        <v>32</v>
      </c>
      <c r="U19" s="5">
        <f t="shared" ref="U19:U24" si="10">(S19+T19)/(Q19+R19) -1</f>
        <v>5.6603773584905648E-2</v>
      </c>
      <c r="W19" t="s">
        <v>6</v>
      </c>
      <c r="X19">
        <v>17</v>
      </c>
      <c r="Y19">
        <v>20</v>
      </c>
      <c r="Z19">
        <v>14</v>
      </c>
      <c r="AA19">
        <v>16</v>
      </c>
      <c r="AB19" s="5">
        <f t="shared" ref="AB19:AB24" si="11">(Z19+AA19)/(X19+Y19) -1</f>
        <v>-0.18918918918918914</v>
      </c>
      <c r="AC19" s="5" t="s">
        <v>53</v>
      </c>
      <c r="AD19" s="18">
        <f>M19 *2</f>
        <v>50</v>
      </c>
      <c r="AE19" s="21">
        <f>M23</f>
        <v>15</v>
      </c>
      <c r="AF19" s="18">
        <f>M24</f>
        <v>35</v>
      </c>
      <c r="AG19" s="5">
        <f>N19</f>
        <v>1.9607843137254832E-2</v>
      </c>
    </row>
    <row r="20" spans="1:44" thickTop="1" thickBot="1" x14ac:dyDescent="0.45">
      <c r="A20" s="3" t="s">
        <v>38</v>
      </c>
      <c r="B20" t="s">
        <v>7</v>
      </c>
      <c r="D20">
        <v>1</v>
      </c>
      <c r="F20">
        <v>1</v>
      </c>
      <c r="G20" s="5">
        <f t="shared" si="8"/>
        <v>0</v>
      </c>
      <c r="I20" t="s">
        <v>7</v>
      </c>
      <c r="K20">
        <v>1</v>
      </c>
      <c r="L20">
        <v>1</v>
      </c>
      <c r="M20">
        <v>2</v>
      </c>
      <c r="N20" s="5">
        <f t="shared" si="9"/>
        <v>2</v>
      </c>
      <c r="P20" t="s">
        <v>7</v>
      </c>
      <c r="Q20">
        <v>1</v>
      </c>
      <c r="R20">
        <v>1</v>
      </c>
      <c r="T20">
        <v>1</v>
      </c>
      <c r="U20" s="5">
        <f t="shared" si="10"/>
        <v>-0.5</v>
      </c>
      <c r="W20" t="s">
        <v>7</v>
      </c>
      <c r="X20">
        <v>3</v>
      </c>
      <c r="Y20">
        <v>5</v>
      </c>
      <c r="Z20">
        <v>7</v>
      </c>
      <c r="AA20">
        <v>4</v>
      </c>
      <c r="AB20" s="5">
        <f t="shared" si="11"/>
        <v>0.375</v>
      </c>
      <c r="AC20" s="5" t="s">
        <v>54</v>
      </c>
      <c r="AD20" s="18">
        <f>T19*2</f>
        <v>64</v>
      </c>
      <c r="AE20" s="21">
        <f>T23</f>
        <v>1</v>
      </c>
      <c r="AF20" s="18">
        <f>T24</f>
        <v>63</v>
      </c>
      <c r="AG20" s="5">
        <f>U19</f>
        <v>5.6603773584905648E-2</v>
      </c>
    </row>
    <row r="21" spans="1:44" thickTop="1" thickBot="1" x14ac:dyDescent="0.45">
      <c r="A21" s="3"/>
      <c r="B21" t="s">
        <v>8</v>
      </c>
      <c r="G21" s="5" t="e">
        <f t="shared" si="8"/>
        <v>#DIV/0!</v>
      </c>
      <c r="I21" t="s">
        <v>8</v>
      </c>
      <c r="J21">
        <v>3</v>
      </c>
      <c r="K21">
        <v>2</v>
      </c>
      <c r="L21">
        <v>3</v>
      </c>
      <c r="M21">
        <v>4</v>
      </c>
      <c r="N21" s="5">
        <f t="shared" si="9"/>
        <v>0.39999999999999991</v>
      </c>
      <c r="P21" t="s">
        <v>8</v>
      </c>
      <c r="U21" s="5" t="e">
        <f t="shared" si="10"/>
        <v>#DIV/0!</v>
      </c>
      <c r="W21" t="s">
        <v>8</v>
      </c>
      <c r="X21">
        <v>11</v>
      </c>
      <c r="Y21">
        <v>3</v>
      </c>
      <c r="Z21">
        <v>7</v>
      </c>
      <c r="AA21">
        <v>3</v>
      </c>
      <c r="AB21" s="5">
        <f t="shared" si="11"/>
        <v>-0.2857142857142857</v>
      </c>
      <c r="AC21" s="5" t="s">
        <v>55</v>
      </c>
      <c r="AD21" s="18">
        <f>AA19*2</f>
        <v>32</v>
      </c>
      <c r="AE21" s="21">
        <f>AA23</f>
        <v>10</v>
      </c>
      <c r="AF21" s="18">
        <f>AA24</f>
        <v>22</v>
      </c>
      <c r="AG21" s="5">
        <f>AB19</f>
        <v>-0.18918918918918914</v>
      </c>
    </row>
    <row r="22" spans="1:44" thickTop="1" thickBot="1" x14ac:dyDescent="0.45">
      <c r="A22" s="3"/>
      <c r="B22" t="s">
        <v>9</v>
      </c>
      <c r="C22">
        <v>1</v>
      </c>
      <c r="D22">
        <v>7</v>
      </c>
      <c r="E22">
        <v>6</v>
      </c>
      <c r="F22">
        <v>4</v>
      </c>
      <c r="G22" s="5">
        <f t="shared" si="8"/>
        <v>0.25</v>
      </c>
      <c r="I22" t="s">
        <v>9</v>
      </c>
      <c r="J22">
        <v>4</v>
      </c>
      <c r="K22">
        <v>5</v>
      </c>
      <c r="L22">
        <v>5</v>
      </c>
      <c r="M22">
        <v>5</v>
      </c>
      <c r="N22" s="5">
        <f t="shared" si="9"/>
        <v>0.11111111111111116</v>
      </c>
      <c r="P22" t="s">
        <v>9</v>
      </c>
      <c r="U22" s="5" t="e">
        <f t="shared" si="10"/>
        <v>#DIV/0!</v>
      </c>
      <c r="W22" t="s">
        <v>9</v>
      </c>
      <c r="AB22" s="5" t="e">
        <f t="shared" si="11"/>
        <v>#DIV/0!</v>
      </c>
    </row>
    <row r="23" spans="1:44" thickTop="1" thickBot="1" x14ac:dyDescent="0.45">
      <c r="A23" s="3"/>
      <c r="B23" t="s">
        <v>19</v>
      </c>
      <c r="C23">
        <f>C20 + C22 + C21 *2</f>
        <v>1</v>
      </c>
      <c r="D23">
        <f>D20 + D22 + D21 *2</f>
        <v>8</v>
      </c>
      <c r="E23">
        <f>E20 + E22 + E21 *2</f>
        <v>6</v>
      </c>
      <c r="F23">
        <f>F20 + F22 + F21 *2</f>
        <v>5</v>
      </c>
      <c r="G23" s="5">
        <f t="shared" si="8"/>
        <v>0.22222222222222232</v>
      </c>
      <c r="I23" t="s">
        <v>19</v>
      </c>
      <c r="J23">
        <f>J20 + J22 + J21 *2</f>
        <v>10</v>
      </c>
      <c r="K23">
        <f>K20 + K22 + K21 *2</f>
        <v>10</v>
      </c>
      <c r="L23">
        <f>L20 + L22 + L21 *2</f>
        <v>12</v>
      </c>
      <c r="M23">
        <f>M20 + M22 + M21 *2</f>
        <v>15</v>
      </c>
      <c r="N23" s="5">
        <f t="shared" si="9"/>
        <v>0.35000000000000009</v>
      </c>
      <c r="P23" t="s">
        <v>19</v>
      </c>
      <c r="Q23">
        <f>Q20 + Q22 + Q21 *2</f>
        <v>1</v>
      </c>
      <c r="R23">
        <f>R20 + R22 + R21 *2</f>
        <v>1</v>
      </c>
      <c r="S23">
        <f>S20 + S22 + S21 *2</f>
        <v>0</v>
      </c>
      <c r="T23">
        <f>T20 + T22 + T21 *2</f>
        <v>1</v>
      </c>
      <c r="U23" s="5">
        <f t="shared" si="10"/>
        <v>-0.5</v>
      </c>
      <c r="W23" t="s">
        <v>19</v>
      </c>
      <c r="X23">
        <f>X20 + X22 + X21 *2</f>
        <v>25</v>
      </c>
      <c r="Y23">
        <f>Y20 + Y22 + Y21 *2</f>
        <v>11</v>
      </c>
      <c r="Z23">
        <f>Z20 + Z22 + Z21 *2</f>
        <v>21</v>
      </c>
      <c r="AA23">
        <f>AA20 + AA22 + AA21 *2</f>
        <v>10</v>
      </c>
      <c r="AB23" s="5">
        <f t="shared" si="11"/>
        <v>-0.13888888888888884</v>
      </c>
    </row>
    <row r="24" spans="1:44" thickTop="1" thickBot="1" x14ac:dyDescent="0.45">
      <c r="A24" s="3"/>
      <c r="B24" s="1" t="s">
        <v>10</v>
      </c>
      <c r="C24" s="1">
        <f>C19 * 2 - C23</f>
        <v>65</v>
      </c>
      <c r="D24" s="1">
        <f>D19 * 2 - D23</f>
        <v>46</v>
      </c>
      <c r="E24" s="1">
        <f>E19 * 2 - E23</f>
        <v>48</v>
      </c>
      <c r="F24" s="1">
        <f>F19 * 2 - F23</f>
        <v>55</v>
      </c>
      <c r="G24" s="5">
        <f t="shared" si="8"/>
        <v>-7.2072072072072113E-2</v>
      </c>
      <c r="I24" s="1" t="s">
        <v>10</v>
      </c>
      <c r="J24" s="1">
        <f>J19 * 2 - J23</f>
        <v>40</v>
      </c>
      <c r="K24" s="1">
        <f>K19 * 2 - K23</f>
        <v>42</v>
      </c>
      <c r="L24" s="1">
        <f>L19 * 2 - L23</f>
        <v>42</v>
      </c>
      <c r="M24" s="1">
        <f>M19 * 2 - M23</f>
        <v>35</v>
      </c>
      <c r="N24" s="5">
        <f t="shared" si="9"/>
        <v>-6.0975609756097615E-2</v>
      </c>
      <c r="P24" s="1" t="s">
        <v>10</v>
      </c>
      <c r="Q24" s="1">
        <f>Q19 * 2 - Q23</f>
        <v>51</v>
      </c>
      <c r="R24" s="1">
        <f>R19 * 2 - R23</f>
        <v>53</v>
      </c>
      <c r="S24" s="1">
        <f>S19 * 2 - S23</f>
        <v>48</v>
      </c>
      <c r="T24" s="1">
        <f>T19 * 2 - T23</f>
        <v>63</v>
      </c>
      <c r="U24" s="5">
        <f t="shared" si="10"/>
        <v>6.7307692307692291E-2</v>
      </c>
      <c r="W24" s="1" t="s">
        <v>10</v>
      </c>
      <c r="X24" s="1">
        <f>X19 * 2 - X23</f>
        <v>9</v>
      </c>
      <c r="Y24" s="1">
        <f>Y19 * 2 - Y23</f>
        <v>29</v>
      </c>
      <c r="Z24" s="1">
        <f>Z19 * 2 - Z23</f>
        <v>7</v>
      </c>
      <c r="AA24" s="1">
        <f>AA19 * 2 - AA23</f>
        <v>22</v>
      </c>
      <c r="AB24" s="5">
        <f t="shared" si="11"/>
        <v>-0.23684210526315785</v>
      </c>
      <c r="AO24" s="6">
        <f>Q24/F24 -1</f>
        <v>-7.2727272727272751E-2</v>
      </c>
      <c r="AP24" s="6">
        <f>AA24/M24 -1</f>
        <v>-0.37142857142857144</v>
      </c>
      <c r="AQ24" s="6">
        <f>M24/F24 -1</f>
        <v>-0.36363636363636365</v>
      </c>
      <c r="AR24" s="6">
        <f>AA24/T24-1</f>
        <v>-0.65079365079365081</v>
      </c>
    </row>
    <row r="25" spans="1:44" thickTop="1" thickBot="1" x14ac:dyDescent="0.45">
      <c r="A25" s="4"/>
      <c r="B25" s="11" t="s">
        <v>5</v>
      </c>
      <c r="C25" s="11"/>
      <c r="D25" s="11"/>
      <c r="E25" s="11"/>
      <c r="F25" s="11"/>
      <c r="G25" s="11"/>
      <c r="H25" s="7"/>
      <c r="I25" s="11" t="s">
        <v>16</v>
      </c>
      <c r="J25" s="11"/>
      <c r="K25" s="11"/>
      <c r="L25" s="11"/>
      <c r="M25" s="11"/>
      <c r="N25" s="11"/>
      <c r="O25" s="7"/>
      <c r="P25" s="11" t="s">
        <v>17</v>
      </c>
      <c r="Q25" s="11"/>
      <c r="R25" s="11"/>
      <c r="S25" s="11"/>
      <c r="T25" s="11"/>
      <c r="U25" s="11"/>
      <c r="V25" s="7"/>
      <c r="W25" s="11" t="s">
        <v>18</v>
      </c>
      <c r="X25" s="11"/>
      <c r="Y25" s="11"/>
      <c r="Z25" s="11"/>
      <c r="AA25" s="11"/>
      <c r="AB25" s="11"/>
      <c r="AC25" s="5" t="s">
        <v>59</v>
      </c>
      <c r="AD25" s="5" t="s">
        <v>57</v>
      </c>
      <c r="AE25" s="16" t="s">
        <v>56</v>
      </c>
      <c r="AF25" s="2" t="s">
        <v>58</v>
      </c>
      <c r="AG25" s="2" t="s">
        <v>60</v>
      </c>
      <c r="AH25" s="2"/>
      <c r="AI25" s="2"/>
      <c r="AJ25" s="2"/>
      <c r="AK25" s="2"/>
      <c r="AL25" s="2"/>
      <c r="AM25" s="2"/>
      <c r="AO25" s="12" t="s">
        <v>51</v>
      </c>
      <c r="AP25" s="12"/>
      <c r="AQ25" s="12"/>
      <c r="AR25" s="12"/>
    </row>
    <row r="26" spans="1:44" thickTop="1" thickBot="1" x14ac:dyDescent="0.45">
      <c r="A26" s="4"/>
      <c r="C26" t="s">
        <v>0</v>
      </c>
      <c r="D26" t="s">
        <v>1</v>
      </c>
      <c r="E26" t="s">
        <v>2</v>
      </c>
      <c r="F26" t="s">
        <v>3</v>
      </c>
      <c r="G26" s="5" t="s">
        <v>25</v>
      </c>
      <c r="J26" t="s">
        <v>0</v>
      </c>
      <c r="K26" t="s">
        <v>1</v>
      </c>
      <c r="L26" t="s">
        <v>2</v>
      </c>
      <c r="M26" t="s">
        <v>3</v>
      </c>
      <c r="N26" s="5" t="s">
        <v>25</v>
      </c>
      <c r="Q26" t="s">
        <v>0</v>
      </c>
      <c r="R26" t="s">
        <v>1</v>
      </c>
      <c r="S26" t="s">
        <v>2</v>
      </c>
      <c r="T26" t="s">
        <v>3</v>
      </c>
      <c r="U26" s="5" t="s">
        <v>25</v>
      </c>
      <c r="X26" t="s">
        <v>0</v>
      </c>
      <c r="Y26" t="s">
        <v>1</v>
      </c>
      <c r="Z26" t="s">
        <v>2</v>
      </c>
      <c r="AA26" t="s">
        <v>3</v>
      </c>
      <c r="AB26" s="5" t="s">
        <v>25</v>
      </c>
      <c r="AC26" s="5" t="s">
        <v>52</v>
      </c>
      <c r="AD26" s="18">
        <f>F27 * 2</f>
        <v>54</v>
      </c>
      <c r="AE26" s="21">
        <f>F31</f>
        <v>0</v>
      </c>
      <c r="AF26" s="18">
        <f>F32</f>
        <v>54</v>
      </c>
      <c r="AG26" s="5">
        <f>G27</f>
        <v>0.1063829787234043</v>
      </c>
      <c r="AO26" s="5" t="s">
        <v>22</v>
      </c>
      <c r="AP26" s="5" t="s">
        <v>23</v>
      </c>
      <c r="AQ26" s="5" t="s">
        <v>20</v>
      </c>
      <c r="AR26" s="5" t="s">
        <v>21</v>
      </c>
    </row>
    <row r="27" spans="1:44" thickTop="1" thickBot="1" x14ac:dyDescent="0.45">
      <c r="A27" s="4" t="s">
        <v>30</v>
      </c>
      <c r="B27" t="s">
        <v>6</v>
      </c>
      <c r="C27">
        <v>22</v>
      </c>
      <c r="D27">
        <v>25</v>
      </c>
      <c r="E27">
        <v>25</v>
      </c>
      <c r="F27">
        <v>27</v>
      </c>
      <c r="G27" s="5">
        <f t="shared" ref="G27:G32" si="12">(E27+F27)/(C27+D27) -1</f>
        <v>0.1063829787234043</v>
      </c>
      <c r="I27" t="s">
        <v>6</v>
      </c>
      <c r="J27">
        <v>12</v>
      </c>
      <c r="K27">
        <v>17</v>
      </c>
      <c r="L27">
        <v>17</v>
      </c>
      <c r="M27">
        <v>18</v>
      </c>
      <c r="N27" s="5">
        <f t="shared" ref="N27:N32" si="13">(L27+M27)/(J27+K27) -1</f>
        <v>0.2068965517241379</v>
      </c>
      <c r="P27" t="s">
        <v>6</v>
      </c>
      <c r="Q27">
        <v>24</v>
      </c>
      <c r="R27">
        <v>22</v>
      </c>
      <c r="S27">
        <v>21</v>
      </c>
      <c r="T27">
        <v>24</v>
      </c>
      <c r="U27" s="5">
        <f t="shared" ref="U27:U32" si="14">(S27+T27)/(Q27+R27) -1</f>
        <v>-2.1739130434782594E-2</v>
      </c>
      <c r="W27" t="s">
        <v>6</v>
      </c>
      <c r="X27">
        <v>10</v>
      </c>
      <c r="Y27">
        <v>10</v>
      </c>
      <c r="Z27">
        <v>16</v>
      </c>
      <c r="AA27">
        <v>14</v>
      </c>
      <c r="AB27" s="5">
        <f t="shared" ref="AB27:AB32" si="15">(Z27+AA27)/(X27+Y27) -1</f>
        <v>0.5</v>
      </c>
      <c r="AC27" s="5" t="s">
        <v>53</v>
      </c>
      <c r="AD27" s="18">
        <f>M27 *2</f>
        <v>36</v>
      </c>
      <c r="AE27" s="21">
        <f>M31</f>
        <v>7</v>
      </c>
      <c r="AF27" s="18">
        <f>M32</f>
        <v>29</v>
      </c>
      <c r="AG27" s="5">
        <f>N27</f>
        <v>0.2068965517241379</v>
      </c>
    </row>
    <row r="28" spans="1:44" thickTop="1" thickBot="1" x14ac:dyDescent="0.45">
      <c r="A28" s="4" t="s">
        <v>39</v>
      </c>
      <c r="B28" t="s">
        <v>7</v>
      </c>
      <c r="G28" s="5" t="e">
        <f t="shared" si="12"/>
        <v>#DIV/0!</v>
      </c>
      <c r="I28" t="s">
        <v>7</v>
      </c>
      <c r="K28">
        <v>1</v>
      </c>
      <c r="N28" s="5">
        <f t="shared" si="13"/>
        <v>-1</v>
      </c>
      <c r="P28" t="s">
        <v>7</v>
      </c>
      <c r="S28">
        <v>1</v>
      </c>
      <c r="U28" s="5" t="e">
        <f t="shared" si="14"/>
        <v>#DIV/0!</v>
      </c>
      <c r="W28" t="s">
        <v>7</v>
      </c>
      <c r="AB28" s="5" t="e">
        <f t="shared" si="15"/>
        <v>#DIV/0!</v>
      </c>
      <c r="AC28" s="5" t="s">
        <v>54</v>
      </c>
      <c r="AD28" s="18">
        <f>T27*2</f>
        <v>48</v>
      </c>
      <c r="AE28" s="21">
        <f>T31</f>
        <v>0</v>
      </c>
      <c r="AF28" s="18">
        <f>T32</f>
        <v>48</v>
      </c>
      <c r="AG28" s="5">
        <f>U27</f>
        <v>-2.1739130434782594E-2</v>
      </c>
    </row>
    <row r="29" spans="1:44" thickTop="1" thickBot="1" x14ac:dyDescent="0.45">
      <c r="A29" s="4"/>
      <c r="B29" t="s">
        <v>8</v>
      </c>
      <c r="G29" s="5" t="e">
        <f t="shared" si="12"/>
        <v>#DIV/0!</v>
      </c>
      <c r="I29" t="s">
        <v>8</v>
      </c>
      <c r="J29">
        <v>10</v>
      </c>
      <c r="K29">
        <v>4</v>
      </c>
      <c r="L29">
        <v>3</v>
      </c>
      <c r="M29">
        <v>3</v>
      </c>
      <c r="N29" s="5">
        <f t="shared" si="13"/>
        <v>-0.5714285714285714</v>
      </c>
      <c r="P29" t="s">
        <v>8</v>
      </c>
      <c r="U29" s="5" t="e">
        <f t="shared" si="14"/>
        <v>#DIV/0!</v>
      </c>
      <c r="W29" t="s">
        <v>8</v>
      </c>
      <c r="X29">
        <v>3</v>
      </c>
      <c r="Z29">
        <v>1</v>
      </c>
      <c r="AA29">
        <v>4</v>
      </c>
      <c r="AB29" s="5">
        <f t="shared" si="15"/>
        <v>0.66666666666666674</v>
      </c>
      <c r="AC29" s="5" t="s">
        <v>55</v>
      </c>
      <c r="AD29" s="18">
        <f>AA27*2</f>
        <v>28</v>
      </c>
      <c r="AE29" s="21">
        <f>AA31</f>
        <v>8</v>
      </c>
      <c r="AF29" s="18">
        <f>AA32</f>
        <v>20</v>
      </c>
      <c r="AG29" s="5">
        <f>AB27</f>
        <v>0.5</v>
      </c>
    </row>
    <row r="30" spans="1:44" thickTop="1" thickBot="1" x14ac:dyDescent="0.45">
      <c r="A30" s="4"/>
      <c r="B30" t="s">
        <v>9</v>
      </c>
      <c r="C30">
        <v>1</v>
      </c>
      <c r="D30">
        <v>1</v>
      </c>
      <c r="G30" s="5">
        <f t="shared" si="12"/>
        <v>-1</v>
      </c>
      <c r="I30" t="s">
        <v>9</v>
      </c>
      <c r="J30">
        <v>1</v>
      </c>
      <c r="M30">
        <v>1</v>
      </c>
      <c r="N30" s="5">
        <f t="shared" si="13"/>
        <v>0</v>
      </c>
      <c r="P30" t="s">
        <v>9</v>
      </c>
      <c r="U30" s="5" t="e">
        <f t="shared" si="14"/>
        <v>#DIV/0!</v>
      </c>
      <c r="W30" t="s">
        <v>9</v>
      </c>
      <c r="AB30" s="5" t="e">
        <f t="shared" si="15"/>
        <v>#DIV/0!</v>
      </c>
    </row>
    <row r="31" spans="1:44" thickTop="1" thickBot="1" x14ac:dyDescent="0.45">
      <c r="A31" s="4"/>
      <c r="B31" t="s">
        <v>19</v>
      </c>
      <c r="C31">
        <f>C28 + C30 + C29 *2</f>
        <v>1</v>
      </c>
      <c r="D31">
        <f>D28 + D30 + D29 *2</f>
        <v>1</v>
      </c>
      <c r="E31">
        <f>E28 + E30 + E29 *2</f>
        <v>0</v>
      </c>
      <c r="F31">
        <f>F28 + F30 + F29 *2</f>
        <v>0</v>
      </c>
      <c r="G31" s="5">
        <f t="shared" si="12"/>
        <v>-1</v>
      </c>
      <c r="I31" t="s">
        <v>19</v>
      </c>
      <c r="J31">
        <f>J28 + J30 + J29 *2</f>
        <v>21</v>
      </c>
      <c r="K31">
        <f>K28 + K30 + K29 *2</f>
        <v>9</v>
      </c>
      <c r="L31">
        <f>L28 + L30 + L29 *2</f>
        <v>6</v>
      </c>
      <c r="M31">
        <f>M28 + M30 + M29 *2</f>
        <v>7</v>
      </c>
      <c r="N31" s="5">
        <f t="shared" si="13"/>
        <v>-0.56666666666666665</v>
      </c>
      <c r="P31" t="s">
        <v>19</v>
      </c>
      <c r="Q31">
        <f>Q28 + Q30 + Q29 *2</f>
        <v>0</v>
      </c>
      <c r="R31">
        <f>R28 + R30 + R29 *2</f>
        <v>0</v>
      </c>
      <c r="S31">
        <f>S28 + S30 + S29 *2</f>
        <v>1</v>
      </c>
      <c r="T31">
        <f>T28 + T30 + T29 *2</f>
        <v>0</v>
      </c>
      <c r="U31" s="5" t="e">
        <f t="shared" si="14"/>
        <v>#DIV/0!</v>
      </c>
      <c r="W31" t="s">
        <v>19</v>
      </c>
      <c r="X31">
        <f>X28 + X30 + X29 *2</f>
        <v>6</v>
      </c>
      <c r="Y31">
        <f>Y28 + Y30 + Y29 *2</f>
        <v>0</v>
      </c>
      <c r="Z31">
        <f>Z28 + Z30 + Z29 *2</f>
        <v>2</v>
      </c>
      <c r="AA31">
        <f>AA28 + AA30 + AA29 *2</f>
        <v>8</v>
      </c>
      <c r="AB31" s="5">
        <f t="shared" si="15"/>
        <v>0.66666666666666674</v>
      </c>
    </row>
    <row r="32" spans="1:44" thickTop="1" thickBot="1" x14ac:dyDescent="0.45">
      <c r="A32" s="4"/>
      <c r="B32" s="1" t="s">
        <v>10</v>
      </c>
      <c r="C32" s="1">
        <f>C27 * 2 - C31</f>
        <v>43</v>
      </c>
      <c r="D32" s="1">
        <f>D27 * 2 - D31</f>
        <v>49</v>
      </c>
      <c r="E32" s="1">
        <f>E27 * 2 - E31</f>
        <v>50</v>
      </c>
      <c r="F32" s="1">
        <f>F27 * 2 - F31</f>
        <v>54</v>
      </c>
      <c r="G32" s="5">
        <f t="shared" si="12"/>
        <v>0.13043478260869557</v>
      </c>
      <c r="I32" s="1" t="s">
        <v>10</v>
      </c>
      <c r="J32" s="1">
        <f>J27 * 2 - J31</f>
        <v>3</v>
      </c>
      <c r="K32" s="1">
        <f>K27 * 2 - K31</f>
        <v>25</v>
      </c>
      <c r="L32" s="1">
        <f>L27 * 2 - L31</f>
        <v>28</v>
      </c>
      <c r="M32" s="1">
        <f>M27 * 2 - M31</f>
        <v>29</v>
      </c>
      <c r="N32" s="5">
        <f t="shared" si="13"/>
        <v>1.0357142857142856</v>
      </c>
      <c r="P32" s="1" t="s">
        <v>10</v>
      </c>
      <c r="Q32" s="1">
        <f>Q27 * 2 - Q31</f>
        <v>48</v>
      </c>
      <c r="R32" s="1">
        <f>R27 * 2 - R31</f>
        <v>44</v>
      </c>
      <c r="S32" s="1">
        <f>S27 * 2 - S31</f>
        <v>41</v>
      </c>
      <c r="T32" s="1">
        <f>T27 * 2 - T31</f>
        <v>48</v>
      </c>
      <c r="U32" s="5">
        <f t="shared" si="14"/>
        <v>-3.2608695652173947E-2</v>
      </c>
      <c r="W32" s="1" t="s">
        <v>10</v>
      </c>
      <c r="X32" s="1">
        <f>X27 * 2 - X31</f>
        <v>14</v>
      </c>
      <c r="Y32" s="1">
        <f>Y27 * 2 - Y31</f>
        <v>20</v>
      </c>
      <c r="Z32" s="1">
        <f>Z27 * 2 - Z31</f>
        <v>30</v>
      </c>
      <c r="AA32" s="1">
        <f>AA27 * 2 - AA31</f>
        <v>20</v>
      </c>
      <c r="AB32" s="5">
        <f t="shared" si="15"/>
        <v>0.47058823529411775</v>
      </c>
      <c r="AO32" s="6">
        <f>Q32/F32 -1</f>
        <v>-0.11111111111111116</v>
      </c>
      <c r="AP32" s="6">
        <f>AA32/M32 -1</f>
        <v>-0.31034482758620685</v>
      </c>
      <c r="AQ32" s="6">
        <f>M32/F32 -1</f>
        <v>-0.46296296296296291</v>
      </c>
      <c r="AR32" s="6">
        <f>AA32/T32-1</f>
        <v>-0.58333333333333326</v>
      </c>
    </row>
    <row r="33" spans="1:49" thickTop="1" thickBot="1" x14ac:dyDescent="0.45">
      <c r="A33" s="3"/>
      <c r="B33" s="11" t="s">
        <v>5</v>
      </c>
      <c r="C33" s="11"/>
      <c r="D33" s="11"/>
      <c r="E33" s="11"/>
      <c r="F33" s="11"/>
      <c r="G33" s="11"/>
      <c r="H33" s="7"/>
      <c r="I33" s="11" t="s">
        <v>16</v>
      </c>
      <c r="J33" s="11"/>
      <c r="K33" s="11"/>
      <c r="L33" s="11"/>
      <c r="M33" s="11"/>
      <c r="N33" s="11"/>
      <c r="O33" s="7"/>
      <c r="P33" s="11" t="s">
        <v>17</v>
      </c>
      <c r="Q33" s="11"/>
      <c r="R33" s="11"/>
      <c r="S33" s="11"/>
      <c r="T33" s="11"/>
      <c r="U33" s="11"/>
      <c r="V33" s="7"/>
      <c r="W33" s="11" t="s">
        <v>18</v>
      </c>
      <c r="X33" s="11"/>
      <c r="Y33" s="11"/>
      <c r="Z33" s="11"/>
      <c r="AA33" s="11"/>
      <c r="AB33" s="11"/>
      <c r="AC33" s="5" t="s">
        <v>59</v>
      </c>
      <c r="AD33" s="5" t="s">
        <v>57</v>
      </c>
      <c r="AE33" s="16" t="s">
        <v>56</v>
      </c>
      <c r="AF33" s="2" t="s">
        <v>58</v>
      </c>
      <c r="AG33" s="2" t="s">
        <v>60</v>
      </c>
      <c r="AH33" s="2"/>
      <c r="AI33" s="2"/>
      <c r="AJ33" s="2"/>
      <c r="AK33" s="2"/>
      <c r="AL33" s="2"/>
      <c r="AM33" s="2"/>
      <c r="AO33" s="12" t="s">
        <v>51</v>
      </c>
      <c r="AP33" s="12"/>
      <c r="AQ33" s="12"/>
      <c r="AR33" s="12"/>
    </row>
    <row r="34" spans="1:49" thickTop="1" thickBot="1" x14ac:dyDescent="0.45">
      <c r="A34" s="3"/>
      <c r="C34" t="s">
        <v>0</v>
      </c>
      <c r="D34" t="s">
        <v>1</v>
      </c>
      <c r="E34" t="s">
        <v>2</v>
      </c>
      <c r="F34" t="s">
        <v>3</v>
      </c>
      <c r="G34" s="5" t="s">
        <v>25</v>
      </c>
      <c r="J34" t="s">
        <v>0</v>
      </c>
      <c r="K34" t="s">
        <v>1</v>
      </c>
      <c r="L34" t="s">
        <v>2</v>
      </c>
      <c r="M34" t="s">
        <v>3</v>
      </c>
      <c r="N34" s="5" t="s">
        <v>25</v>
      </c>
      <c r="Q34" t="s">
        <v>0</v>
      </c>
      <c r="R34" t="s">
        <v>1</v>
      </c>
      <c r="S34" t="s">
        <v>2</v>
      </c>
      <c r="T34" t="s">
        <v>3</v>
      </c>
      <c r="U34" s="5" t="s">
        <v>25</v>
      </c>
      <c r="X34" t="s">
        <v>0</v>
      </c>
      <c r="Y34" t="s">
        <v>1</v>
      </c>
      <c r="Z34" t="s">
        <v>2</v>
      </c>
      <c r="AA34" t="s">
        <v>3</v>
      </c>
      <c r="AB34" s="5" t="s">
        <v>25</v>
      </c>
      <c r="AC34" s="5" t="s">
        <v>52</v>
      </c>
      <c r="AD34" s="18">
        <f>F35 * 2</f>
        <v>50</v>
      </c>
      <c r="AE34" s="21">
        <f>F39</f>
        <v>1</v>
      </c>
      <c r="AF34" s="18">
        <f>F40</f>
        <v>49</v>
      </c>
      <c r="AG34" s="5">
        <f>G35</f>
        <v>-5.7692307692307709E-2</v>
      </c>
      <c r="AO34" s="5" t="s">
        <v>22</v>
      </c>
      <c r="AP34" s="5" t="s">
        <v>23</v>
      </c>
      <c r="AQ34" s="5" t="s">
        <v>20</v>
      </c>
      <c r="AR34" s="5" t="s">
        <v>21</v>
      </c>
    </row>
    <row r="35" spans="1:49" thickTop="1" thickBot="1" x14ac:dyDescent="0.45">
      <c r="A35" s="3" t="s">
        <v>31</v>
      </c>
      <c r="B35" t="s">
        <v>6</v>
      </c>
      <c r="C35">
        <v>27</v>
      </c>
      <c r="D35">
        <v>25</v>
      </c>
      <c r="E35">
        <v>24</v>
      </c>
      <c r="F35">
        <v>25</v>
      </c>
      <c r="G35" s="5">
        <f t="shared" ref="G35:G40" si="16">(E35+F35)/(C35+D35) -1</f>
        <v>-5.7692307692307709E-2</v>
      </c>
      <c r="I35" t="s">
        <v>6</v>
      </c>
      <c r="J35">
        <v>21</v>
      </c>
      <c r="K35">
        <v>20</v>
      </c>
      <c r="L35">
        <v>22</v>
      </c>
      <c r="M35">
        <v>24</v>
      </c>
      <c r="N35" s="5">
        <f t="shared" ref="N35:N40" si="17">(L35+M35)/(J35+K35) -1</f>
        <v>0.12195121951219523</v>
      </c>
      <c r="P35" t="s">
        <v>6</v>
      </c>
      <c r="Q35">
        <v>23</v>
      </c>
      <c r="R35">
        <v>26</v>
      </c>
      <c r="S35">
        <v>23</v>
      </c>
      <c r="T35">
        <v>25</v>
      </c>
      <c r="U35" s="5">
        <f t="shared" ref="U35:U40" si="18">(S35+T35)/(Q35+R35) -1</f>
        <v>-2.0408163265306145E-2</v>
      </c>
      <c r="W35" t="s">
        <v>6</v>
      </c>
      <c r="X35">
        <v>20</v>
      </c>
      <c r="Y35">
        <v>19</v>
      </c>
      <c r="Z35">
        <v>18</v>
      </c>
      <c r="AA35">
        <v>20</v>
      </c>
      <c r="AB35" s="5">
        <f t="shared" ref="AB35:AB40" si="19">(Z35+AA35)/(X35+Y35) -1</f>
        <v>-2.5641025641025661E-2</v>
      </c>
      <c r="AC35" s="5" t="s">
        <v>53</v>
      </c>
      <c r="AD35" s="18">
        <f>M35 *2</f>
        <v>48</v>
      </c>
      <c r="AE35" s="21">
        <f>M39</f>
        <v>4</v>
      </c>
      <c r="AF35" s="18">
        <f>M40</f>
        <v>44</v>
      </c>
      <c r="AG35" s="5">
        <f>N35</f>
        <v>0.12195121951219523</v>
      </c>
    </row>
    <row r="36" spans="1:49" thickTop="1" thickBot="1" x14ac:dyDescent="0.45">
      <c r="A36" s="3" t="s">
        <v>40</v>
      </c>
      <c r="B36" t="s">
        <v>7</v>
      </c>
      <c r="G36" s="5" t="e">
        <f t="shared" si="16"/>
        <v>#DIV/0!</v>
      </c>
      <c r="I36" t="s">
        <v>7</v>
      </c>
      <c r="K36">
        <v>1</v>
      </c>
      <c r="L36">
        <v>0</v>
      </c>
      <c r="N36" s="5">
        <f t="shared" si="17"/>
        <v>-1</v>
      </c>
      <c r="P36" t="s">
        <v>7</v>
      </c>
      <c r="R36">
        <v>1</v>
      </c>
      <c r="S36">
        <v>3</v>
      </c>
      <c r="U36" s="5">
        <f t="shared" si="18"/>
        <v>2</v>
      </c>
      <c r="W36" t="s">
        <v>7</v>
      </c>
      <c r="X36">
        <v>2</v>
      </c>
      <c r="Z36">
        <v>1</v>
      </c>
      <c r="AB36" s="5">
        <f t="shared" si="19"/>
        <v>-0.5</v>
      </c>
      <c r="AC36" s="5" t="s">
        <v>54</v>
      </c>
      <c r="AD36" s="18">
        <f>T35*2</f>
        <v>50</v>
      </c>
      <c r="AE36" s="21">
        <f>T39</f>
        <v>0</v>
      </c>
      <c r="AF36" s="18">
        <f>T40</f>
        <v>50</v>
      </c>
      <c r="AG36" s="5">
        <f>U35</f>
        <v>-2.0408163265306145E-2</v>
      </c>
    </row>
    <row r="37" spans="1:49" thickTop="1" thickBot="1" x14ac:dyDescent="0.45">
      <c r="A37" s="3"/>
      <c r="B37" t="s">
        <v>8</v>
      </c>
      <c r="G37" s="5" t="e">
        <f t="shared" si="16"/>
        <v>#DIV/0!</v>
      </c>
      <c r="I37" t="s">
        <v>8</v>
      </c>
      <c r="J37">
        <v>4</v>
      </c>
      <c r="K37">
        <v>5</v>
      </c>
      <c r="L37">
        <v>3</v>
      </c>
      <c r="N37" s="5">
        <f t="shared" si="17"/>
        <v>-0.66666666666666674</v>
      </c>
      <c r="P37" t="s">
        <v>8</v>
      </c>
      <c r="U37" s="5" t="e">
        <f t="shared" si="18"/>
        <v>#DIV/0!</v>
      </c>
      <c r="W37" t="s">
        <v>8</v>
      </c>
      <c r="X37">
        <v>1</v>
      </c>
      <c r="Y37">
        <v>1</v>
      </c>
      <c r="Z37">
        <v>1</v>
      </c>
      <c r="AA37">
        <v>2</v>
      </c>
      <c r="AB37" s="5">
        <f t="shared" si="19"/>
        <v>0.5</v>
      </c>
      <c r="AC37" s="5" t="s">
        <v>55</v>
      </c>
      <c r="AD37" s="18">
        <f>AA35*2</f>
        <v>40</v>
      </c>
      <c r="AE37" s="21">
        <f>AA39</f>
        <v>4</v>
      </c>
      <c r="AF37" s="18">
        <f>AA40</f>
        <v>36</v>
      </c>
      <c r="AG37" s="5">
        <f>AB35</f>
        <v>-2.5641025641025661E-2</v>
      </c>
    </row>
    <row r="38" spans="1:49" thickTop="1" thickBot="1" x14ac:dyDescent="0.45">
      <c r="A38" s="3"/>
      <c r="B38" t="s">
        <v>9</v>
      </c>
      <c r="D38">
        <v>2</v>
      </c>
      <c r="E38">
        <v>2</v>
      </c>
      <c r="F38">
        <v>1</v>
      </c>
      <c r="G38" s="5">
        <f t="shared" si="16"/>
        <v>0.5</v>
      </c>
      <c r="I38" t="s">
        <v>9</v>
      </c>
      <c r="J38">
        <v>5</v>
      </c>
      <c r="K38">
        <v>5</v>
      </c>
      <c r="L38">
        <v>4</v>
      </c>
      <c r="M38">
        <v>4</v>
      </c>
      <c r="N38" s="5">
        <f t="shared" si="17"/>
        <v>-0.19999999999999996</v>
      </c>
      <c r="P38" t="s">
        <v>9</v>
      </c>
      <c r="U38" s="5" t="e">
        <f t="shared" si="18"/>
        <v>#DIV/0!</v>
      </c>
      <c r="W38" t="s">
        <v>9</v>
      </c>
      <c r="AB38" s="5" t="e">
        <f t="shared" si="19"/>
        <v>#DIV/0!</v>
      </c>
    </row>
    <row r="39" spans="1:49" thickTop="1" thickBot="1" x14ac:dyDescent="0.45">
      <c r="A39" s="3"/>
      <c r="B39" t="s">
        <v>19</v>
      </c>
      <c r="C39">
        <f>C36 + C38 + C37 *2</f>
        <v>0</v>
      </c>
      <c r="D39">
        <f>D36 + D38 + D37 *2</f>
        <v>2</v>
      </c>
      <c r="E39">
        <f>E36 + E38 + E37 *2</f>
        <v>2</v>
      </c>
      <c r="F39">
        <f>F36 + F38 + F37 *2</f>
        <v>1</v>
      </c>
      <c r="G39" s="5">
        <f t="shared" si="16"/>
        <v>0.5</v>
      </c>
      <c r="I39" t="s">
        <v>19</v>
      </c>
      <c r="J39">
        <f>J36 + J38 + J37 *2</f>
        <v>13</v>
      </c>
      <c r="K39">
        <f>K36 + K38 + K37 *2</f>
        <v>16</v>
      </c>
      <c r="L39">
        <f>L36 + L38 + L37 *2</f>
        <v>10</v>
      </c>
      <c r="M39">
        <f>M36 + M38 + M37 *2</f>
        <v>4</v>
      </c>
      <c r="N39" s="5">
        <f t="shared" si="17"/>
        <v>-0.51724137931034475</v>
      </c>
      <c r="P39" t="s">
        <v>19</v>
      </c>
      <c r="Q39">
        <f>Q36 + Q38 + Q37 *2</f>
        <v>0</v>
      </c>
      <c r="R39">
        <f>R36 + R38 + R37 *2</f>
        <v>1</v>
      </c>
      <c r="S39">
        <f>S36 + S38 + S37 *2</f>
        <v>3</v>
      </c>
      <c r="T39">
        <f>T36 + T38 + T37 *2</f>
        <v>0</v>
      </c>
      <c r="U39" s="5">
        <f t="shared" si="18"/>
        <v>2</v>
      </c>
      <c r="W39" t="s">
        <v>19</v>
      </c>
      <c r="X39">
        <f>X36 + X38 + X37 *2</f>
        <v>4</v>
      </c>
      <c r="Y39">
        <f>Y36 + Y38 + Y37 *2</f>
        <v>2</v>
      </c>
      <c r="Z39">
        <f>Z36 + Z38 + Z37 *2</f>
        <v>3</v>
      </c>
      <c r="AA39">
        <f>AA36 + AA38 + AA37 *2</f>
        <v>4</v>
      </c>
      <c r="AB39" s="5">
        <f t="shared" si="19"/>
        <v>0.16666666666666674</v>
      </c>
      <c r="AI39" s="19"/>
    </row>
    <row r="40" spans="1:49" thickTop="1" thickBot="1" x14ac:dyDescent="0.45">
      <c r="A40" s="3"/>
      <c r="B40" s="1" t="s">
        <v>10</v>
      </c>
      <c r="C40" s="1">
        <f>C35 * 2 - C39</f>
        <v>54</v>
      </c>
      <c r="D40" s="1">
        <f>D35 * 2 - D39</f>
        <v>48</v>
      </c>
      <c r="E40" s="1">
        <f>E35 * 2 - E39</f>
        <v>46</v>
      </c>
      <c r="F40" s="1">
        <f>F35 * 2 - F39</f>
        <v>49</v>
      </c>
      <c r="G40" s="5">
        <f t="shared" si="16"/>
        <v>-6.8627450980392135E-2</v>
      </c>
      <c r="I40" s="1" t="s">
        <v>10</v>
      </c>
      <c r="J40" s="1">
        <f>J35 * 2 - J39</f>
        <v>29</v>
      </c>
      <c r="K40" s="1">
        <f>K35 * 2 - K39</f>
        <v>24</v>
      </c>
      <c r="L40" s="1">
        <f>L35 * 2 - L39</f>
        <v>34</v>
      </c>
      <c r="M40" s="1">
        <f>M35 * 2 - M39</f>
        <v>44</v>
      </c>
      <c r="N40" s="5">
        <f t="shared" si="17"/>
        <v>0.47169811320754707</v>
      </c>
      <c r="P40" s="1" t="s">
        <v>10</v>
      </c>
      <c r="Q40" s="1">
        <f>Q35 * 2 - Q39</f>
        <v>46</v>
      </c>
      <c r="R40" s="1">
        <f>R35 * 2 - R39</f>
        <v>51</v>
      </c>
      <c r="S40" s="1">
        <f>S35 * 2 - S39</f>
        <v>43</v>
      </c>
      <c r="T40" s="1">
        <f>T35 * 2 - T39</f>
        <v>50</v>
      </c>
      <c r="U40" s="5">
        <f t="shared" si="18"/>
        <v>-4.123711340206182E-2</v>
      </c>
      <c r="W40" s="1" t="s">
        <v>10</v>
      </c>
      <c r="X40" s="1">
        <f>X35 * 2 - X39</f>
        <v>36</v>
      </c>
      <c r="Y40" s="1">
        <f>Y35 * 2 - Y39</f>
        <v>36</v>
      </c>
      <c r="Z40" s="1">
        <f>Z35 * 2 - Z39</f>
        <v>33</v>
      </c>
      <c r="AA40" s="1">
        <f>AA35 * 2 - AA39</f>
        <v>36</v>
      </c>
      <c r="AB40" s="5">
        <f t="shared" si="19"/>
        <v>-4.166666666666663E-2</v>
      </c>
      <c r="AH40" s="11" t="s">
        <v>65</v>
      </c>
      <c r="AI40" s="11"/>
      <c r="AJ40" s="11"/>
      <c r="AO40" s="6">
        <f>Q40/F40 -1</f>
        <v>-6.1224489795918324E-2</v>
      </c>
      <c r="AP40" s="6">
        <f>AA40/M40 -1</f>
        <v>-0.18181818181818177</v>
      </c>
      <c r="AQ40" s="6">
        <f>M40/F40 -1</f>
        <v>-0.10204081632653061</v>
      </c>
      <c r="AR40" s="6">
        <f>AA40/T40-1</f>
        <v>-0.28000000000000003</v>
      </c>
    </row>
    <row r="41" spans="1:49" thickTop="1" thickBot="1" x14ac:dyDescent="0.45">
      <c r="A41" s="4"/>
      <c r="B41" s="11" t="s">
        <v>5</v>
      </c>
      <c r="C41" s="11"/>
      <c r="D41" s="11"/>
      <c r="E41" s="11"/>
      <c r="F41" s="11"/>
      <c r="G41" s="11"/>
      <c r="H41" s="7"/>
      <c r="I41" s="11" t="s">
        <v>16</v>
      </c>
      <c r="J41" s="11"/>
      <c r="K41" s="11"/>
      <c r="L41" s="11"/>
      <c r="M41" s="11"/>
      <c r="N41" s="11"/>
      <c r="O41" s="7"/>
      <c r="P41" s="11" t="s">
        <v>17</v>
      </c>
      <c r="Q41" s="11"/>
      <c r="R41" s="11"/>
      <c r="S41" s="11"/>
      <c r="T41" s="11"/>
      <c r="U41" s="11"/>
      <c r="V41" s="7"/>
      <c r="W41" s="11" t="s">
        <v>18</v>
      </c>
      <c r="X41" s="11"/>
      <c r="Y41" s="11"/>
      <c r="Z41" s="11"/>
      <c r="AA41" s="11"/>
      <c r="AB41" s="11"/>
      <c r="AC41" s="5" t="s">
        <v>59</v>
      </c>
      <c r="AD41" s="5" t="s">
        <v>57</v>
      </c>
      <c r="AE41" s="16" t="s">
        <v>56</v>
      </c>
      <c r="AF41" s="2" t="s">
        <v>58</v>
      </c>
      <c r="AG41" s="2" t="s">
        <v>60</v>
      </c>
      <c r="AI41" s="5" t="s">
        <v>61</v>
      </c>
      <c r="AJ41" s="2" t="s">
        <v>62</v>
      </c>
      <c r="AK41" s="22" t="s">
        <v>63</v>
      </c>
      <c r="AL41" s="22" t="s">
        <v>64</v>
      </c>
      <c r="AM41" s="2"/>
      <c r="AO41" s="12" t="s">
        <v>51</v>
      </c>
      <c r="AP41" s="12"/>
      <c r="AQ41" s="12"/>
      <c r="AR41" s="12"/>
    </row>
    <row r="42" spans="1:49" thickTop="1" thickBot="1" x14ac:dyDescent="0.45">
      <c r="A42" s="4"/>
      <c r="C42" t="s">
        <v>0</v>
      </c>
      <c r="D42" t="s">
        <v>1</v>
      </c>
      <c r="E42" t="s">
        <v>2</v>
      </c>
      <c r="F42" t="s">
        <v>3</v>
      </c>
      <c r="G42" s="5" t="s">
        <v>25</v>
      </c>
      <c r="J42" t="s">
        <v>0</v>
      </c>
      <c r="K42" t="s">
        <v>1</v>
      </c>
      <c r="L42" t="s">
        <v>2</v>
      </c>
      <c r="M42" t="s">
        <v>3</v>
      </c>
      <c r="N42" s="5" t="s">
        <v>25</v>
      </c>
      <c r="Q42" t="s">
        <v>0</v>
      </c>
      <c r="R42" t="s">
        <v>1</v>
      </c>
      <c r="S42" t="s">
        <v>2</v>
      </c>
      <c r="T42" t="s">
        <v>3</v>
      </c>
      <c r="U42" s="5" t="s">
        <v>25</v>
      </c>
      <c r="X42" t="s">
        <v>0</v>
      </c>
      <c r="Y42" t="s">
        <v>1</v>
      </c>
      <c r="Z42" t="s">
        <v>2</v>
      </c>
      <c r="AA42" t="s">
        <v>3</v>
      </c>
      <c r="AB42" s="5" t="s">
        <v>25</v>
      </c>
      <c r="AC42" s="5" t="s">
        <v>52</v>
      </c>
      <c r="AD42" s="18">
        <f>F43 * 2</f>
        <v>52</v>
      </c>
      <c r="AE42" s="21">
        <f>F47</f>
        <v>2</v>
      </c>
      <c r="AF42" s="18">
        <f>F48</f>
        <v>50</v>
      </c>
      <c r="AG42" s="5">
        <f>G43</f>
        <v>2.0408163265306145E-2</v>
      </c>
      <c r="AH42" s="5" t="s">
        <v>52</v>
      </c>
      <c r="AI42" s="20">
        <f>(AD2 + AD10 + AD18 + AD26 +AD34 + AD42)/6</f>
        <v>54.666666666666664</v>
      </c>
      <c r="AJ42" s="20">
        <f>(AE2 + AE10 + AE18 + AE26 +AE34 + AE42)/6</f>
        <v>1.8333333333333333</v>
      </c>
      <c r="AK42" s="23">
        <f>(AF2 + AF10 + AF18 + AF26 +AF34 + AF42)/6</f>
        <v>52.833333333333336</v>
      </c>
      <c r="AL42" s="6">
        <f>(AG2 + AG10 + AG18 + AG26 +AG34 + AG42)/6</f>
        <v>3.5625206785585818E-2</v>
      </c>
      <c r="AO42" s="5" t="s">
        <v>22</v>
      </c>
      <c r="AP42" s="5" t="s">
        <v>23</v>
      </c>
      <c r="AQ42" s="5" t="s">
        <v>20</v>
      </c>
      <c r="AR42" s="5" t="s">
        <v>21</v>
      </c>
    </row>
    <row r="43" spans="1:49" thickTop="1" thickBot="1" x14ac:dyDescent="0.45">
      <c r="A43" s="4" t="s">
        <v>32</v>
      </c>
      <c r="B43" t="s">
        <v>6</v>
      </c>
      <c r="C43">
        <v>24</v>
      </c>
      <c r="D43">
        <v>25</v>
      </c>
      <c r="E43">
        <v>24</v>
      </c>
      <c r="F43">
        <v>26</v>
      </c>
      <c r="G43" s="5">
        <f t="shared" ref="G43:G48" si="20">(E43+F43)/(C43+D43) -1</f>
        <v>2.0408163265306145E-2</v>
      </c>
      <c r="I43" t="s">
        <v>6</v>
      </c>
      <c r="J43">
        <v>19</v>
      </c>
      <c r="K43">
        <v>21</v>
      </c>
      <c r="L43">
        <v>18</v>
      </c>
      <c r="M43">
        <v>18</v>
      </c>
      <c r="N43" s="5">
        <f t="shared" ref="N43:N48" si="21">(L43+M43)/(J43+K43) -1</f>
        <v>-9.9999999999999978E-2</v>
      </c>
      <c r="P43" t="s">
        <v>6</v>
      </c>
      <c r="Q43">
        <v>24</v>
      </c>
      <c r="R43">
        <v>30</v>
      </c>
      <c r="S43">
        <v>28</v>
      </c>
      <c r="T43">
        <v>29</v>
      </c>
      <c r="U43" s="5">
        <f t="shared" ref="U43:U48" si="22">(S43+T43)/(Q43+R43) -1</f>
        <v>5.555555555555558E-2</v>
      </c>
      <c r="W43" t="s">
        <v>6</v>
      </c>
      <c r="X43">
        <v>10</v>
      </c>
      <c r="Y43">
        <v>14</v>
      </c>
      <c r="Z43">
        <v>20</v>
      </c>
      <c r="AA43">
        <v>19</v>
      </c>
      <c r="AB43" s="5">
        <f t="shared" ref="AB43:AB48" si="23">(Z43+AA43)/(X43+Y43) -1</f>
        <v>0.625</v>
      </c>
      <c r="AC43" s="5" t="s">
        <v>53</v>
      </c>
      <c r="AD43" s="18">
        <f>M43 *2</f>
        <v>36</v>
      </c>
      <c r="AE43" s="21">
        <f>M47</f>
        <v>17</v>
      </c>
      <c r="AF43" s="18">
        <f>M48</f>
        <v>19</v>
      </c>
      <c r="AG43" s="5">
        <f>N43</f>
        <v>-9.9999999999999978E-2</v>
      </c>
      <c r="AH43" s="5" t="s">
        <v>53</v>
      </c>
      <c r="AI43" s="20">
        <f>(AD3 + AD11 + AD19 + AD27 +AD35 + AD43)/6</f>
        <v>46</v>
      </c>
      <c r="AJ43" s="20">
        <f>(AE3 + AE11 + AE19 + AE27 +AE35 + AE43)/6</f>
        <v>9.6666666666666661</v>
      </c>
      <c r="AK43" s="23">
        <f>(AF3 + AF11 + AF19 + AF27 +AF35 + AF43)/6</f>
        <v>36.333333333333336</v>
      </c>
      <c r="AL43" s="6">
        <f>(AG3 + AG11 + AG19 + AG27 +AG35 + AG43)/6</f>
        <v>4.7698577238365292E-2</v>
      </c>
    </row>
    <row r="44" spans="1:49" thickTop="1" thickBot="1" x14ac:dyDescent="0.45">
      <c r="A44" s="4" t="s">
        <v>41</v>
      </c>
      <c r="B44" t="s">
        <v>7</v>
      </c>
      <c r="G44" s="5" t="e">
        <f t="shared" si="20"/>
        <v>#DIV/0!</v>
      </c>
      <c r="I44" t="s">
        <v>7</v>
      </c>
      <c r="N44" s="5" t="e">
        <f t="shared" si="21"/>
        <v>#DIV/0!</v>
      </c>
      <c r="P44" t="s">
        <v>7</v>
      </c>
      <c r="Q44">
        <v>2</v>
      </c>
      <c r="S44">
        <v>1</v>
      </c>
      <c r="U44" s="5">
        <f t="shared" si="22"/>
        <v>-0.5</v>
      </c>
      <c r="W44" t="s">
        <v>7</v>
      </c>
      <c r="X44">
        <v>1</v>
      </c>
      <c r="Y44">
        <v>2</v>
      </c>
      <c r="Z44">
        <v>0</v>
      </c>
      <c r="AA44">
        <v>1</v>
      </c>
      <c r="AB44" s="5">
        <f t="shared" si="23"/>
        <v>-0.66666666666666674</v>
      </c>
      <c r="AC44" s="5" t="s">
        <v>54</v>
      </c>
      <c r="AD44" s="18">
        <f>T43*2</f>
        <v>58</v>
      </c>
      <c r="AE44" s="21">
        <f>T47</f>
        <v>0</v>
      </c>
      <c r="AF44" s="18">
        <f>T48</f>
        <v>58</v>
      </c>
      <c r="AG44" s="5">
        <f>U43</f>
        <v>5.555555555555558E-2</v>
      </c>
      <c r="AH44" s="5" t="s">
        <v>54</v>
      </c>
      <c r="AI44" s="20">
        <f>(AD4 + AD12 + AD20 + AD28 +AD36 + AD44)/6</f>
        <v>53.666666666666664</v>
      </c>
      <c r="AJ44" s="20">
        <f>(AE4 + AE12 + AE20 + AE28 +AE36 + AE44)/6</f>
        <v>0.16666666666666666</v>
      </c>
      <c r="AK44" s="23">
        <f>(AF4 + AF12 + AF20 + AF28 +AF36 + AF44)/6</f>
        <v>53.5</v>
      </c>
      <c r="AL44" s="6">
        <f>(AG4 + AG12 + AG20 + AG28 +AG36 + AG44)/6</f>
        <v>1.5002005906728752E-2</v>
      </c>
    </row>
    <row r="45" spans="1:49" thickTop="1" thickBot="1" x14ac:dyDescent="0.45">
      <c r="A45" s="4"/>
      <c r="B45" t="s">
        <v>8</v>
      </c>
      <c r="G45" s="5" t="e">
        <f t="shared" si="20"/>
        <v>#DIV/0!</v>
      </c>
      <c r="I45" t="s">
        <v>8</v>
      </c>
      <c r="J45">
        <v>5</v>
      </c>
      <c r="K45">
        <v>7</v>
      </c>
      <c r="L45">
        <v>6</v>
      </c>
      <c r="M45">
        <v>6</v>
      </c>
      <c r="N45" s="5">
        <f t="shared" si="21"/>
        <v>0</v>
      </c>
      <c r="P45" t="s">
        <v>8</v>
      </c>
      <c r="U45" s="5" t="e">
        <f t="shared" si="22"/>
        <v>#DIV/0!</v>
      </c>
      <c r="W45" t="s">
        <v>8</v>
      </c>
      <c r="X45">
        <v>7</v>
      </c>
      <c r="Y45">
        <v>4</v>
      </c>
      <c r="Z45">
        <v>3</v>
      </c>
      <c r="AA45">
        <v>4</v>
      </c>
      <c r="AB45" s="5">
        <f t="shared" si="23"/>
        <v>-0.36363636363636365</v>
      </c>
      <c r="AC45" s="5" t="s">
        <v>55</v>
      </c>
      <c r="AD45" s="18">
        <f>AA43*2</f>
        <v>38</v>
      </c>
      <c r="AE45" s="21">
        <f>AA47</f>
        <v>9</v>
      </c>
      <c r="AF45" s="18">
        <f>AA48</f>
        <v>29</v>
      </c>
      <c r="AG45" s="5">
        <f>AB43</f>
        <v>0.625</v>
      </c>
      <c r="AH45" s="5" t="s">
        <v>55</v>
      </c>
      <c r="AI45" s="20">
        <f>(AD5 + AD13 + AD21 + AD29 +AD37 + AD45)/6</f>
        <v>36.333333333333336</v>
      </c>
      <c r="AJ45" s="20">
        <f>(AE5 + AE13 + AE21 + AE29 +AE37 + AE45)/6</f>
        <v>8.1666666666666661</v>
      </c>
      <c r="AK45" s="23">
        <f>(AF5 + AF13 + AF21 + AF29 +AF37 + AF45)/6</f>
        <v>28.166666666666668</v>
      </c>
      <c r="AL45" s="6">
        <f>(AG5 + AG13 + AG21 + AG29 +AG37 + AG45)/6</f>
        <v>0.19326510576510578</v>
      </c>
    </row>
    <row r="46" spans="1:49" thickTop="1" thickBot="1" x14ac:dyDescent="0.45">
      <c r="A46" s="4"/>
      <c r="B46" t="s">
        <v>9</v>
      </c>
      <c r="C46">
        <v>1</v>
      </c>
      <c r="E46">
        <v>2</v>
      </c>
      <c r="F46">
        <v>2</v>
      </c>
      <c r="G46" s="5">
        <f t="shared" si="20"/>
        <v>3</v>
      </c>
      <c r="I46" t="s">
        <v>9</v>
      </c>
      <c r="J46">
        <v>3</v>
      </c>
      <c r="K46">
        <v>1</v>
      </c>
      <c r="L46">
        <v>4</v>
      </c>
      <c r="M46">
        <v>5</v>
      </c>
      <c r="N46" s="5">
        <f t="shared" si="21"/>
        <v>1.25</v>
      </c>
      <c r="P46" t="s">
        <v>9</v>
      </c>
      <c r="U46" s="5" t="e">
        <f t="shared" si="22"/>
        <v>#DIV/0!</v>
      </c>
      <c r="W46" t="s">
        <v>9</v>
      </c>
      <c r="AB46" s="5" t="e">
        <f t="shared" si="23"/>
        <v>#DIV/0!</v>
      </c>
      <c r="AT46" t="s">
        <v>49</v>
      </c>
    </row>
    <row r="47" spans="1:49" thickTop="1" thickBot="1" x14ac:dyDescent="0.45">
      <c r="A47" s="4"/>
      <c r="B47" t="s">
        <v>19</v>
      </c>
      <c r="C47">
        <f>C44 + C46 + C45 *2</f>
        <v>1</v>
      </c>
      <c r="D47">
        <f>D44 + D46 + D45 *2</f>
        <v>0</v>
      </c>
      <c r="E47">
        <f>E44 + E46 + E45 *2</f>
        <v>2</v>
      </c>
      <c r="F47">
        <f>F44 + F46 + F45 *2</f>
        <v>2</v>
      </c>
      <c r="G47" s="5">
        <f t="shared" si="20"/>
        <v>3</v>
      </c>
      <c r="I47" t="s">
        <v>19</v>
      </c>
      <c r="J47">
        <f>J44 + J46 + J45 *2</f>
        <v>13</v>
      </c>
      <c r="K47">
        <f>K44 + K46 + K45 *2</f>
        <v>15</v>
      </c>
      <c r="L47">
        <f>L44 + L46 + L45 *2</f>
        <v>16</v>
      </c>
      <c r="M47">
        <f>M44 + M46 + M45 *2</f>
        <v>17</v>
      </c>
      <c r="N47" s="5">
        <f t="shared" si="21"/>
        <v>0.1785714285714286</v>
      </c>
      <c r="P47" t="s">
        <v>19</v>
      </c>
      <c r="Q47">
        <f>Q44 + Q46 + Q45 *2</f>
        <v>2</v>
      </c>
      <c r="R47">
        <f>R44 + R46 + R45 *2</f>
        <v>0</v>
      </c>
      <c r="S47">
        <f>S44 + S46 + S45 *2</f>
        <v>1</v>
      </c>
      <c r="T47">
        <f>T44 + T46 + T45 *2</f>
        <v>0</v>
      </c>
      <c r="U47" s="5">
        <f t="shared" si="22"/>
        <v>-0.5</v>
      </c>
      <c r="W47" t="s">
        <v>19</v>
      </c>
      <c r="X47">
        <f>X44 + X46 + X45 *2</f>
        <v>15</v>
      </c>
      <c r="Y47">
        <f>Y44 + Y46 + Y45 *2</f>
        <v>10</v>
      </c>
      <c r="Z47">
        <f>Z44 + Z46 + Z45 *2</f>
        <v>6</v>
      </c>
      <c r="AA47">
        <f>AA44 + AA46 + AA45 *2</f>
        <v>9</v>
      </c>
      <c r="AB47" s="5">
        <f t="shared" si="23"/>
        <v>-0.4</v>
      </c>
      <c r="AT47" s="5" t="s">
        <v>22</v>
      </c>
      <c r="AU47" s="5" t="s">
        <v>23</v>
      </c>
      <c r="AV47" s="5" t="s">
        <v>20</v>
      </c>
      <c r="AW47" s="5" t="s">
        <v>21</v>
      </c>
    </row>
    <row r="48" spans="1:49" thickTop="1" thickBot="1" x14ac:dyDescent="0.45">
      <c r="A48" s="4"/>
      <c r="B48" s="1" t="s">
        <v>10</v>
      </c>
      <c r="C48" s="1">
        <f>C43 * 2 - C47</f>
        <v>47</v>
      </c>
      <c r="D48" s="1">
        <f>D43 * 2 - D47</f>
        <v>50</v>
      </c>
      <c r="E48" s="1">
        <f>E43 * 2 - E47</f>
        <v>46</v>
      </c>
      <c r="F48" s="1">
        <f>F43 * 2 - F47</f>
        <v>50</v>
      </c>
      <c r="G48" s="5">
        <f t="shared" si="20"/>
        <v>-1.0309278350515427E-2</v>
      </c>
      <c r="I48" s="1" t="s">
        <v>10</v>
      </c>
      <c r="J48" s="1">
        <f>J43 * 2 - J47</f>
        <v>25</v>
      </c>
      <c r="K48" s="1">
        <f>K43 * 2 - K47</f>
        <v>27</v>
      </c>
      <c r="L48" s="1">
        <f>L43 * 2 - L47</f>
        <v>20</v>
      </c>
      <c r="M48" s="1">
        <f>M43 * 2 - M47</f>
        <v>19</v>
      </c>
      <c r="N48" s="5">
        <f t="shared" si="21"/>
        <v>-0.25</v>
      </c>
      <c r="P48" s="1" t="s">
        <v>10</v>
      </c>
      <c r="Q48" s="1">
        <f>Q43 * 2 - Q47</f>
        <v>46</v>
      </c>
      <c r="R48" s="1">
        <f>R43 * 2 - R47</f>
        <v>60</v>
      </c>
      <c r="S48" s="1">
        <f>S43 * 2 - S47</f>
        <v>55</v>
      </c>
      <c r="T48" s="1">
        <f>T43 * 2 - T47</f>
        <v>58</v>
      </c>
      <c r="U48" s="5">
        <f t="shared" si="22"/>
        <v>6.60377358490567E-2</v>
      </c>
      <c r="W48" s="1" t="s">
        <v>10</v>
      </c>
      <c r="X48" s="1">
        <f>X43 * 2 - X47</f>
        <v>5</v>
      </c>
      <c r="Y48" s="1">
        <f>Y43 * 2 - Y47</f>
        <v>18</v>
      </c>
      <c r="Z48" s="1">
        <f>Z43 * 2 - Z47</f>
        <v>34</v>
      </c>
      <c r="AA48" s="1">
        <f>AA43 * 2 - AA47</f>
        <v>29</v>
      </c>
      <c r="AB48" s="5">
        <f t="shared" si="23"/>
        <v>1.7391304347826089</v>
      </c>
      <c r="AO48" s="6">
        <f>Q48/F48 -1</f>
        <v>-7.999999999999996E-2</v>
      </c>
      <c r="AP48" s="6">
        <f>AA48/M48 -1</f>
        <v>0.52631578947368429</v>
      </c>
      <c r="AQ48" s="6">
        <f>M48/F48 -1</f>
        <v>-0.62</v>
      </c>
      <c r="AR48" s="6">
        <f>AA48/T48-1</f>
        <v>-0.5</v>
      </c>
      <c r="AT48" s="15">
        <f>AVERAGE(AO1:AO48)</f>
        <v>-8.1614787329073069E-2</v>
      </c>
      <c r="AU48" s="15">
        <f>AVERAGE(AP1:AP48)</f>
        <v>-0.16215578434799302</v>
      </c>
      <c r="AV48" s="15">
        <f>AVERAGE(AQ1:AQ48)</f>
        <v>-0.31184818708628231</v>
      </c>
      <c r="AW48" s="15">
        <f>AVERAGE(AR1:AR48)</f>
        <v>-0.46531746031746035</v>
      </c>
    </row>
    <row r="49" spans="1:49" thickTop="1" thickBot="1" x14ac:dyDescent="0.45">
      <c r="A49" s="10"/>
      <c r="B49" s="11" t="s">
        <v>5</v>
      </c>
      <c r="C49" s="11"/>
      <c r="D49" s="11"/>
      <c r="E49" s="11"/>
      <c r="F49" s="11"/>
      <c r="G49" s="14"/>
      <c r="H49" s="7"/>
      <c r="I49" s="13" t="s">
        <v>16</v>
      </c>
      <c r="J49" s="11"/>
      <c r="K49" s="11"/>
      <c r="L49" s="11"/>
      <c r="M49" s="11"/>
      <c r="N49" s="14"/>
      <c r="O49" s="7"/>
      <c r="P49" s="13" t="s">
        <v>17</v>
      </c>
      <c r="Q49" s="11"/>
      <c r="R49" s="11"/>
      <c r="S49" s="11"/>
      <c r="T49" s="11"/>
      <c r="U49" s="14"/>
      <c r="V49" s="7"/>
      <c r="W49" s="13" t="s">
        <v>18</v>
      </c>
      <c r="X49" s="11"/>
      <c r="Y49" s="11"/>
      <c r="Z49" s="11"/>
      <c r="AA49" s="11"/>
      <c r="AB49" s="11"/>
      <c r="AC49" s="5" t="s">
        <v>59</v>
      </c>
      <c r="AD49" s="5" t="s">
        <v>57</v>
      </c>
      <c r="AE49" s="16" t="s">
        <v>56</v>
      </c>
      <c r="AF49" s="2" t="s">
        <v>58</v>
      </c>
      <c r="AG49" s="2" t="s">
        <v>60</v>
      </c>
      <c r="AH49" s="2"/>
      <c r="AI49" s="2"/>
      <c r="AJ49" s="2"/>
      <c r="AK49" s="2"/>
      <c r="AL49" s="2"/>
      <c r="AM49" s="2"/>
      <c r="AO49" s="12" t="s">
        <v>51</v>
      </c>
      <c r="AP49" s="12"/>
      <c r="AQ49" s="12"/>
      <c r="AR49" s="12"/>
    </row>
    <row r="50" spans="1:49" thickTop="1" thickBot="1" x14ac:dyDescent="0.45">
      <c r="A50" s="10"/>
      <c r="C50" t="s">
        <v>0</v>
      </c>
      <c r="D50" t="s">
        <v>1</v>
      </c>
      <c r="E50" t="s">
        <v>2</v>
      </c>
      <c r="F50" t="s">
        <v>3</v>
      </c>
      <c r="G50" s="5" t="s">
        <v>25</v>
      </c>
      <c r="J50" t="s">
        <v>0</v>
      </c>
      <c r="K50" t="s">
        <v>1</v>
      </c>
      <c r="L50" t="s">
        <v>2</v>
      </c>
      <c r="M50" t="s">
        <v>3</v>
      </c>
      <c r="N50" s="5" t="s">
        <v>25</v>
      </c>
      <c r="Q50" t="s">
        <v>0</v>
      </c>
      <c r="R50" t="s">
        <v>1</v>
      </c>
      <c r="S50" t="s">
        <v>2</v>
      </c>
      <c r="T50" t="s">
        <v>3</v>
      </c>
      <c r="U50" s="5" t="s">
        <v>25</v>
      </c>
      <c r="X50" t="s">
        <v>0</v>
      </c>
      <c r="Y50" t="s">
        <v>1</v>
      </c>
      <c r="Z50" t="s">
        <v>2</v>
      </c>
      <c r="AA50" t="s">
        <v>3</v>
      </c>
      <c r="AB50" s="5" t="s">
        <v>25</v>
      </c>
      <c r="AC50" s="5" t="s">
        <v>52</v>
      </c>
      <c r="AD50" s="18">
        <f>F51 * 2</f>
        <v>50</v>
      </c>
      <c r="AE50" s="21">
        <f>F55</f>
        <v>4</v>
      </c>
      <c r="AF50" s="18">
        <f>F56</f>
        <v>46</v>
      </c>
      <c r="AG50" s="5">
        <f>G51</f>
        <v>0.23076923076923084</v>
      </c>
      <c r="AO50" s="5" t="s">
        <v>22</v>
      </c>
      <c r="AP50" s="5" t="s">
        <v>23</v>
      </c>
      <c r="AQ50" s="5" t="s">
        <v>20</v>
      </c>
      <c r="AR50" s="5" t="s">
        <v>21</v>
      </c>
    </row>
    <row r="51" spans="1:49" thickTop="1" thickBot="1" x14ac:dyDescent="0.45">
      <c r="A51" s="10" t="s">
        <v>35</v>
      </c>
      <c r="B51" t="s">
        <v>6</v>
      </c>
      <c r="C51">
        <v>19</v>
      </c>
      <c r="D51">
        <v>20</v>
      </c>
      <c r="E51">
        <v>23</v>
      </c>
      <c r="F51">
        <v>25</v>
      </c>
      <c r="G51" s="5">
        <f>(E51+F51)/(C51+D51) -1</f>
        <v>0.23076923076923084</v>
      </c>
      <c r="I51" t="s">
        <v>6</v>
      </c>
      <c r="J51">
        <v>9</v>
      </c>
      <c r="K51">
        <v>5</v>
      </c>
      <c r="L51">
        <v>10</v>
      </c>
      <c r="M51">
        <v>13</v>
      </c>
      <c r="N51" s="5">
        <f>(L51+M51)/(J51+K51) -1</f>
        <v>0.64285714285714279</v>
      </c>
      <c r="P51" t="s">
        <v>6</v>
      </c>
      <c r="Q51">
        <v>23</v>
      </c>
      <c r="R51">
        <v>22</v>
      </c>
      <c r="S51">
        <v>22</v>
      </c>
      <c r="T51">
        <v>25</v>
      </c>
      <c r="U51" s="5">
        <f>(S51+T51)/(Q51+R51) -1</f>
        <v>4.4444444444444509E-2</v>
      </c>
      <c r="W51" t="s">
        <v>6</v>
      </c>
      <c r="X51">
        <v>11</v>
      </c>
      <c r="Y51">
        <v>8</v>
      </c>
      <c r="Z51">
        <v>15</v>
      </c>
      <c r="AA51">
        <v>19</v>
      </c>
      <c r="AB51" s="5">
        <f>(Z51+AA51)/(X51+Y51) -1</f>
        <v>0.78947368421052633</v>
      </c>
      <c r="AC51" s="5" t="s">
        <v>53</v>
      </c>
      <c r="AD51" s="18">
        <f>M51 *2</f>
        <v>26</v>
      </c>
      <c r="AE51" s="21">
        <f>M55</f>
        <v>20</v>
      </c>
      <c r="AF51" s="18">
        <f>M56</f>
        <v>6</v>
      </c>
      <c r="AG51" s="5">
        <f>N51</f>
        <v>0.64285714285714279</v>
      </c>
    </row>
    <row r="52" spans="1:49" thickTop="1" thickBot="1" x14ac:dyDescent="0.45">
      <c r="A52" s="10" t="s">
        <v>34</v>
      </c>
      <c r="B52" t="s">
        <v>7</v>
      </c>
      <c r="G52" s="5" t="e">
        <f>(E52+F52)/(C52+D52) -1</f>
        <v>#DIV/0!</v>
      </c>
      <c r="I52" t="s">
        <v>7</v>
      </c>
      <c r="K52">
        <v>1</v>
      </c>
      <c r="N52" s="5">
        <f>(L52+M52)/(J52+K52) -1</f>
        <v>-1</v>
      </c>
      <c r="P52" t="s">
        <v>7</v>
      </c>
      <c r="R52">
        <v>2</v>
      </c>
      <c r="U52" s="5">
        <f>(S52+T52)/(Q52+R52) -1</f>
        <v>-1</v>
      </c>
      <c r="W52" t="s">
        <v>7</v>
      </c>
      <c r="Z52">
        <v>1</v>
      </c>
      <c r="AB52" s="5" t="e">
        <f>(Z52+AA52)/(X52+Y52) -1</f>
        <v>#DIV/0!</v>
      </c>
      <c r="AC52" s="5" t="s">
        <v>54</v>
      </c>
      <c r="AD52" s="18">
        <f>T51*2</f>
        <v>50</v>
      </c>
      <c r="AE52" s="21">
        <f>T55</f>
        <v>0</v>
      </c>
      <c r="AF52" s="18">
        <f>T56</f>
        <v>50</v>
      </c>
      <c r="AG52" s="5">
        <f>U51</f>
        <v>4.4444444444444509E-2</v>
      </c>
    </row>
    <row r="53" spans="1:49" thickTop="1" thickBot="1" x14ac:dyDescent="0.45">
      <c r="A53" s="10"/>
      <c r="B53" t="s">
        <v>8</v>
      </c>
      <c r="G53" s="5" t="e">
        <f>(E53+F53)/(C53+D53) -1</f>
        <v>#DIV/0!</v>
      </c>
      <c r="I53" t="s">
        <v>8</v>
      </c>
      <c r="J53">
        <v>4</v>
      </c>
      <c r="K53">
        <v>3</v>
      </c>
      <c r="L53">
        <v>9</v>
      </c>
      <c r="M53">
        <v>7</v>
      </c>
      <c r="N53" s="5">
        <f>(L53+M53)/(J53+K53) -1</f>
        <v>1.2857142857142856</v>
      </c>
      <c r="P53" t="s">
        <v>8</v>
      </c>
      <c r="U53" s="5" t="e">
        <f>(S53+T53)/(Q53+R53) -1</f>
        <v>#DIV/0!</v>
      </c>
      <c r="W53" t="s">
        <v>8</v>
      </c>
      <c r="X53">
        <v>6</v>
      </c>
      <c r="Y53">
        <v>11</v>
      </c>
      <c r="Z53">
        <v>1</v>
      </c>
      <c r="AB53" s="5">
        <f>(Z53+AA53)/(X53+Y53) -1</f>
        <v>-0.94117647058823528</v>
      </c>
      <c r="AC53" s="5" t="s">
        <v>55</v>
      </c>
      <c r="AD53" s="18">
        <f>AA51*2</f>
        <v>38</v>
      </c>
      <c r="AE53" s="21">
        <f>AA55</f>
        <v>0</v>
      </c>
      <c r="AF53" s="18">
        <f>AA56</f>
        <v>38</v>
      </c>
      <c r="AG53" s="5">
        <f>AB51</f>
        <v>0.78947368421052633</v>
      </c>
      <c r="AS53" t="s">
        <v>48</v>
      </c>
    </row>
    <row r="54" spans="1:49" thickTop="1" thickBot="1" x14ac:dyDescent="0.45">
      <c r="A54" s="10"/>
      <c r="B54" t="s">
        <v>9</v>
      </c>
      <c r="C54">
        <v>2</v>
      </c>
      <c r="D54">
        <v>1</v>
      </c>
      <c r="F54">
        <v>4</v>
      </c>
      <c r="G54" s="5">
        <f>(E54+F54)/(C54+D54) -1</f>
        <v>0.33333333333333326</v>
      </c>
      <c r="I54" t="s">
        <v>9</v>
      </c>
      <c r="J54">
        <v>9</v>
      </c>
      <c r="K54">
        <v>5</v>
      </c>
      <c r="L54">
        <v>2</v>
      </c>
      <c r="M54">
        <v>6</v>
      </c>
      <c r="N54" s="5">
        <f>(L54+M54)/(J54+K54) -1</f>
        <v>-0.4285714285714286</v>
      </c>
      <c r="P54" t="s">
        <v>9</v>
      </c>
      <c r="U54" s="5" t="e">
        <f>(S54+T54)/(Q54+R54) -1</f>
        <v>#DIV/0!</v>
      </c>
      <c r="W54" t="s">
        <v>9</v>
      </c>
      <c r="AB54" s="5" t="e">
        <f>(Z54+AA54)/(X54+Y54) -1</f>
        <v>#DIV/0!</v>
      </c>
    </row>
    <row r="55" spans="1:49" thickTop="1" thickBot="1" x14ac:dyDescent="0.45">
      <c r="A55" s="10"/>
      <c r="B55" t="s">
        <v>19</v>
      </c>
      <c r="C55">
        <f>C52 + C54 + C53 *2</f>
        <v>2</v>
      </c>
      <c r="D55">
        <f>D52 + D54 + D53 *2</f>
        <v>1</v>
      </c>
      <c r="E55">
        <f>E52 + E54 + E53 *2</f>
        <v>0</v>
      </c>
      <c r="F55">
        <f>F52 + F54 + F53 *2</f>
        <v>4</v>
      </c>
      <c r="G55" s="5">
        <f>(E55+F55)/(C55+D55) -1</f>
        <v>0.33333333333333326</v>
      </c>
      <c r="I55" t="s">
        <v>19</v>
      </c>
      <c r="J55">
        <f>J52 + J54 + J53 *2</f>
        <v>17</v>
      </c>
      <c r="K55">
        <f>K52 + K54 + K53 *2</f>
        <v>12</v>
      </c>
      <c r="L55">
        <f>L52 + L54 + L53 *2</f>
        <v>20</v>
      </c>
      <c r="M55">
        <f>M52 + M54 + M53 *2</f>
        <v>20</v>
      </c>
      <c r="N55" s="5">
        <f>(L55+M55)/(J55+K55) -1</f>
        <v>0.3793103448275863</v>
      </c>
      <c r="P55" t="s">
        <v>19</v>
      </c>
      <c r="Q55">
        <f>Q52 + Q54 + Q53 *2</f>
        <v>0</v>
      </c>
      <c r="R55">
        <f>R52 + R54 + R53 *2</f>
        <v>2</v>
      </c>
      <c r="S55">
        <f>S52 + S54 + S53 *2</f>
        <v>0</v>
      </c>
      <c r="T55">
        <f>T52 + T54 + T53 *2</f>
        <v>0</v>
      </c>
      <c r="U55" s="5">
        <f>(S55+T55)/(Q55+R55) -1</f>
        <v>-1</v>
      </c>
      <c r="W55" t="s">
        <v>19</v>
      </c>
      <c r="X55">
        <f>X52 + X54 + X53 *2</f>
        <v>12</v>
      </c>
      <c r="Y55">
        <f>Y52 + Y54 + Y53 *2</f>
        <v>22</v>
      </c>
      <c r="Z55">
        <f>Z52 + Z54 + Z53 *2</f>
        <v>3</v>
      </c>
      <c r="AA55">
        <f>AA52 + AA54 + AA53 *2</f>
        <v>0</v>
      </c>
      <c r="AB55" s="5">
        <f>(Z55+AA55)/(X55+Y55) -1</f>
        <v>-0.91176470588235292</v>
      </c>
    </row>
    <row r="56" spans="1:49" thickTop="1" thickBot="1" x14ac:dyDescent="0.45">
      <c r="A56" s="10"/>
      <c r="B56" s="1" t="s">
        <v>10</v>
      </c>
      <c r="C56" s="1">
        <f>C51 * 2 - C55</f>
        <v>36</v>
      </c>
      <c r="D56" s="1">
        <f>D51 * 2 - D55</f>
        <v>39</v>
      </c>
      <c r="E56" s="1">
        <f>E51 * 2 - E55</f>
        <v>46</v>
      </c>
      <c r="F56" s="1">
        <f>F51 * 2 - F55</f>
        <v>46</v>
      </c>
      <c r="G56" s="5">
        <f>(E56+F56)/(C56+D56) -1</f>
        <v>0.22666666666666657</v>
      </c>
      <c r="I56" s="1" t="s">
        <v>10</v>
      </c>
      <c r="J56" s="1">
        <f>J51 * 2 - J55</f>
        <v>1</v>
      </c>
      <c r="K56" s="1">
        <f>K51 * 2 - K55</f>
        <v>-2</v>
      </c>
      <c r="L56" s="1">
        <f>L51 * 2 - L55</f>
        <v>0</v>
      </c>
      <c r="M56" s="1">
        <f>M51 * 2 - M55</f>
        <v>6</v>
      </c>
      <c r="N56" s="5">
        <f>(L56+M56)/(J56+K56) -1</f>
        <v>-7</v>
      </c>
      <c r="P56" s="1" t="s">
        <v>10</v>
      </c>
      <c r="Q56" s="1">
        <f>Q51 * 2 - Q55</f>
        <v>46</v>
      </c>
      <c r="R56" s="1">
        <f>R51 * 2 - R55</f>
        <v>42</v>
      </c>
      <c r="S56" s="1">
        <f>S51 * 2 - S55</f>
        <v>44</v>
      </c>
      <c r="T56" s="1">
        <f>T51 * 2 - T55</f>
        <v>50</v>
      </c>
      <c r="U56" s="5">
        <f>(S56+T56)/(Q56+R56) -1</f>
        <v>6.8181818181818121E-2</v>
      </c>
      <c r="W56" s="1" t="s">
        <v>10</v>
      </c>
      <c r="X56" s="1">
        <f>X51 * 2 - X55</f>
        <v>10</v>
      </c>
      <c r="Y56" s="1">
        <f>Y51 * 2 - Y55</f>
        <v>-6</v>
      </c>
      <c r="Z56" s="1">
        <f>Z51 * 2 - Z55</f>
        <v>27</v>
      </c>
      <c r="AA56" s="1">
        <f>AA51 * 2 - AA55</f>
        <v>38</v>
      </c>
      <c r="AB56" s="5">
        <f>(Z56+AA56)/(X56+Y56) -1</f>
        <v>15.25</v>
      </c>
      <c r="AH56" s="11" t="s">
        <v>66</v>
      </c>
      <c r="AI56" s="11"/>
      <c r="AJ56" s="11"/>
      <c r="AO56" s="6">
        <f>Q56/F56 -1</f>
        <v>0</v>
      </c>
      <c r="AP56" s="6">
        <f>AA56/M56 -1</f>
        <v>5.333333333333333</v>
      </c>
      <c r="AQ56" s="6">
        <f>M56/F56 -1</f>
        <v>-0.86956521739130432</v>
      </c>
      <c r="AR56" s="6">
        <f>AA56/T56-1</f>
        <v>-0.24</v>
      </c>
    </row>
    <row r="57" spans="1:49" thickTop="1" thickBot="1" x14ac:dyDescent="0.45">
      <c r="A57" s="4"/>
      <c r="B57" s="11" t="s">
        <v>5</v>
      </c>
      <c r="C57" s="11"/>
      <c r="D57" s="11"/>
      <c r="E57" s="11"/>
      <c r="F57" s="11"/>
      <c r="G57" s="11"/>
      <c r="H57" s="7"/>
      <c r="I57" s="11" t="s">
        <v>16</v>
      </c>
      <c r="J57" s="11"/>
      <c r="K57" s="11"/>
      <c r="L57" s="11"/>
      <c r="M57" s="11"/>
      <c r="N57" s="11"/>
      <c r="O57" s="7"/>
      <c r="P57" s="11" t="s">
        <v>17</v>
      </c>
      <c r="Q57" s="11"/>
      <c r="R57" s="11"/>
      <c r="S57" s="11"/>
      <c r="T57" s="11"/>
      <c r="U57" s="11"/>
      <c r="V57" s="7"/>
      <c r="W57" s="11" t="s">
        <v>18</v>
      </c>
      <c r="X57" s="11"/>
      <c r="Y57" s="11"/>
      <c r="Z57" s="11"/>
      <c r="AA57" s="11"/>
      <c r="AB57" s="11"/>
      <c r="AC57" s="5" t="s">
        <v>59</v>
      </c>
      <c r="AD57" s="5" t="s">
        <v>57</v>
      </c>
      <c r="AE57" s="16" t="s">
        <v>56</v>
      </c>
      <c r="AF57" s="2" t="s">
        <v>58</v>
      </c>
      <c r="AG57" s="2" t="s">
        <v>60</v>
      </c>
      <c r="AI57" s="5" t="s">
        <v>61</v>
      </c>
      <c r="AJ57" s="2" t="s">
        <v>62</v>
      </c>
      <c r="AK57" s="22" t="s">
        <v>63</v>
      </c>
      <c r="AL57" s="22" t="s">
        <v>64</v>
      </c>
      <c r="AM57" s="2"/>
      <c r="AO57" s="12" t="s">
        <v>51</v>
      </c>
      <c r="AP57" s="12"/>
      <c r="AQ57" s="12"/>
      <c r="AR57" s="12"/>
    </row>
    <row r="58" spans="1:49" thickTop="1" thickBot="1" x14ac:dyDescent="0.45">
      <c r="A58" s="4"/>
      <c r="C58" t="s">
        <v>0</v>
      </c>
      <c r="D58" t="s">
        <v>1</v>
      </c>
      <c r="E58" t="s">
        <v>2</v>
      </c>
      <c r="F58" t="s">
        <v>3</v>
      </c>
      <c r="G58" s="5" t="s">
        <v>25</v>
      </c>
      <c r="J58" t="s">
        <v>0</v>
      </c>
      <c r="K58" t="s">
        <v>1</v>
      </c>
      <c r="L58" t="s">
        <v>2</v>
      </c>
      <c r="M58" t="s">
        <v>3</v>
      </c>
      <c r="N58" s="5" t="s">
        <v>25</v>
      </c>
      <c r="Q58" t="s">
        <v>0</v>
      </c>
      <c r="R58" t="s">
        <v>1</v>
      </c>
      <c r="S58" t="s">
        <v>2</v>
      </c>
      <c r="T58" t="s">
        <v>3</v>
      </c>
      <c r="U58" s="5" t="s">
        <v>25</v>
      </c>
      <c r="X58" t="s">
        <v>0</v>
      </c>
      <c r="Y58" t="s">
        <v>1</v>
      </c>
      <c r="Z58" t="s">
        <v>2</v>
      </c>
      <c r="AA58" t="s">
        <v>3</v>
      </c>
      <c r="AB58" s="5" t="s">
        <v>25</v>
      </c>
      <c r="AC58" s="5" t="s">
        <v>52</v>
      </c>
      <c r="AD58" s="18">
        <f>F59 * 2</f>
        <v>52</v>
      </c>
      <c r="AE58" s="21">
        <f>F63</f>
        <v>0</v>
      </c>
      <c r="AF58" s="18">
        <f>F64</f>
        <v>52</v>
      </c>
      <c r="AG58" s="5">
        <f>G59</f>
        <v>2.0833333333333259E-2</v>
      </c>
      <c r="AH58" s="5" t="s">
        <v>52</v>
      </c>
      <c r="AI58" s="20">
        <f>(AD58 +AD66 +AD74 + AD82 + AD90 )/5</f>
        <v>52.8</v>
      </c>
      <c r="AJ58" s="20">
        <f>(AE58 +AE66 +AE74 + AE82 + AE90 )/5</f>
        <v>0</v>
      </c>
      <c r="AK58" s="20">
        <f>(AF58 +AF66 +AF74 + AF82 + AF90 )/5</f>
        <v>52.8</v>
      </c>
      <c r="AL58" s="17">
        <f>(AG58 +AG66 +AG74 + AG82 + AG90 )/5</f>
        <v>4.6231421523280899E-2</v>
      </c>
      <c r="AO58" s="5" t="s">
        <v>22</v>
      </c>
      <c r="AP58" s="5" t="s">
        <v>23</v>
      </c>
      <c r="AQ58" s="5" t="s">
        <v>20</v>
      </c>
      <c r="AR58" s="5" t="s">
        <v>21</v>
      </c>
      <c r="AT58" t="s">
        <v>50</v>
      </c>
    </row>
    <row r="59" spans="1:49" thickTop="1" thickBot="1" x14ac:dyDescent="0.45">
      <c r="A59" s="4" t="s">
        <v>33</v>
      </c>
      <c r="B59" t="s">
        <v>6</v>
      </c>
      <c r="C59">
        <v>23</v>
      </c>
      <c r="D59">
        <v>25</v>
      </c>
      <c r="E59">
        <v>23</v>
      </c>
      <c r="F59">
        <v>26</v>
      </c>
      <c r="G59" s="5">
        <f>(E59+F59)/(C59+D59) -1</f>
        <v>2.0833333333333259E-2</v>
      </c>
      <c r="I59" t="s">
        <v>6</v>
      </c>
      <c r="J59">
        <v>21</v>
      </c>
      <c r="K59">
        <v>20</v>
      </c>
      <c r="L59">
        <v>24</v>
      </c>
      <c r="M59">
        <v>25</v>
      </c>
      <c r="N59" s="5">
        <f>(L59+M59)/(J59+K59) -1</f>
        <v>0.19512195121951215</v>
      </c>
      <c r="P59" t="s">
        <v>6</v>
      </c>
      <c r="Q59">
        <v>23</v>
      </c>
      <c r="R59">
        <v>21</v>
      </c>
      <c r="S59">
        <v>24</v>
      </c>
      <c r="T59">
        <v>25</v>
      </c>
      <c r="U59" s="5">
        <f>(S59+T59)/(Q59+R59) -1</f>
        <v>0.11363636363636354</v>
      </c>
      <c r="W59" t="s">
        <v>6</v>
      </c>
      <c r="X59">
        <v>12</v>
      </c>
      <c r="Y59">
        <v>12</v>
      </c>
      <c r="Z59">
        <v>13</v>
      </c>
      <c r="AA59">
        <v>14</v>
      </c>
      <c r="AB59" s="5">
        <f>(Z59+AA59)/(X59+Y59) -1</f>
        <v>0.125</v>
      </c>
      <c r="AC59" s="5" t="s">
        <v>53</v>
      </c>
      <c r="AD59" s="18">
        <f>M59 *2</f>
        <v>50</v>
      </c>
      <c r="AE59" s="21">
        <f>M63</f>
        <v>6</v>
      </c>
      <c r="AF59" s="18">
        <f>M64</f>
        <v>44</v>
      </c>
      <c r="AG59" s="5">
        <f>N59</f>
        <v>0.19512195121951215</v>
      </c>
      <c r="AH59" s="5" t="s">
        <v>53</v>
      </c>
      <c r="AI59" s="20">
        <f>(AD59 +AD67 +AD75 + AD83 + AD91 )/5</f>
        <v>45.2</v>
      </c>
      <c r="AJ59" s="20">
        <f>(AE59 +AE67 +AE75 + AE83 + AE91 )/5</f>
        <v>8.6</v>
      </c>
      <c r="AK59" s="20">
        <f>(AF59 +AF67 +AF75 + AF83 + AF91 )/5</f>
        <v>36.6</v>
      </c>
      <c r="AL59" s="17">
        <f>(AG59 +AG67 +AG75 + AG83 + AG91 )/5</f>
        <v>0.12939080953889315</v>
      </c>
      <c r="AT59" s="5" t="s">
        <v>22</v>
      </c>
      <c r="AU59" s="5" t="s">
        <v>23</v>
      </c>
      <c r="AV59" s="5" t="s">
        <v>20</v>
      </c>
      <c r="AW59" s="5" t="s">
        <v>21</v>
      </c>
    </row>
    <row r="60" spans="1:49" thickTop="1" thickBot="1" x14ac:dyDescent="0.45">
      <c r="A60" s="4" t="s">
        <v>42</v>
      </c>
      <c r="B60" t="s">
        <v>7</v>
      </c>
      <c r="E60">
        <v>1</v>
      </c>
      <c r="G60" s="5" t="e">
        <f>(E60+F60)/(C60+D60) -1</f>
        <v>#DIV/0!</v>
      </c>
      <c r="I60" t="s">
        <v>7</v>
      </c>
      <c r="N60" s="5" t="e">
        <f>(L60+M60)/(J60+K60) -1</f>
        <v>#DIV/0!</v>
      </c>
      <c r="P60" t="s">
        <v>7</v>
      </c>
      <c r="Q60">
        <v>1</v>
      </c>
      <c r="S60">
        <v>1</v>
      </c>
      <c r="U60" s="5">
        <f>(S60+T60)/(Q60+R60) -1</f>
        <v>0</v>
      </c>
      <c r="W60" t="s">
        <v>7</v>
      </c>
      <c r="Y60">
        <v>2</v>
      </c>
      <c r="Z60">
        <v>1</v>
      </c>
      <c r="AA60">
        <v>1</v>
      </c>
      <c r="AB60" s="5">
        <f>(Z60+AA60)/(X60+Y60) -1</f>
        <v>0</v>
      </c>
      <c r="AC60" s="5" t="s">
        <v>54</v>
      </c>
      <c r="AD60" s="18">
        <f>T59*2</f>
        <v>50</v>
      </c>
      <c r="AE60" s="21">
        <f>T63</f>
        <v>0</v>
      </c>
      <c r="AF60" s="18">
        <f>T64</f>
        <v>50</v>
      </c>
      <c r="AG60" s="5">
        <f>U59</f>
        <v>0.11363636363636354</v>
      </c>
      <c r="AH60" s="5" t="s">
        <v>54</v>
      </c>
      <c r="AI60" s="20">
        <f>(AD60 +AD68 +AD76 + AD84 + AD92 )/5</f>
        <v>50.4</v>
      </c>
      <c r="AJ60" s="20">
        <f>(AE60 +AE68 +AE76 + AE84 + AE92 )/5</f>
        <v>0.4</v>
      </c>
      <c r="AK60" s="20">
        <f>(AF60 +AF68 +AF76 + AF84 + AF92 )/5</f>
        <v>50</v>
      </c>
      <c r="AL60" s="17">
        <f>(AG60 +AG68 +AG76 + AG84 + AG92 )/5</f>
        <v>4.2775582907658351E-2</v>
      </c>
      <c r="AT60" s="15">
        <f>AVERAGE(AO64:AO96)</f>
        <v>-4.8219373219373196E-2</v>
      </c>
      <c r="AU60" s="15">
        <f>AVERAGE(AP64:AP96)</f>
        <v>-0.33040863830337519</v>
      </c>
      <c r="AV60" s="15">
        <f>AVERAGE(AQ64:AQ96)</f>
        <v>-0.30557520385106596</v>
      </c>
      <c r="AW60" s="15">
        <f>AVERAGE(AR64:AR96)</f>
        <v>-0.51821664050235472</v>
      </c>
    </row>
    <row r="61" spans="1:49" thickTop="1" thickBot="1" x14ac:dyDescent="0.45">
      <c r="A61" s="4"/>
      <c r="B61" t="s">
        <v>8</v>
      </c>
      <c r="G61" s="5" t="e">
        <f>(E61+F61)/(C61+D61) -1</f>
        <v>#DIV/0!</v>
      </c>
      <c r="I61" t="s">
        <v>8</v>
      </c>
      <c r="J61">
        <v>4</v>
      </c>
      <c r="K61">
        <v>7</v>
      </c>
      <c r="L61">
        <v>3</v>
      </c>
      <c r="M61">
        <v>2</v>
      </c>
      <c r="N61" s="5">
        <f>(L61+M61)/(J61+K61) -1</f>
        <v>-0.54545454545454541</v>
      </c>
      <c r="P61" t="s">
        <v>8</v>
      </c>
      <c r="U61" s="5" t="e">
        <f>(S61+T61)/(Q61+R61) -1</f>
        <v>#DIV/0!</v>
      </c>
      <c r="W61" t="s">
        <v>8</v>
      </c>
      <c r="X61">
        <v>7</v>
      </c>
      <c r="Y61">
        <v>5</v>
      </c>
      <c r="Z61">
        <v>5</v>
      </c>
      <c r="AA61">
        <v>5</v>
      </c>
      <c r="AB61" s="5">
        <f>(Z61+AA61)/(X61+Y61) -1</f>
        <v>-0.16666666666666663</v>
      </c>
      <c r="AC61" s="5" t="s">
        <v>55</v>
      </c>
      <c r="AD61" s="18">
        <f>AA59*2</f>
        <v>28</v>
      </c>
      <c r="AE61" s="21">
        <f>AA63</f>
        <v>11</v>
      </c>
      <c r="AF61" s="18">
        <f>AA64</f>
        <v>17</v>
      </c>
      <c r="AG61" s="5">
        <f>AB59</f>
        <v>0.125</v>
      </c>
      <c r="AH61" s="5" t="s">
        <v>55</v>
      </c>
      <c r="AI61" s="20">
        <f>(AD61 +AD69 +AD77 + AD85 + AD93 )/5</f>
        <v>33.200000000000003</v>
      </c>
      <c r="AJ61" s="20">
        <f>(AE61 +AE69 +AE77 + AE85 + AE93 )/5</f>
        <v>9.1999999999999993</v>
      </c>
      <c r="AK61" s="20">
        <f>(AF61 +AF69 +AF77 + AF85 + AF93 )/5</f>
        <v>24</v>
      </c>
      <c r="AL61" s="17">
        <f>(AG61 +AG69 +AG77 + AG85 + AG93 )/5</f>
        <v>7.7647243107769409E-2</v>
      </c>
    </row>
    <row r="62" spans="1:49" thickTop="1" thickBot="1" x14ac:dyDescent="0.45">
      <c r="A62" s="4"/>
      <c r="B62" t="s">
        <v>9</v>
      </c>
      <c r="E62">
        <v>2</v>
      </c>
      <c r="G62" s="5" t="e">
        <f>(E62+F62)/(C62+D62) -1</f>
        <v>#DIV/0!</v>
      </c>
      <c r="I62" t="s">
        <v>9</v>
      </c>
      <c r="J62">
        <v>3</v>
      </c>
      <c r="K62">
        <v>4</v>
      </c>
      <c r="L62">
        <v>3</v>
      </c>
      <c r="M62">
        <v>2</v>
      </c>
      <c r="N62" s="5">
        <f>(L62+M62)/(J62+K62) -1</f>
        <v>-0.2857142857142857</v>
      </c>
      <c r="P62" t="s">
        <v>9</v>
      </c>
      <c r="U62" s="5" t="e">
        <f>(S62+T62)/(Q62+R62) -1</f>
        <v>#DIV/0!</v>
      </c>
      <c r="W62" t="s">
        <v>9</v>
      </c>
      <c r="AB62" s="5" t="e">
        <f>(Z62+AA62)/(X62+Y62) -1</f>
        <v>#DIV/0!</v>
      </c>
    </row>
    <row r="63" spans="1:49" thickTop="1" thickBot="1" x14ac:dyDescent="0.45">
      <c r="A63" s="4"/>
      <c r="B63" t="s">
        <v>19</v>
      </c>
      <c r="C63">
        <f>C60 + C62 + C61 *2</f>
        <v>0</v>
      </c>
      <c r="D63">
        <f>D60 + D62 + D61 *2</f>
        <v>0</v>
      </c>
      <c r="E63">
        <f>E60 + E62 + E61 *2</f>
        <v>3</v>
      </c>
      <c r="F63">
        <f>F60 + F62 + F61 *2</f>
        <v>0</v>
      </c>
      <c r="G63" s="5" t="e">
        <f>(E63+F63)/(C63+D63) -1</f>
        <v>#DIV/0!</v>
      </c>
      <c r="I63" t="s">
        <v>19</v>
      </c>
      <c r="J63">
        <f>J60 + J62 + J61 *2</f>
        <v>11</v>
      </c>
      <c r="K63">
        <f>K60 + K62 + K61 *2</f>
        <v>18</v>
      </c>
      <c r="L63">
        <f>L60 + L62 + L61 *2</f>
        <v>9</v>
      </c>
      <c r="M63">
        <f>M60 + M62 + M61 *2</f>
        <v>6</v>
      </c>
      <c r="N63" s="5">
        <f>(L63+M63)/(J63+K63) -1</f>
        <v>-0.48275862068965514</v>
      </c>
      <c r="P63" t="s">
        <v>19</v>
      </c>
      <c r="Q63">
        <f>Q60 + Q62 + Q61 *2</f>
        <v>1</v>
      </c>
      <c r="R63">
        <f>R60 + R62 + R61 *2</f>
        <v>0</v>
      </c>
      <c r="S63">
        <f>S60 + S62 + S61 *2</f>
        <v>1</v>
      </c>
      <c r="T63">
        <f>T60 + T62 + T61 *2</f>
        <v>0</v>
      </c>
      <c r="U63" s="5">
        <f>(S63+T63)/(Q63+R63) -1</f>
        <v>0</v>
      </c>
      <c r="W63" t="s">
        <v>19</v>
      </c>
      <c r="X63">
        <f>X60 + X62 + X61 *2</f>
        <v>14</v>
      </c>
      <c r="Y63">
        <f>Y60 + Y62 + Y61 *2</f>
        <v>12</v>
      </c>
      <c r="Z63">
        <f>Z60 + Z62 + Z61 *2</f>
        <v>11</v>
      </c>
      <c r="AA63">
        <f>AA60 + AA62 + AA61 *2</f>
        <v>11</v>
      </c>
      <c r="AB63" s="5">
        <f>(Z63+AA63)/(X63+Y63) -1</f>
        <v>-0.15384615384615385</v>
      </c>
    </row>
    <row r="64" spans="1:49" thickTop="1" thickBot="1" x14ac:dyDescent="0.45">
      <c r="A64" s="4"/>
      <c r="B64" s="1" t="s">
        <v>10</v>
      </c>
      <c r="C64" s="1">
        <f>C59 * 2 - C63</f>
        <v>46</v>
      </c>
      <c r="D64" s="1">
        <f>D59 * 2 - D63</f>
        <v>50</v>
      </c>
      <c r="E64" s="1">
        <f>E59 * 2 - E63</f>
        <v>43</v>
      </c>
      <c r="F64" s="1">
        <f>F59 * 2 - F63</f>
        <v>52</v>
      </c>
      <c r="G64" s="5">
        <f>(E64+F64)/(C64+D64) -1</f>
        <v>-1.041666666666663E-2</v>
      </c>
      <c r="I64" s="1" t="s">
        <v>10</v>
      </c>
      <c r="J64" s="1">
        <f>J59 * 2 - J63</f>
        <v>31</v>
      </c>
      <c r="K64" s="1">
        <f>K59 * 2 - K63</f>
        <v>22</v>
      </c>
      <c r="L64" s="1">
        <f>L59 * 2 - L63</f>
        <v>39</v>
      </c>
      <c r="M64" s="1">
        <f>M59 * 2 - M63</f>
        <v>44</v>
      </c>
      <c r="N64" s="5">
        <f>(L64+M64)/(J64+K64) -1</f>
        <v>0.5660377358490567</v>
      </c>
      <c r="P64" s="1" t="s">
        <v>10</v>
      </c>
      <c r="Q64" s="1">
        <f>Q59 * 2 - Q63</f>
        <v>45</v>
      </c>
      <c r="R64" s="1">
        <f>R59 * 2 - R63</f>
        <v>42</v>
      </c>
      <c r="S64" s="1">
        <f>S59 * 2 - S63</f>
        <v>47</v>
      </c>
      <c r="T64" s="1">
        <f>T59 * 2 - T63</f>
        <v>50</v>
      </c>
      <c r="U64" s="5">
        <f>(S64+T64)/(Q64+R64) -1</f>
        <v>0.11494252873563227</v>
      </c>
      <c r="W64" s="1" t="s">
        <v>10</v>
      </c>
      <c r="X64" s="1">
        <f>X59 * 2 - X63</f>
        <v>10</v>
      </c>
      <c r="Y64" s="1">
        <f>Y59 * 2 - Y63</f>
        <v>12</v>
      </c>
      <c r="Z64" s="1">
        <f>Z59 * 2 - Z63</f>
        <v>15</v>
      </c>
      <c r="AA64" s="1">
        <f>AA59 * 2 - AA63</f>
        <v>17</v>
      </c>
      <c r="AB64" s="5">
        <f>(Z64+AA64)/(X64+Y64) -1</f>
        <v>0.45454545454545459</v>
      </c>
      <c r="AO64" s="6">
        <f>Q64/F64 -1</f>
        <v>-0.13461538461538458</v>
      </c>
      <c r="AP64" s="6">
        <f>AA64/M64 -1</f>
        <v>-0.61363636363636365</v>
      </c>
      <c r="AQ64" s="6">
        <f>M64/F64 -1</f>
        <v>-0.15384615384615385</v>
      </c>
      <c r="AR64" s="6">
        <f>AA64/T64-1</f>
        <v>-0.65999999999999992</v>
      </c>
    </row>
    <row r="65" spans="1:44" thickTop="1" thickBot="1" x14ac:dyDescent="0.45">
      <c r="B65" s="11" t="s">
        <v>5</v>
      </c>
      <c r="C65" s="11"/>
      <c r="D65" s="11"/>
      <c r="E65" s="11"/>
      <c r="F65" s="11"/>
      <c r="G65" s="11"/>
      <c r="H65" s="7"/>
      <c r="I65" s="11" t="s">
        <v>16</v>
      </c>
      <c r="J65" s="11"/>
      <c r="K65" s="11"/>
      <c r="L65" s="11"/>
      <c r="M65" s="11"/>
      <c r="N65" s="11"/>
      <c r="O65" s="7"/>
      <c r="P65" s="11" t="s">
        <v>17</v>
      </c>
      <c r="Q65" s="11"/>
      <c r="R65" s="11"/>
      <c r="S65" s="11"/>
      <c r="T65" s="11"/>
      <c r="U65" s="11"/>
      <c r="V65" s="7"/>
      <c r="W65" s="11" t="s">
        <v>18</v>
      </c>
      <c r="X65" s="11"/>
      <c r="Y65" s="11"/>
      <c r="Z65" s="11"/>
      <c r="AA65" s="11"/>
      <c r="AB65" s="11"/>
      <c r="AC65" s="5" t="s">
        <v>59</v>
      </c>
      <c r="AD65" s="5" t="s">
        <v>57</v>
      </c>
      <c r="AE65" s="16" t="s">
        <v>56</v>
      </c>
      <c r="AF65" s="2" t="s">
        <v>58</v>
      </c>
      <c r="AG65" s="2" t="s">
        <v>60</v>
      </c>
      <c r="AH65" s="2"/>
      <c r="AI65" s="2"/>
      <c r="AJ65" s="2"/>
      <c r="AK65" s="2"/>
      <c r="AL65" s="2"/>
      <c r="AM65" s="2"/>
      <c r="AO65" s="12" t="s">
        <v>51</v>
      </c>
      <c r="AP65" s="12"/>
      <c r="AQ65" s="12"/>
      <c r="AR65" s="12"/>
    </row>
    <row r="66" spans="1:44" thickTop="1" thickBot="1" x14ac:dyDescent="0.45">
      <c r="C66" t="s">
        <v>0</v>
      </c>
      <c r="D66" t="s">
        <v>1</v>
      </c>
      <c r="E66" t="s">
        <v>2</v>
      </c>
      <c r="F66" t="s">
        <v>3</v>
      </c>
      <c r="G66" s="5" t="s">
        <v>25</v>
      </c>
      <c r="J66" t="s">
        <v>0</v>
      </c>
      <c r="K66" t="s">
        <v>1</v>
      </c>
      <c r="L66" t="s">
        <v>2</v>
      </c>
      <c r="M66" t="s">
        <v>3</v>
      </c>
      <c r="N66" s="5" t="s">
        <v>25</v>
      </c>
      <c r="Q66" t="s">
        <v>0</v>
      </c>
      <c r="R66" t="s">
        <v>1</v>
      </c>
      <c r="S66" t="s">
        <v>2</v>
      </c>
      <c r="T66" t="s">
        <v>3</v>
      </c>
      <c r="U66" s="5" t="s">
        <v>25</v>
      </c>
      <c r="X66" t="s">
        <v>0</v>
      </c>
      <c r="Y66" t="s">
        <v>1</v>
      </c>
      <c r="Z66" t="s">
        <v>2</v>
      </c>
      <c r="AA66" t="s">
        <v>3</v>
      </c>
      <c r="AB66" s="5" t="s">
        <v>25</v>
      </c>
      <c r="AC66" s="5" t="s">
        <v>52</v>
      </c>
      <c r="AD66" s="18">
        <f>F67 * 2</f>
        <v>54</v>
      </c>
      <c r="AE66" s="21">
        <f>F71</f>
        <v>0</v>
      </c>
      <c r="AF66" s="18">
        <f>F72</f>
        <v>54</v>
      </c>
      <c r="AG66" s="5">
        <f>G67</f>
        <v>6.0000000000000053E-2</v>
      </c>
      <c r="AO66" s="5" t="s">
        <v>22</v>
      </c>
      <c r="AP66" s="5" t="s">
        <v>23</v>
      </c>
      <c r="AQ66" s="5" t="s">
        <v>20</v>
      </c>
      <c r="AR66" s="5" t="s">
        <v>21</v>
      </c>
    </row>
    <row r="67" spans="1:44" thickTop="1" thickBot="1" x14ac:dyDescent="0.45">
      <c r="A67" t="s">
        <v>44</v>
      </c>
      <c r="B67" t="s">
        <v>6</v>
      </c>
      <c r="C67">
        <v>24</v>
      </c>
      <c r="D67">
        <v>26</v>
      </c>
      <c r="E67">
        <v>26</v>
      </c>
      <c r="F67">
        <v>27</v>
      </c>
      <c r="G67" s="5">
        <f t="shared" ref="G67:G72" si="24">(E67+F67)/(C67+D67) -1</f>
        <v>6.0000000000000053E-2</v>
      </c>
      <c r="I67" t="s">
        <v>6</v>
      </c>
      <c r="J67">
        <v>24</v>
      </c>
      <c r="K67">
        <v>25</v>
      </c>
      <c r="L67">
        <v>26</v>
      </c>
      <c r="M67">
        <v>22</v>
      </c>
      <c r="N67" s="5">
        <f t="shared" ref="N67:N72" si="25">(L67+M67)/(J67+K67) -1</f>
        <v>-2.0408163265306145E-2</v>
      </c>
      <c r="P67" t="s">
        <v>6</v>
      </c>
      <c r="Q67">
        <v>23</v>
      </c>
      <c r="R67">
        <v>27</v>
      </c>
      <c r="S67">
        <v>28</v>
      </c>
      <c r="T67">
        <v>26</v>
      </c>
      <c r="U67" s="5">
        <f t="shared" ref="U67:U72" si="26">(S67+T67)/(Q67+R67) -1</f>
        <v>8.0000000000000071E-2</v>
      </c>
      <c r="W67" t="s">
        <v>6</v>
      </c>
      <c r="X67">
        <v>20</v>
      </c>
      <c r="Y67">
        <v>18</v>
      </c>
      <c r="Z67">
        <v>19</v>
      </c>
      <c r="AA67">
        <v>13</v>
      </c>
      <c r="AB67" s="5">
        <f t="shared" ref="AB67:AB72" si="27">(Z67+AA67)/(X67+Y67) -1</f>
        <v>-0.15789473684210531</v>
      </c>
      <c r="AC67" s="5" t="s">
        <v>53</v>
      </c>
      <c r="AD67" s="18">
        <f>M67 *2</f>
        <v>44</v>
      </c>
      <c r="AE67" s="21">
        <f>M71</f>
        <v>12</v>
      </c>
      <c r="AF67" s="18">
        <f>M72</f>
        <v>32</v>
      </c>
      <c r="AG67" s="5">
        <f>N67</f>
        <v>-2.0408163265306145E-2</v>
      </c>
    </row>
    <row r="68" spans="1:44" thickTop="1" thickBot="1" x14ac:dyDescent="0.45">
      <c r="A68" t="s">
        <v>43</v>
      </c>
      <c r="B68" t="s">
        <v>7</v>
      </c>
      <c r="G68" s="5" t="e">
        <f t="shared" si="24"/>
        <v>#DIV/0!</v>
      </c>
      <c r="I68" t="s">
        <v>7</v>
      </c>
      <c r="L68">
        <v>1</v>
      </c>
      <c r="M68">
        <v>0</v>
      </c>
      <c r="N68" s="5" t="e">
        <f t="shared" si="25"/>
        <v>#DIV/0!</v>
      </c>
      <c r="P68" t="s">
        <v>7</v>
      </c>
      <c r="U68" s="5" t="e">
        <f t="shared" si="26"/>
        <v>#DIV/0!</v>
      </c>
      <c r="W68" t="s">
        <v>7</v>
      </c>
      <c r="AB68" s="5" t="e">
        <f t="shared" si="27"/>
        <v>#DIV/0!</v>
      </c>
      <c r="AC68" s="5" t="s">
        <v>54</v>
      </c>
      <c r="AD68" s="18">
        <f>T67*2</f>
        <v>52</v>
      </c>
      <c r="AE68" s="21">
        <f>T71</f>
        <v>0</v>
      </c>
      <c r="AF68" s="18">
        <f>T72</f>
        <v>52</v>
      </c>
      <c r="AG68" s="5">
        <f>U67</f>
        <v>8.0000000000000071E-2</v>
      </c>
    </row>
    <row r="69" spans="1:44" thickTop="1" thickBot="1" x14ac:dyDescent="0.45">
      <c r="B69" t="s">
        <v>8</v>
      </c>
      <c r="G69" s="5" t="e">
        <f t="shared" si="24"/>
        <v>#DIV/0!</v>
      </c>
      <c r="I69" t="s">
        <v>8</v>
      </c>
      <c r="J69">
        <v>5</v>
      </c>
      <c r="K69">
        <v>4</v>
      </c>
      <c r="L69">
        <v>3</v>
      </c>
      <c r="M69">
        <v>4</v>
      </c>
      <c r="N69" s="5">
        <f t="shared" si="25"/>
        <v>-0.22222222222222221</v>
      </c>
      <c r="P69" t="s">
        <v>8</v>
      </c>
      <c r="U69" s="5" t="e">
        <f t="shared" si="26"/>
        <v>#DIV/0!</v>
      </c>
      <c r="W69" t="s">
        <v>8</v>
      </c>
      <c r="X69">
        <v>2</v>
      </c>
      <c r="Y69">
        <v>6</v>
      </c>
      <c r="Z69">
        <v>5</v>
      </c>
      <c r="AA69">
        <v>5</v>
      </c>
      <c r="AB69" s="5">
        <f t="shared" si="27"/>
        <v>0.25</v>
      </c>
      <c r="AC69" s="5" t="s">
        <v>55</v>
      </c>
      <c r="AD69" s="18">
        <f>AA67*2</f>
        <v>26</v>
      </c>
      <c r="AE69" s="21">
        <f>AA71</f>
        <v>10</v>
      </c>
      <c r="AF69" s="18">
        <f>AA72</f>
        <v>16</v>
      </c>
      <c r="AG69" s="5">
        <f>AB67</f>
        <v>-0.15789473684210531</v>
      </c>
    </row>
    <row r="70" spans="1:44" thickTop="1" thickBot="1" x14ac:dyDescent="0.45">
      <c r="B70" t="s">
        <v>9</v>
      </c>
      <c r="C70">
        <v>2</v>
      </c>
      <c r="D70">
        <v>1</v>
      </c>
      <c r="E70">
        <v>2</v>
      </c>
      <c r="G70" s="5">
        <f t="shared" si="24"/>
        <v>-0.33333333333333337</v>
      </c>
      <c r="I70" t="s">
        <v>9</v>
      </c>
      <c r="J70">
        <v>3</v>
      </c>
      <c r="K70">
        <v>2</v>
      </c>
      <c r="L70">
        <v>2</v>
      </c>
      <c r="M70">
        <v>4</v>
      </c>
      <c r="N70" s="5">
        <f t="shared" si="25"/>
        <v>0.19999999999999996</v>
      </c>
      <c r="P70" t="s">
        <v>9</v>
      </c>
      <c r="U70" s="5" t="e">
        <f t="shared" si="26"/>
        <v>#DIV/0!</v>
      </c>
      <c r="W70" t="s">
        <v>9</v>
      </c>
      <c r="AB70" s="5" t="e">
        <f t="shared" si="27"/>
        <v>#DIV/0!</v>
      </c>
    </row>
    <row r="71" spans="1:44" thickTop="1" thickBot="1" x14ac:dyDescent="0.45">
      <c r="B71" t="s">
        <v>19</v>
      </c>
      <c r="C71">
        <f>C68 + C70 + C69 *2</f>
        <v>2</v>
      </c>
      <c r="D71">
        <f>D68 + D70 + D69 *2</f>
        <v>1</v>
      </c>
      <c r="E71">
        <f>E68 + E70 + E69 *2</f>
        <v>2</v>
      </c>
      <c r="F71">
        <f>F68 + F70 + F69 *2</f>
        <v>0</v>
      </c>
      <c r="G71" s="5">
        <f t="shared" si="24"/>
        <v>-0.33333333333333337</v>
      </c>
      <c r="I71" t="s">
        <v>19</v>
      </c>
      <c r="J71">
        <f>J68 + J70 + J69 *2</f>
        <v>13</v>
      </c>
      <c r="K71">
        <f>K68 + K70 + K69 *2</f>
        <v>10</v>
      </c>
      <c r="L71">
        <f>L68 + L70 + L69 *2</f>
        <v>9</v>
      </c>
      <c r="M71">
        <f>M68 + M70 + M69 *2</f>
        <v>12</v>
      </c>
      <c r="N71" s="5">
        <f t="shared" si="25"/>
        <v>-8.6956521739130488E-2</v>
      </c>
      <c r="P71" t="s">
        <v>19</v>
      </c>
      <c r="Q71">
        <f>Q68 + Q70 + Q69 *2</f>
        <v>0</v>
      </c>
      <c r="R71">
        <f>R68 + R70 + R69 *2</f>
        <v>0</v>
      </c>
      <c r="S71">
        <f>S68 + S70 + S69 *2</f>
        <v>0</v>
      </c>
      <c r="T71">
        <f>T68 + T70 + T69 *2</f>
        <v>0</v>
      </c>
      <c r="U71" s="5" t="e">
        <f t="shared" si="26"/>
        <v>#DIV/0!</v>
      </c>
      <c r="W71" t="s">
        <v>19</v>
      </c>
      <c r="X71">
        <f>X68 + X70 + X69 *2</f>
        <v>4</v>
      </c>
      <c r="Y71">
        <f>Y68 + Y70 + Y69 *2</f>
        <v>12</v>
      </c>
      <c r="Z71">
        <f>Z68 + Z70 + Z69 *2</f>
        <v>10</v>
      </c>
      <c r="AA71">
        <f>AA68 + AA70 + AA69 *2</f>
        <v>10</v>
      </c>
      <c r="AB71" s="5">
        <f t="shared" si="27"/>
        <v>0.25</v>
      </c>
    </row>
    <row r="72" spans="1:44" thickTop="1" thickBot="1" x14ac:dyDescent="0.45">
      <c r="B72" s="1" t="s">
        <v>10</v>
      </c>
      <c r="C72" s="1">
        <f>C67 * 2 - C71</f>
        <v>46</v>
      </c>
      <c r="D72" s="1">
        <f>D67 * 2 - D71</f>
        <v>51</v>
      </c>
      <c r="E72" s="1">
        <f>E67 * 2 - E71</f>
        <v>50</v>
      </c>
      <c r="F72" s="1">
        <f>F67 * 2 - F71</f>
        <v>54</v>
      </c>
      <c r="G72" s="5">
        <f t="shared" si="24"/>
        <v>7.2164948453608213E-2</v>
      </c>
      <c r="I72" s="1" t="s">
        <v>10</v>
      </c>
      <c r="J72" s="1">
        <f>J67 * 2 - J71</f>
        <v>35</v>
      </c>
      <c r="K72" s="1">
        <f>K67 * 2 - K71</f>
        <v>40</v>
      </c>
      <c r="L72" s="1">
        <f>L67 * 2 - L71</f>
        <v>43</v>
      </c>
      <c r="M72" s="1">
        <f>M67 * 2 - M71</f>
        <v>32</v>
      </c>
      <c r="N72" s="5">
        <f t="shared" si="25"/>
        <v>0</v>
      </c>
      <c r="P72" s="1" t="s">
        <v>10</v>
      </c>
      <c r="Q72" s="1">
        <f>Q67 * 2 - Q71</f>
        <v>46</v>
      </c>
      <c r="R72" s="1">
        <f>R67 * 2 - R71</f>
        <v>54</v>
      </c>
      <c r="S72" s="1">
        <f>S67 * 2 - S71</f>
        <v>56</v>
      </c>
      <c r="T72" s="1">
        <f>T67 * 2 - T71</f>
        <v>52</v>
      </c>
      <c r="U72" s="5">
        <f t="shared" si="26"/>
        <v>8.0000000000000071E-2</v>
      </c>
      <c r="W72" s="1" t="s">
        <v>10</v>
      </c>
      <c r="X72" s="1">
        <f>X67 * 2 - X71</f>
        <v>36</v>
      </c>
      <c r="Y72" s="1">
        <f>Y67 * 2 - Y71</f>
        <v>24</v>
      </c>
      <c r="Z72" s="1">
        <f>Z67 * 2 - Z71</f>
        <v>28</v>
      </c>
      <c r="AA72" s="1">
        <f>AA67 * 2 - AA71</f>
        <v>16</v>
      </c>
      <c r="AB72" s="5">
        <f t="shared" si="27"/>
        <v>-0.26666666666666672</v>
      </c>
      <c r="AO72" s="6">
        <f>Q72/F72 -1</f>
        <v>-0.14814814814814814</v>
      </c>
      <c r="AP72" s="6">
        <f>AA72/M72 -1</f>
        <v>-0.5</v>
      </c>
      <c r="AQ72" s="6">
        <f>M72/F72 -1</f>
        <v>-0.40740740740740744</v>
      </c>
      <c r="AR72" s="6">
        <f>AA72/T72-1</f>
        <v>-0.69230769230769229</v>
      </c>
    </row>
    <row r="73" spans="1:44" thickTop="1" thickBot="1" x14ac:dyDescent="0.45">
      <c r="B73" s="11" t="s">
        <v>5</v>
      </c>
      <c r="C73" s="11"/>
      <c r="D73" s="11"/>
      <c r="E73" s="11"/>
      <c r="F73" s="11"/>
      <c r="G73" s="11"/>
      <c r="H73" s="7"/>
      <c r="I73" s="11" t="s">
        <v>16</v>
      </c>
      <c r="J73" s="11"/>
      <c r="K73" s="11"/>
      <c r="L73" s="11"/>
      <c r="M73" s="11"/>
      <c r="N73" s="11"/>
      <c r="O73" s="7"/>
      <c r="P73" s="11" t="s">
        <v>17</v>
      </c>
      <c r="Q73" s="11"/>
      <c r="R73" s="11"/>
      <c r="S73" s="11"/>
      <c r="T73" s="11"/>
      <c r="U73" s="11"/>
      <c r="V73" s="7"/>
      <c r="W73" s="11" t="s">
        <v>18</v>
      </c>
      <c r="X73" s="11"/>
      <c r="Y73" s="11"/>
      <c r="Z73" s="11"/>
      <c r="AA73" s="11"/>
      <c r="AB73" s="11"/>
      <c r="AC73" s="5" t="s">
        <v>59</v>
      </c>
      <c r="AD73" s="5" t="s">
        <v>57</v>
      </c>
      <c r="AE73" s="16" t="s">
        <v>56</v>
      </c>
      <c r="AF73" s="2" t="s">
        <v>58</v>
      </c>
      <c r="AG73" s="2" t="s">
        <v>60</v>
      </c>
      <c r="AH73" s="2"/>
      <c r="AI73" s="2"/>
      <c r="AJ73" s="2"/>
      <c r="AK73" s="2"/>
      <c r="AL73" s="2"/>
      <c r="AM73" s="2"/>
      <c r="AO73" s="12" t="s">
        <v>51</v>
      </c>
      <c r="AP73" s="12"/>
      <c r="AQ73" s="12"/>
      <c r="AR73" s="12"/>
    </row>
    <row r="74" spans="1:44" thickTop="1" thickBot="1" x14ac:dyDescent="0.45">
      <c r="C74" t="s">
        <v>0</v>
      </c>
      <c r="D74" t="s">
        <v>1</v>
      </c>
      <c r="E74" t="s">
        <v>2</v>
      </c>
      <c r="F74" t="s">
        <v>3</v>
      </c>
      <c r="G74" s="5" t="s">
        <v>25</v>
      </c>
      <c r="J74" t="s">
        <v>0</v>
      </c>
      <c r="K74" t="s">
        <v>1</v>
      </c>
      <c r="L74" t="s">
        <v>2</v>
      </c>
      <c r="M74" t="s">
        <v>3</v>
      </c>
      <c r="N74" s="5" t="s">
        <v>25</v>
      </c>
      <c r="Q74" t="s">
        <v>0</v>
      </c>
      <c r="R74" t="s">
        <v>1</v>
      </c>
      <c r="S74" t="s">
        <v>2</v>
      </c>
      <c r="T74" t="s">
        <v>3</v>
      </c>
      <c r="U74" s="5" t="s">
        <v>25</v>
      </c>
      <c r="X74" t="s">
        <v>0</v>
      </c>
      <c r="Y74" t="s">
        <v>1</v>
      </c>
      <c r="Z74" t="s">
        <v>2</v>
      </c>
      <c r="AA74" t="s">
        <v>3</v>
      </c>
      <c r="AB74" s="5" t="s">
        <v>25</v>
      </c>
      <c r="AC74" s="5" t="s">
        <v>52</v>
      </c>
      <c r="AD74" s="18">
        <f>F75 * 2</f>
        <v>48</v>
      </c>
      <c r="AE74" s="21">
        <f>F79</f>
        <v>0</v>
      </c>
      <c r="AF74" s="18">
        <f>F80</f>
        <v>48</v>
      </c>
      <c r="AG74" s="5">
        <f>G75</f>
        <v>6.5217391304347894E-2</v>
      </c>
      <c r="AO74" s="5" t="s">
        <v>22</v>
      </c>
      <c r="AP74" s="5" t="s">
        <v>23</v>
      </c>
      <c r="AQ74" s="5" t="s">
        <v>20</v>
      </c>
      <c r="AR74" s="5" t="s">
        <v>21</v>
      </c>
    </row>
    <row r="75" spans="1:44" thickTop="1" thickBot="1" x14ac:dyDescent="0.45">
      <c r="A75" t="s">
        <v>45</v>
      </c>
      <c r="B75" t="s">
        <v>6</v>
      </c>
      <c r="C75">
        <v>22</v>
      </c>
      <c r="D75">
        <v>24</v>
      </c>
      <c r="E75">
        <v>25</v>
      </c>
      <c r="F75">
        <v>24</v>
      </c>
      <c r="G75" s="5">
        <f t="shared" ref="G75:G80" si="28">(E75+F75)/(C75+D75) -1</f>
        <v>6.5217391304347894E-2</v>
      </c>
      <c r="I75" t="s">
        <v>6</v>
      </c>
      <c r="J75">
        <v>16</v>
      </c>
      <c r="K75">
        <v>16</v>
      </c>
      <c r="L75">
        <v>20</v>
      </c>
      <c r="M75">
        <v>22</v>
      </c>
      <c r="N75" s="5">
        <f t="shared" ref="N75:N80" si="29">(L75+M75)/(J75+K75) -1</f>
        <v>0.3125</v>
      </c>
      <c r="P75" t="s">
        <v>6</v>
      </c>
      <c r="Q75">
        <v>25</v>
      </c>
      <c r="R75">
        <v>27</v>
      </c>
      <c r="S75">
        <v>28</v>
      </c>
      <c r="T75">
        <v>25</v>
      </c>
      <c r="U75" s="5">
        <f t="shared" ref="U75:U80" si="30">(S75+T75)/(Q75+R75) -1</f>
        <v>1.9230769230769162E-2</v>
      </c>
      <c r="W75" t="s">
        <v>6</v>
      </c>
      <c r="X75">
        <v>12</v>
      </c>
      <c r="Y75">
        <v>12</v>
      </c>
      <c r="Z75">
        <v>14</v>
      </c>
      <c r="AA75">
        <v>19</v>
      </c>
      <c r="AB75" s="5">
        <f t="shared" ref="AB75:AB80" si="31">(Z75+AA75)/(X75+Y75) -1</f>
        <v>0.375</v>
      </c>
      <c r="AC75" s="5" t="s">
        <v>53</v>
      </c>
      <c r="AD75" s="18">
        <f>M75 *2</f>
        <v>44</v>
      </c>
      <c r="AE75" s="21">
        <f>M79</f>
        <v>12</v>
      </c>
      <c r="AF75" s="18">
        <f>M80</f>
        <v>32</v>
      </c>
      <c r="AG75" s="5">
        <f>N75</f>
        <v>0.3125</v>
      </c>
    </row>
    <row r="76" spans="1:44" thickTop="1" thickBot="1" x14ac:dyDescent="0.45">
      <c r="A76" t="s">
        <v>43</v>
      </c>
      <c r="B76" t="s">
        <v>7</v>
      </c>
      <c r="G76" s="5" t="e">
        <f t="shared" si="28"/>
        <v>#DIV/0!</v>
      </c>
      <c r="I76" t="s">
        <v>7</v>
      </c>
      <c r="N76" s="5" t="e">
        <f t="shared" si="29"/>
        <v>#DIV/0!</v>
      </c>
      <c r="P76" t="s">
        <v>7</v>
      </c>
      <c r="T76">
        <v>1</v>
      </c>
      <c r="U76" s="5" t="e">
        <f t="shared" si="30"/>
        <v>#DIV/0!</v>
      </c>
      <c r="W76" t="s">
        <v>7</v>
      </c>
      <c r="Y76">
        <v>1</v>
      </c>
      <c r="AB76" s="5">
        <f t="shared" si="31"/>
        <v>-1</v>
      </c>
      <c r="AC76" s="5" t="s">
        <v>54</v>
      </c>
      <c r="AD76" s="18">
        <f>T75*2</f>
        <v>50</v>
      </c>
      <c r="AE76" s="21">
        <f>T79</f>
        <v>1</v>
      </c>
      <c r="AF76" s="18">
        <f>T80</f>
        <v>49</v>
      </c>
      <c r="AG76" s="5">
        <f>U75</f>
        <v>1.9230769230769162E-2</v>
      </c>
    </row>
    <row r="77" spans="1:44" thickTop="1" thickBot="1" x14ac:dyDescent="0.45">
      <c r="B77" t="s">
        <v>8</v>
      </c>
      <c r="G77" s="5" t="e">
        <f t="shared" si="28"/>
        <v>#DIV/0!</v>
      </c>
      <c r="I77" t="s">
        <v>8</v>
      </c>
      <c r="J77">
        <v>11</v>
      </c>
      <c r="K77">
        <v>10</v>
      </c>
      <c r="L77">
        <v>8</v>
      </c>
      <c r="M77">
        <v>5</v>
      </c>
      <c r="N77" s="5">
        <f t="shared" si="29"/>
        <v>-0.38095238095238093</v>
      </c>
      <c r="P77" t="s">
        <v>8</v>
      </c>
      <c r="U77" s="5" t="e">
        <f t="shared" si="30"/>
        <v>#DIV/0!</v>
      </c>
      <c r="W77" t="s">
        <v>8</v>
      </c>
      <c r="X77">
        <v>4</v>
      </c>
      <c r="Y77">
        <v>2</v>
      </c>
      <c r="Z77">
        <v>5</v>
      </c>
      <c r="AA77">
        <v>3</v>
      </c>
      <c r="AB77" s="5">
        <f t="shared" si="31"/>
        <v>0.33333333333333326</v>
      </c>
      <c r="AC77" s="5" t="s">
        <v>55</v>
      </c>
      <c r="AD77" s="18">
        <f>AA75*2</f>
        <v>38</v>
      </c>
      <c r="AE77" s="21">
        <f>AA79</f>
        <v>6</v>
      </c>
      <c r="AF77" s="18">
        <f>AA80</f>
        <v>32</v>
      </c>
      <c r="AG77" s="5">
        <f>AB75</f>
        <v>0.375</v>
      </c>
    </row>
    <row r="78" spans="1:44" thickTop="1" thickBot="1" x14ac:dyDescent="0.45">
      <c r="B78" t="s">
        <v>9</v>
      </c>
      <c r="C78">
        <v>5</v>
      </c>
      <c r="D78">
        <v>1</v>
      </c>
      <c r="G78" s="5">
        <f t="shared" si="28"/>
        <v>-1</v>
      </c>
      <c r="I78" t="s">
        <v>9</v>
      </c>
      <c r="J78">
        <v>2</v>
      </c>
      <c r="K78">
        <v>3</v>
      </c>
      <c r="L78">
        <v>3</v>
      </c>
      <c r="M78">
        <v>2</v>
      </c>
      <c r="N78" s="5">
        <f t="shared" si="29"/>
        <v>0</v>
      </c>
      <c r="P78" t="s">
        <v>9</v>
      </c>
      <c r="U78" s="5" t="e">
        <f t="shared" si="30"/>
        <v>#DIV/0!</v>
      </c>
      <c r="W78" t="s">
        <v>9</v>
      </c>
      <c r="AB78" s="5" t="e">
        <f t="shared" si="31"/>
        <v>#DIV/0!</v>
      </c>
    </row>
    <row r="79" spans="1:44" thickTop="1" thickBot="1" x14ac:dyDescent="0.45">
      <c r="B79" t="s">
        <v>19</v>
      </c>
      <c r="C79">
        <f>C76 + C78 + C77 *2</f>
        <v>5</v>
      </c>
      <c r="D79">
        <f>D76 + D78 + D77 *2</f>
        <v>1</v>
      </c>
      <c r="E79">
        <f>E76 + E78 + E77 *2</f>
        <v>0</v>
      </c>
      <c r="F79">
        <f>F76 + F78 + F77 *2</f>
        <v>0</v>
      </c>
      <c r="G79" s="5">
        <f t="shared" si="28"/>
        <v>-1</v>
      </c>
      <c r="I79" t="s">
        <v>19</v>
      </c>
      <c r="J79">
        <f>J76 + J78 + J77 *2</f>
        <v>24</v>
      </c>
      <c r="K79">
        <f>K76 + K78 + K77 *2</f>
        <v>23</v>
      </c>
      <c r="L79">
        <f>L76 + L78 + L77 *2</f>
        <v>19</v>
      </c>
      <c r="M79">
        <f>M76 + M78 + M77 *2</f>
        <v>12</v>
      </c>
      <c r="N79" s="5">
        <f t="shared" si="29"/>
        <v>-0.34042553191489366</v>
      </c>
      <c r="P79" t="s">
        <v>19</v>
      </c>
      <c r="Q79">
        <f>Q76 + Q78 + Q77 *2</f>
        <v>0</v>
      </c>
      <c r="R79">
        <f>R76 + R78 + R77 *2</f>
        <v>0</v>
      </c>
      <c r="S79">
        <f>S76 + S78 + S77 *2</f>
        <v>0</v>
      </c>
      <c r="T79">
        <f>T76 + T78 + T77 *2</f>
        <v>1</v>
      </c>
      <c r="U79" s="5" t="e">
        <f t="shared" si="30"/>
        <v>#DIV/0!</v>
      </c>
      <c r="W79" t="s">
        <v>19</v>
      </c>
      <c r="X79">
        <f>X76 + X78 + X77 *2</f>
        <v>8</v>
      </c>
      <c r="Y79">
        <f>Y76 + Y78 + Y77 *2</f>
        <v>5</v>
      </c>
      <c r="Z79">
        <f>Z76 + Z78 + Z77 *2</f>
        <v>10</v>
      </c>
      <c r="AA79">
        <f>AA76 + AA78 + AA77 *2</f>
        <v>6</v>
      </c>
      <c r="AB79" s="5">
        <f t="shared" si="31"/>
        <v>0.23076923076923084</v>
      </c>
    </row>
    <row r="80" spans="1:44" thickTop="1" thickBot="1" x14ac:dyDescent="0.45">
      <c r="B80" s="1" t="s">
        <v>10</v>
      </c>
      <c r="C80" s="1">
        <f>C75 * 2 - C79</f>
        <v>39</v>
      </c>
      <c r="D80" s="1">
        <f>D75 * 2 - D79</f>
        <v>47</v>
      </c>
      <c r="E80" s="1">
        <f>E75 * 2 - E79</f>
        <v>50</v>
      </c>
      <c r="F80" s="1">
        <f>F75 * 2 - F79</f>
        <v>48</v>
      </c>
      <c r="G80" s="5">
        <f t="shared" si="28"/>
        <v>0.13953488372093026</v>
      </c>
      <c r="I80" s="1" t="s">
        <v>10</v>
      </c>
      <c r="J80" s="1">
        <f>J75 * 2 - J79</f>
        <v>8</v>
      </c>
      <c r="K80" s="1">
        <f>K75 * 2 - K79</f>
        <v>9</v>
      </c>
      <c r="L80" s="1">
        <f>L75 * 2 - L79</f>
        <v>21</v>
      </c>
      <c r="M80" s="1">
        <f>M75 * 2 - M79</f>
        <v>32</v>
      </c>
      <c r="N80" s="5">
        <f t="shared" si="29"/>
        <v>2.1176470588235294</v>
      </c>
      <c r="P80" s="1" t="s">
        <v>10</v>
      </c>
      <c r="Q80" s="1">
        <f>Q75 * 2 - Q79</f>
        <v>50</v>
      </c>
      <c r="R80" s="1">
        <f>R75 * 2 - R79</f>
        <v>54</v>
      </c>
      <c r="S80" s="1">
        <f>S75 * 2 - S79</f>
        <v>56</v>
      </c>
      <c r="T80" s="1">
        <f>T75 * 2 - T79</f>
        <v>49</v>
      </c>
      <c r="U80" s="5">
        <f t="shared" si="30"/>
        <v>9.6153846153845812E-3</v>
      </c>
      <c r="W80" s="1" t="s">
        <v>10</v>
      </c>
      <c r="X80" s="1">
        <f>X75 * 2 - X79</f>
        <v>16</v>
      </c>
      <c r="Y80" s="1">
        <f>Y75 * 2 - Y79</f>
        <v>19</v>
      </c>
      <c r="Z80" s="1">
        <f>Z75 * 2 - Z79</f>
        <v>18</v>
      </c>
      <c r="AA80" s="1">
        <f>AA75 * 2 - AA79</f>
        <v>32</v>
      </c>
      <c r="AB80" s="5">
        <f t="shared" si="31"/>
        <v>0.4285714285714286</v>
      </c>
      <c r="AO80" s="6">
        <f>Q80/F80 -1</f>
        <v>4.1666666666666741E-2</v>
      </c>
      <c r="AP80" s="6">
        <f>AA80/M80 -1</f>
        <v>0</v>
      </c>
      <c r="AQ80" s="6">
        <f>M80/F80 -1</f>
        <v>-0.33333333333333337</v>
      </c>
      <c r="AR80" s="6">
        <f>AA80/T80-1</f>
        <v>-0.34693877551020413</v>
      </c>
    </row>
    <row r="81" spans="1:44" thickTop="1" thickBot="1" x14ac:dyDescent="0.45">
      <c r="B81" s="11" t="s">
        <v>5</v>
      </c>
      <c r="C81" s="11"/>
      <c r="D81" s="11"/>
      <c r="E81" s="11"/>
      <c r="F81" s="11"/>
      <c r="G81" s="11"/>
      <c r="H81" s="7"/>
      <c r="I81" s="11" t="s">
        <v>16</v>
      </c>
      <c r="J81" s="11"/>
      <c r="K81" s="11"/>
      <c r="L81" s="11"/>
      <c r="M81" s="11"/>
      <c r="N81" s="11"/>
      <c r="O81" s="7"/>
      <c r="P81" s="11" t="s">
        <v>17</v>
      </c>
      <c r="Q81" s="11"/>
      <c r="R81" s="11"/>
      <c r="S81" s="11"/>
      <c r="T81" s="11"/>
      <c r="U81" s="11"/>
      <c r="V81" s="7"/>
      <c r="W81" s="11" t="s">
        <v>18</v>
      </c>
      <c r="X81" s="11"/>
      <c r="Y81" s="11"/>
      <c r="Z81" s="11"/>
      <c r="AA81" s="11"/>
      <c r="AB81" s="11"/>
      <c r="AC81" s="5" t="s">
        <v>59</v>
      </c>
      <c r="AD81" s="5" t="s">
        <v>57</v>
      </c>
      <c r="AE81" s="16" t="s">
        <v>56</v>
      </c>
      <c r="AF81" s="2" t="s">
        <v>58</v>
      </c>
      <c r="AG81" s="2" t="s">
        <v>60</v>
      </c>
      <c r="AH81" s="2"/>
      <c r="AI81" s="2"/>
      <c r="AJ81" s="2"/>
      <c r="AK81" s="2"/>
      <c r="AL81" s="2"/>
      <c r="AM81" s="2"/>
      <c r="AO81" s="12" t="s">
        <v>51</v>
      </c>
      <c r="AP81" s="12"/>
      <c r="AQ81" s="12"/>
      <c r="AR81" s="12"/>
    </row>
    <row r="82" spans="1:44" thickTop="1" thickBot="1" x14ac:dyDescent="0.45">
      <c r="C82" t="s">
        <v>0</v>
      </c>
      <c r="D82" t="s">
        <v>1</v>
      </c>
      <c r="E82" t="s">
        <v>2</v>
      </c>
      <c r="F82" t="s">
        <v>3</v>
      </c>
      <c r="G82" s="5" t="s">
        <v>25</v>
      </c>
      <c r="J82" t="s">
        <v>0</v>
      </c>
      <c r="K82" t="s">
        <v>1</v>
      </c>
      <c r="L82" t="s">
        <v>2</v>
      </c>
      <c r="M82" t="s">
        <v>3</v>
      </c>
      <c r="N82" s="5" t="s">
        <v>25</v>
      </c>
      <c r="Q82" t="s">
        <v>0</v>
      </c>
      <c r="R82" t="s">
        <v>1</v>
      </c>
      <c r="S82" t="s">
        <v>2</v>
      </c>
      <c r="T82" t="s">
        <v>3</v>
      </c>
      <c r="U82" s="5" t="s">
        <v>25</v>
      </c>
      <c r="X82" t="s">
        <v>0</v>
      </c>
      <c r="Y82" t="s">
        <v>1</v>
      </c>
      <c r="Z82" t="s">
        <v>2</v>
      </c>
      <c r="AA82" t="s">
        <v>3</v>
      </c>
      <c r="AB82" s="5" t="s">
        <v>25</v>
      </c>
      <c r="AC82" s="5" t="s">
        <v>52</v>
      </c>
      <c r="AD82" s="18">
        <f>F83 * 2</f>
        <v>58</v>
      </c>
      <c r="AE82" s="21">
        <f>F87</f>
        <v>0</v>
      </c>
      <c r="AF82" s="18">
        <f>F88</f>
        <v>58</v>
      </c>
      <c r="AG82" s="5">
        <f>G83</f>
        <v>0</v>
      </c>
      <c r="AO82" s="5" t="s">
        <v>22</v>
      </c>
      <c r="AP82" s="5" t="s">
        <v>23</v>
      </c>
      <c r="AQ82" s="5" t="s">
        <v>20</v>
      </c>
      <c r="AR82" s="5" t="s">
        <v>21</v>
      </c>
    </row>
    <row r="83" spans="1:44" thickTop="1" thickBot="1" x14ac:dyDescent="0.45">
      <c r="A83" t="s">
        <v>46</v>
      </c>
      <c r="B83" t="s">
        <v>6</v>
      </c>
      <c r="C83">
        <v>30</v>
      </c>
      <c r="D83">
        <v>29</v>
      </c>
      <c r="E83">
        <v>30</v>
      </c>
      <c r="F83">
        <v>29</v>
      </c>
      <c r="G83" s="5">
        <f t="shared" ref="G83:G88" si="32">(E83+F83)/(C83+D83) -1</f>
        <v>0</v>
      </c>
      <c r="I83" t="s">
        <v>6</v>
      </c>
      <c r="J83">
        <v>25</v>
      </c>
      <c r="K83">
        <v>19</v>
      </c>
      <c r="L83">
        <v>23</v>
      </c>
      <c r="M83">
        <v>23</v>
      </c>
      <c r="N83" s="5">
        <f t="shared" ref="N83:N88" si="33">(L83+M83)/(J83+K83) -1</f>
        <v>4.5454545454545414E-2</v>
      </c>
      <c r="P83" t="s">
        <v>6</v>
      </c>
      <c r="Q83">
        <v>29</v>
      </c>
      <c r="R83">
        <v>27</v>
      </c>
      <c r="S83">
        <v>30</v>
      </c>
      <c r="T83">
        <v>25</v>
      </c>
      <c r="U83" s="5">
        <f t="shared" ref="U83:U88" si="34">(S83+T83)/(Q83+R83) -1</f>
        <v>-1.7857142857142905E-2</v>
      </c>
      <c r="W83" t="s">
        <v>6</v>
      </c>
      <c r="X83">
        <v>20</v>
      </c>
      <c r="Y83">
        <v>22</v>
      </c>
      <c r="Z83">
        <v>20</v>
      </c>
      <c r="AA83">
        <v>20</v>
      </c>
      <c r="AB83" s="5">
        <f t="shared" ref="AB83:AB88" si="35">(Z83+AA83)/(X83+Y83) -1</f>
        <v>-4.7619047619047672E-2</v>
      </c>
      <c r="AC83" s="5" t="s">
        <v>53</v>
      </c>
      <c r="AD83" s="18">
        <f>M83 *2</f>
        <v>46</v>
      </c>
      <c r="AE83" s="21">
        <f>M87</f>
        <v>8</v>
      </c>
      <c r="AF83" s="18">
        <f>M88</f>
        <v>38</v>
      </c>
      <c r="AG83" s="5">
        <f>N83</f>
        <v>4.5454545454545414E-2</v>
      </c>
    </row>
    <row r="84" spans="1:44" thickTop="1" thickBot="1" x14ac:dyDescent="0.45">
      <c r="A84" t="s">
        <v>43</v>
      </c>
      <c r="B84" t="s">
        <v>7</v>
      </c>
      <c r="G84" s="5" t="e">
        <f t="shared" si="32"/>
        <v>#DIV/0!</v>
      </c>
      <c r="I84" t="s">
        <v>7</v>
      </c>
      <c r="L84">
        <v>1</v>
      </c>
      <c r="N84" s="5" t="e">
        <f t="shared" si="33"/>
        <v>#DIV/0!</v>
      </c>
      <c r="P84" t="s">
        <v>7</v>
      </c>
      <c r="R84">
        <v>1</v>
      </c>
      <c r="U84" s="5">
        <f t="shared" si="34"/>
        <v>-1</v>
      </c>
      <c r="W84" t="s">
        <v>7</v>
      </c>
      <c r="Y84">
        <v>1</v>
      </c>
      <c r="AA84">
        <v>1</v>
      </c>
      <c r="AB84" s="5">
        <f t="shared" si="35"/>
        <v>0</v>
      </c>
      <c r="AC84" s="5" t="s">
        <v>54</v>
      </c>
      <c r="AD84" s="18">
        <f>T83*2</f>
        <v>50</v>
      </c>
      <c r="AE84" s="21">
        <f>T87</f>
        <v>0</v>
      </c>
      <c r="AF84" s="18">
        <f>T88</f>
        <v>50</v>
      </c>
      <c r="AG84" s="5">
        <f>U83</f>
        <v>-1.7857142857142905E-2</v>
      </c>
    </row>
    <row r="85" spans="1:44" thickTop="1" thickBot="1" x14ac:dyDescent="0.45">
      <c r="B85" t="s">
        <v>8</v>
      </c>
      <c r="G85" s="5" t="e">
        <f t="shared" si="32"/>
        <v>#DIV/0!</v>
      </c>
      <c r="I85" t="s">
        <v>8</v>
      </c>
      <c r="J85">
        <v>3</v>
      </c>
      <c r="K85">
        <v>7</v>
      </c>
      <c r="L85">
        <v>3</v>
      </c>
      <c r="M85">
        <v>3</v>
      </c>
      <c r="N85" s="5">
        <f t="shared" si="33"/>
        <v>-0.4</v>
      </c>
      <c r="P85" t="s">
        <v>8</v>
      </c>
      <c r="U85" s="5" t="e">
        <f t="shared" si="34"/>
        <v>#DIV/0!</v>
      </c>
      <c r="W85" t="s">
        <v>8</v>
      </c>
      <c r="X85">
        <v>2</v>
      </c>
      <c r="Y85">
        <v>4</v>
      </c>
      <c r="Z85">
        <v>2</v>
      </c>
      <c r="AA85">
        <v>2</v>
      </c>
      <c r="AB85" s="5">
        <f t="shared" si="35"/>
        <v>-0.33333333333333337</v>
      </c>
      <c r="AC85" s="5" t="s">
        <v>55</v>
      </c>
      <c r="AD85" s="18">
        <f>AA83*2</f>
        <v>40</v>
      </c>
      <c r="AE85" s="21">
        <f>AA87</f>
        <v>5</v>
      </c>
      <c r="AF85" s="18">
        <f>AA88</f>
        <v>35</v>
      </c>
      <c r="AG85" s="5">
        <f>AB83</f>
        <v>-4.7619047619047672E-2</v>
      </c>
    </row>
    <row r="86" spans="1:44" thickTop="1" thickBot="1" x14ac:dyDescent="0.45">
      <c r="B86" t="s">
        <v>9</v>
      </c>
      <c r="E86">
        <v>1</v>
      </c>
      <c r="G86" s="5" t="e">
        <f t="shared" si="32"/>
        <v>#DIV/0!</v>
      </c>
      <c r="I86" t="s">
        <v>9</v>
      </c>
      <c r="J86">
        <v>4</v>
      </c>
      <c r="K86">
        <v>2</v>
      </c>
      <c r="L86">
        <v>2</v>
      </c>
      <c r="M86">
        <v>2</v>
      </c>
      <c r="N86" s="5">
        <f t="shared" si="33"/>
        <v>-0.33333333333333337</v>
      </c>
      <c r="P86" t="s">
        <v>9</v>
      </c>
      <c r="U86" s="5" t="e">
        <f t="shared" si="34"/>
        <v>#DIV/0!</v>
      </c>
      <c r="W86" t="s">
        <v>9</v>
      </c>
      <c r="AB86" s="5" t="e">
        <f t="shared" si="35"/>
        <v>#DIV/0!</v>
      </c>
    </row>
    <row r="87" spans="1:44" thickTop="1" thickBot="1" x14ac:dyDescent="0.45">
      <c r="B87" t="s">
        <v>19</v>
      </c>
      <c r="C87">
        <f>C84 + C86 + C85 *2</f>
        <v>0</v>
      </c>
      <c r="D87">
        <f>D84 + D86 + D85 *2</f>
        <v>0</v>
      </c>
      <c r="E87">
        <f>E84 + E86 + E85 *2</f>
        <v>1</v>
      </c>
      <c r="F87">
        <f>F84 + F86 + F85 *2</f>
        <v>0</v>
      </c>
      <c r="G87" s="5" t="e">
        <f t="shared" si="32"/>
        <v>#DIV/0!</v>
      </c>
      <c r="I87" t="s">
        <v>19</v>
      </c>
      <c r="J87">
        <f>J84 + J86 + J85 *2</f>
        <v>10</v>
      </c>
      <c r="K87">
        <f>K84 + K86 + K85 *2</f>
        <v>16</v>
      </c>
      <c r="L87">
        <f>L84 + L86 + L85 *2</f>
        <v>9</v>
      </c>
      <c r="M87">
        <f>M84 + M86 + M85 *2</f>
        <v>8</v>
      </c>
      <c r="N87" s="5">
        <f t="shared" si="33"/>
        <v>-0.34615384615384615</v>
      </c>
      <c r="P87" t="s">
        <v>19</v>
      </c>
      <c r="Q87">
        <f>Q84 + Q86 + Q85 *2</f>
        <v>0</v>
      </c>
      <c r="R87">
        <f>R84 + R86 + R85 *2</f>
        <v>1</v>
      </c>
      <c r="S87">
        <f>S84 + S86 + S85 *2</f>
        <v>0</v>
      </c>
      <c r="T87">
        <f>T84 + T86 + T85 *2</f>
        <v>0</v>
      </c>
      <c r="U87" s="5">
        <f t="shared" si="34"/>
        <v>-1</v>
      </c>
      <c r="W87" t="s">
        <v>19</v>
      </c>
      <c r="X87">
        <f>X84 + X86 + X85 *2</f>
        <v>4</v>
      </c>
      <c r="Y87">
        <f>Y84 + Y86 + Y85 *2</f>
        <v>9</v>
      </c>
      <c r="Z87">
        <f>Z84 + Z86 + Z85 *2</f>
        <v>4</v>
      </c>
      <c r="AA87">
        <f>AA84 + AA86 + AA85 *2</f>
        <v>5</v>
      </c>
      <c r="AB87" s="5">
        <f t="shared" si="35"/>
        <v>-0.30769230769230771</v>
      </c>
    </row>
    <row r="88" spans="1:44" thickTop="1" thickBot="1" x14ac:dyDescent="0.45">
      <c r="B88" s="1" t="s">
        <v>10</v>
      </c>
      <c r="C88" s="1">
        <f>C83 * 2 - C87</f>
        <v>60</v>
      </c>
      <c r="D88" s="1">
        <f>D83 * 2 - D87</f>
        <v>58</v>
      </c>
      <c r="E88" s="1">
        <f>E83 * 2 - E87</f>
        <v>59</v>
      </c>
      <c r="F88" s="1">
        <f>F83 * 2 - F87</f>
        <v>58</v>
      </c>
      <c r="G88" s="5">
        <f t="shared" si="32"/>
        <v>-8.4745762711864181E-3</v>
      </c>
      <c r="I88" s="1" t="s">
        <v>10</v>
      </c>
      <c r="J88" s="1">
        <f>J83 * 2 - J87</f>
        <v>40</v>
      </c>
      <c r="K88" s="1">
        <f>K83 * 2 - K87</f>
        <v>22</v>
      </c>
      <c r="L88" s="1">
        <f>L83 * 2 - L87</f>
        <v>37</v>
      </c>
      <c r="M88" s="1">
        <f>M83 * 2 - M87</f>
        <v>38</v>
      </c>
      <c r="N88" s="5">
        <f t="shared" si="33"/>
        <v>0.20967741935483875</v>
      </c>
      <c r="P88" s="1" t="s">
        <v>10</v>
      </c>
      <c r="Q88" s="1">
        <f>Q83 * 2 - Q87</f>
        <v>58</v>
      </c>
      <c r="R88" s="1">
        <f>R83 * 2 - R87</f>
        <v>53</v>
      </c>
      <c r="S88" s="1">
        <f>S83 * 2 - S87</f>
        <v>60</v>
      </c>
      <c r="T88" s="1">
        <f>T83 * 2 - T87</f>
        <v>50</v>
      </c>
      <c r="U88" s="5">
        <f t="shared" si="34"/>
        <v>-9.009009009009028E-3</v>
      </c>
      <c r="W88" s="1" t="s">
        <v>10</v>
      </c>
      <c r="X88" s="1">
        <f>X83 * 2 - X87</f>
        <v>36</v>
      </c>
      <c r="Y88" s="1">
        <f>Y83 * 2 - Y87</f>
        <v>35</v>
      </c>
      <c r="Z88" s="1">
        <f>Z83 * 2 - Z87</f>
        <v>36</v>
      </c>
      <c r="AA88" s="1">
        <f>AA83 * 2 - AA87</f>
        <v>35</v>
      </c>
      <c r="AB88" s="5">
        <f t="shared" si="35"/>
        <v>0</v>
      </c>
      <c r="AO88" s="6">
        <f>Q88/F88 -1</f>
        <v>0</v>
      </c>
      <c r="AP88" s="6">
        <f>AA88/M88 -1</f>
        <v>-7.8947368421052655E-2</v>
      </c>
      <c r="AQ88" s="6">
        <f>M88/F88 -1</f>
        <v>-0.34482758620689657</v>
      </c>
      <c r="AR88" s="6">
        <f>AA88/T88-1</f>
        <v>-0.30000000000000004</v>
      </c>
    </row>
    <row r="89" spans="1:44" thickTop="1" thickBot="1" x14ac:dyDescent="0.45">
      <c r="B89" s="11" t="s">
        <v>5</v>
      </c>
      <c r="C89" s="11"/>
      <c r="D89" s="11"/>
      <c r="E89" s="11"/>
      <c r="F89" s="11"/>
      <c r="G89" s="11"/>
      <c r="H89" s="7"/>
      <c r="I89" s="11" t="s">
        <v>16</v>
      </c>
      <c r="J89" s="11"/>
      <c r="K89" s="11"/>
      <c r="L89" s="11"/>
      <c r="M89" s="11"/>
      <c r="N89" s="11"/>
      <c r="O89" s="7"/>
      <c r="P89" s="11" t="s">
        <v>17</v>
      </c>
      <c r="Q89" s="11"/>
      <c r="R89" s="11"/>
      <c r="S89" s="11"/>
      <c r="T89" s="11"/>
      <c r="U89" s="11"/>
      <c r="V89" s="7"/>
      <c r="W89" s="11" t="s">
        <v>18</v>
      </c>
      <c r="X89" s="11"/>
      <c r="Y89" s="11"/>
      <c r="Z89" s="11"/>
      <c r="AA89" s="11"/>
      <c r="AB89" s="11"/>
      <c r="AC89" s="5" t="s">
        <v>59</v>
      </c>
      <c r="AD89" s="5" t="s">
        <v>57</v>
      </c>
      <c r="AE89" s="16" t="s">
        <v>56</v>
      </c>
      <c r="AF89" s="2" t="s">
        <v>58</v>
      </c>
      <c r="AG89" s="2" t="s">
        <v>60</v>
      </c>
      <c r="AH89" s="2"/>
      <c r="AI89" s="2"/>
      <c r="AJ89" s="2"/>
      <c r="AK89" s="2"/>
      <c r="AL89" s="2"/>
      <c r="AM89" s="2"/>
      <c r="AO89" s="12" t="s">
        <v>51</v>
      </c>
      <c r="AP89" s="12"/>
      <c r="AQ89" s="12"/>
      <c r="AR89" s="12"/>
    </row>
    <row r="90" spans="1:44" thickTop="1" thickBot="1" x14ac:dyDescent="0.45">
      <c r="C90" t="s">
        <v>0</v>
      </c>
      <c r="D90" t="s">
        <v>1</v>
      </c>
      <c r="E90" t="s">
        <v>2</v>
      </c>
      <c r="F90" t="s">
        <v>3</v>
      </c>
      <c r="G90" s="5" t="s">
        <v>25</v>
      </c>
      <c r="J90" t="s">
        <v>0</v>
      </c>
      <c r="K90" t="s">
        <v>1</v>
      </c>
      <c r="L90" t="s">
        <v>2</v>
      </c>
      <c r="M90" t="s">
        <v>3</v>
      </c>
      <c r="N90" s="5" t="s">
        <v>25</v>
      </c>
      <c r="Q90" t="s">
        <v>0</v>
      </c>
      <c r="R90" t="s">
        <v>1</v>
      </c>
      <c r="S90" t="s">
        <v>2</v>
      </c>
      <c r="T90" t="s">
        <v>3</v>
      </c>
      <c r="U90" s="5" t="s">
        <v>25</v>
      </c>
      <c r="X90" t="s">
        <v>0</v>
      </c>
      <c r="Y90" t="s">
        <v>1</v>
      </c>
      <c r="Z90" t="s">
        <v>2</v>
      </c>
      <c r="AA90" t="s">
        <v>3</v>
      </c>
      <c r="AB90" s="5" t="s">
        <v>25</v>
      </c>
      <c r="AC90" s="5" t="s">
        <v>52</v>
      </c>
      <c r="AD90" s="18">
        <f>F91 * 2</f>
        <v>52</v>
      </c>
      <c r="AE90" s="21">
        <f>F95</f>
        <v>0</v>
      </c>
      <c r="AF90" s="18">
        <f>F96</f>
        <v>52</v>
      </c>
      <c r="AG90" s="5">
        <f>G91</f>
        <v>8.5106382978723305E-2</v>
      </c>
      <c r="AO90" s="5" t="s">
        <v>22</v>
      </c>
      <c r="AP90" s="5" t="s">
        <v>23</v>
      </c>
      <c r="AQ90" s="5" t="s">
        <v>20</v>
      </c>
      <c r="AR90" s="5" t="s">
        <v>21</v>
      </c>
    </row>
    <row r="91" spans="1:44" thickTop="1" thickBot="1" x14ac:dyDescent="0.45">
      <c r="A91" t="s">
        <v>47</v>
      </c>
      <c r="B91" t="s">
        <v>6</v>
      </c>
      <c r="C91">
        <v>23</v>
      </c>
      <c r="D91">
        <v>24</v>
      </c>
      <c r="E91">
        <v>25</v>
      </c>
      <c r="F91">
        <v>26</v>
      </c>
      <c r="G91" s="5">
        <f t="shared" ref="G91:G96" si="36">(E91+F91)/(C91+D91) -1</f>
        <v>8.5106382978723305E-2</v>
      </c>
      <c r="I91" t="s">
        <v>6</v>
      </c>
      <c r="J91">
        <v>19</v>
      </c>
      <c r="K91">
        <v>16</v>
      </c>
      <c r="L91">
        <v>18</v>
      </c>
      <c r="M91">
        <v>21</v>
      </c>
      <c r="N91" s="5">
        <f t="shared" ref="N91:N96" si="37">(L91+M91)/(J91+K91) -1</f>
        <v>0.11428571428571432</v>
      </c>
      <c r="P91" t="s">
        <v>6</v>
      </c>
      <c r="Q91">
        <v>26</v>
      </c>
      <c r="R91">
        <v>27</v>
      </c>
      <c r="S91">
        <v>29</v>
      </c>
      <c r="T91">
        <v>25</v>
      </c>
      <c r="U91" s="5">
        <f t="shared" ref="U91:U96" si="38">(S91+T91)/(Q91+R91) -1</f>
        <v>1.8867924528301883E-2</v>
      </c>
      <c r="W91" t="s">
        <v>6</v>
      </c>
      <c r="X91">
        <v>17</v>
      </c>
      <c r="Y91">
        <v>15</v>
      </c>
      <c r="Z91">
        <v>18</v>
      </c>
      <c r="AA91">
        <v>17</v>
      </c>
      <c r="AB91" s="5">
        <f t="shared" ref="AB91:AB96" si="39">(Z91+AA91)/(X91+Y91) -1</f>
        <v>9.375E-2</v>
      </c>
      <c r="AC91" s="5" t="s">
        <v>53</v>
      </c>
      <c r="AD91" s="18">
        <f>M91 *2</f>
        <v>42</v>
      </c>
      <c r="AE91" s="21">
        <f>M95</f>
        <v>5</v>
      </c>
      <c r="AF91" s="18">
        <f>M96</f>
        <v>37</v>
      </c>
      <c r="AG91" s="5">
        <f>N91</f>
        <v>0.11428571428571432</v>
      </c>
    </row>
    <row r="92" spans="1:44" thickTop="1" thickBot="1" x14ac:dyDescent="0.45">
      <c r="A92" t="s">
        <v>43</v>
      </c>
      <c r="B92" t="s">
        <v>7</v>
      </c>
      <c r="G92" s="5" t="e">
        <f t="shared" si="36"/>
        <v>#DIV/0!</v>
      </c>
      <c r="I92" t="s">
        <v>7</v>
      </c>
      <c r="J92">
        <v>1</v>
      </c>
      <c r="K92">
        <v>2</v>
      </c>
      <c r="N92" s="5">
        <f t="shared" si="37"/>
        <v>-1</v>
      </c>
      <c r="P92" t="s">
        <v>7</v>
      </c>
      <c r="R92">
        <v>2</v>
      </c>
      <c r="T92">
        <v>1</v>
      </c>
      <c r="U92" s="5">
        <f t="shared" si="38"/>
        <v>-0.5</v>
      </c>
      <c r="W92" t="s">
        <v>7</v>
      </c>
      <c r="Z92">
        <v>2</v>
      </c>
      <c r="AB92" s="5" t="e">
        <f t="shared" si="39"/>
        <v>#DIV/0!</v>
      </c>
      <c r="AC92" s="5" t="s">
        <v>54</v>
      </c>
      <c r="AD92" s="18">
        <f>T91*2</f>
        <v>50</v>
      </c>
      <c r="AE92" s="21">
        <f>T95</f>
        <v>1</v>
      </c>
      <c r="AF92" s="18">
        <f>T96</f>
        <v>49</v>
      </c>
      <c r="AG92" s="5">
        <f>U91</f>
        <v>1.8867924528301883E-2</v>
      </c>
    </row>
    <row r="93" spans="1:44" thickTop="1" thickBot="1" x14ac:dyDescent="0.45">
      <c r="B93" t="s">
        <v>8</v>
      </c>
      <c r="G93" s="5" t="e">
        <f t="shared" si="36"/>
        <v>#DIV/0!</v>
      </c>
      <c r="I93" t="s">
        <v>8</v>
      </c>
      <c r="J93">
        <v>11</v>
      </c>
      <c r="K93">
        <v>11</v>
      </c>
      <c r="L93">
        <v>2</v>
      </c>
      <c r="M93">
        <v>1</v>
      </c>
      <c r="N93" s="5">
        <f t="shared" si="37"/>
        <v>-0.86363636363636365</v>
      </c>
      <c r="P93" t="s">
        <v>8</v>
      </c>
      <c r="U93" s="5" t="e">
        <f t="shared" si="38"/>
        <v>#DIV/0!</v>
      </c>
      <c r="W93" t="s">
        <v>8</v>
      </c>
      <c r="X93">
        <v>6</v>
      </c>
      <c r="Y93">
        <v>4</v>
      </c>
      <c r="Z93">
        <v>1</v>
      </c>
      <c r="AA93">
        <v>7</v>
      </c>
      <c r="AB93" s="5">
        <f t="shared" si="39"/>
        <v>-0.19999999999999996</v>
      </c>
      <c r="AC93" s="5" t="s">
        <v>55</v>
      </c>
      <c r="AD93" s="18">
        <f>AA91*2</f>
        <v>34</v>
      </c>
      <c r="AE93" s="21">
        <f>AA95</f>
        <v>14</v>
      </c>
      <c r="AF93" s="18">
        <f>AA96</f>
        <v>20</v>
      </c>
      <c r="AG93" s="5">
        <f>AB91</f>
        <v>9.375E-2</v>
      </c>
    </row>
    <row r="94" spans="1:44" thickTop="1" thickBot="1" x14ac:dyDescent="0.45">
      <c r="B94" t="s">
        <v>9</v>
      </c>
      <c r="D94">
        <v>1</v>
      </c>
      <c r="G94" s="5">
        <f t="shared" si="36"/>
        <v>-1</v>
      </c>
      <c r="I94" t="s">
        <v>9</v>
      </c>
      <c r="J94">
        <v>3</v>
      </c>
      <c r="K94">
        <v>3</v>
      </c>
      <c r="L94">
        <v>5</v>
      </c>
      <c r="M94">
        <v>3</v>
      </c>
      <c r="N94" s="5">
        <f t="shared" si="37"/>
        <v>0.33333333333333326</v>
      </c>
      <c r="P94" t="s">
        <v>9</v>
      </c>
      <c r="U94" s="5" t="e">
        <f t="shared" si="38"/>
        <v>#DIV/0!</v>
      </c>
      <c r="W94" t="s">
        <v>9</v>
      </c>
      <c r="AB94" s="5" t="e">
        <f t="shared" si="39"/>
        <v>#DIV/0!</v>
      </c>
    </row>
    <row r="95" spans="1:44" thickTop="1" thickBot="1" x14ac:dyDescent="0.45">
      <c r="B95" t="s">
        <v>19</v>
      </c>
      <c r="C95">
        <f>C92 + C94 + C93 *2</f>
        <v>0</v>
      </c>
      <c r="D95">
        <f>D92 + D94 + D93 *2</f>
        <v>1</v>
      </c>
      <c r="E95">
        <f>E92 + E94 + E93 *2</f>
        <v>0</v>
      </c>
      <c r="F95">
        <f>F92 + F94 + F93 *2</f>
        <v>0</v>
      </c>
      <c r="G95" s="5">
        <f t="shared" si="36"/>
        <v>-1</v>
      </c>
      <c r="I95" t="s">
        <v>19</v>
      </c>
      <c r="J95">
        <f>J92 + J94 + J93 *2</f>
        <v>26</v>
      </c>
      <c r="K95">
        <f>K92 + K94 + K93 *2</f>
        <v>27</v>
      </c>
      <c r="L95">
        <f>L92 + L94 + L93 *2</f>
        <v>9</v>
      </c>
      <c r="M95">
        <f>M92 + M94 + M93 *2</f>
        <v>5</v>
      </c>
      <c r="N95" s="5">
        <f t="shared" si="37"/>
        <v>-0.73584905660377364</v>
      </c>
      <c r="P95" t="s">
        <v>19</v>
      </c>
      <c r="Q95">
        <f>Q92 + Q94 + Q93 *2</f>
        <v>0</v>
      </c>
      <c r="R95">
        <f>R92 + R94 + R93 *2</f>
        <v>2</v>
      </c>
      <c r="S95">
        <f>S92 + S94 + S93 *2</f>
        <v>0</v>
      </c>
      <c r="T95">
        <f>T92 + T94 + T93 *2</f>
        <v>1</v>
      </c>
      <c r="U95" s="5">
        <f t="shared" si="38"/>
        <v>-0.5</v>
      </c>
      <c r="W95" t="s">
        <v>19</v>
      </c>
      <c r="X95">
        <f>X92 + X94 + X93 *2</f>
        <v>12</v>
      </c>
      <c r="Y95">
        <f>Y92 + Y94 + Y93 *2</f>
        <v>8</v>
      </c>
      <c r="Z95">
        <f>Z92 + Z94 + Z93 *2</f>
        <v>4</v>
      </c>
      <c r="AA95">
        <f>AA92 + AA94 + AA93 *2</f>
        <v>14</v>
      </c>
      <c r="AB95" s="5">
        <f t="shared" si="39"/>
        <v>-9.9999999999999978E-2</v>
      </c>
    </row>
    <row r="96" spans="1:44" thickTop="1" thickBot="1" x14ac:dyDescent="0.45">
      <c r="B96" s="1" t="s">
        <v>10</v>
      </c>
      <c r="C96" s="1">
        <f>C91 * 2 - C95</f>
        <v>46</v>
      </c>
      <c r="D96" s="1">
        <f>D91 * 2 - D95</f>
        <v>47</v>
      </c>
      <c r="E96" s="1">
        <f>E91 * 2 - E95</f>
        <v>50</v>
      </c>
      <c r="F96" s="1">
        <f>F91 * 2 - F95</f>
        <v>52</v>
      </c>
      <c r="G96" s="5">
        <f t="shared" si="36"/>
        <v>9.6774193548387011E-2</v>
      </c>
      <c r="I96" s="1" t="s">
        <v>10</v>
      </c>
      <c r="J96" s="1">
        <f>J91 * 2 - J95</f>
        <v>12</v>
      </c>
      <c r="K96" s="1">
        <f>K91 * 2 - K95</f>
        <v>5</v>
      </c>
      <c r="L96" s="1">
        <f>L91 * 2 - L95</f>
        <v>27</v>
      </c>
      <c r="M96" s="1">
        <f>M91 * 2 - M95</f>
        <v>37</v>
      </c>
      <c r="N96" s="5">
        <f t="shared" si="37"/>
        <v>2.7647058823529411</v>
      </c>
      <c r="P96" s="1" t="s">
        <v>10</v>
      </c>
      <c r="Q96" s="1">
        <f>Q91 * 2 - Q95</f>
        <v>52</v>
      </c>
      <c r="R96" s="1">
        <f>R91 * 2 - R95</f>
        <v>52</v>
      </c>
      <c r="S96" s="1">
        <f>S91 * 2 - S95</f>
        <v>58</v>
      </c>
      <c r="T96" s="1">
        <f>T91 * 2 - T95</f>
        <v>49</v>
      </c>
      <c r="U96" s="5">
        <f t="shared" si="38"/>
        <v>2.8846153846153744E-2</v>
      </c>
      <c r="W96" s="1" t="s">
        <v>10</v>
      </c>
      <c r="X96" s="1">
        <f>X91 * 2 - X95</f>
        <v>22</v>
      </c>
      <c r="Y96" s="1">
        <f>Y91 * 2 - Y95</f>
        <v>22</v>
      </c>
      <c r="Z96" s="1">
        <f>Z91 * 2 - Z95</f>
        <v>32</v>
      </c>
      <c r="AA96" s="1">
        <f>AA91 * 2 - AA95</f>
        <v>20</v>
      </c>
      <c r="AB96" s="5">
        <f t="shared" si="39"/>
        <v>0.18181818181818188</v>
      </c>
      <c r="AO96" s="6">
        <f>Q96/F96 -1</f>
        <v>0</v>
      </c>
      <c r="AP96" s="6">
        <f>AA96/M96 -1</f>
        <v>-0.45945945945945943</v>
      </c>
      <c r="AQ96" s="6">
        <f>M96/F96 -1</f>
        <v>-0.28846153846153844</v>
      </c>
      <c r="AR96" s="6">
        <f>AA96/T96-1</f>
        <v>-0.59183673469387754</v>
      </c>
    </row>
  </sheetData>
  <mergeCells count="62">
    <mergeCell ref="AH40:AJ40"/>
    <mergeCell ref="AH56:AJ56"/>
    <mergeCell ref="B89:G89"/>
    <mergeCell ref="I89:N89"/>
    <mergeCell ref="P89:U89"/>
    <mergeCell ref="W89:AB89"/>
    <mergeCell ref="AO89:AR89"/>
    <mergeCell ref="B81:G81"/>
    <mergeCell ref="I81:N81"/>
    <mergeCell ref="P81:U81"/>
    <mergeCell ref="W81:AB81"/>
    <mergeCell ref="AO81:AR81"/>
    <mergeCell ref="B73:G73"/>
    <mergeCell ref="I73:N73"/>
    <mergeCell ref="P73:U73"/>
    <mergeCell ref="W73:AB73"/>
    <mergeCell ref="AO73:AR73"/>
    <mergeCell ref="B65:G65"/>
    <mergeCell ref="I65:N65"/>
    <mergeCell ref="P65:U65"/>
    <mergeCell ref="W65:AB65"/>
    <mergeCell ref="AO65:AR65"/>
    <mergeCell ref="B1:G1"/>
    <mergeCell ref="I1:N1"/>
    <mergeCell ref="P1:U1"/>
    <mergeCell ref="W1:AB1"/>
    <mergeCell ref="AO1:AR1"/>
    <mergeCell ref="B9:G9"/>
    <mergeCell ref="I9:N9"/>
    <mergeCell ref="P9:U9"/>
    <mergeCell ref="W9:AB9"/>
    <mergeCell ref="AO9:AR9"/>
    <mergeCell ref="B17:G17"/>
    <mergeCell ref="I17:N17"/>
    <mergeCell ref="P17:U17"/>
    <mergeCell ref="W17:AB17"/>
    <mergeCell ref="AO17:AR17"/>
    <mergeCell ref="B25:G25"/>
    <mergeCell ref="I25:N25"/>
    <mergeCell ref="P25:U25"/>
    <mergeCell ref="W25:AB25"/>
    <mergeCell ref="AO25:AR25"/>
    <mergeCell ref="AO33:AR33"/>
    <mergeCell ref="B33:G33"/>
    <mergeCell ref="I33:N33"/>
    <mergeCell ref="P33:U33"/>
    <mergeCell ref="W33:AB33"/>
    <mergeCell ref="B41:G41"/>
    <mergeCell ref="I41:N41"/>
    <mergeCell ref="P41:U41"/>
    <mergeCell ref="W41:AB41"/>
    <mergeCell ref="AO41:AR41"/>
    <mergeCell ref="B57:G57"/>
    <mergeCell ref="I57:N57"/>
    <mergeCell ref="P57:U57"/>
    <mergeCell ref="W57:AB57"/>
    <mergeCell ref="AO57:AR57"/>
    <mergeCell ref="B49:G49"/>
    <mergeCell ref="I49:N49"/>
    <mergeCell ref="P49:U49"/>
    <mergeCell ref="W49:AB49"/>
    <mergeCell ref="AO49:AR49"/>
  </mergeCells>
  <phoneticPr fontId="1" type="noConversion"/>
  <conditionalFormatting sqref="AO8:AP8">
    <cfRule type="cellIs" dxfId="217" priority="253" operator="greaterThan">
      <formula>0</formula>
    </cfRule>
    <cfRule type="cellIs" dxfId="216" priority="254" operator="lessThan">
      <formula>0</formula>
    </cfRule>
  </conditionalFormatting>
  <conditionalFormatting sqref="AO16:AP16">
    <cfRule type="cellIs" dxfId="215" priority="251" operator="greaterThan">
      <formula>0</formula>
    </cfRule>
    <cfRule type="cellIs" dxfId="214" priority="252" operator="lessThan">
      <formula>0</formula>
    </cfRule>
  </conditionalFormatting>
  <conditionalFormatting sqref="AO24:AP24">
    <cfRule type="cellIs" dxfId="213" priority="249" operator="greaterThan">
      <formula>0</formula>
    </cfRule>
    <cfRule type="cellIs" dxfId="212" priority="250" operator="lessThan">
      <formula>0</formula>
    </cfRule>
  </conditionalFormatting>
  <conditionalFormatting sqref="AO32:AP32">
    <cfRule type="cellIs" dxfId="211" priority="247" operator="greaterThan">
      <formula>0</formula>
    </cfRule>
    <cfRule type="cellIs" dxfId="210" priority="248" operator="lessThan">
      <formula>0</formula>
    </cfRule>
  </conditionalFormatting>
  <conditionalFormatting sqref="AO40:AP40">
    <cfRule type="cellIs" dxfId="209" priority="245" operator="greaterThan">
      <formula>0</formula>
    </cfRule>
    <cfRule type="cellIs" dxfId="208" priority="246" operator="lessThan">
      <formula>0</formula>
    </cfRule>
  </conditionalFormatting>
  <conditionalFormatting sqref="AO48:AP48">
    <cfRule type="cellIs" dxfId="207" priority="243" operator="greaterThan">
      <formula>0</formula>
    </cfRule>
    <cfRule type="cellIs" dxfId="206" priority="244" operator="lessThan">
      <formula>0</formula>
    </cfRule>
  </conditionalFormatting>
  <conditionalFormatting sqref="AO64:AP64">
    <cfRule type="cellIs" dxfId="205" priority="241" operator="greaterThan">
      <formula>0</formula>
    </cfRule>
    <cfRule type="cellIs" dxfId="204" priority="242" operator="lessThan">
      <formula>0</formula>
    </cfRule>
  </conditionalFormatting>
  <conditionalFormatting sqref="AO56:AP56">
    <cfRule type="cellIs" dxfId="203" priority="239" operator="greaterThan">
      <formula>0</formula>
    </cfRule>
    <cfRule type="cellIs" dxfId="202" priority="240" operator="lessThan">
      <formula>0</formula>
    </cfRule>
  </conditionalFormatting>
  <conditionalFormatting sqref="G8">
    <cfRule type="cellIs" dxfId="201" priority="235" operator="lessThan">
      <formula>0</formula>
    </cfRule>
    <cfRule type="cellIs" dxfId="200" priority="236" operator="greaterThan">
      <formula>0</formula>
    </cfRule>
  </conditionalFormatting>
  <conditionalFormatting sqref="G7">
    <cfRule type="cellIs" dxfId="199" priority="233" operator="lessThan">
      <formula>0</formula>
    </cfRule>
    <cfRule type="cellIs" dxfId="198" priority="234" operator="greaterThan">
      <formula>0</formula>
    </cfRule>
  </conditionalFormatting>
  <conditionalFormatting sqref="G16">
    <cfRule type="cellIs" dxfId="197" priority="231" operator="lessThan">
      <formula>0</formula>
    </cfRule>
    <cfRule type="cellIs" dxfId="196" priority="232" operator="greaterThan">
      <formula>0</formula>
    </cfRule>
  </conditionalFormatting>
  <conditionalFormatting sqref="G15">
    <cfRule type="cellIs" dxfId="195" priority="229" operator="lessThan">
      <formula>0</formula>
    </cfRule>
    <cfRule type="cellIs" dxfId="194" priority="230" operator="greaterThan">
      <formula>0</formula>
    </cfRule>
  </conditionalFormatting>
  <conditionalFormatting sqref="G24">
    <cfRule type="cellIs" dxfId="193" priority="227" operator="lessThan">
      <formula>0</formula>
    </cfRule>
    <cfRule type="cellIs" dxfId="192" priority="228" operator="greaterThan">
      <formula>0</formula>
    </cfRule>
  </conditionalFormatting>
  <conditionalFormatting sqref="G23">
    <cfRule type="cellIs" dxfId="191" priority="225" operator="lessThan">
      <formula>0</formula>
    </cfRule>
    <cfRule type="cellIs" dxfId="190" priority="226" operator="greaterThan">
      <formula>0</formula>
    </cfRule>
  </conditionalFormatting>
  <conditionalFormatting sqref="G32">
    <cfRule type="cellIs" dxfId="189" priority="223" operator="lessThan">
      <formula>0</formula>
    </cfRule>
    <cfRule type="cellIs" dxfId="188" priority="224" operator="greaterThan">
      <formula>0</formula>
    </cfRule>
  </conditionalFormatting>
  <conditionalFormatting sqref="G31">
    <cfRule type="cellIs" dxfId="187" priority="221" operator="lessThan">
      <formula>0</formula>
    </cfRule>
    <cfRule type="cellIs" dxfId="186" priority="222" operator="greaterThan">
      <formula>0</formula>
    </cfRule>
  </conditionalFormatting>
  <conditionalFormatting sqref="G40">
    <cfRule type="cellIs" dxfId="185" priority="219" operator="lessThan">
      <formula>0</formula>
    </cfRule>
    <cfRule type="cellIs" dxfId="184" priority="220" operator="greaterThan">
      <formula>0</formula>
    </cfRule>
  </conditionalFormatting>
  <conditionalFormatting sqref="G39">
    <cfRule type="cellIs" dxfId="183" priority="217" operator="lessThan">
      <formula>0</formula>
    </cfRule>
    <cfRule type="cellIs" dxfId="182" priority="218" operator="greaterThan">
      <formula>0</formula>
    </cfRule>
  </conditionalFormatting>
  <conditionalFormatting sqref="G48">
    <cfRule type="cellIs" dxfId="181" priority="215" operator="lessThan">
      <formula>0</formula>
    </cfRule>
    <cfRule type="cellIs" dxfId="180" priority="216" operator="greaterThan">
      <formula>0</formula>
    </cfRule>
  </conditionalFormatting>
  <conditionalFormatting sqref="G47">
    <cfRule type="cellIs" dxfId="179" priority="213" operator="lessThan">
      <formula>0</formula>
    </cfRule>
    <cfRule type="cellIs" dxfId="178" priority="214" operator="greaterThan">
      <formula>0</formula>
    </cfRule>
  </conditionalFormatting>
  <conditionalFormatting sqref="G64">
    <cfRule type="cellIs" dxfId="177" priority="211" operator="lessThan">
      <formula>0</formula>
    </cfRule>
    <cfRule type="cellIs" dxfId="176" priority="212" operator="greaterThan">
      <formula>0</formula>
    </cfRule>
  </conditionalFormatting>
  <conditionalFormatting sqref="G63">
    <cfRule type="cellIs" dxfId="175" priority="209" operator="lessThan">
      <formula>0</formula>
    </cfRule>
    <cfRule type="cellIs" dxfId="174" priority="210" operator="greaterThan">
      <formula>0</formula>
    </cfRule>
  </conditionalFormatting>
  <conditionalFormatting sqref="G56">
    <cfRule type="cellIs" dxfId="173" priority="207" operator="lessThan">
      <formula>0</formula>
    </cfRule>
    <cfRule type="cellIs" dxfId="172" priority="208" operator="greaterThan">
      <formula>0</formula>
    </cfRule>
  </conditionalFormatting>
  <conditionalFormatting sqref="G55">
    <cfRule type="cellIs" dxfId="171" priority="205" operator="lessThan">
      <formula>0</formula>
    </cfRule>
    <cfRule type="cellIs" dxfId="170" priority="206" operator="greaterThan">
      <formula>0</formula>
    </cfRule>
  </conditionalFormatting>
  <conditionalFormatting sqref="U40">
    <cfRule type="cellIs" dxfId="169" priority="131" operator="lessThan">
      <formula>0</formula>
    </cfRule>
    <cfRule type="cellIs" dxfId="168" priority="132" operator="greaterThan">
      <formula>0</formula>
    </cfRule>
  </conditionalFormatting>
  <conditionalFormatting sqref="U39">
    <cfRule type="cellIs" dxfId="167" priority="129" operator="lessThan">
      <formula>0</formula>
    </cfRule>
    <cfRule type="cellIs" dxfId="166" priority="130" operator="greaterThan">
      <formula>0</formula>
    </cfRule>
  </conditionalFormatting>
  <conditionalFormatting sqref="AB40">
    <cfRule type="cellIs" dxfId="165" priority="127" operator="lessThan">
      <formula>0</formula>
    </cfRule>
    <cfRule type="cellIs" dxfId="164" priority="128" operator="greaterThan">
      <formula>0</formula>
    </cfRule>
  </conditionalFormatting>
  <conditionalFormatting sqref="AB39">
    <cfRule type="cellIs" dxfId="163" priority="125" operator="lessThan">
      <formula>0</formula>
    </cfRule>
    <cfRule type="cellIs" dxfId="162" priority="126" operator="greaterThan">
      <formula>0</formula>
    </cfRule>
  </conditionalFormatting>
  <conditionalFormatting sqref="N56">
    <cfRule type="cellIs" dxfId="161" priority="195" operator="lessThan">
      <formula>0</formula>
    </cfRule>
    <cfRule type="cellIs" dxfId="160" priority="196" operator="greaterThan">
      <formula>0</formula>
    </cfRule>
  </conditionalFormatting>
  <conditionalFormatting sqref="N55">
    <cfRule type="cellIs" dxfId="159" priority="193" operator="lessThan">
      <formula>0</formula>
    </cfRule>
    <cfRule type="cellIs" dxfId="158" priority="194" operator="greaterThan">
      <formula>0</formula>
    </cfRule>
  </conditionalFormatting>
  <conditionalFormatting sqref="N64">
    <cfRule type="cellIs" dxfId="157" priority="191" operator="lessThan">
      <formula>0</formula>
    </cfRule>
    <cfRule type="cellIs" dxfId="156" priority="192" operator="greaterThan">
      <formula>0</formula>
    </cfRule>
  </conditionalFormatting>
  <conditionalFormatting sqref="N63">
    <cfRule type="cellIs" dxfId="155" priority="189" operator="lessThan">
      <formula>0</formula>
    </cfRule>
    <cfRule type="cellIs" dxfId="154" priority="190" operator="greaterThan">
      <formula>0</formula>
    </cfRule>
  </conditionalFormatting>
  <conditionalFormatting sqref="N48">
    <cfRule type="cellIs" dxfId="153" priority="187" operator="lessThan">
      <formula>0</formula>
    </cfRule>
    <cfRule type="cellIs" dxfId="152" priority="188" operator="greaterThan">
      <formula>0</formula>
    </cfRule>
  </conditionalFormatting>
  <conditionalFormatting sqref="N47">
    <cfRule type="cellIs" dxfId="151" priority="185" operator="lessThan">
      <formula>0</formula>
    </cfRule>
    <cfRule type="cellIs" dxfId="150" priority="186" operator="greaterThan">
      <formula>0</formula>
    </cfRule>
  </conditionalFormatting>
  <conditionalFormatting sqref="N40">
    <cfRule type="cellIs" dxfId="149" priority="183" operator="lessThan">
      <formula>0</formula>
    </cfRule>
    <cfRule type="cellIs" dxfId="148" priority="184" operator="greaterThan">
      <formula>0</formula>
    </cfRule>
  </conditionalFormatting>
  <conditionalFormatting sqref="N39">
    <cfRule type="cellIs" dxfId="147" priority="181" operator="lessThan">
      <formula>0</formula>
    </cfRule>
    <cfRule type="cellIs" dxfId="146" priority="182" operator="greaterThan">
      <formula>0</formula>
    </cfRule>
  </conditionalFormatting>
  <conditionalFormatting sqref="N32">
    <cfRule type="cellIs" dxfId="145" priority="179" operator="lessThan">
      <formula>0</formula>
    </cfRule>
    <cfRule type="cellIs" dxfId="144" priority="180" operator="greaterThan">
      <formula>0</formula>
    </cfRule>
  </conditionalFormatting>
  <conditionalFormatting sqref="N31">
    <cfRule type="cellIs" dxfId="143" priority="177" operator="lessThan">
      <formula>0</formula>
    </cfRule>
    <cfRule type="cellIs" dxfId="142" priority="178" operator="greaterThan">
      <formula>0</formula>
    </cfRule>
  </conditionalFormatting>
  <conditionalFormatting sqref="N24">
    <cfRule type="cellIs" dxfId="141" priority="175" operator="lessThan">
      <formula>0</formula>
    </cfRule>
    <cfRule type="cellIs" dxfId="140" priority="176" operator="greaterThan">
      <formula>0</formula>
    </cfRule>
  </conditionalFormatting>
  <conditionalFormatting sqref="N23">
    <cfRule type="cellIs" dxfId="139" priority="173" operator="lessThan">
      <formula>0</formula>
    </cfRule>
    <cfRule type="cellIs" dxfId="138" priority="174" operator="greaterThan">
      <formula>0</formula>
    </cfRule>
  </conditionalFormatting>
  <conditionalFormatting sqref="N16">
    <cfRule type="cellIs" dxfId="137" priority="171" operator="lessThan">
      <formula>0</formula>
    </cfRule>
    <cfRule type="cellIs" dxfId="136" priority="172" operator="greaterThan">
      <formula>0</formula>
    </cfRule>
  </conditionalFormatting>
  <conditionalFormatting sqref="N15">
    <cfRule type="cellIs" dxfId="135" priority="169" operator="lessThan">
      <formula>0</formula>
    </cfRule>
    <cfRule type="cellIs" dxfId="134" priority="170" operator="greaterThan">
      <formula>0</formula>
    </cfRule>
  </conditionalFormatting>
  <conditionalFormatting sqref="N8">
    <cfRule type="cellIs" dxfId="133" priority="167" operator="lessThan">
      <formula>0</formula>
    </cfRule>
    <cfRule type="cellIs" dxfId="132" priority="168" operator="greaterThan">
      <formula>0</formula>
    </cfRule>
  </conditionalFormatting>
  <conditionalFormatting sqref="N7">
    <cfRule type="cellIs" dxfId="131" priority="165" operator="lessThan">
      <formula>0</formula>
    </cfRule>
    <cfRule type="cellIs" dxfId="130" priority="166" operator="greaterThan">
      <formula>0</formula>
    </cfRule>
  </conditionalFormatting>
  <conditionalFormatting sqref="U8">
    <cfRule type="cellIs" dxfId="129" priority="163" operator="lessThan">
      <formula>0</formula>
    </cfRule>
    <cfRule type="cellIs" dxfId="128" priority="164" operator="greaterThan">
      <formula>0</formula>
    </cfRule>
  </conditionalFormatting>
  <conditionalFormatting sqref="U7">
    <cfRule type="cellIs" dxfId="127" priority="161" operator="lessThan">
      <formula>0</formula>
    </cfRule>
    <cfRule type="cellIs" dxfId="126" priority="162" operator="greaterThan">
      <formula>0</formula>
    </cfRule>
  </conditionalFormatting>
  <conditionalFormatting sqref="AB8">
    <cfRule type="cellIs" dxfId="125" priority="159" operator="lessThan">
      <formula>0</formula>
    </cfRule>
    <cfRule type="cellIs" dxfId="124" priority="160" operator="greaterThan">
      <formula>0</formula>
    </cfRule>
  </conditionalFormatting>
  <conditionalFormatting sqref="AB7">
    <cfRule type="cellIs" dxfId="123" priority="157" operator="lessThan">
      <formula>0</formula>
    </cfRule>
    <cfRule type="cellIs" dxfId="122" priority="158" operator="greaterThan">
      <formula>0</formula>
    </cfRule>
  </conditionalFormatting>
  <conditionalFormatting sqref="AB16">
    <cfRule type="cellIs" dxfId="121" priority="155" operator="lessThan">
      <formula>0</formula>
    </cfRule>
    <cfRule type="cellIs" dxfId="120" priority="156" operator="greaterThan">
      <formula>0</formula>
    </cfRule>
  </conditionalFormatting>
  <conditionalFormatting sqref="AB15">
    <cfRule type="cellIs" dxfId="119" priority="153" operator="lessThan">
      <formula>0</formula>
    </cfRule>
    <cfRule type="cellIs" dxfId="118" priority="154" operator="greaterThan">
      <formula>0</formula>
    </cfRule>
  </conditionalFormatting>
  <conditionalFormatting sqref="U16">
    <cfRule type="cellIs" dxfId="117" priority="151" operator="lessThan">
      <formula>0</formula>
    </cfRule>
    <cfRule type="cellIs" dxfId="116" priority="152" operator="greaterThan">
      <formula>0</formula>
    </cfRule>
  </conditionalFormatting>
  <conditionalFormatting sqref="U15">
    <cfRule type="cellIs" dxfId="115" priority="149" operator="lessThan">
      <formula>0</formula>
    </cfRule>
    <cfRule type="cellIs" dxfId="114" priority="150" operator="greaterThan">
      <formula>0</formula>
    </cfRule>
  </conditionalFormatting>
  <conditionalFormatting sqref="U24">
    <cfRule type="cellIs" dxfId="113" priority="147" operator="lessThan">
      <formula>0</formula>
    </cfRule>
    <cfRule type="cellIs" dxfId="112" priority="148" operator="greaterThan">
      <formula>0</formula>
    </cfRule>
  </conditionalFormatting>
  <conditionalFormatting sqref="U23">
    <cfRule type="cellIs" dxfId="111" priority="145" operator="lessThan">
      <formula>0</formula>
    </cfRule>
    <cfRule type="cellIs" dxfId="110" priority="146" operator="greaterThan">
      <formula>0</formula>
    </cfRule>
  </conditionalFormatting>
  <conditionalFormatting sqref="AB24">
    <cfRule type="cellIs" dxfId="109" priority="143" operator="lessThan">
      <formula>0</formula>
    </cfRule>
    <cfRule type="cellIs" dxfId="108" priority="144" operator="greaterThan">
      <formula>0</formula>
    </cfRule>
  </conditionalFormatting>
  <conditionalFormatting sqref="AB23">
    <cfRule type="cellIs" dxfId="107" priority="141" operator="lessThan">
      <formula>0</formula>
    </cfRule>
    <cfRule type="cellIs" dxfId="106" priority="142" operator="greaterThan">
      <formula>0</formula>
    </cfRule>
  </conditionalFormatting>
  <conditionalFormatting sqref="U32">
    <cfRule type="cellIs" dxfId="105" priority="139" operator="lessThan">
      <formula>0</formula>
    </cfRule>
    <cfRule type="cellIs" dxfId="104" priority="140" operator="greaterThan">
      <formula>0</formula>
    </cfRule>
  </conditionalFormatting>
  <conditionalFormatting sqref="U31">
    <cfRule type="cellIs" dxfId="103" priority="137" operator="lessThan">
      <formula>0</formula>
    </cfRule>
    <cfRule type="cellIs" dxfId="102" priority="138" operator="greaterThan">
      <formula>0</formula>
    </cfRule>
  </conditionalFormatting>
  <conditionalFormatting sqref="AB32">
    <cfRule type="cellIs" dxfId="101" priority="135" operator="lessThan">
      <formula>0</formula>
    </cfRule>
    <cfRule type="cellIs" dxfId="100" priority="136" operator="greaterThan">
      <formula>0</formula>
    </cfRule>
  </conditionalFormatting>
  <conditionalFormatting sqref="AB31">
    <cfRule type="cellIs" dxfId="99" priority="133" operator="lessThan">
      <formula>0</formula>
    </cfRule>
    <cfRule type="cellIs" dxfId="98" priority="134" operator="greaterThan">
      <formula>0</formula>
    </cfRule>
  </conditionalFormatting>
  <conditionalFormatting sqref="U48">
    <cfRule type="cellIs" dxfId="97" priority="123" operator="lessThan">
      <formula>0</formula>
    </cfRule>
    <cfRule type="cellIs" dxfId="96" priority="124" operator="greaterThan">
      <formula>0</formula>
    </cfRule>
  </conditionalFormatting>
  <conditionalFormatting sqref="U47">
    <cfRule type="cellIs" dxfId="95" priority="121" operator="lessThan">
      <formula>0</formula>
    </cfRule>
    <cfRule type="cellIs" dxfId="94" priority="122" operator="greaterThan">
      <formula>0</formula>
    </cfRule>
  </conditionalFormatting>
  <conditionalFormatting sqref="AB48">
    <cfRule type="cellIs" dxfId="93" priority="119" operator="lessThan">
      <formula>0</formula>
    </cfRule>
    <cfRule type="cellIs" dxfId="92" priority="120" operator="greaterThan">
      <formula>0</formula>
    </cfRule>
  </conditionalFormatting>
  <conditionalFormatting sqref="AB47">
    <cfRule type="cellIs" dxfId="91" priority="117" operator="lessThan">
      <formula>0</formula>
    </cfRule>
    <cfRule type="cellIs" dxfId="90" priority="118" operator="greaterThan">
      <formula>0</formula>
    </cfRule>
  </conditionalFormatting>
  <conditionalFormatting sqref="U64">
    <cfRule type="cellIs" dxfId="89" priority="115" operator="lessThan">
      <formula>0</formula>
    </cfRule>
    <cfRule type="cellIs" dxfId="88" priority="116" operator="greaterThan">
      <formula>0</formula>
    </cfRule>
  </conditionalFormatting>
  <conditionalFormatting sqref="U63">
    <cfRule type="cellIs" dxfId="87" priority="113" operator="lessThan">
      <formula>0</formula>
    </cfRule>
    <cfRule type="cellIs" dxfId="86" priority="114" operator="greaterThan">
      <formula>0</formula>
    </cfRule>
  </conditionalFormatting>
  <conditionalFormatting sqref="AB64">
    <cfRule type="cellIs" dxfId="85" priority="111" operator="lessThan">
      <formula>0</formula>
    </cfRule>
    <cfRule type="cellIs" dxfId="84" priority="112" operator="greaterThan">
      <formula>0</formula>
    </cfRule>
  </conditionalFormatting>
  <conditionalFormatting sqref="AB63">
    <cfRule type="cellIs" dxfId="83" priority="109" operator="lessThan">
      <formula>0</formula>
    </cfRule>
    <cfRule type="cellIs" dxfId="82" priority="110" operator="greaterThan">
      <formula>0</formula>
    </cfRule>
  </conditionalFormatting>
  <conditionalFormatting sqref="U56">
    <cfRule type="cellIs" dxfId="81" priority="107" operator="lessThan">
      <formula>0</formula>
    </cfRule>
    <cfRule type="cellIs" dxfId="80" priority="108" operator="greaterThan">
      <formula>0</formula>
    </cfRule>
  </conditionalFormatting>
  <conditionalFormatting sqref="U55">
    <cfRule type="cellIs" dxfId="79" priority="105" operator="lessThan">
      <formula>0</formula>
    </cfRule>
    <cfRule type="cellIs" dxfId="78" priority="106" operator="greaterThan">
      <formula>0</formula>
    </cfRule>
  </conditionalFormatting>
  <conditionalFormatting sqref="AB56">
    <cfRule type="cellIs" dxfId="77" priority="103" operator="lessThan">
      <formula>0</formula>
    </cfRule>
    <cfRule type="cellIs" dxfId="76" priority="104" operator="greaterThan">
      <formula>0</formula>
    </cfRule>
  </conditionalFormatting>
  <conditionalFormatting sqref="AB55">
    <cfRule type="cellIs" dxfId="75" priority="101" operator="lessThan">
      <formula>0</formula>
    </cfRule>
    <cfRule type="cellIs" dxfId="74" priority="102" operator="greaterThan">
      <formula>0</formula>
    </cfRule>
  </conditionalFormatting>
  <conditionalFormatting sqref="U72">
    <cfRule type="cellIs" dxfId="73" priority="81" operator="lessThan">
      <formula>0</formula>
    </cfRule>
    <cfRule type="cellIs" dxfId="72" priority="82" operator="greaterThan">
      <formula>0</formula>
    </cfRule>
  </conditionalFormatting>
  <conditionalFormatting sqref="U71">
    <cfRule type="cellIs" dxfId="71" priority="79" operator="lessThan">
      <formula>0</formula>
    </cfRule>
    <cfRule type="cellIs" dxfId="70" priority="80" operator="greaterThan">
      <formula>0</formula>
    </cfRule>
  </conditionalFormatting>
  <conditionalFormatting sqref="AB72">
    <cfRule type="cellIs" dxfId="69" priority="77" operator="lessThan">
      <formula>0</formula>
    </cfRule>
    <cfRule type="cellIs" dxfId="68" priority="78" operator="greaterThan">
      <formula>0</formula>
    </cfRule>
  </conditionalFormatting>
  <conditionalFormatting sqref="AB71">
    <cfRule type="cellIs" dxfId="67" priority="75" operator="lessThan">
      <formula>0</formula>
    </cfRule>
    <cfRule type="cellIs" dxfId="66" priority="76" operator="greaterThan">
      <formula>0</formula>
    </cfRule>
  </conditionalFormatting>
  <conditionalFormatting sqref="AO72:AP72">
    <cfRule type="cellIs" dxfId="65" priority="91" operator="greaterThan">
      <formula>0</formula>
    </cfRule>
    <cfRule type="cellIs" dxfId="64" priority="92" operator="lessThan">
      <formula>0</formula>
    </cfRule>
  </conditionalFormatting>
  <conditionalFormatting sqref="G72">
    <cfRule type="cellIs" dxfId="63" priority="89" operator="lessThan">
      <formula>0</formula>
    </cfRule>
    <cfRule type="cellIs" dxfId="62" priority="90" operator="greaterThan">
      <formula>0</formula>
    </cfRule>
  </conditionalFormatting>
  <conditionalFormatting sqref="G71">
    <cfRule type="cellIs" dxfId="61" priority="87" operator="lessThan">
      <formula>0</formula>
    </cfRule>
    <cfRule type="cellIs" dxfId="60" priority="88" operator="greaterThan">
      <formula>0</formula>
    </cfRule>
  </conditionalFormatting>
  <conditionalFormatting sqref="N72">
    <cfRule type="cellIs" dxfId="59" priority="85" operator="lessThan">
      <formula>0</formula>
    </cfRule>
    <cfRule type="cellIs" dxfId="58" priority="86" operator="greaterThan">
      <formula>0</formula>
    </cfRule>
  </conditionalFormatting>
  <conditionalFormatting sqref="N71">
    <cfRule type="cellIs" dxfId="57" priority="83" operator="lessThan">
      <formula>0</formula>
    </cfRule>
    <cfRule type="cellIs" dxfId="56" priority="84" operator="greaterThan">
      <formula>0</formula>
    </cfRule>
  </conditionalFormatting>
  <conditionalFormatting sqref="U88">
    <cfRule type="cellIs" dxfId="55" priority="27" operator="lessThan">
      <formula>0</formula>
    </cfRule>
    <cfRule type="cellIs" dxfId="54" priority="28" operator="greaterThan">
      <formula>0</formula>
    </cfRule>
  </conditionalFormatting>
  <conditionalFormatting sqref="U87">
    <cfRule type="cellIs" dxfId="53" priority="25" operator="lessThan">
      <formula>0</formula>
    </cfRule>
    <cfRule type="cellIs" dxfId="52" priority="26" operator="greaterThan">
      <formula>0</formula>
    </cfRule>
  </conditionalFormatting>
  <conditionalFormatting sqref="AB88">
    <cfRule type="cellIs" dxfId="51" priority="23" operator="lessThan">
      <formula>0</formula>
    </cfRule>
    <cfRule type="cellIs" dxfId="50" priority="24" operator="greaterThan">
      <formula>0</formula>
    </cfRule>
  </conditionalFormatting>
  <conditionalFormatting sqref="AB87">
    <cfRule type="cellIs" dxfId="49" priority="21" operator="lessThan">
      <formula>0</formula>
    </cfRule>
    <cfRule type="cellIs" dxfId="48" priority="22" operator="greaterThan">
      <formula>0</formula>
    </cfRule>
  </conditionalFormatting>
  <conditionalFormatting sqref="AO96:AP96">
    <cfRule type="cellIs" dxfId="47" priority="19" operator="greaterThan">
      <formula>0</formula>
    </cfRule>
    <cfRule type="cellIs" dxfId="46" priority="20" operator="lessThan">
      <formula>0</formula>
    </cfRule>
  </conditionalFormatting>
  <conditionalFormatting sqref="G96">
    <cfRule type="cellIs" dxfId="45" priority="17" operator="lessThan">
      <formula>0</formula>
    </cfRule>
    <cfRule type="cellIs" dxfId="44" priority="18" operator="greaterThan">
      <formula>0</formula>
    </cfRule>
  </conditionalFormatting>
  <conditionalFormatting sqref="G9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96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N95">
    <cfRule type="cellIs" dxfId="39" priority="11" operator="lessThan">
      <formula>0</formula>
    </cfRule>
    <cfRule type="cellIs" dxfId="38" priority="12" operator="greaterThan">
      <formula>0</formula>
    </cfRule>
  </conditionalFormatting>
  <conditionalFormatting sqref="U96">
    <cfRule type="cellIs" dxfId="37" priority="9" operator="lessThan">
      <formula>0</formula>
    </cfRule>
    <cfRule type="cellIs" dxfId="36" priority="10" operator="greaterThan">
      <formula>0</formula>
    </cfRule>
  </conditionalFormatting>
  <conditionalFormatting sqref="U95">
    <cfRule type="cellIs" dxfId="35" priority="7" operator="lessThan">
      <formula>0</formula>
    </cfRule>
    <cfRule type="cellIs" dxfId="34" priority="8" operator="greaterThan">
      <formula>0</formula>
    </cfRule>
  </conditionalFormatting>
  <conditionalFormatting sqref="AB96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AB95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U80">
    <cfRule type="cellIs" dxfId="29" priority="45" operator="lessThan">
      <formula>0</formula>
    </cfRule>
    <cfRule type="cellIs" dxfId="28" priority="46" operator="greaterThan">
      <formula>0</formula>
    </cfRule>
  </conditionalFormatting>
  <conditionalFormatting sqref="U79">
    <cfRule type="cellIs" dxfId="27" priority="43" operator="lessThan">
      <formula>0</formula>
    </cfRule>
    <cfRule type="cellIs" dxfId="26" priority="44" operator="greaterThan">
      <formula>0</formula>
    </cfRule>
  </conditionalFormatting>
  <conditionalFormatting sqref="AB80">
    <cfRule type="cellIs" dxfId="25" priority="41" operator="lessThan">
      <formula>0</formula>
    </cfRule>
    <cfRule type="cellIs" dxfId="24" priority="42" operator="greaterThan">
      <formula>0</formula>
    </cfRule>
  </conditionalFormatting>
  <conditionalFormatting sqref="AB79">
    <cfRule type="cellIs" dxfId="23" priority="39" operator="lessThan">
      <formula>0</formula>
    </cfRule>
    <cfRule type="cellIs" dxfId="22" priority="40" operator="greaterThan">
      <formula>0</formula>
    </cfRule>
  </conditionalFormatting>
  <conditionalFormatting sqref="AO80:AP80">
    <cfRule type="cellIs" dxfId="21" priority="55" operator="greaterThan">
      <formula>0</formula>
    </cfRule>
    <cfRule type="cellIs" dxfId="20" priority="56" operator="lessThan">
      <formula>0</formula>
    </cfRule>
  </conditionalFormatting>
  <conditionalFormatting sqref="G80">
    <cfRule type="cellIs" dxfId="19" priority="53" operator="lessThan">
      <formula>0</formula>
    </cfRule>
    <cfRule type="cellIs" dxfId="18" priority="54" operator="greaterThan">
      <formula>0</formula>
    </cfRule>
  </conditionalFormatting>
  <conditionalFormatting sqref="G79">
    <cfRule type="cellIs" dxfId="17" priority="51" operator="lessThan">
      <formula>0</formula>
    </cfRule>
    <cfRule type="cellIs" dxfId="16" priority="52" operator="greaterThan">
      <formula>0</formula>
    </cfRule>
  </conditionalFormatting>
  <conditionalFormatting sqref="N80">
    <cfRule type="cellIs" dxfId="15" priority="49" operator="lessThan">
      <formula>0</formula>
    </cfRule>
    <cfRule type="cellIs" dxfId="14" priority="50" operator="greaterThan">
      <formula>0</formula>
    </cfRule>
  </conditionalFormatting>
  <conditionalFormatting sqref="N79">
    <cfRule type="cellIs" dxfId="13" priority="47" operator="lessThan">
      <formula>0</formula>
    </cfRule>
    <cfRule type="cellIs" dxfId="12" priority="48" operator="greaterThan">
      <formula>0</formula>
    </cfRule>
  </conditionalFormatting>
  <conditionalFormatting sqref="AO88:AP88">
    <cfRule type="cellIs" dxfId="11" priority="37" operator="greaterThan">
      <formula>0</formula>
    </cfRule>
    <cfRule type="cellIs" dxfId="10" priority="38" operator="lessThan">
      <formula>0</formula>
    </cfRule>
  </conditionalFormatting>
  <conditionalFormatting sqref="G88">
    <cfRule type="cellIs" dxfId="9" priority="35" operator="lessThan">
      <formula>0</formula>
    </cfRule>
    <cfRule type="cellIs" dxfId="8" priority="36" operator="greaterThan">
      <formula>0</formula>
    </cfRule>
  </conditionalFormatting>
  <conditionalFormatting sqref="G87">
    <cfRule type="cellIs" dxfId="7" priority="33" operator="lessThan">
      <formula>0</formula>
    </cfRule>
    <cfRule type="cellIs" dxfId="6" priority="34" operator="greaterThan">
      <formula>0</formula>
    </cfRule>
  </conditionalFormatting>
  <conditionalFormatting sqref="N88">
    <cfRule type="cellIs" dxfId="5" priority="31" operator="lessThan">
      <formula>0</formula>
    </cfRule>
    <cfRule type="cellIs" dxfId="4" priority="32" operator="greaterThan">
      <formula>0</formula>
    </cfRule>
  </conditionalFormatting>
  <conditionalFormatting sqref="N87">
    <cfRule type="cellIs" dxfId="3" priority="29" operator="lessThan">
      <formula>0</formula>
    </cfRule>
    <cfRule type="cellIs" dxfId="2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7.399999999999999" x14ac:dyDescent="0.4"/>
  <cols>
    <col min="1" max="1" width="14.8984375" customWidth="1"/>
    <col min="2" max="2" width="8.59765625" customWidth="1"/>
    <col min="3" max="6" width="3.69921875" customWidth="1"/>
    <col min="7" max="9" width="9.69921875" customWidth="1"/>
  </cols>
  <sheetData>
    <row r="1" spans="1:9" x14ac:dyDescent="0.4">
      <c r="A1" t="s">
        <v>15</v>
      </c>
      <c r="C1" t="s">
        <v>0</v>
      </c>
      <c r="D1" t="s">
        <v>1</v>
      </c>
      <c r="E1" t="s">
        <v>2</v>
      </c>
      <c r="F1" t="s">
        <v>3</v>
      </c>
      <c r="G1" t="s">
        <v>12</v>
      </c>
      <c r="H1" t="s">
        <v>14</v>
      </c>
      <c r="I1" t="s">
        <v>13</v>
      </c>
    </row>
    <row r="2" spans="1:9" x14ac:dyDescent="0.4">
      <c r="A2" t="s">
        <v>4</v>
      </c>
      <c r="B2" t="s">
        <v>6</v>
      </c>
      <c r="G2" t="e">
        <f t="shared" ref="G2:I6" si="0">D2/C2 -1</f>
        <v>#DIV/0!</v>
      </c>
      <c r="H2" t="e">
        <f t="shared" si="0"/>
        <v>#DIV/0!</v>
      </c>
      <c r="I2" t="e">
        <f t="shared" si="0"/>
        <v>#DIV/0!</v>
      </c>
    </row>
    <row r="3" spans="1:9" x14ac:dyDescent="0.4">
      <c r="B3" t="s">
        <v>7</v>
      </c>
      <c r="G3" t="e">
        <f t="shared" si="0"/>
        <v>#DIV/0!</v>
      </c>
      <c r="H3" t="e">
        <f t="shared" si="0"/>
        <v>#DIV/0!</v>
      </c>
      <c r="I3" t="e">
        <f t="shared" si="0"/>
        <v>#DIV/0!</v>
      </c>
    </row>
    <row r="4" spans="1:9" x14ac:dyDescent="0.4">
      <c r="B4" t="s">
        <v>8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</row>
    <row r="5" spans="1:9" x14ac:dyDescent="0.4">
      <c r="B5" t="s">
        <v>9</v>
      </c>
      <c r="G5" t="e">
        <f t="shared" si="0"/>
        <v>#DIV/0!</v>
      </c>
      <c r="H5" t="e">
        <f t="shared" si="0"/>
        <v>#DIV/0!</v>
      </c>
      <c r="I5" t="e">
        <f t="shared" si="0"/>
        <v>#DIV/0!</v>
      </c>
    </row>
    <row r="6" spans="1:9" x14ac:dyDescent="0.4">
      <c r="A6" s="1"/>
      <c r="B6" s="1" t="s">
        <v>10</v>
      </c>
      <c r="C6" s="1">
        <f>SUM(C2, - SUM(C3:C5))</f>
        <v>0</v>
      </c>
      <c r="D6" s="1">
        <f>SUM(D2, - SUM(D3:D5))</f>
        <v>0</v>
      </c>
      <c r="E6" s="1">
        <f>SUM(E2, - SUM(E3:E5))</f>
        <v>0</v>
      </c>
      <c r="F6" s="1">
        <f>SUM(F2, - SUM(F3:F5))</f>
        <v>0</v>
      </c>
      <c r="G6" s="1" t="e">
        <f t="shared" si="0"/>
        <v>#DIV/0!</v>
      </c>
      <c r="H6" s="1" t="e">
        <f t="shared" si="0"/>
        <v>#DIV/0!</v>
      </c>
      <c r="I6" s="1" t="e">
        <f t="shared" si="0"/>
        <v>#DIV/0!</v>
      </c>
    </row>
    <row r="8" spans="1:9" x14ac:dyDescent="0.4">
      <c r="A8" t="s">
        <v>11</v>
      </c>
      <c r="B8" t="s">
        <v>6</v>
      </c>
      <c r="G8" t="e">
        <f t="shared" ref="G8:I12" si="1">D8/C8 -1</f>
        <v>#DIV/0!</v>
      </c>
      <c r="H8" t="e">
        <f t="shared" si="1"/>
        <v>#DIV/0!</v>
      </c>
      <c r="I8" t="e">
        <f t="shared" si="1"/>
        <v>#DIV/0!</v>
      </c>
    </row>
    <row r="9" spans="1:9" x14ac:dyDescent="0.4">
      <c r="B9" t="s">
        <v>7</v>
      </c>
      <c r="G9" t="e">
        <f t="shared" si="1"/>
        <v>#DIV/0!</v>
      </c>
      <c r="H9" t="e">
        <f t="shared" si="1"/>
        <v>#DIV/0!</v>
      </c>
      <c r="I9" t="e">
        <f t="shared" si="1"/>
        <v>#DIV/0!</v>
      </c>
    </row>
    <row r="10" spans="1:9" x14ac:dyDescent="0.4">
      <c r="B10" t="s">
        <v>8</v>
      </c>
      <c r="G10" t="e">
        <f t="shared" si="1"/>
        <v>#DIV/0!</v>
      </c>
      <c r="H10" t="e">
        <f t="shared" si="1"/>
        <v>#DIV/0!</v>
      </c>
      <c r="I10" t="e">
        <f t="shared" si="1"/>
        <v>#DIV/0!</v>
      </c>
    </row>
    <row r="11" spans="1:9" x14ac:dyDescent="0.4">
      <c r="B11" t="s">
        <v>9</v>
      </c>
      <c r="G11" t="e">
        <f t="shared" si="1"/>
        <v>#DIV/0!</v>
      </c>
      <c r="H11" t="e">
        <f t="shared" si="1"/>
        <v>#DIV/0!</v>
      </c>
      <c r="I11" t="e">
        <f t="shared" si="1"/>
        <v>#DIV/0!</v>
      </c>
    </row>
    <row r="12" spans="1:9" x14ac:dyDescent="0.4">
      <c r="B12" s="1" t="s">
        <v>10</v>
      </c>
      <c r="C12" s="1">
        <f>SUM(C8, - SUM(C9:C11))</f>
        <v>0</v>
      </c>
      <c r="D12" s="1">
        <f>SUM(D8, - SUM(D9:D11))</f>
        <v>0</v>
      </c>
      <c r="E12" s="1">
        <f>SUM(E8, - SUM(E9:E11))</f>
        <v>0</v>
      </c>
      <c r="F12" s="1">
        <f>SUM(F8, - SUM(F9:F11))</f>
        <v>0</v>
      </c>
      <c r="G12" s="1" t="e">
        <f t="shared" si="1"/>
        <v>#DIV/0!</v>
      </c>
      <c r="H12" s="1" t="e">
        <f t="shared" si="1"/>
        <v>#DIV/0!</v>
      </c>
      <c r="I12" s="1" t="e">
        <f t="shared" si="1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Lv1</vt:lpstr>
      <vt:lpstr>Test Lv2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Sang-Ok Lee</dc:creator>
  <cp:lastModifiedBy>Sang-Ok Lee</cp:lastModifiedBy>
  <dcterms:created xsi:type="dcterms:W3CDTF">2018-05-01T01:49:38Z</dcterms:created>
  <dcterms:modified xsi:type="dcterms:W3CDTF">2018-05-03T06:36:46Z</dcterms:modified>
</cp:coreProperties>
</file>