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amenock\Desktop\내껀데여\자료\수업자료 3-1\인간컴퓨터상호작용\"/>
    </mc:Choice>
  </mc:AlternateContent>
  <bookViews>
    <workbookView xWindow="0" yWindow="0" windowWidth="22044" windowHeight="95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2" i="1" l="1"/>
  <c r="AB82" i="1"/>
  <c r="AC82" i="1"/>
  <c r="AD82" i="1"/>
  <c r="AF82" i="1"/>
  <c r="AG82" i="1"/>
  <c r="AH82" i="1"/>
  <c r="AI82" i="1"/>
  <c r="AJ82" i="1"/>
  <c r="AL82" i="1"/>
  <c r="AM82" i="1"/>
  <c r="AN82" i="1"/>
  <c r="AO82" i="1"/>
  <c r="AP82" i="1"/>
  <c r="Z82" i="1"/>
  <c r="AA81" i="1"/>
  <c r="AB81" i="1"/>
  <c r="AC81" i="1"/>
  <c r="AD81" i="1"/>
  <c r="AF81" i="1"/>
  <c r="AG81" i="1"/>
  <c r="AH81" i="1"/>
  <c r="AI81" i="1"/>
  <c r="AJ81" i="1"/>
  <c r="AL81" i="1"/>
  <c r="AM81" i="1"/>
  <c r="AN81" i="1"/>
  <c r="AO81" i="1"/>
  <c r="AP81" i="1"/>
  <c r="Z81" i="1"/>
  <c r="X75" i="1"/>
  <c r="S75" i="1"/>
  <c r="X71" i="1"/>
  <c r="S71" i="1"/>
  <c r="X64" i="1"/>
  <c r="S64" i="1"/>
  <c r="X60" i="1"/>
  <c r="S60" i="1"/>
  <c r="X53" i="1"/>
  <c r="S53" i="1"/>
  <c r="X49" i="1"/>
  <c r="S49" i="1"/>
  <c r="X40" i="1"/>
  <c r="S40" i="1"/>
  <c r="X36" i="1"/>
  <c r="S36" i="1"/>
  <c r="N77" i="1"/>
  <c r="X77" i="1" s="1"/>
  <c r="M77" i="1"/>
  <c r="L77" i="1"/>
  <c r="K77" i="1"/>
  <c r="K78" i="1" s="1"/>
  <c r="F77" i="1"/>
  <c r="S77" i="1" s="1"/>
  <c r="E77" i="1"/>
  <c r="D77" i="1"/>
  <c r="C77" i="1"/>
  <c r="C78" i="1" s="1"/>
  <c r="N66" i="1"/>
  <c r="X66" i="1" s="1"/>
  <c r="M66" i="1"/>
  <c r="L66" i="1"/>
  <c r="K66" i="1"/>
  <c r="K67" i="1" s="1"/>
  <c r="F66" i="1"/>
  <c r="S66" i="1" s="1"/>
  <c r="E66" i="1"/>
  <c r="D66" i="1"/>
  <c r="C66" i="1"/>
  <c r="N55" i="1"/>
  <c r="X55" i="1" s="1"/>
  <c r="M55" i="1"/>
  <c r="L55" i="1"/>
  <c r="K55" i="1"/>
  <c r="F55" i="1"/>
  <c r="S55" i="1" s="1"/>
  <c r="E55" i="1"/>
  <c r="D55" i="1"/>
  <c r="C55" i="1"/>
  <c r="C56" i="1" s="1"/>
  <c r="N42" i="1"/>
  <c r="X42" i="1" s="1"/>
  <c r="M42" i="1"/>
  <c r="L42" i="1"/>
  <c r="K42" i="1"/>
  <c r="F42" i="1"/>
  <c r="S42" i="1" s="1"/>
  <c r="E42" i="1"/>
  <c r="D42" i="1"/>
  <c r="C42" i="1"/>
  <c r="C43" i="1" s="1"/>
  <c r="N31" i="1"/>
  <c r="X31" i="1" s="1"/>
  <c r="M31" i="1"/>
  <c r="L31" i="1"/>
  <c r="K31" i="1"/>
  <c r="F31" i="1"/>
  <c r="S31" i="1" s="1"/>
  <c r="E31" i="1"/>
  <c r="D31" i="1"/>
  <c r="C31" i="1"/>
  <c r="C32" i="1" s="1"/>
  <c r="N20" i="1"/>
  <c r="X20" i="1" s="1"/>
  <c r="M20" i="1"/>
  <c r="L20" i="1"/>
  <c r="K20" i="1"/>
  <c r="F20" i="1"/>
  <c r="S20" i="1" s="1"/>
  <c r="E20" i="1"/>
  <c r="D20" i="1"/>
  <c r="C20" i="1"/>
  <c r="N9" i="1"/>
  <c r="M9" i="1"/>
  <c r="L9" i="1"/>
  <c r="K9" i="1"/>
  <c r="D9" i="1"/>
  <c r="E9" i="1"/>
  <c r="F9" i="1"/>
  <c r="C9" i="1"/>
  <c r="N78" i="1"/>
  <c r="X78" i="1" s="1"/>
  <c r="L78" i="1"/>
  <c r="F78" i="1"/>
  <c r="S78" i="1" s="1"/>
  <c r="D78" i="1"/>
  <c r="N76" i="1"/>
  <c r="X76" i="1" s="1"/>
  <c r="M76" i="1"/>
  <c r="L76" i="1"/>
  <c r="K76" i="1"/>
  <c r="F76" i="1"/>
  <c r="S76" i="1" s="1"/>
  <c r="E76" i="1"/>
  <c r="D76" i="1"/>
  <c r="C76" i="1"/>
  <c r="P75" i="1"/>
  <c r="V75" i="1" s="1"/>
  <c r="AM70" i="1" s="1"/>
  <c r="O75" i="1"/>
  <c r="W75" i="1" s="1"/>
  <c r="AP70" i="1" s="1"/>
  <c r="H75" i="1"/>
  <c r="U75" i="1" s="1"/>
  <c r="AL70" i="1" s="1"/>
  <c r="G75" i="1"/>
  <c r="T75" i="1" s="1"/>
  <c r="AO70" i="1" s="1"/>
  <c r="P74" i="1"/>
  <c r="O74" i="1"/>
  <c r="H74" i="1"/>
  <c r="G74" i="1"/>
  <c r="P73" i="1"/>
  <c r="O73" i="1"/>
  <c r="H73" i="1"/>
  <c r="G73" i="1"/>
  <c r="P72" i="1"/>
  <c r="O72" i="1"/>
  <c r="H72" i="1"/>
  <c r="G72" i="1"/>
  <c r="P71" i="1"/>
  <c r="V71" i="1" s="1"/>
  <c r="AA70" i="1" s="1"/>
  <c r="O71" i="1"/>
  <c r="W71" i="1" s="1"/>
  <c r="AD70" i="1" s="1"/>
  <c r="H71" i="1"/>
  <c r="U71" i="1" s="1"/>
  <c r="Z70" i="1" s="1"/>
  <c r="G71" i="1"/>
  <c r="T71" i="1" s="1"/>
  <c r="AC70" i="1" s="1"/>
  <c r="N43" i="1"/>
  <c r="X43" i="1" s="1"/>
  <c r="M43" i="1"/>
  <c r="F43" i="1"/>
  <c r="S43" i="1" s="1"/>
  <c r="D43" i="1"/>
  <c r="N41" i="1"/>
  <c r="X41" i="1" s="1"/>
  <c r="M41" i="1"/>
  <c r="L41" i="1"/>
  <c r="K41" i="1"/>
  <c r="F41" i="1"/>
  <c r="S41" i="1" s="1"/>
  <c r="E41" i="1"/>
  <c r="D41" i="1"/>
  <c r="C41" i="1"/>
  <c r="P40" i="1"/>
  <c r="V40" i="1" s="1"/>
  <c r="AM35" i="1" s="1"/>
  <c r="O40" i="1"/>
  <c r="W40" i="1" s="1"/>
  <c r="AP35" i="1" s="1"/>
  <c r="H40" i="1"/>
  <c r="U40" i="1" s="1"/>
  <c r="AL35" i="1" s="1"/>
  <c r="G40" i="1"/>
  <c r="T40" i="1" s="1"/>
  <c r="AO35" i="1" s="1"/>
  <c r="P39" i="1"/>
  <c r="O39" i="1"/>
  <c r="H39" i="1"/>
  <c r="G39" i="1"/>
  <c r="P38" i="1"/>
  <c r="O38" i="1"/>
  <c r="H38" i="1"/>
  <c r="G38" i="1"/>
  <c r="P37" i="1"/>
  <c r="O37" i="1"/>
  <c r="H37" i="1"/>
  <c r="G37" i="1"/>
  <c r="P36" i="1"/>
  <c r="V36" i="1" s="1"/>
  <c r="AA35" i="1" s="1"/>
  <c r="AB35" i="1" s="1"/>
  <c r="O36" i="1"/>
  <c r="W36" i="1" s="1"/>
  <c r="AD35" i="1" s="1"/>
  <c r="H36" i="1"/>
  <c r="U36" i="1" s="1"/>
  <c r="Z35" i="1" s="1"/>
  <c r="G36" i="1"/>
  <c r="T36" i="1" s="1"/>
  <c r="AC35" i="1" s="1"/>
  <c r="M56" i="1"/>
  <c r="L56" i="1"/>
  <c r="F56" i="1"/>
  <c r="S56" i="1" s="1"/>
  <c r="D56" i="1"/>
  <c r="N54" i="1"/>
  <c r="X54" i="1" s="1"/>
  <c r="M54" i="1"/>
  <c r="L54" i="1"/>
  <c r="K54" i="1"/>
  <c r="F54" i="1"/>
  <c r="S54" i="1" s="1"/>
  <c r="E54" i="1"/>
  <c r="D54" i="1"/>
  <c r="C54" i="1"/>
  <c r="P53" i="1"/>
  <c r="V53" i="1" s="1"/>
  <c r="AM48" i="1" s="1"/>
  <c r="O53" i="1"/>
  <c r="W53" i="1" s="1"/>
  <c r="AP48" i="1" s="1"/>
  <c r="H53" i="1"/>
  <c r="U53" i="1" s="1"/>
  <c r="AL48" i="1" s="1"/>
  <c r="G53" i="1"/>
  <c r="T53" i="1" s="1"/>
  <c r="AO48" i="1" s="1"/>
  <c r="P52" i="1"/>
  <c r="O52" i="1"/>
  <c r="H52" i="1"/>
  <c r="G52" i="1"/>
  <c r="P51" i="1"/>
  <c r="O51" i="1"/>
  <c r="H51" i="1"/>
  <c r="G51" i="1"/>
  <c r="P50" i="1"/>
  <c r="O50" i="1"/>
  <c r="H50" i="1"/>
  <c r="G50" i="1"/>
  <c r="P49" i="1"/>
  <c r="V49" i="1" s="1"/>
  <c r="AA48" i="1" s="1"/>
  <c r="O49" i="1"/>
  <c r="W49" i="1" s="1"/>
  <c r="AD48" i="1" s="1"/>
  <c r="H49" i="1"/>
  <c r="U49" i="1" s="1"/>
  <c r="Z48" i="1" s="1"/>
  <c r="G49" i="1"/>
  <c r="T49" i="1" s="1"/>
  <c r="AC48" i="1" s="1"/>
  <c r="M32" i="1"/>
  <c r="L32" i="1"/>
  <c r="D32" i="1"/>
  <c r="N30" i="1"/>
  <c r="X30" i="1" s="1"/>
  <c r="M30" i="1"/>
  <c r="L30" i="1"/>
  <c r="K30" i="1"/>
  <c r="F30" i="1"/>
  <c r="S30" i="1" s="1"/>
  <c r="E30" i="1"/>
  <c r="D30" i="1"/>
  <c r="C30" i="1"/>
  <c r="X29" i="1"/>
  <c r="S29" i="1"/>
  <c r="P29" i="1"/>
  <c r="V29" i="1" s="1"/>
  <c r="AM24" i="1" s="1"/>
  <c r="O29" i="1"/>
  <c r="W29" i="1" s="1"/>
  <c r="AP24" i="1" s="1"/>
  <c r="H29" i="1"/>
  <c r="U29" i="1" s="1"/>
  <c r="AL24" i="1" s="1"/>
  <c r="G29" i="1"/>
  <c r="T29" i="1" s="1"/>
  <c r="AO24" i="1" s="1"/>
  <c r="P28" i="1"/>
  <c r="O28" i="1"/>
  <c r="H28" i="1"/>
  <c r="G28" i="1"/>
  <c r="P27" i="1"/>
  <c r="O27" i="1"/>
  <c r="H27" i="1"/>
  <c r="G27" i="1"/>
  <c r="P26" i="1"/>
  <c r="O26" i="1"/>
  <c r="H26" i="1"/>
  <c r="G26" i="1"/>
  <c r="X25" i="1"/>
  <c r="S25" i="1"/>
  <c r="P25" i="1"/>
  <c r="V25" i="1" s="1"/>
  <c r="AA24" i="1" s="1"/>
  <c r="O25" i="1"/>
  <c r="W25" i="1" s="1"/>
  <c r="AD24" i="1" s="1"/>
  <c r="H25" i="1"/>
  <c r="U25" i="1" s="1"/>
  <c r="Z24" i="1" s="1"/>
  <c r="G25" i="1"/>
  <c r="T25" i="1" s="1"/>
  <c r="AC24" i="1" s="1"/>
  <c r="N21" i="1"/>
  <c r="X21" i="1" s="1"/>
  <c r="L21" i="1"/>
  <c r="F21" i="1"/>
  <c r="S21" i="1" s="1"/>
  <c r="D21" i="1"/>
  <c r="C21" i="1"/>
  <c r="N19" i="1"/>
  <c r="X19" i="1" s="1"/>
  <c r="M19" i="1"/>
  <c r="L19" i="1"/>
  <c r="K19" i="1"/>
  <c r="F19" i="1"/>
  <c r="S19" i="1" s="1"/>
  <c r="E19" i="1"/>
  <c r="D19" i="1"/>
  <c r="C19" i="1"/>
  <c r="X18" i="1"/>
  <c r="S18" i="1"/>
  <c r="P18" i="1"/>
  <c r="V18" i="1" s="1"/>
  <c r="AM13" i="1" s="1"/>
  <c r="O18" i="1"/>
  <c r="W18" i="1" s="1"/>
  <c r="AP13" i="1" s="1"/>
  <c r="H18" i="1"/>
  <c r="U18" i="1" s="1"/>
  <c r="AL13" i="1" s="1"/>
  <c r="G18" i="1"/>
  <c r="T18" i="1" s="1"/>
  <c r="AO13" i="1" s="1"/>
  <c r="P17" i="1"/>
  <c r="O17" i="1"/>
  <c r="H17" i="1"/>
  <c r="G17" i="1"/>
  <c r="P16" i="1"/>
  <c r="O16" i="1"/>
  <c r="H16" i="1"/>
  <c r="G16" i="1"/>
  <c r="P15" i="1"/>
  <c r="O15" i="1"/>
  <c r="H15" i="1"/>
  <c r="G15" i="1"/>
  <c r="X14" i="1"/>
  <c r="S14" i="1"/>
  <c r="P14" i="1"/>
  <c r="V14" i="1" s="1"/>
  <c r="AA13" i="1" s="1"/>
  <c r="O14" i="1"/>
  <c r="W14" i="1" s="1"/>
  <c r="AD13" i="1" s="1"/>
  <c r="H14" i="1"/>
  <c r="U14" i="1" s="1"/>
  <c r="Z13" i="1" s="1"/>
  <c r="G14" i="1"/>
  <c r="T14" i="1" s="1"/>
  <c r="AC13" i="1" s="1"/>
  <c r="N67" i="1"/>
  <c r="X67" i="1" s="1"/>
  <c r="L67" i="1"/>
  <c r="D67" i="1"/>
  <c r="C67" i="1"/>
  <c r="N65" i="1"/>
  <c r="X65" i="1" s="1"/>
  <c r="M65" i="1"/>
  <c r="L65" i="1"/>
  <c r="K65" i="1"/>
  <c r="F65" i="1"/>
  <c r="S65" i="1" s="1"/>
  <c r="E65" i="1"/>
  <c r="D65" i="1"/>
  <c r="C65" i="1"/>
  <c r="P5" i="1"/>
  <c r="O5" i="1"/>
  <c r="H5" i="1"/>
  <c r="G5" i="1"/>
  <c r="P62" i="1"/>
  <c r="O62" i="1"/>
  <c r="H62" i="1"/>
  <c r="G62" i="1"/>
  <c r="P64" i="1"/>
  <c r="V64" i="1" s="1"/>
  <c r="AM59" i="1" s="1"/>
  <c r="AN59" i="1" s="1"/>
  <c r="O64" i="1"/>
  <c r="W64" i="1" s="1"/>
  <c r="AP59" i="1" s="1"/>
  <c r="H64" i="1"/>
  <c r="U64" i="1" s="1"/>
  <c r="AL59" i="1" s="1"/>
  <c r="G64" i="1"/>
  <c r="T64" i="1" s="1"/>
  <c r="AO59" i="1" s="1"/>
  <c r="P63" i="1"/>
  <c r="O63" i="1"/>
  <c r="H63" i="1"/>
  <c r="G63" i="1"/>
  <c r="P61" i="1"/>
  <c r="O61" i="1"/>
  <c r="H61" i="1"/>
  <c r="G61" i="1"/>
  <c r="P60" i="1"/>
  <c r="V60" i="1" s="1"/>
  <c r="AA59" i="1" s="1"/>
  <c r="AB59" i="1" s="1"/>
  <c r="O60" i="1"/>
  <c r="W60" i="1" s="1"/>
  <c r="AD59" i="1" s="1"/>
  <c r="H60" i="1"/>
  <c r="U60" i="1" s="1"/>
  <c r="Z59" i="1" s="1"/>
  <c r="G60" i="1"/>
  <c r="T60" i="1" s="1"/>
  <c r="AC59" i="1" s="1"/>
  <c r="N8" i="1"/>
  <c r="X8" i="1" s="1"/>
  <c r="M8" i="1"/>
  <c r="L8" i="1"/>
  <c r="K8" i="1"/>
  <c r="D8" i="1"/>
  <c r="E8" i="1"/>
  <c r="F8" i="1"/>
  <c r="S8" i="1" s="1"/>
  <c r="C8" i="1"/>
  <c r="AN13" i="1" l="1"/>
  <c r="AN35" i="1"/>
  <c r="AN24" i="1"/>
  <c r="AN70" i="1"/>
  <c r="H20" i="1"/>
  <c r="U20" i="1" s="1"/>
  <c r="AF13" i="1" s="1"/>
  <c r="P20" i="1"/>
  <c r="V20" i="1" s="1"/>
  <c r="AG13" i="1" s="1"/>
  <c r="H31" i="1"/>
  <c r="U31" i="1" s="1"/>
  <c r="AF24" i="1" s="1"/>
  <c r="H42" i="1"/>
  <c r="U42" i="1" s="1"/>
  <c r="AF35" i="1" s="1"/>
  <c r="P42" i="1"/>
  <c r="V42" i="1" s="1"/>
  <c r="AG35" i="1" s="1"/>
  <c r="H55" i="1"/>
  <c r="U55" i="1" s="1"/>
  <c r="AF48" i="1" s="1"/>
  <c r="P55" i="1"/>
  <c r="V55" i="1" s="1"/>
  <c r="AG48" i="1" s="1"/>
  <c r="H66" i="1"/>
  <c r="U66" i="1" s="1"/>
  <c r="AF59" i="1" s="1"/>
  <c r="P77" i="1"/>
  <c r="V77" i="1" s="1"/>
  <c r="AG70" i="1" s="1"/>
  <c r="H77" i="1"/>
  <c r="U77" i="1" s="1"/>
  <c r="AF70" i="1" s="1"/>
  <c r="AB13" i="1"/>
  <c r="AB24" i="1"/>
  <c r="AB48" i="1"/>
  <c r="AN48" i="1"/>
  <c r="AB70" i="1"/>
  <c r="AH13" i="1"/>
  <c r="AH35" i="1"/>
  <c r="AH48" i="1"/>
  <c r="AH70" i="1"/>
  <c r="O20" i="1"/>
  <c r="W20" i="1" s="1"/>
  <c r="AJ13" i="1" s="1"/>
  <c r="P31" i="1"/>
  <c r="V31" i="1" s="1"/>
  <c r="AG24" i="1" s="1"/>
  <c r="AH24" i="1" s="1"/>
  <c r="O42" i="1"/>
  <c r="W42" i="1" s="1"/>
  <c r="AJ35" i="1" s="1"/>
  <c r="O55" i="1"/>
  <c r="W55" i="1" s="1"/>
  <c r="AJ48" i="1" s="1"/>
  <c r="G77" i="1"/>
  <c r="T77" i="1" s="1"/>
  <c r="AI70" i="1" s="1"/>
  <c r="O77" i="1"/>
  <c r="W77" i="1" s="1"/>
  <c r="AJ70" i="1" s="1"/>
  <c r="E67" i="1"/>
  <c r="F67" i="1"/>
  <c r="S67" i="1" s="1"/>
  <c r="G66" i="1"/>
  <c r="T66" i="1" s="1"/>
  <c r="AI59" i="1" s="1"/>
  <c r="O66" i="1"/>
  <c r="W66" i="1" s="1"/>
  <c r="AJ59" i="1" s="1"/>
  <c r="P66" i="1"/>
  <c r="V66" i="1" s="1"/>
  <c r="AG59" i="1" s="1"/>
  <c r="AH59" i="1" s="1"/>
  <c r="G55" i="1"/>
  <c r="T55" i="1" s="1"/>
  <c r="AI48" i="1" s="1"/>
  <c r="G42" i="1"/>
  <c r="T42" i="1" s="1"/>
  <c r="AI35" i="1" s="1"/>
  <c r="O31" i="1"/>
  <c r="W31" i="1" s="1"/>
  <c r="AJ24" i="1" s="1"/>
  <c r="G31" i="1"/>
  <c r="T31" i="1" s="1"/>
  <c r="AI24" i="1" s="1"/>
  <c r="F32" i="1"/>
  <c r="S32" i="1" s="1"/>
  <c r="G20" i="1"/>
  <c r="T20" i="1" s="1"/>
  <c r="AI13" i="1" s="1"/>
  <c r="K21" i="1"/>
  <c r="P76" i="1"/>
  <c r="V76" i="1" s="1"/>
  <c r="H76" i="1"/>
  <c r="U76" i="1" s="1"/>
  <c r="O76" i="1"/>
  <c r="W76" i="1" s="1"/>
  <c r="E78" i="1"/>
  <c r="G76" i="1"/>
  <c r="T76" i="1" s="1"/>
  <c r="M78" i="1"/>
  <c r="N32" i="1"/>
  <c r="X32" i="1" s="1"/>
  <c r="H41" i="1"/>
  <c r="U41" i="1" s="1"/>
  <c r="P41" i="1"/>
  <c r="V41" i="1" s="1"/>
  <c r="N56" i="1"/>
  <c r="X56" i="1" s="1"/>
  <c r="P54" i="1"/>
  <c r="V54" i="1" s="1"/>
  <c r="H54" i="1"/>
  <c r="U54" i="1" s="1"/>
  <c r="G54" i="1"/>
  <c r="T54" i="1" s="1"/>
  <c r="P30" i="1"/>
  <c r="V30" i="1" s="1"/>
  <c r="G30" i="1"/>
  <c r="T30" i="1" s="1"/>
  <c r="P19" i="1"/>
  <c r="V19" i="1" s="1"/>
  <c r="H19" i="1"/>
  <c r="U19" i="1" s="1"/>
  <c r="O41" i="1"/>
  <c r="W41" i="1" s="1"/>
  <c r="E43" i="1"/>
  <c r="K43" i="1"/>
  <c r="L43" i="1"/>
  <c r="G41" i="1"/>
  <c r="T41" i="1" s="1"/>
  <c r="O54" i="1"/>
  <c r="W54" i="1" s="1"/>
  <c r="E56" i="1"/>
  <c r="K56" i="1"/>
  <c r="O30" i="1"/>
  <c r="W30" i="1" s="1"/>
  <c r="E32" i="1"/>
  <c r="K32" i="1"/>
  <c r="P32" i="1" s="1"/>
  <c r="V32" i="1" s="1"/>
  <c r="H30" i="1"/>
  <c r="U30" i="1" s="1"/>
  <c r="O19" i="1"/>
  <c r="W19" i="1" s="1"/>
  <c r="E21" i="1"/>
  <c r="G19" i="1"/>
  <c r="T19" i="1" s="1"/>
  <c r="M21" i="1"/>
  <c r="O65" i="1"/>
  <c r="W65" i="1" s="1"/>
  <c r="P65" i="1"/>
  <c r="V65" i="1" s="1"/>
  <c r="H65" i="1"/>
  <c r="U65" i="1" s="1"/>
  <c r="H67" i="1"/>
  <c r="U67" i="1" s="1"/>
  <c r="G65" i="1"/>
  <c r="T65" i="1" s="1"/>
  <c r="G67" i="1"/>
  <c r="T67" i="1" s="1"/>
  <c r="M67" i="1"/>
  <c r="G8" i="1"/>
  <c r="T8" i="1" s="1"/>
  <c r="H8" i="1"/>
  <c r="U8" i="1" s="1"/>
  <c r="P8" i="1"/>
  <c r="V8" i="1" s="1"/>
  <c r="O8" i="1"/>
  <c r="W8" i="1" s="1"/>
  <c r="X9" i="1"/>
  <c r="X7" i="1"/>
  <c r="X3" i="1"/>
  <c r="S9" i="1"/>
  <c r="S7" i="1"/>
  <c r="S3" i="1"/>
  <c r="N10" i="1"/>
  <c r="X10" i="1" s="1"/>
  <c r="M10" i="1"/>
  <c r="L10" i="1"/>
  <c r="K10" i="1"/>
  <c r="P7" i="1"/>
  <c r="V7" i="1" s="1"/>
  <c r="AM2" i="1" s="1"/>
  <c r="AM80" i="1" s="1"/>
  <c r="O7" i="1"/>
  <c r="W7" i="1" s="1"/>
  <c r="AP2" i="1" s="1"/>
  <c r="AP80" i="1" s="1"/>
  <c r="P6" i="1"/>
  <c r="O6" i="1"/>
  <c r="P9" i="1"/>
  <c r="V9" i="1" s="1"/>
  <c r="AG2" i="1" s="1"/>
  <c r="O9" i="1"/>
  <c r="W9" i="1" s="1"/>
  <c r="AJ2" i="1" s="1"/>
  <c r="AJ80" i="1" s="1"/>
  <c r="P4" i="1"/>
  <c r="O4" i="1"/>
  <c r="P3" i="1"/>
  <c r="V3" i="1" s="1"/>
  <c r="AA2" i="1" s="1"/>
  <c r="O3" i="1"/>
  <c r="W3" i="1" s="1"/>
  <c r="AD2" i="1" s="1"/>
  <c r="AD80" i="1" s="1"/>
  <c r="H4" i="1"/>
  <c r="H9" i="1"/>
  <c r="U9" i="1" s="1"/>
  <c r="AF2" i="1" s="1"/>
  <c r="AF80" i="1" s="1"/>
  <c r="H6" i="1"/>
  <c r="H7" i="1"/>
  <c r="U7" i="1" s="1"/>
  <c r="AL2" i="1" s="1"/>
  <c r="AL80" i="1" s="1"/>
  <c r="H3" i="1"/>
  <c r="U3" i="1" s="1"/>
  <c r="Z2" i="1" s="1"/>
  <c r="Z80" i="1" s="1"/>
  <c r="D10" i="1"/>
  <c r="E10" i="1"/>
  <c r="F10" i="1"/>
  <c r="S10" i="1" s="1"/>
  <c r="C10" i="1"/>
  <c r="G6" i="1"/>
  <c r="G9" i="1"/>
  <c r="T9" i="1" s="1"/>
  <c r="AI2" i="1" s="1"/>
  <c r="AI80" i="1" s="1"/>
  <c r="G4" i="1"/>
  <c r="G3" i="1"/>
  <c r="T3" i="1" s="1"/>
  <c r="AC2" i="1" s="1"/>
  <c r="AC80" i="1" s="1"/>
  <c r="AA80" i="1" l="1"/>
  <c r="AB2" i="1"/>
  <c r="AB80" i="1" s="1"/>
  <c r="AH2" i="1"/>
  <c r="AH80" i="1" s="1"/>
  <c r="AG80" i="1"/>
  <c r="AN2" i="1"/>
  <c r="AN80" i="1" s="1"/>
  <c r="P78" i="1"/>
  <c r="V78" i="1" s="1"/>
  <c r="O78" i="1"/>
  <c r="W78" i="1" s="1"/>
  <c r="H78" i="1"/>
  <c r="U78" i="1" s="1"/>
  <c r="G78" i="1"/>
  <c r="T78" i="1" s="1"/>
  <c r="P43" i="1"/>
  <c r="V43" i="1" s="1"/>
  <c r="P56" i="1"/>
  <c r="V56" i="1" s="1"/>
  <c r="O56" i="1"/>
  <c r="W56" i="1" s="1"/>
  <c r="H43" i="1"/>
  <c r="U43" i="1" s="1"/>
  <c r="G43" i="1"/>
  <c r="T43" i="1" s="1"/>
  <c r="O43" i="1"/>
  <c r="W43" i="1" s="1"/>
  <c r="H56" i="1"/>
  <c r="U56" i="1" s="1"/>
  <c r="G56" i="1"/>
  <c r="T56" i="1" s="1"/>
  <c r="O32" i="1"/>
  <c r="W32" i="1" s="1"/>
  <c r="G32" i="1"/>
  <c r="T32" i="1" s="1"/>
  <c r="H32" i="1"/>
  <c r="U32" i="1" s="1"/>
  <c r="H21" i="1"/>
  <c r="U21" i="1" s="1"/>
  <c r="G21" i="1"/>
  <c r="T21" i="1" s="1"/>
  <c r="P21" i="1"/>
  <c r="V21" i="1" s="1"/>
  <c r="O21" i="1"/>
  <c r="W21" i="1" s="1"/>
  <c r="O67" i="1"/>
  <c r="W67" i="1" s="1"/>
  <c r="P67" i="1"/>
  <c r="V67" i="1" s="1"/>
  <c r="P10" i="1"/>
  <c r="V10" i="1" s="1"/>
  <c r="H10" i="1"/>
  <c r="U10" i="1" s="1"/>
  <c r="O10" i="1"/>
  <c r="W10" i="1" s="1"/>
  <c r="G10" i="1"/>
  <c r="T10" i="1" s="1"/>
  <c r="G7" i="1"/>
  <c r="T7" i="1" s="1"/>
  <c r="AO2" i="1" s="1"/>
  <c r="AO80" i="1" s="1"/>
</calcChain>
</file>

<file path=xl/sharedStrings.xml><?xml version="1.0" encoding="utf-8"?>
<sst xmlns="http://schemas.openxmlformats.org/spreadsheetml/2006/main" count="348" uniqueCount="59">
  <si>
    <t>(45)/(23) -1</t>
  </si>
  <si>
    <t>2회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</si>
  <si>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</si>
  <si>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</si>
  <si>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</si>
  <si>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WASD Test</t>
    <phoneticPr fontId="4" type="noConversion"/>
  </si>
  <si>
    <t>패턴시간</t>
    <phoneticPr fontId="4" type="noConversion"/>
  </si>
  <si>
    <t>패턴횟수</t>
    <phoneticPr fontId="4" type="noConversion"/>
  </si>
  <si>
    <t>종합점수</t>
    <phoneticPr fontId="4" type="noConversion"/>
  </si>
  <si>
    <t>평균</t>
    <phoneticPr fontId="4" type="noConversion"/>
  </si>
  <si>
    <t>박지성</t>
    <phoneticPr fontId="4" type="noConversion"/>
  </si>
  <si>
    <t>숙련자. Wasd</t>
    <phoneticPr fontId="4" type="noConversion"/>
  </si>
  <si>
    <t>auto Test</t>
    <phoneticPr fontId="4" type="noConversion"/>
  </si>
  <si>
    <t>wasd</t>
    <phoneticPr fontId="4" type="noConversion"/>
  </si>
  <si>
    <t>auto</t>
    <phoneticPr fontId="4" type="noConversion"/>
  </si>
  <si>
    <t>패턴시간</t>
    <phoneticPr fontId="4" type="noConversion"/>
  </si>
  <si>
    <t>종합점수</t>
    <phoneticPr fontId="4" type="noConversion"/>
  </si>
  <si>
    <t>평균점수</t>
    <phoneticPr fontId="4" type="noConversion"/>
  </si>
  <si>
    <t>최종점수</t>
    <phoneticPr fontId="4" type="noConversion"/>
  </si>
  <si>
    <t>평균점수</t>
    <phoneticPr fontId="4" type="noConversion"/>
  </si>
  <si>
    <t>명중</t>
  </si>
  <si>
    <t>명중횟수</t>
    <phoneticPr fontId="4" type="noConversion"/>
  </si>
  <si>
    <t>명중률</t>
    <phoneticPr fontId="4" type="noConversion"/>
  </si>
  <si>
    <t>명중률</t>
    <phoneticPr fontId="4" type="noConversion"/>
  </si>
  <si>
    <t>명중률</t>
    <phoneticPr fontId="4" type="noConversion"/>
  </si>
  <si>
    <t>김원준</t>
    <phoneticPr fontId="4" type="noConversion"/>
  </si>
  <si>
    <t>no named</t>
    <phoneticPr fontId="4" type="noConversion"/>
  </si>
  <si>
    <t>정찬우</t>
    <phoneticPr fontId="4" type="noConversion"/>
  </si>
  <si>
    <t>숙련자. Auto</t>
    <phoneticPr fontId="4" type="noConversion"/>
  </si>
  <si>
    <t>경험자. Auto</t>
    <phoneticPr fontId="4" type="noConversion"/>
  </si>
  <si>
    <t>서병기</t>
    <phoneticPr fontId="4" type="noConversion"/>
  </si>
  <si>
    <t>숙련자. Wasd</t>
    <phoneticPr fontId="4" type="noConversion"/>
  </si>
  <si>
    <t>경험자. Wasd</t>
    <phoneticPr fontId="4" type="noConversion"/>
  </si>
  <si>
    <t>초심자. Wasd</t>
    <phoneticPr fontId="4" type="noConversion"/>
  </si>
  <si>
    <t>피격</t>
  </si>
  <si>
    <t>빗나감</t>
  </si>
  <si>
    <t>피격</t>
    <phoneticPr fontId="4" type="noConversion"/>
  </si>
  <si>
    <t>피격</t>
    <phoneticPr fontId="4" type="noConversion"/>
  </si>
  <si>
    <t>피격</t>
    <phoneticPr fontId="4" type="noConversion"/>
  </si>
  <si>
    <t>명중 평균</t>
    <phoneticPr fontId="4" type="noConversion"/>
  </si>
  <si>
    <t>명중 평균</t>
    <phoneticPr fontId="4" type="noConversion"/>
  </si>
  <si>
    <t>비교</t>
  </si>
  <si>
    <t>피격 평균</t>
    <phoneticPr fontId="4" type="noConversion"/>
  </si>
  <si>
    <t>패턴시간</t>
    <phoneticPr fontId="4" type="noConversion"/>
  </si>
  <si>
    <t>명중 발전 wasd</t>
  </si>
  <si>
    <t>명중 발전 auto</t>
  </si>
  <si>
    <t>피격 발전 wasd</t>
  </si>
  <si>
    <t>피격 발전 auto</t>
  </si>
  <si>
    <t>시간 발전</t>
  </si>
  <si>
    <t>발전률</t>
  </si>
  <si>
    <t>숙련그룹</t>
    <phoneticPr fontId="4" type="noConversion"/>
  </si>
  <si>
    <t>경험그룹</t>
    <phoneticPr fontId="4" type="noConversion"/>
  </si>
  <si>
    <t>미경험그룹</t>
    <phoneticPr fontId="4" type="noConversion"/>
  </si>
  <si>
    <t>명중 평균 wasd</t>
    <phoneticPr fontId="4" type="noConversion"/>
  </si>
  <si>
    <t>피격 평균 wasd</t>
    <phoneticPr fontId="4" type="noConversion"/>
  </si>
  <si>
    <t>패턴시간 wasd</t>
    <phoneticPr fontId="4" type="noConversion"/>
  </si>
  <si>
    <t>패턴시간 auto</t>
    <phoneticPr fontId="4" type="noConversion"/>
  </si>
  <si>
    <t>피격 평균 auto</t>
    <phoneticPr fontId="4" type="noConversion"/>
  </si>
  <si>
    <t>명중 평균 auto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</si>
</sst>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2" borderId="0" xfId="3">
      <alignment vertical="center"/>
    </xf>
    <xf numFmtId="9" fontId="0" fillId="0" borderId="0" xfId="2" applyFont="1">
      <alignment vertical="center"/>
    </xf>
    <xf numFmtId="0" fontId="5" fillId="0" borderId="0" xfId="0" applyFont="1">
      <alignment vertical="center"/>
    </xf>
    <xf numFmtId="0" fontId="3" fillId="3" borderId="1" xfId="4" applyAlignment="1">
      <alignment horizontal="center" vertical="center"/>
    </xf>
    <xf numFmtId="176" fontId="3" fillId="3" borderId="1" xfId="4" quotePrefix="1" applyNumberFormat="1">
      <alignment vertical="center"/>
    </xf>
    <xf numFmtId="0" fontId="3" fillId="3" borderId="1" xfId="4">
      <alignment vertical="center"/>
    </xf>
    <xf numFmtId="9" fontId="0" fillId="0" borderId="0" xfId="0" applyNumberFormat="1">
      <alignment vertical="center"/>
    </xf>
    <xf numFmtId="177" fontId="0" fillId="0" borderId="0" xfId="1" applyNumberFormat="1" applyFont="1" applyAlignment="1">
      <alignment horizontal="center" vertical="center"/>
    </xf>
    <xf numFmtId="177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9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9" fontId="8" fillId="0" borderId="0" xfId="2" applyFont="1">
      <alignment vertical="center"/>
    </xf>
    <xf numFmtId="177" fontId="8" fillId="0" borderId="0" xfId="1" applyNumberFormat="1" applyFont="1">
      <alignment vertical="center"/>
    </xf>
    <xf numFmtId="0" fontId="9" fillId="3" borderId="1" xfId="4" applyFont="1">
      <alignment vertical="center"/>
    </xf>
    <xf numFmtId="9" fontId="5" fillId="0" borderId="0" xfId="2" applyFont="1">
      <alignment vertical="center"/>
    </xf>
    <xf numFmtId="177" fontId="5" fillId="0" borderId="0" xfId="1" applyNumberFormat="1" applyFont="1">
      <alignment vertical="center"/>
    </xf>
    <xf numFmtId="0" fontId="10" fillId="3" borderId="1" xfId="4" applyFont="1">
      <alignment vertical="center"/>
    </xf>
    <xf numFmtId="9" fontId="11" fillId="0" borderId="0" xfId="2" applyFont="1">
      <alignment vertical="center"/>
    </xf>
    <xf numFmtId="0" fontId="12" fillId="2" borderId="0" xfId="3" applyFont="1">
      <alignment vertical="center"/>
    </xf>
    <xf numFmtId="9" fontId="8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0" fontId="8" fillId="0" borderId="0" xfId="0" applyFont="1" applyFill="1" applyBorder="1">
      <alignment vertical="center"/>
    </xf>
    <xf numFmtId="0" fontId="7" fillId="5" borderId="0" xfId="6">
      <alignment vertical="center"/>
    </xf>
    <xf numFmtId="0" fontId="6" fillId="4" borderId="0" xfId="5">
      <alignment vertical="center"/>
    </xf>
    <xf numFmtId="0" fontId="13" fillId="0" borderId="0" xfId="0" applyFont="1">
      <alignment vertical="center"/>
    </xf>
    <xf numFmtId="177" fontId="6" fillId="4" borderId="0" xfId="5" applyNumberFormat="1">
      <alignment vertical="center"/>
    </xf>
    <xf numFmtId="177" fontId="2" fillId="2" borderId="0" xfId="3" applyNumberFormat="1">
      <alignment vertical="center"/>
    </xf>
    <xf numFmtId="9" fontId="2" fillId="2" borderId="0" xfId="3" applyNumberFormat="1">
      <alignment vertical="center"/>
    </xf>
    <xf numFmtId="9" fontId="6" fillId="4" borderId="0" xfId="2" applyFont="1" applyFill="1">
      <alignment vertical="center"/>
    </xf>
    <xf numFmtId="9" fontId="2" fillId="2" borderId="0" xfId="2" applyFont="1" applyFill="1">
      <alignment vertical="center"/>
    </xf>
    <xf numFmtId="9" fontId="7" fillId="5" borderId="0" xfId="6" applyNumberFormat="1">
      <alignment vertical="center"/>
    </xf>
    <xf numFmtId="9" fontId="7" fillId="5" borderId="0" xfId="2" applyFont="1" applyFill="1">
      <alignment vertical="center"/>
    </xf>
  </cellXfs>
  <cellStyles count="7">
    <cellStyle name="나쁨" xfId="5" builtinId="27"/>
    <cellStyle name="백분율" xfId="2" builtinId="5"/>
    <cellStyle name="보통" xfId="6" builtinId="28"/>
    <cellStyle name="셀 확인" xfId="4" builtinId="23"/>
    <cellStyle name="쉼표 [0]" xfId="1" builtinId="6"/>
    <cellStyle name="좋음" xfId="3" builtinId="26"/>
    <cellStyle name="표준" xfId="0" builtinId="0"/>
  </cellStyles>
  <dxfs count="1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2"/>
  <sheetViews>
    <sheetView tabSelected="1" topLeftCell="Q55" zoomScale="70" zoomScaleNormal="70" workbookViewId="0">
      <selection activeCell="AM84" sqref="AM84"/>
    </sheetView>
  </sheetViews>
  <sheetFormatPr defaultRowHeight="18.600000000000001" thickTop="1" thickBottom="1" x14ac:dyDescent="0.45"/>
  <cols>
    <col min="1" max="1" width="14.8984375" customWidth="1"/>
    <col min="2" max="2" width="8.59765625" customWidth="1"/>
    <col min="3" max="6" width="3.69921875" customWidth="1"/>
    <col min="7" max="7" width="10.69921875" style="2" customWidth="1"/>
    <col min="8" max="8" width="5.69921875" style="9" customWidth="1"/>
    <col min="9" max="9" width="1.69921875" style="6" customWidth="1"/>
    <col min="11" max="14" width="3.69921875" customWidth="1"/>
    <col min="15" max="15" width="10.69921875" style="2" customWidth="1"/>
    <col min="16" max="16" width="5.69921875" style="9" customWidth="1"/>
    <col min="17" max="17" width="1.69921875" style="6" customWidth="1"/>
  </cols>
  <sheetData>
    <row r="1" spans="1:42" thickTop="1" thickBot="1" x14ac:dyDescent="0.45">
      <c r="A1" s="1"/>
      <c r="B1" s="13" t="s">
        <v>5</v>
      </c>
      <c r="C1" s="13"/>
      <c r="D1" s="13"/>
      <c r="E1" s="13"/>
      <c r="F1" s="13"/>
      <c r="G1" s="13"/>
      <c r="H1" s="8"/>
      <c r="I1" s="4"/>
      <c r="J1" s="13" t="s">
        <v>12</v>
      </c>
      <c r="K1" s="13"/>
      <c r="L1" s="13"/>
      <c r="M1" s="13"/>
      <c r="N1" s="13"/>
      <c r="O1" s="13"/>
      <c r="P1" s="8"/>
      <c r="Q1" s="4"/>
      <c r="S1" s="13" t="s">
        <v>13</v>
      </c>
      <c r="T1" s="13"/>
      <c r="U1" s="13"/>
      <c r="V1" s="13" t="s">
        <v>14</v>
      </c>
      <c r="W1" s="13"/>
      <c r="X1" s="13"/>
      <c r="Z1" s="28" t="s">
        <v>39</v>
      </c>
      <c r="AA1" s="28" t="s">
        <v>40</v>
      </c>
      <c r="AB1" s="28" t="s">
        <v>41</v>
      </c>
      <c r="AC1" s="28" t="s">
        <v>44</v>
      </c>
      <c r="AD1" s="28" t="s">
        <v>45</v>
      </c>
      <c r="AE1" s="28"/>
      <c r="AF1" s="28" t="s">
        <v>42</v>
      </c>
      <c r="AG1" s="28" t="s">
        <v>42</v>
      </c>
      <c r="AH1" s="28" t="s">
        <v>41</v>
      </c>
      <c r="AI1" s="28" t="s">
        <v>46</v>
      </c>
      <c r="AJ1" s="28" t="s">
        <v>47</v>
      </c>
      <c r="AL1" s="28" t="s">
        <v>43</v>
      </c>
      <c r="AM1" s="28" t="s">
        <v>43</v>
      </c>
      <c r="AN1" s="28" t="s">
        <v>41</v>
      </c>
      <c r="AO1" s="28" t="s">
        <v>48</v>
      </c>
      <c r="AP1" s="28" t="s">
        <v>48</v>
      </c>
    </row>
    <row r="2" spans="1:42" thickTop="1" thickBot="1" x14ac:dyDescent="0.45">
      <c r="A2" s="1"/>
      <c r="C2" t="s">
        <v>1</v>
      </c>
      <c r="D2" t="s">
        <v>2</v>
      </c>
      <c r="E2" t="s">
        <v>3</v>
      </c>
      <c r="F2" t="s">
        <v>4</v>
      </c>
      <c r="G2" s="2" t="s">
        <v>0</v>
      </c>
      <c r="H2" s="9" t="s">
        <v>9</v>
      </c>
      <c r="I2" s="5"/>
      <c r="K2" t="s">
        <v>1</v>
      </c>
      <c r="L2" t="s">
        <v>2</v>
      </c>
      <c r="M2" t="s">
        <v>3</v>
      </c>
      <c r="N2" t="s">
        <v>4</v>
      </c>
      <c r="O2" s="2" t="s">
        <v>0</v>
      </c>
      <c r="P2" s="9" t="s">
        <v>9</v>
      </c>
      <c r="S2" t="s">
        <v>18</v>
      </c>
      <c r="T2" t="s">
        <v>49</v>
      </c>
      <c r="U2" t="s">
        <v>17</v>
      </c>
      <c r="V2" t="s">
        <v>19</v>
      </c>
      <c r="W2" t="s">
        <v>49</v>
      </c>
      <c r="X2" t="s">
        <v>18</v>
      </c>
      <c r="Z2" s="10">
        <f>U3</f>
        <v>8.25</v>
      </c>
      <c r="AA2" s="10">
        <f>V3</f>
        <v>21</v>
      </c>
      <c r="AB2" s="2">
        <f>AA2/Z2 -1</f>
        <v>1.5454545454545454</v>
      </c>
      <c r="AC2" s="2">
        <f>T3</f>
        <v>-5.8823529411764719E-2</v>
      </c>
      <c r="AD2" s="2">
        <f>W3</f>
        <v>4.8780487804878092E-2</v>
      </c>
      <c r="AF2" s="10">
        <f>U9</f>
        <v>8.5</v>
      </c>
      <c r="AG2" s="10">
        <f>V9</f>
        <v>7.25</v>
      </c>
      <c r="AH2" s="2">
        <f>AG2/AF2 -1</f>
        <v>-0.1470588235294118</v>
      </c>
      <c r="AI2" s="2">
        <f>T9</f>
        <v>-0.38095238095238093</v>
      </c>
      <c r="AJ2" s="2">
        <f>W9</f>
        <v>0.23076923076923084</v>
      </c>
      <c r="AL2" s="10">
        <f>U7</f>
        <v>6.6749999999999989</v>
      </c>
      <c r="AM2" s="10">
        <f>V7</f>
        <v>8.35</v>
      </c>
      <c r="AN2" s="2">
        <f>AM2/AL2 -1</f>
        <v>0.25093632958801515</v>
      </c>
      <c r="AO2" s="7">
        <f>T7</f>
        <v>-0.13286713286713303</v>
      </c>
      <c r="AP2" s="7">
        <f>W7</f>
        <v>-0.14444444444444438</v>
      </c>
    </row>
    <row r="3" spans="1:42" thickTop="1" thickBot="1" x14ac:dyDescent="0.45">
      <c r="A3" s="1" t="s">
        <v>10</v>
      </c>
      <c r="B3" t="s">
        <v>20</v>
      </c>
      <c r="C3">
        <v>6</v>
      </c>
      <c r="D3">
        <v>11</v>
      </c>
      <c r="E3">
        <v>6</v>
      </c>
      <c r="F3">
        <v>10</v>
      </c>
      <c r="G3" s="2">
        <f t="shared" ref="G3:G10" si="0">(E3+F3)/(C3+D3) -1</f>
        <v>-5.8823529411764719E-2</v>
      </c>
      <c r="H3" s="9">
        <f>(E3+F3+C3+D3)/4</f>
        <v>8.25</v>
      </c>
      <c r="J3" t="s">
        <v>20</v>
      </c>
      <c r="K3">
        <v>19</v>
      </c>
      <c r="L3">
        <v>22</v>
      </c>
      <c r="M3">
        <v>22</v>
      </c>
      <c r="N3">
        <v>21</v>
      </c>
      <c r="O3" s="2">
        <f t="shared" ref="O3:O10" si="1">(M3+N3)/(K3+L3) -1</f>
        <v>4.8780487804878092E-2</v>
      </c>
      <c r="P3" s="9">
        <f>(M3+N3+K3+L3)/4</f>
        <v>21</v>
      </c>
      <c r="R3" t="s">
        <v>21</v>
      </c>
      <c r="S3">
        <f>F3</f>
        <v>10</v>
      </c>
      <c r="T3" s="7">
        <f>G3</f>
        <v>-5.8823529411764719E-2</v>
      </c>
      <c r="U3" s="10">
        <f>H3</f>
        <v>8.25</v>
      </c>
      <c r="V3" s="10">
        <f>P3</f>
        <v>21</v>
      </c>
      <c r="W3" s="7">
        <f>O3</f>
        <v>4.8780487804878092E-2</v>
      </c>
      <c r="X3">
        <f>N3</f>
        <v>21</v>
      </c>
    </row>
    <row r="4" spans="1:42" thickTop="1" thickBot="1" x14ac:dyDescent="0.45">
      <c r="A4" s="1" t="s">
        <v>11</v>
      </c>
      <c r="B4" t="s">
        <v>34</v>
      </c>
      <c r="C4">
        <v>15</v>
      </c>
      <c r="D4">
        <v>6</v>
      </c>
      <c r="E4">
        <v>9</v>
      </c>
      <c r="F4">
        <v>4</v>
      </c>
      <c r="G4" s="2">
        <f t="shared" si="0"/>
        <v>-0.38095238095238093</v>
      </c>
      <c r="H4" s="9">
        <f t="shared" ref="H4:H10" si="2">(E4+F4+C4+D4)/4</f>
        <v>8.5</v>
      </c>
      <c r="J4" t="s">
        <v>34</v>
      </c>
      <c r="K4">
        <v>10</v>
      </c>
      <c r="L4">
        <v>3</v>
      </c>
      <c r="M4">
        <v>7</v>
      </c>
      <c r="N4">
        <v>9</v>
      </c>
      <c r="O4" s="2">
        <f t="shared" si="1"/>
        <v>0.23076923076923084</v>
      </c>
      <c r="P4" s="9">
        <f t="shared" ref="P4:P10" si="3">(M4+N4+K4+L4)/4</f>
        <v>7.25</v>
      </c>
      <c r="T4" s="7"/>
      <c r="U4" s="10"/>
      <c r="V4" s="10"/>
      <c r="W4" s="7"/>
    </row>
    <row r="5" spans="1:42" s="14" customFormat="1" thickTop="1" thickBot="1" x14ac:dyDescent="0.45">
      <c r="A5" s="22"/>
      <c r="B5" s="14" t="s">
        <v>35</v>
      </c>
      <c r="C5" s="14">
        <v>12</v>
      </c>
      <c r="D5" s="14">
        <v>15</v>
      </c>
      <c r="E5" s="14">
        <v>17</v>
      </c>
      <c r="F5" s="14">
        <v>16</v>
      </c>
      <c r="G5" s="15">
        <f>(E5+F5)/(C5+D5) -1</f>
        <v>0.22222222222222232</v>
      </c>
      <c r="H5" s="16">
        <f>(E5+F5+C5+D5)/4</f>
        <v>15</v>
      </c>
      <c r="I5" s="17"/>
      <c r="J5" s="14" t="s">
        <v>35</v>
      </c>
      <c r="K5" s="14">
        <v>4</v>
      </c>
      <c r="L5" s="14">
        <v>2</v>
      </c>
      <c r="M5" s="14">
        <v>2</v>
      </c>
      <c r="N5" s="14">
        <v>1</v>
      </c>
      <c r="O5" s="15">
        <f>(M5+N5)/(K5+L5) -1</f>
        <v>-0.5</v>
      </c>
      <c r="P5" s="16">
        <f>(M5+N5+K5+L5)/4</f>
        <v>2.25</v>
      </c>
      <c r="Q5" s="17"/>
      <c r="T5" s="23"/>
      <c r="U5" s="24"/>
      <c r="V5" s="24"/>
      <c r="W5" s="23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42" thickTop="1" thickBot="1" x14ac:dyDescent="0.45">
      <c r="A6" s="1"/>
      <c r="B6" t="s">
        <v>7</v>
      </c>
      <c r="C6">
        <v>3</v>
      </c>
      <c r="D6">
        <v>3</v>
      </c>
      <c r="E6">
        <v>3</v>
      </c>
      <c r="F6">
        <v>3</v>
      </c>
      <c r="G6" s="2">
        <f t="shared" si="0"/>
        <v>0</v>
      </c>
      <c r="H6" s="9">
        <f t="shared" si="2"/>
        <v>3</v>
      </c>
      <c r="J6" t="s">
        <v>7</v>
      </c>
      <c r="K6">
        <v>2.75</v>
      </c>
      <c r="L6">
        <v>3</v>
      </c>
      <c r="M6">
        <v>3</v>
      </c>
      <c r="N6">
        <v>3</v>
      </c>
      <c r="O6" s="2">
        <f t="shared" si="1"/>
        <v>4.3478260869565188E-2</v>
      </c>
      <c r="P6" s="9">
        <f t="shared" si="3"/>
        <v>2.9375</v>
      </c>
      <c r="T6" s="7"/>
      <c r="U6" s="10"/>
      <c r="V6" s="10"/>
      <c r="W6" s="7"/>
    </row>
    <row r="7" spans="1:42" thickTop="1" thickBot="1" x14ac:dyDescent="0.45">
      <c r="A7" s="1"/>
      <c r="B7" s="3" t="s">
        <v>6</v>
      </c>
      <c r="C7" s="3">
        <v>7.9</v>
      </c>
      <c r="D7" s="3">
        <v>6.4</v>
      </c>
      <c r="E7" s="3">
        <v>6.3</v>
      </c>
      <c r="F7" s="3">
        <v>6.1</v>
      </c>
      <c r="G7" s="18">
        <f t="shared" si="0"/>
        <v>-0.13286713286713303</v>
      </c>
      <c r="H7" s="19">
        <f t="shared" si="2"/>
        <v>6.6749999999999989</v>
      </c>
      <c r="I7" s="20"/>
      <c r="J7" s="3" t="s">
        <v>6</v>
      </c>
      <c r="K7" s="3">
        <v>9.6</v>
      </c>
      <c r="L7" s="3">
        <v>8.4</v>
      </c>
      <c r="M7" s="3">
        <v>7.4</v>
      </c>
      <c r="N7" s="3">
        <v>8</v>
      </c>
      <c r="O7" s="18">
        <f t="shared" si="1"/>
        <v>-0.14444444444444438</v>
      </c>
      <c r="P7" s="19">
        <f t="shared" si="3"/>
        <v>8.35</v>
      </c>
      <c r="Q7" s="20"/>
      <c r="R7" t="s">
        <v>15</v>
      </c>
      <c r="S7">
        <f t="shared" ref="S7" si="4">F7</f>
        <v>6.1</v>
      </c>
      <c r="T7" s="7">
        <f t="shared" ref="T7:T10" si="5">G7</f>
        <v>-0.13286713286713303</v>
      </c>
      <c r="U7" s="10">
        <f t="shared" ref="U7:U10" si="6">H7</f>
        <v>6.6749999999999989</v>
      </c>
      <c r="V7" s="10">
        <f t="shared" ref="V7:V10" si="7">P7</f>
        <v>8.35</v>
      </c>
      <c r="W7" s="7">
        <f t="shared" ref="W7:W10" si="8">O7</f>
        <v>-0.14444444444444438</v>
      </c>
      <c r="X7">
        <f t="shared" ref="X7:X10" si="9">N7</f>
        <v>8</v>
      </c>
    </row>
    <row r="8" spans="1:42" thickTop="1" thickBot="1" x14ac:dyDescent="0.45">
      <c r="A8" s="1"/>
      <c r="B8" t="s">
        <v>22</v>
      </c>
      <c r="C8" s="21">
        <f>C3/(C3+C4)</f>
        <v>0.2857142857142857</v>
      </c>
      <c r="D8" s="21">
        <f>D3/(D3+D4)</f>
        <v>0.6470588235294118</v>
      </c>
      <c r="E8" s="21">
        <f>E3/(E3+E4)</f>
        <v>0.4</v>
      </c>
      <c r="F8" s="21">
        <f>F3/(F3+F4)</f>
        <v>0.7142857142857143</v>
      </c>
      <c r="G8" s="2">
        <f t="shared" ref="G8" si="10">(E8+F8)/(C8+D8) -1</f>
        <v>0.19459459459459461</v>
      </c>
      <c r="H8" s="9">
        <f t="shared" ref="H8" si="11">(E8+F8+C8+D8)/4</f>
        <v>0.5117647058823529</v>
      </c>
      <c r="J8" t="s">
        <v>23</v>
      </c>
      <c r="K8" s="21">
        <f>K3/(K3+K4)</f>
        <v>0.65517241379310343</v>
      </c>
      <c r="L8" s="21">
        <f>L3/(L3+L4)</f>
        <v>0.88</v>
      </c>
      <c r="M8" s="21">
        <f>M3/(M3+M4)</f>
        <v>0.75862068965517238</v>
      </c>
      <c r="N8" s="21">
        <f>N3/(N3+N4)</f>
        <v>0.7</v>
      </c>
      <c r="O8" s="2">
        <f>(M8+N8)/(K8+L8) -1</f>
        <v>-4.9865229110512277E-2</v>
      </c>
      <c r="P8" s="9">
        <f>(M8+N8+K8+L8)/4</f>
        <v>0.74844827586206897</v>
      </c>
      <c r="R8" t="s">
        <v>24</v>
      </c>
      <c r="S8" s="2">
        <f t="shared" ref="S8" si="12">F8</f>
        <v>0.7142857142857143</v>
      </c>
      <c r="T8" s="7">
        <f t="shared" ref="T8" si="13">G8</f>
        <v>0.19459459459459461</v>
      </c>
      <c r="U8" s="10">
        <f t="shared" ref="U8" si="14">H8</f>
        <v>0.5117647058823529</v>
      </c>
      <c r="V8" s="2">
        <f t="shared" ref="V8" si="15">P8</f>
        <v>0.74844827586206897</v>
      </c>
      <c r="W8" s="7">
        <f t="shared" ref="W8" si="16">O8</f>
        <v>-4.9865229110512277E-2</v>
      </c>
      <c r="X8">
        <f t="shared" ref="X8" si="17">N8</f>
        <v>0.7</v>
      </c>
    </row>
    <row r="9" spans="1:42" thickTop="1" thickBot="1" x14ac:dyDescent="0.45">
      <c r="A9" s="1"/>
      <c r="B9" s="3" t="s">
        <v>36</v>
      </c>
      <c r="C9" s="3">
        <f>C4</f>
        <v>15</v>
      </c>
      <c r="D9" s="3">
        <f t="shared" ref="D9:F9" si="18">D4</f>
        <v>6</v>
      </c>
      <c r="E9" s="3">
        <f t="shared" si="18"/>
        <v>9</v>
      </c>
      <c r="F9" s="3">
        <f t="shared" si="18"/>
        <v>4</v>
      </c>
      <c r="G9" s="18">
        <f>(E9+F9)/(C9+D9) -1</f>
        <v>-0.38095238095238093</v>
      </c>
      <c r="H9" s="19">
        <f>(E9+F9+C9+D9)/4</f>
        <v>8.5</v>
      </c>
      <c r="I9" s="20"/>
      <c r="J9" s="3" t="s">
        <v>37</v>
      </c>
      <c r="K9" s="3">
        <f>K4</f>
        <v>10</v>
      </c>
      <c r="L9" s="3">
        <f t="shared" ref="L9:N9" si="19">L4</f>
        <v>3</v>
      </c>
      <c r="M9" s="3">
        <f t="shared" si="19"/>
        <v>7</v>
      </c>
      <c r="N9" s="3">
        <f t="shared" si="19"/>
        <v>9</v>
      </c>
      <c r="O9" s="18">
        <f>(M9+N9)/(K9+L9) -1</f>
        <v>0.23076923076923084</v>
      </c>
      <c r="P9" s="19">
        <f>(M9+N9+K9+L9)/4</f>
        <v>7.25</v>
      </c>
      <c r="R9" t="s">
        <v>38</v>
      </c>
      <c r="S9">
        <f>F9</f>
        <v>4</v>
      </c>
      <c r="T9" s="7">
        <f>G9</f>
        <v>-0.38095238095238093</v>
      </c>
      <c r="U9" s="10">
        <f>H9</f>
        <v>8.5</v>
      </c>
      <c r="V9" s="10">
        <f>P9</f>
        <v>7.25</v>
      </c>
      <c r="W9" s="7">
        <f>O9</f>
        <v>0.23076923076923084</v>
      </c>
      <c r="X9">
        <f>N9</f>
        <v>9</v>
      </c>
    </row>
    <row r="10" spans="1:42" thickTop="1" thickBot="1" x14ac:dyDescent="0.45">
      <c r="A10" s="1"/>
      <c r="B10" s="3" t="s">
        <v>8</v>
      </c>
      <c r="C10" s="3">
        <f>C3 * 2 - C9</f>
        <v>-3</v>
      </c>
      <c r="D10" s="3">
        <f>D3 * 2 - D9</f>
        <v>16</v>
      </c>
      <c r="E10" s="3">
        <f>E3 * 2 - E9</f>
        <v>3</v>
      </c>
      <c r="F10" s="3">
        <f>F3 * 2 - F9</f>
        <v>16</v>
      </c>
      <c r="G10" s="2">
        <f t="shared" si="0"/>
        <v>0.46153846153846145</v>
      </c>
      <c r="H10" s="9">
        <f t="shared" si="2"/>
        <v>8</v>
      </c>
      <c r="J10" s="3" t="s">
        <v>8</v>
      </c>
      <c r="K10" s="3">
        <f>K3 * 2 - K9</f>
        <v>28</v>
      </c>
      <c r="L10" s="3">
        <f>L3 * 2 - L9</f>
        <v>41</v>
      </c>
      <c r="M10" s="3">
        <f>M3 * 2 - M9</f>
        <v>37</v>
      </c>
      <c r="N10" s="3">
        <f>N3 * 2 - N9</f>
        <v>33</v>
      </c>
      <c r="O10" s="2">
        <f t="shared" si="1"/>
        <v>1.449275362318847E-2</v>
      </c>
      <c r="P10" s="9">
        <f t="shared" si="3"/>
        <v>34.75</v>
      </c>
      <c r="R10" s="3" t="s">
        <v>16</v>
      </c>
      <c r="S10" s="3">
        <f>F10</f>
        <v>16</v>
      </c>
      <c r="T10" s="11">
        <f t="shared" si="5"/>
        <v>0.46153846153846145</v>
      </c>
      <c r="U10" s="12">
        <f t="shared" si="6"/>
        <v>8</v>
      </c>
      <c r="V10" s="12">
        <f t="shared" si="7"/>
        <v>34.75</v>
      </c>
      <c r="W10" s="11">
        <f t="shared" si="8"/>
        <v>1.449275362318847E-2</v>
      </c>
      <c r="X10" s="3">
        <f t="shared" si="9"/>
        <v>33</v>
      </c>
    </row>
    <row r="12" spans="1:42" thickTop="1" thickBot="1" x14ac:dyDescent="0.45">
      <c r="A12" s="1"/>
      <c r="B12" s="13" t="s">
        <v>5</v>
      </c>
      <c r="C12" s="13"/>
      <c r="D12" s="13"/>
      <c r="E12" s="13"/>
      <c r="F12" s="13"/>
      <c r="G12" s="13"/>
      <c r="H12" s="8"/>
      <c r="I12" s="4"/>
      <c r="J12" s="13" t="s">
        <v>12</v>
      </c>
      <c r="K12" s="13"/>
      <c r="L12" s="13"/>
      <c r="M12" s="13"/>
      <c r="N12" s="13"/>
      <c r="O12" s="13"/>
      <c r="P12" s="8"/>
      <c r="Q12" s="4"/>
      <c r="S12" s="13" t="s">
        <v>13</v>
      </c>
      <c r="T12" s="13"/>
      <c r="U12" s="13"/>
      <c r="V12" s="13" t="s">
        <v>14</v>
      </c>
      <c r="W12" s="13"/>
      <c r="X12" s="13"/>
    </row>
    <row r="13" spans="1:42" thickTop="1" thickBot="1" x14ac:dyDescent="0.45">
      <c r="A13" s="1"/>
      <c r="C13" t="s">
        <v>1</v>
      </c>
      <c r="D13" t="s">
        <v>2</v>
      </c>
      <c r="E13" t="s">
        <v>3</v>
      </c>
      <c r="F13" t="s">
        <v>4</v>
      </c>
      <c r="G13" s="2" t="s">
        <v>0</v>
      </c>
      <c r="H13" s="9" t="s">
        <v>9</v>
      </c>
      <c r="I13" s="5"/>
      <c r="K13" t="s">
        <v>1</v>
      </c>
      <c r="L13" t="s">
        <v>2</v>
      </c>
      <c r="M13" t="s">
        <v>3</v>
      </c>
      <c r="N13" t="s">
        <v>4</v>
      </c>
      <c r="O13" s="2" t="s">
        <v>0</v>
      </c>
      <c r="P13" s="9" t="s">
        <v>9</v>
      </c>
      <c r="S13" t="s">
        <v>18</v>
      </c>
      <c r="T13" t="s">
        <v>49</v>
      </c>
      <c r="U13" t="s">
        <v>17</v>
      </c>
      <c r="V13" t="s">
        <v>17</v>
      </c>
      <c r="W13" t="s">
        <v>49</v>
      </c>
      <c r="X13" t="s">
        <v>18</v>
      </c>
      <c r="Z13" s="10">
        <f>U14</f>
        <v>11.75</v>
      </c>
      <c r="AA13" s="10">
        <f>V14</f>
        <v>24.25</v>
      </c>
      <c r="AB13" s="2">
        <f>AA13/Z13 -1</f>
        <v>1.0638297872340425</v>
      </c>
      <c r="AC13" s="2">
        <f>T14</f>
        <v>0.61111111111111116</v>
      </c>
      <c r="AD13" s="2">
        <f>W14</f>
        <v>6.3829787234042534E-2</v>
      </c>
      <c r="AF13" s="10">
        <f>U20</f>
        <v>8.25</v>
      </c>
      <c r="AG13" s="10">
        <f>V20</f>
        <v>5.25</v>
      </c>
      <c r="AH13" s="2">
        <f>AG13/AF13 -1</f>
        <v>-0.36363636363636365</v>
      </c>
      <c r="AI13" s="2">
        <f>T20</f>
        <v>6.25E-2</v>
      </c>
      <c r="AJ13" s="2">
        <f>W20</f>
        <v>-0.5</v>
      </c>
      <c r="AL13" s="10">
        <f>U18</f>
        <v>5.9749999999999996</v>
      </c>
      <c r="AM13" s="10">
        <f>V18</f>
        <v>6.95</v>
      </c>
      <c r="AN13" s="2">
        <f>AM13/AL13 -1</f>
        <v>0.16317991631799167</v>
      </c>
      <c r="AO13" s="7">
        <f>T18</f>
        <v>-0.16153846153846163</v>
      </c>
      <c r="AP13" s="7">
        <f>W18</f>
        <v>-0.14666666666666661</v>
      </c>
    </row>
    <row r="14" spans="1:42" thickTop="1" thickBot="1" x14ac:dyDescent="0.45">
      <c r="A14" s="1" t="s">
        <v>25</v>
      </c>
      <c r="B14" t="s">
        <v>20</v>
      </c>
      <c r="C14">
        <v>10</v>
      </c>
      <c r="D14">
        <v>8</v>
      </c>
      <c r="E14">
        <v>12</v>
      </c>
      <c r="F14">
        <v>17</v>
      </c>
      <c r="G14" s="2">
        <f t="shared" ref="G14:G15" si="20">(E14+F14)/(C14+D14) -1</f>
        <v>0.61111111111111116</v>
      </c>
      <c r="H14" s="9">
        <f>(E14+F14+C14+D14)/4</f>
        <v>11.75</v>
      </c>
      <c r="J14" t="s">
        <v>20</v>
      </c>
      <c r="K14">
        <v>23</v>
      </c>
      <c r="L14">
        <v>24</v>
      </c>
      <c r="M14">
        <v>26</v>
      </c>
      <c r="N14">
        <v>24</v>
      </c>
      <c r="O14" s="2">
        <f t="shared" ref="O14:O15" si="21">(M14+N14)/(K14+L14) -1</f>
        <v>6.3829787234042534E-2</v>
      </c>
      <c r="P14" s="9">
        <f>(M14+N14+K14+L14)/4</f>
        <v>24.25</v>
      </c>
      <c r="R14" t="s">
        <v>21</v>
      </c>
      <c r="S14">
        <f>F14</f>
        <v>17</v>
      </c>
      <c r="T14" s="7">
        <f>G14</f>
        <v>0.61111111111111116</v>
      </c>
      <c r="U14" s="10">
        <f>H14</f>
        <v>11.75</v>
      </c>
      <c r="V14" s="10">
        <f>P14</f>
        <v>24.25</v>
      </c>
      <c r="W14" s="7">
        <f>O14</f>
        <v>6.3829787234042534E-2</v>
      </c>
      <c r="X14">
        <f>N14</f>
        <v>24</v>
      </c>
    </row>
    <row r="15" spans="1:42" thickTop="1" thickBot="1" x14ac:dyDescent="0.45">
      <c r="A15" s="1" t="s">
        <v>11</v>
      </c>
      <c r="B15" t="s">
        <v>34</v>
      </c>
      <c r="C15">
        <v>3</v>
      </c>
      <c r="D15">
        <v>13</v>
      </c>
      <c r="E15">
        <v>7</v>
      </c>
      <c r="F15">
        <v>10</v>
      </c>
      <c r="G15" s="2">
        <f t="shared" si="20"/>
        <v>6.25E-2</v>
      </c>
      <c r="H15" s="9">
        <f t="shared" ref="H15" si="22">(E15+F15+C15+D15)/4</f>
        <v>8.25</v>
      </c>
      <c r="J15" t="s">
        <v>34</v>
      </c>
      <c r="K15">
        <v>3</v>
      </c>
      <c r="L15">
        <v>11</v>
      </c>
      <c r="M15">
        <v>3</v>
      </c>
      <c r="N15">
        <v>4</v>
      </c>
      <c r="O15" s="2">
        <f t="shared" si="21"/>
        <v>-0.5</v>
      </c>
      <c r="P15" s="9">
        <f t="shared" ref="P15" si="23">(M15+N15+K15+L15)/4</f>
        <v>5.25</v>
      </c>
      <c r="T15" s="7"/>
      <c r="U15" s="10"/>
      <c r="V15" s="10"/>
      <c r="W15" s="7"/>
    </row>
    <row r="16" spans="1:42" thickTop="1" thickBot="1" x14ac:dyDescent="0.45">
      <c r="A16" s="22"/>
      <c r="B16" s="14" t="s">
        <v>35</v>
      </c>
      <c r="C16" s="14">
        <v>24</v>
      </c>
      <c r="D16" s="14">
        <v>22</v>
      </c>
      <c r="E16" s="14">
        <v>20</v>
      </c>
      <c r="F16" s="14">
        <v>17</v>
      </c>
      <c r="G16" s="15">
        <f>(E16+F16)/(C16+D16) -1</f>
        <v>-0.19565217391304346</v>
      </c>
      <c r="H16" s="16">
        <f>(E16+F16+C16+D16)/4</f>
        <v>20.75</v>
      </c>
      <c r="I16" s="17"/>
      <c r="J16" s="14" t="s">
        <v>35</v>
      </c>
      <c r="K16" s="14">
        <v>2</v>
      </c>
      <c r="L16" s="14">
        <v>5</v>
      </c>
      <c r="M16" s="14">
        <v>5</v>
      </c>
      <c r="N16" s="25">
        <v>7</v>
      </c>
      <c r="O16" s="15">
        <f>(M16+N16)/(K16+L16) -1</f>
        <v>0.71428571428571419</v>
      </c>
      <c r="P16" s="16">
        <f>(M16+N16+K16+L16)/4</f>
        <v>4.75</v>
      </c>
      <c r="Q16" s="17"/>
      <c r="R16" s="14"/>
      <c r="S16" s="14"/>
      <c r="T16" s="23"/>
      <c r="U16" s="24"/>
      <c r="V16" s="24"/>
      <c r="W16" s="23"/>
      <c r="X16" s="14"/>
    </row>
    <row r="17" spans="1:42" thickTop="1" thickBot="1" x14ac:dyDescent="0.45">
      <c r="A17" s="1"/>
      <c r="B17" t="s">
        <v>7</v>
      </c>
      <c r="C17" s="14">
        <v>3</v>
      </c>
      <c r="D17" s="14">
        <v>3</v>
      </c>
      <c r="E17" s="14">
        <v>3</v>
      </c>
      <c r="F17" s="14">
        <v>3.25</v>
      </c>
      <c r="G17" s="2">
        <f t="shared" ref="G17:G19" si="24">(E17+F17)/(C17+D17) -1</f>
        <v>4.1666666666666741E-2</v>
      </c>
      <c r="H17" s="9">
        <f t="shared" ref="H17:H19" si="25">(E17+F17+C17+D17)/4</f>
        <v>3.0625</v>
      </c>
      <c r="J17" t="s">
        <v>7</v>
      </c>
      <c r="K17" s="14">
        <v>3</v>
      </c>
      <c r="L17" s="14">
        <v>3</v>
      </c>
      <c r="M17" s="14">
        <v>3</v>
      </c>
      <c r="N17" s="25">
        <v>3</v>
      </c>
      <c r="O17" s="2">
        <f t="shared" ref="O17:O18" si="26">(M17+N17)/(K17+L17) -1</f>
        <v>0</v>
      </c>
      <c r="P17" s="9">
        <f t="shared" ref="P17:P18" si="27">(M17+N17+K17+L17)/4</f>
        <v>3</v>
      </c>
      <c r="T17" s="7"/>
      <c r="U17" s="10"/>
      <c r="V17" s="10"/>
      <c r="W17" s="7"/>
    </row>
    <row r="18" spans="1:42" thickTop="1" thickBot="1" x14ac:dyDescent="0.45">
      <c r="A18" s="1"/>
      <c r="B18" s="3" t="s">
        <v>6</v>
      </c>
      <c r="C18" s="3">
        <v>7.1</v>
      </c>
      <c r="D18" s="3">
        <v>5.9</v>
      </c>
      <c r="E18" s="3">
        <v>5.8</v>
      </c>
      <c r="F18" s="3">
        <v>5.0999999999999996</v>
      </c>
      <c r="G18" s="18">
        <f t="shared" si="24"/>
        <v>-0.16153846153846163</v>
      </c>
      <c r="H18" s="19">
        <f t="shared" si="25"/>
        <v>5.9749999999999996</v>
      </c>
      <c r="I18" s="20"/>
      <c r="J18" s="3" t="s">
        <v>6</v>
      </c>
      <c r="K18" s="3">
        <v>8</v>
      </c>
      <c r="L18" s="3">
        <v>7</v>
      </c>
      <c r="M18" s="3">
        <v>6.1</v>
      </c>
      <c r="N18" s="3">
        <v>6.7</v>
      </c>
      <c r="O18" s="18">
        <f t="shared" si="26"/>
        <v>-0.14666666666666661</v>
      </c>
      <c r="P18" s="19">
        <f t="shared" si="27"/>
        <v>6.95</v>
      </c>
      <c r="Q18" s="20"/>
      <c r="R18" t="s">
        <v>6</v>
      </c>
      <c r="S18">
        <f t="shared" ref="S18:S19" si="28">F18</f>
        <v>5.0999999999999996</v>
      </c>
      <c r="T18" s="7">
        <f t="shared" ref="T18:T19" si="29">G18</f>
        <v>-0.16153846153846163</v>
      </c>
      <c r="U18" s="10">
        <f t="shared" ref="U18:U19" si="30">H18</f>
        <v>5.9749999999999996</v>
      </c>
      <c r="V18" s="10">
        <f t="shared" ref="V18:V19" si="31">P18</f>
        <v>6.95</v>
      </c>
      <c r="W18" s="7">
        <f t="shared" ref="W18:W19" si="32">O18</f>
        <v>-0.14666666666666661</v>
      </c>
      <c r="X18">
        <f t="shared" ref="X18:X19" si="33">N18</f>
        <v>6.7</v>
      </c>
    </row>
    <row r="19" spans="1:42" thickTop="1" thickBot="1" x14ac:dyDescent="0.45">
      <c r="A19" s="1"/>
      <c r="B19" t="s">
        <v>22</v>
      </c>
      <c r="C19" s="21">
        <f>C14/(C14+C15)</f>
        <v>0.76923076923076927</v>
      </c>
      <c r="D19" s="21">
        <f>D14/(D14+D15)</f>
        <v>0.38095238095238093</v>
      </c>
      <c r="E19" s="21">
        <f>E14/(E14+E15)</f>
        <v>0.63157894736842102</v>
      </c>
      <c r="F19" s="21">
        <f>F14/(F14+F15)</f>
        <v>0.62962962962962965</v>
      </c>
      <c r="G19" s="2">
        <f t="shared" si="24"/>
        <v>9.6528476179833955E-2</v>
      </c>
      <c r="H19" s="9">
        <f t="shared" si="25"/>
        <v>0.60284793179530016</v>
      </c>
      <c r="J19" t="s">
        <v>23</v>
      </c>
      <c r="K19" s="21">
        <f>K14/(K14+K15)</f>
        <v>0.88461538461538458</v>
      </c>
      <c r="L19" s="21">
        <f>L14/(L14+L15)</f>
        <v>0.68571428571428572</v>
      </c>
      <c r="M19" s="21">
        <f>M14/(M14+M15)</f>
        <v>0.89655172413793105</v>
      </c>
      <c r="N19" s="21">
        <f>N14/(N14+N15)</f>
        <v>0.8571428571428571</v>
      </c>
      <c r="O19" s="2">
        <f>(M19+N19)/(K19+L19) -1</f>
        <v>0.11676841775053703</v>
      </c>
      <c r="P19" s="9">
        <f>(M19+N19+K19+L19)/4</f>
        <v>0.83100606290261458</v>
      </c>
      <c r="R19" t="s">
        <v>24</v>
      </c>
      <c r="S19" s="2">
        <f t="shared" si="28"/>
        <v>0.62962962962962965</v>
      </c>
      <c r="T19" s="7">
        <f t="shared" si="29"/>
        <v>9.6528476179833955E-2</v>
      </c>
      <c r="U19" s="10">
        <f t="shared" si="30"/>
        <v>0.60284793179530016</v>
      </c>
      <c r="V19" s="2">
        <f t="shared" si="31"/>
        <v>0.83100606290261458</v>
      </c>
      <c r="W19" s="7">
        <f t="shared" si="32"/>
        <v>0.11676841775053703</v>
      </c>
      <c r="X19">
        <f t="shared" si="33"/>
        <v>0.8571428571428571</v>
      </c>
    </row>
    <row r="20" spans="1:42" thickTop="1" thickBot="1" x14ac:dyDescent="0.45">
      <c r="A20" s="1"/>
      <c r="B20" s="3" t="s">
        <v>36</v>
      </c>
      <c r="C20" s="3">
        <f>C15</f>
        <v>3</v>
      </c>
      <c r="D20" s="3">
        <f t="shared" ref="D20:F20" si="34">D15</f>
        <v>13</v>
      </c>
      <c r="E20" s="3">
        <f t="shared" si="34"/>
        <v>7</v>
      </c>
      <c r="F20" s="3">
        <f t="shared" si="34"/>
        <v>10</v>
      </c>
      <c r="G20" s="18">
        <f>(E20+F20)/(C20+D20) -1</f>
        <v>6.25E-2</v>
      </c>
      <c r="H20" s="19">
        <f>(E20+F20+C20+D20)/4</f>
        <v>8.25</v>
      </c>
      <c r="I20" s="20"/>
      <c r="J20" s="3" t="s">
        <v>37</v>
      </c>
      <c r="K20" s="3">
        <f>K15</f>
        <v>3</v>
      </c>
      <c r="L20" s="3">
        <f t="shared" ref="L20:N20" si="35">L15</f>
        <v>11</v>
      </c>
      <c r="M20" s="3">
        <f t="shared" si="35"/>
        <v>3</v>
      </c>
      <c r="N20" s="3">
        <f t="shared" si="35"/>
        <v>4</v>
      </c>
      <c r="O20" s="18">
        <f>(M20+N20)/(K20+L20) -1</f>
        <v>-0.5</v>
      </c>
      <c r="P20" s="19">
        <f>(M20+N20+K20+L20)/4</f>
        <v>5.25</v>
      </c>
      <c r="R20" t="s">
        <v>38</v>
      </c>
      <c r="S20">
        <f>F20</f>
        <v>10</v>
      </c>
      <c r="T20" s="7">
        <f>G20</f>
        <v>6.25E-2</v>
      </c>
      <c r="U20" s="10">
        <f>H20</f>
        <v>8.25</v>
      </c>
      <c r="V20" s="10">
        <f>P20</f>
        <v>5.25</v>
      </c>
      <c r="W20" s="7">
        <f>O20</f>
        <v>-0.5</v>
      </c>
      <c r="X20">
        <f>N20</f>
        <v>4</v>
      </c>
    </row>
    <row r="21" spans="1:42" thickTop="1" thickBot="1" x14ac:dyDescent="0.45">
      <c r="A21" s="1"/>
      <c r="B21" s="3" t="s">
        <v>8</v>
      </c>
      <c r="C21" s="3">
        <f>C14 * 2 - C20</f>
        <v>17</v>
      </c>
      <c r="D21" s="3">
        <f>D14 * 2 - D20</f>
        <v>3</v>
      </c>
      <c r="E21" s="3">
        <f>E14 * 2 - E20</f>
        <v>17</v>
      </c>
      <c r="F21" s="3">
        <f>F14 * 2 - F20</f>
        <v>24</v>
      </c>
      <c r="G21" s="2">
        <f t="shared" ref="G21" si="36">(E21+F21)/(C21+D21) -1</f>
        <v>1.0499999999999998</v>
      </c>
      <c r="H21" s="9">
        <f t="shared" ref="H21" si="37">(E21+F21+C21+D21)/4</f>
        <v>15.25</v>
      </c>
      <c r="J21" s="3" t="s">
        <v>8</v>
      </c>
      <c r="K21" s="3">
        <f>K14 * 2 - K20</f>
        <v>43</v>
      </c>
      <c r="L21" s="3">
        <f>L14 * 2 - L20</f>
        <v>37</v>
      </c>
      <c r="M21" s="3">
        <f>M14 * 2 - M20</f>
        <v>49</v>
      </c>
      <c r="N21" s="3">
        <f>N14 * 2 - N20</f>
        <v>44</v>
      </c>
      <c r="O21" s="2">
        <f t="shared" ref="O21" si="38">(M21+N21)/(K21+L21) -1</f>
        <v>0.16250000000000009</v>
      </c>
      <c r="P21" s="9">
        <f t="shared" ref="P21" si="39">(M21+N21+K21+L21)/4</f>
        <v>43.25</v>
      </c>
      <c r="R21" s="3" t="s">
        <v>16</v>
      </c>
      <c r="S21" s="3">
        <f>F21</f>
        <v>24</v>
      </c>
      <c r="T21" s="11">
        <f t="shared" ref="T21" si="40">G21</f>
        <v>1.0499999999999998</v>
      </c>
      <c r="U21" s="12">
        <f t="shared" ref="U21" si="41">H21</f>
        <v>15.25</v>
      </c>
      <c r="V21" s="12">
        <f t="shared" ref="V21" si="42">P21</f>
        <v>43.25</v>
      </c>
      <c r="W21" s="11">
        <f t="shared" ref="W21" si="43">O21</f>
        <v>0.16250000000000009</v>
      </c>
      <c r="X21" s="3">
        <f t="shared" ref="X21" si="44">N21</f>
        <v>44</v>
      </c>
    </row>
    <row r="23" spans="1:42" thickTop="1" thickBot="1" x14ac:dyDescent="0.45">
      <c r="A23" s="1"/>
      <c r="B23" s="13" t="s">
        <v>5</v>
      </c>
      <c r="C23" s="13"/>
      <c r="D23" s="13"/>
      <c r="E23" s="13"/>
      <c r="F23" s="13"/>
      <c r="G23" s="13"/>
      <c r="H23" s="8"/>
      <c r="I23" s="4"/>
      <c r="J23" s="13" t="s">
        <v>12</v>
      </c>
      <c r="K23" s="13"/>
      <c r="L23" s="13"/>
      <c r="M23" s="13"/>
      <c r="N23" s="13"/>
      <c r="O23" s="13"/>
      <c r="P23" s="8"/>
      <c r="Q23" s="4"/>
      <c r="S23" s="13" t="s">
        <v>13</v>
      </c>
      <c r="T23" s="13"/>
      <c r="U23" s="13"/>
      <c r="V23" s="13" t="s">
        <v>14</v>
      </c>
      <c r="W23" s="13"/>
      <c r="X23" s="13"/>
    </row>
    <row r="24" spans="1:42" thickTop="1" thickBot="1" x14ac:dyDescent="0.45">
      <c r="A24" s="1"/>
      <c r="C24" t="s">
        <v>1</v>
      </c>
      <c r="D24" t="s">
        <v>2</v>
      </c>
      <c r="E24" t="s">
        <v>3</v>
      </c>
      <c r="F24" t="s">
        <v>4</v>
      </c>
      <c r="G24" s="2" t="s">
        <v>0</v>
      </c>
      <c r="H24" s="9" t="s">
        <v>9</v>
      </c>
      <c r="I24" s="5"/>
      <c r="K24" t="s">
        <v>1</v>
      </c>
      <c r="L24" t="s">
        <v>2</v>
      </c>
      <c r="M24" t="s">
        <v>3</v>
      </c>
      <c r="N24" t="s">
        <v>4</v>
      </c>
      <c r="O24" s="2" t="s">
        <v>0</v>
      </c>
      <c r="P24" s="9" t="s">
        <v>9</v>
      </c>
      <c r="S24" t="s">
        <v>18</v>
      </c>
      <c r="T24" t="s">
        <v>49</v>
      </c>
      <c r="U24" t="s">
        <v>17</v>
      </c>
      <c r="V24" t="s">
        <v>17</v>
      </c>
      <c r="W24" t="s">
        <v>49</v>
      </c>
      <c r="X24" t="s">
        <v>18</v>
      </c>
      <c r="Z24" s="10">
        <f>U25</f>
        <v>15.25</v>
      </c>
      <c r="AA24" s="10">
        <f>V25</f>
        <v>24</v>
      </c>
      <c r="AB24" s="2">
        <f>AA24/Z24 -1</f>
        <v>0.57377049180327866</v>
      </c>
      <c r="AC24" s="2">
        <f>T25</f>
        <v>3.3333333333333437E-2</v>
      </c>
      <c r="AD24" s="2">
        <f>W25</f>
        <v>0</v>
      </c>
      <c r="AF24" s="10">
        <f>U31</f>
        <v>5</v>
      </c>
      <c r="AG24" s="10">
        <f>V31</f>
        <v>6</v>
      </c>
      <c r="AH24" s="2">
        <f>AG24/AF24 -1</f>
        <v>0.19999999999999996</v>
      </c>
      <c r="AI24" s="2">
        <f>T31</f>
        <v>0.5</v>
      </c>
      <c r="AJ24" s="2">
        <f>W31</f>
        <v>-0.15384615384615385</v>
      </c>
      <c r="AL24" s="10">
        <f>U29</f>
        <v>5.4749999999999996</v>
      </c>
      <c r="AM24" s="10">
        <f>V29</f>
        <v>7.3</v>
      </c>
      <c r="AN24" s="2">
        <f>AM24/AL24 -1</f>
        <v>0.33333333333333348</v>
      </c>
      <c r="AO24" s="7">
        <f>T29</f>
        <v>-9.0909090909092605E-3</v>
      </c>
      <c r="AP24" s="7">
        <f>W29</f>
        <v>-1.3605442176870652E-2</v>
      </c>
    </row>
    <row r="25" spans="1:42" thickTop="1" thickBot="1" x14ac:dyDescent="0.45">
      <c r="A25" s="1" t="s">
        <v>27</v>
      </c>
      <c r="B25" t="s">
        <v>20</v>
      </c>
      <c r="C25">
        <v>14</v>
      </c>
      <c r="D25">
        <v>16</v>
      </c>
      <c r="E25">
        <v>15</v>
      </c>
      <c r="F25">
        <v>16</v>
      </c>
      <c r="G25" s="2">
        <f t="shared" ref="G25:G26" si="45">(E25+F25)/(C25+D25) -1</f>
        <v>3.3333333333333437E-2</v>
      </c>
      <c r="H25" s="9">
        <f>(E25+F25+C25+D25)/4</f>
        <v>15.25</v>
      </c>
      <c r="J25" t="s">
        <v>20</v>
      </c>
      <c r="K25">
        <v>25</v>
      </c>
      <c r="L25">
        <v>23</v>
      </c>
      <c r="M25">
        <v>25</v>
      </c>
      <c r="N25">
        <v>23</v>
      </c>
      <c r="O25" s="2">
        <f t="shared" ref="O25:O26" si="46">(M25+N25)/(K25+L25) -1</f>
        <v>0</v>
      </c>
      <c r="P25" s="9">
        <f>(M25+N25+K25+L25)/4</f>
        <v>24</v>
      </c>
      <c r="R25" t="s">
        <v>21</v>
      </c>
      <c r="S25">
        <f>F25</f>
        <v>16</v>
      </c>
      <c r="T25" s="7">
        <f>G25</f>
        <v>3.3333333333333437E-2</v>
      </c>
      <c r="U25" s="10">
        <f>H25</f>
        <v>15.25</v>
      </c>
      <c r="V25" s="10">
        <f>P25</f>
        <v>24</v>
      </c>
      <c r="W25" s="7">
        <f>O25</f>
        <v>0</v>
      </c>
      <c r="X25">
        <f>N25</f>
        <v>23</v>
      </c>
    </row>
    <row r="26" spans="1:42" thickTop="1" thickBot="1" x14ac:dyDescent="0.45">
      <c r="A26" s="1" t="s">
        <v>28</v>
      </c>
      <c r="B26" t="s">
        <v>34</v>
      </c>
      <c r="C26">
        <v>6</v>
      </c>
      <c r="D26">
        <v>2</v>
      </c>
      <c r="E26">
        <v>6</v>
      </c>
      <c r="F26">
        <v>6</v>
      </c>
      <c r="G26" s="2">
        <f t="shared" si="45"/>
        <v>0.5</v>
      </c>
      <c r="H26" s="9">
        <f t="shared" ref="H26" si="47">(E26+F26+C26+D26)/4</f>
        <v>5</v>
      </c>
      <c r="J26" t="s">
        <v>34</v>
      </c>
      <c r="K26">
        <v>9</v>
      </c>
      <c r="L26">
        <v>4</v>
      </c>
      <c r="M26">
        <v>7</v>
      </c>
      <c r="N26">
        <v>4</v>
      </c>
      <c r="O26" s="2">
        <f t="shared" si="46"/>
        <v>-0.15384615384615385</v>
      </c>
      <c r="P26" s="9">
        <f t="shared" ref="P26" si="48">(M26+N26+K26+L26)/4</f>
        <v>6</v>
      </c>
      <c r="T26" s="7"/>
      <c r="U26" s="10"/>
      <c r="V26" s="10"/>
      <c r="W26" s="7"/>
    </row>
    <row r="27" spans="1:42" thickTop="1" thickBot="1" x14ac:dyDescent="0.45">
      <c r="A27" s="22"/>
      <c r="B27" s="14" t="s">
        <v>35</v>
      </c>
      <c r="C27" s="14">
        <v>21</v>
      </c>
      <c r="D27" s="14">
        <v>17</v>
      </c>
      <c r="E27" s="14">
        <v>19</v>
      </c>
      <c r="F27" s="14">
        <v>17</v>
      </c>
      <c r="G27" s="15">
        <f>(E27+F27)/(C27+D27) -1</f>
        <v>-5.2631578947368474E-2</v>
      </c>
      <c r="H27" s="16">
        <f>(E27+F27+C27+D27)/4</f>
        <v>18.5</v>
      </c>
      <c r="I27" s="17"/>
      <c r="J27" s="14" t="s">
        <v>35</v>
      </c>
      <c r="K27" s="14">
        <v>3</v>
      </c>
      <c r="L27" s="14">
        <v>3</v>
      </c>
      <c r="M27" s="14">
        <v>0</v>
      </c>
      <c r="N27" s="25">
        <v>2</v>
      </c>
      <c r="O27" s="15">
        <f>(M27+N27)/(K27+L27) -1</f>
        <v>-0.66666666666666674</v>
      </c>
      <c r="P27" s="16">
        <f>(M27+N27+K27+L27)/4</f>
        <v>2</v>
      </c>
      <c r="Q27" s="17"/>
      <c r="R27" s="14"/>
      <c r="S27" s="14"/>
      <c r="T27" s="23"/>
      <c r="U27" s="24"/>
      <c r="V27" s="24"/>
      <c r="W27" s="23"/>
      <c r="X27" s="14"/>
    </row>
    <row r="28" spans="1:42" thickTop="1" thickBot="1" x14ac:dyDescent="0.45">
      <c r="A28" s="1"/>
      <c r="B28" t="s">
        <v>7</v>
      </c>
      <c r="C28" s="14">
        <v>3</v>
      </c>
      <c r="D28" s="14">
        <v>3.25</v>
      </c>
      <c r="E28" s="14">
        <v>3</v>
      </c>
      <c r="F28" s="14">
        <v>3</v>
      </c>
      <c r="G28" s="2">
        <f t="shared" ref="G28:G30" si="49">(E28+F28)/(C28+D28) -1</f>
        <v>-4.0000000000000036E-2</v>
      </c>
      <c r="H28" s="9">
        <f t="shared" ref="H28:H30" si="50">(E28+F28+C28+D28)/4</f>
        <v>3.0625</v>
      </c>
      <c r="J28" t="s">
        <v>7</v>
      </c>
      <c r="K28" s="14">
        <v>3</v>
      </c>
      <c r="L28" s="14">
        <v>3</v>
      </c>
      <c r="M28" s="14">
        <v>3</v>
      </c>
      <c r="N28" s="25">
        <v>3</v>
      </c>
      <c r="O28" s="2">
        <f t="shared" ref="O28:O29" si="51">(M28+N28)/(K28+L28) -1</f>
        <v>0</v>
      </c>
      <c r="P28" s="9">
        <f t="shared" ref="P28:P29" si="52">(M28+N28+K28+L28)/4</f>
        <v>3</v>
      </c>
      <c r="T28" s="7"/>
      <c r="U28" s="10"/>
      <c r="V28" s="10"/>
      <c r="W28" s="7"/>
    </row>
    <row r="29" spans="1:42" thickTop="1" thickBot="1" x14ac:dyDescent="0.45">
      <c r="A29" s="1"/>
      <c r="B29" s="3" t="s">
        <v>6</v>
      </c>
      <c r="C29" s="3">
        <v>5.9</v>
      </c>
      <c r="D29" s="3">
        <v>5.0999999999999996</v>
      </c>
      <c r="E29" s="3">
        <v>5.3</v>
      </c>
      <c r="F29" s="3">
        <v>5.6</v>
      </c>
      <c r="G29" s="18">
        <f t="shared" si="49"/>
        <v>-9.0909090909092605E-3</v>
      </c>
      <c r="H29" s="19">
        <f t="shared" si="50"/>
        <v>5.4749999999999996</v>
      </c>
      <c r="I29" s="20"/>
      <c r="J29" s="3" t="s">
        <v>6</v>
      </c>
      <c r="K29" s="3">
        <v>6.9</v>
      </c>
      <c r="L29" s="3">
        <v>7.8</v>
      </c>
      <c r="M29" s="3">
        <v>7.2</v>
      </c>
      <c r="N29" s="3">
        <v>7.3</v>
      </c>
      <c r="O29" s="18">
        <f t="shared" si="51"/>
        <v>-1.3605442176870652E-2</v>
      </c>
      <c r="P29" s="19">
        <f t="shared" si="52"/>
        <v>7.3</v>
      </c>
      <c r="Q29" s="20"/>
      <c r="R29" t="s">
        <v>6</v>
      </c>
      <c r="S29">
        <f t="shared" ref="S29:S30" si="53">F29</f>
        <v>5.6</v>
      </c>
      <c r="T29" s="7">
        <f t="shared" ref="T29:T30" si="54">G29</f>
        <v>-9.0909090909092605E-3</v>
      </c>
      <c r="U29" s="10">
        <f t="shared" ref="U29:U30" si="55">H29</f>
        <v>5.4749999999999996</v>
      </c>
      <c r="V29" s="10">
        <f t="shared" ref="V29:V30" si="56">P29</f>
        <v>7.3</v>
      </c>
      <c r="W29" s="7">
        <f t="shared" ref="W29:W30" si="57">O29</f>
        <v>-1.3605442176870652E-2</v>
      </c>
      <c r="X29">
        <f t="shared" ref="X29:X30" si="58">N29</f>
        <v>7.3</v>
      </c>
    </row>
    <row r="30" spans="1:42" thickTop="1" thickBot="1" x14ac:dyDescent="0.45">
      <c r="A30" s="1"/>
      <c r="B30" t="s">
        <v>22</v>
      </c>
      <c r="C30" s="21">
        <f>C25/(C25+C26)</f>
        <v>0.7</v>
      </c>
      <c r="D30" s="21">
        <f>D25/(D25+D26)</f>
        <v>0.88888888888888884</v>
      </c>
      <c r="E30" s="21">
        <f>E25/(E25+E26)</f>
        <v>0.7142857142857143</v>
      </c>
      <c r="F30" s="21">
        <f>F25/(F25+F26)</f>
        <v>0.72727272727272729</v>
      </c>
      <c r="G30" s="2">
        <f t="shared" si="49"/>
        <v>-9.2725456361819947E-2</v>
      </c>
      <c r="H30" s="9">
        <f t="shared" si="50"/>
        <v>0.75761183261183251</v>
      </c>
      <c r="J30" t="s">
        <v>23</v>
      </c>
      <c r="K30" s="21">
        <f>K25/(K25+K26)</f>
        <v>0.73529411764705888</v>
      </c>
      <c r="L30" s="21">
        <f>L25/(L25+L26)</f>
        <v>0.85185185185185186</v>
      </c>
      <c r="M30" s="21">
        <f>M25/(M25+M26)</f>
        <v>0.78125</v>
      </c>
      <c r="N30" s="21">
        <f>N25/(N25+N26)</f>
        <v>0.85185185185185186</v>
      </c>
      <c r="O30" s="2">
        <f>(M30+N30)/(K30+L30) -1</f>
        <v>2.8955044612216874E-2</v>
      </c>
      <c r="P30" s="9">
        <f>(M30+N30+K30+L30)/4</f>
        <v>0.80506195533769076</v>
      </c>
      <c r="R30" t="s">
        <v>24</v>
      </c>
      <c r="S30" s="2">
        <f t="shared" si="53"/>
        <v>0.72727272727272729</v>
      </c>
      <c r="T30" s="7">
        <f t="shared" si="54"/>
        <v>-9.2725456361819947E-2</v>
      </c>
      <c r="U30" s="10">
        <f t="shared" si="55"/>
        <v>0.75761183261183251</v>
      </c>
      <c r="V30" s="2">
        <f t="shared" si="56"/>
        <v>0.80506195533769076</v>
      </c>
      <c r="W30" s="7">
        <f t="shared" si="57"/>
        <v>2.8955044612216874E-2</v>
      </c>
      <c r="X30">
        <f t="shared" si="58"/>
        <v>0.85185185185185186</v>
      </c>
    </row>
    <row r="31" spans="1:42" thickTop="1" thickBot="1" x14ac:dyDescent="0.45">
      <c r="A31" s="1"/>
      <c r="B31" s="3" t="s">
        <v>36</v>
      </c>
      <c r="C31" s="3">
        <f>C26</f>
        <v>6</v>
      </c>
      <c r="D31" s="3">
        <f t="shared" ref="D31:F31" si="59">D26</f>
        <v>2</v>
      </c>
      <c r="E31" s="3">
        <f t="shared" si="59"/>
        <v>6</v>
      </c>
      <c r="F31" s="3">
        <f t="shared" si="59"/>
        <v>6</v>
      </c>
      <c r="G31" s="18">
        <f>(E31+F31)/(C31+D31) -1</f>
        <v>0.5</v>
      </c>
      <c r="H31" s="19">
        <f>(E31+F31+C31+D31)/4</f>
        <v>5</v>
      </c>
      <c r="I31" s="20"/>
      <c r="J31" s="3" t="s">
        <v>37</v>
      </c>
      <c r="K31" s="3">
        <f>K26</f>
        <v>9</v>
      </c>
      <c r="L31" s="3">
        <f t="shared" ref="L31:N31" si="60">L26</f>
        <v>4</v>
      </c>
      <c r="M31" s="3">
        <f t="shared" si="60"/>
        <v>7</v>
      </c>
      <c r="N31" s="3">
        <f t="shared" si="60"/>
        <v>4</v>
      </c>
      <c r="O31" s="18">
        <f>(M31+N31)/(K31+L31) -1</f>
        <v>-0.15384615384615385</v>
      </c>
      <c r="P31" s="19">
        <f>(M31+N31+K31+L31)/4</f>
        <v>6</v>
      </c>
      <c r="R31" t="s">
        <v>38</v>
      </c>
      <c r="S31">
        <f>F31</f>
        <v>6</v>
      </c>
      <c r="T31" s="7">
        <f>G31</f>
        <v>0.5</v>
      </c>
      <c r="U31" s="10">
        <f>H31</f>
        <v>5</v>
      </c>
      <c r="V31" s="10">
        <f>P31</f>
        <v>6</v>
      </c>
      <c r="W31" s="7">
        <f>O31</f>
        <v>-0.15384615384615385</v>
      </c>
      <c r="X31">
        <f>N31</f>
        <v>4</v>
      </c>
    </row>
    <row r="32" spans="1:42" thickTop="1" thickBot="1" x14ac:dyDescent="0.45">
      <c r="A32" s="1"/>
      <c r="B32" s="3" t="s">
        <v>8</v>
      </c>
      <c r="C32" s="3">
        <f>C25 * 2 - C31</f>
        <v>22</v>
      </c>
      <c r="D32" s="3">
        <f>D25 * 2 - D31</f>
        <v>30</v>
      </c>
      <c r="E32" s="3">
        <f>E25 * 2 - E31</f>
        <v>24</v>
      </c>
      <c r="F32" s="3">
        <f>F25 * 2 - F31</f>
        <v>26</v>
      </c>
      <c r="G32" s="2">
        <f t="shared" ref="G32" si="61">(E32+F32)/(C32+D32) -1</f>
        <v>-3.8461538461538436E-2</v>
      </c>
      <c r="H32" s="9">
        <f t="shared" ref="H32" si="62">(E32+F32+C32+D32)/4</f>
        <v>25.5</v>
      </c>
      <c r="J32" s="3" t="s">
        <v>8</v>
      </c>
      <c r="K32" s="3">
        <f>K25 * 2 - K31</f>
        <v>41</v>
      </c>
      <c r="L32" s="3">
        <f>L25 * 2 - L31</f>
        <v>42</v>
      </c>
      <c r="M32" s="3">
        <f>M25 * 2 - M31</f>
        <v>43</v>
      </c>
      <c r="N32" s="3">
        <f>N25 * 2 - N31</f>
        <v>42</v>
      </c>
      <c r="O32" s="2">
        <f t="shared" ref="O32" si="63">(M32+N32)/(K32+L32) -1</f>
        <v>2.4096385542168752E-2</v>
      </c>
      <c r="P32" s="9">
        <f t="shared" ref="P32" si="64">(M32+N32+K32+L32)/4</f>
        <v>42</v>
      </c>
      <c r="R32" s="3" t="s">
        <v>16</v>
      </c>
      <c r="S32" s="3">
        <f>F32</f>
        <v>26</v>
      </c>
      <c r="T32" s="11">
        <f t="shared" ref="T32" si="65">G32</f>
        <v>-3.8461538461538436E-2</v>
      </c>
      <c r="U32" s="12">
        <f t="shared" ref="U32" si="66">H32</f>
        <v>25.5</v>
      </c>
      <c r="V32" s="12">
        <f t="shared" ref="V32" si="67">P32</f>
        <v>42</v>
      </c>
      <c r="W32" s="11">
        <f t="shared" ref="W32" si="68">O32</f>
        <v>2.4096385542168752E-2</v>
      </c>
      <c r="X32" s="3">
        <f t="shared" ref="X32" si="69">N32</f>
        <v>42</v>
      </c>
    </row>
    <row r="34" spans="1:43" thickTop="1" thickBot="1" x14ac:dyDescent="0.45">
      <c r="A34" s="1"/>
      <c r="B34" s="13" t="s">
        <v>5</v>
      </c>
      <c r="C34" s="13"/>
      <c r="D34" s="13"/>
      <c r="E34" s="13"/>
      <c r="F34" s="13"/>
      <c r="G34" s="13"/>
      <c r="H34" s="8"/>
      <c r="I34" s="4"/>
      <c r="J34" s="13" t="s">
        <v>12</v>
      </c>
      <c r="K34" s="13"/>
      <c r="L34" s="13"/>
      <c r="M34" s="13"/>
      <c r="N34" s="13"/>
      <c r="O34" s="13"/>
      <c r="P34" s="8"/>
      <c r="Q34" s="4"/>
      <c r="S34" s="13" t="s">
        <v>13</v>
      </c>
      <c r="T34" s="13"/>
      <c r="U34" s="13"/>
      <c r="V34" s="13" t="s">
        <v>14</v>
      </c>
      <c r="W34" s="13"/>
      <c r="X34" s="13"/>
    </row>
    <row r="35" spans="1:43" thickTop="1" thickBot="1" x14ac:dyDescent="0.45">
      <c r="A35" s="1"/>
      <c r="C35" t="s">
        <v>1</v>
      </c>
      <c r="D35" t="s">
        <v>2</v>
      </c>
      <c r="E35" t="s">
        <v>3</v>
      </c>
      <c r="F35" t="s">
        <v>4</v>
      </c>
      <c r="G35" s="2" t="s">
        <v>0</v>
      </c>
      <c r="H35" s="9" t="s">
        <v>9</v>
      </c>
      <c r="I35" s="5"/>
      <c r="K35" t="s">
        <v>1</v>
      </c>
      <c r="L35" t="s">
        <v>2</v>
      </c>
      <c r="M35" t="s">
        <v>3</v>
      </c>
      <c r="N35" t="s">
        <v>4</v>
      </c>
      <c r="O35" s="2" t="s">
        <v>0</v>
      </c>
      <c r="P35" s="9" t="s">
        <v>9</v>
      </c>
      <c r="S35" t="s">
        <v>18</v>
      </c>
      <c r="T35" t="s">
        <v>49</v>
      </c>
      <c r="U35" t="s">
        <v>17</v>
      </c>
      <c r="V35" t="s">
        <v>17</v>
      </c>
      <c r="W35" t="s">
        <v>49</v>
      </c>
      <c r="X35" t="s">
        <v>18</v>
      </c>
      <c r="Z35" s="10">
        <f>U36</f>
        <v>10.5</v>
      </c>
      <c r="AA35" s="10">
        <f>V36</f>
        <v>22.75</v>
      </c>
      <c r="AB35" s="2">
        <f>AA35/Z35 -1</f>
        <v>1.1666666666666665</v>
      </c>
      <c r="AC35" s="2">
        <f>T36</f>
        <v>0.10000000000000009</v>
      </c>
      <c r="AD35" s="2">
        <f>W36</f>
        <v>2.2222222222222143E-2</v>
      </c>
      <c r="AF35" s="10">
        <f>U42</f>
        <v>7</v>
      </c>
      <c r="AG35" s="10">
        <f>V42</f>
        <v>6.75</v>
      </c>
      <c r="AH35" s="2">
        <f>AG35/AF35 -1</f>
        <v>-3.5714285714285698E-2</v>
      </c>
      <c r="AI35" s="2">
        <f>T42</f>
        <v>0.15384615384615374</v>
      </c>
      <c r="AJ35" s="2">
        <f>W42</f>
        <v>-7.1428571428571397E-2</v>
      </c>
      <c r="AL35" s="10">
        <f>U40</f>
        <v>6.5750000000000002</v>
      </c>
      <c r="AM35" s="10">
        <f>V40</f>
        <v>7.8249999999999993</v>
      </c>
      <c r="AN35" s="2">
        <f>AM35/AL35 -1</f>
        <v>0.19011406844106449</v>
      </c>
      <c r="AO35" s="7">
        <f>T40</f>
        <v>7.6335877862594437E-3</v>
      </c>
      <c r="AP35" s="7">
        <f>W40</f>
        <v>6.4102564102563875E-3</v>
      </c>
    </row>
    <row r="36" spans="1:43" thickTop="1" thickBot="1" x14ac:dyDescent="0.45">
      <c r="A36" s="1" t="s">
        <v>30</v>
      </c>
      <c r="B36" t="s">
        <v>20</v>
      </c>
      <c r="C36">
        <v>8</v>
      </c>
      <c r="D36">
        <v>12</v>
      </c>
      <c r="E36">
        <v>14</v>
      </c>
      <c r="F36">
        <v>8</v>
      </c>
      <c r="G36" s="2">
        <f t="shared" ref="G36:G37" si="70">(E36+F36)/(C36+D36) -1</f>
        <v>0.10000000000000009</v>
      </c>
      <c r="H36" s="9">
        <f>(E36+F36+C36+D36)/4</f>
        <v>10.5</v>
      </c>
      <c r="J36" t="s">
        <v>20</v>
      </c>
      <c r="K36">
        <v>20</v>
      </c>
      <c r="L36">
        <v>25</v>
      </c>
      <c r="M36">
        <v>24</v>
      </c>
      <c r="N36">
        <v>22</v>
      </c>
      <c r="O36" s="2">
        <f t="shared" ref="O36:O37" si="71">(M36+N36)/(K36+L36) -1</f>
        <v>2.2222222222222143E-2</v>
      </c>
      <c r="P36" s="9">
        <f>(M36+N36+K36+L36)/4</f>
        <v>22.75</v>
      </c>
      <c r="R36" t="s">
        <v>21</v>
      </c>
      <c r="S36">
        <f>F36</f>
        <v>8</v>
      </c>
      <c r="T36" s="7">
        <f>G36</f>
        <v>0.10000000000000009</v>
      </c>
      <c r="U36" s="10">
        <f>H36</f>
        <v>10.5</v>
      </c>
      <c r="V36" s="10">
        <f>P36</f>
        <v>22.75</v>
      </c>
      <c r="W36" s="7">
        <f>O36</f>
        <v>2.2222222222222143E-2</v>
      </c>
      <c r="X36">
        <f>N36</f>
        <v>22</v>
      </c>
    </row>
    <row r="37" spans="1:43" thickTop="1" thickBot="1" x14ac:dyDescent="0.45">
      <c r="A37" s="1" t="s">
        <v>31</v>
      </c>
      <c r="B37" t="s">
        <v>34</v>
      </c>
      <c r="C37">
        <v>3</v>
      </c>
      <c r="D37">
        <v>10</v>
      </c>
      <c r="E37">
        <v>9</v>
      </c>
      <c r="F37">
        <v>6</v>
      </c>
      <c r="G37" s="2">
        <f t="shared" si="70"/>
        <v>0.15384615384615374</v>
      </c>
      <c r="H37" s="9">
        <f t="shared" ref="H37" si="72">(E37+F37+C37+D37)/4</f>
        <v>7</v>
      </c>
      <c r="J37" t="s">
        <v>34</v>
      </c>
      <c r="K37">
        <v>6</v>
      </c>
      <c r="L37">
        <v>8</v>
      </c>
      <c r="M37">
        <v>6</v>
      </c>
      <c r="N37">
        <v>7</v>
      </c>
      <c r="O37" s="2">
        <f t="shared" si="71"/>
        <v>-7.1428571428571397E-2</v>
      </c>
      <c r="P37" s="9">
        <f t="shared" ref="P37" si="73">(M37+N37+K37+L37)/4</f>
        <v>6.75</v>
      </c>
      <c r="T37" s="7"/>
      <c r="U37" s="10"/>
      <c r="V37" s="10"/>
      <c r="W37" s="7"/>
    </row>
    <row r="38" spans="1:43" thickTop="1" thickBot="1" x14ac:dyDescent="0.45">
      <c r="A38" s="22"/>
      <c r="B38" s="14" t="s">
        <v>35</v>
      </c>
      <c r="C38" s="14">
        <v>11</v>
      </c>
      <c r="D38" s="14">
        <v>8</v>
      </c>
      <c r="E38" s="14">
        <v>10</v>
      </c>
      <c r="F38" s="14">
        <v>17</v>
      </c>
      <c r="G38" s="15">
        <f>(E38+F38)/(C38+D38) -1</f>
        <v>0.42105263157894735</v>
      </c>
      <c r="H38" s="16">
        <f>(E38+F38+C38+D38)/4</f>
        <v>11.5</v>
      </c>
      <c r="I38" s="17"/>
      <c r="J38" s="14" t="s">
        <v>35</v>
      </c>
      <c r="K38" s="14">
        <v>4</v>
      </c>
      <c r="L38" s="14">
        <v>2</v>
      </c>
      <c r="M38" s="14">
        <v>3</v>
      </c>
      <c r="N38" s="25">
        <v>4</v>
      </c>
      <c r="O38" s="15">
        <f>(M38+N38)/(K38+L38) -1</f>
        <v>0.16666666666666674</v>
      </c>
      <c r="P38" s="16">
        <f>(M38+N38+K38+L38)/4</f>
        <v>3.25</v>
      </c>
      <c r="Q38" s="17"/>
      <c r="R38" s="14"/>
      <c r="S38" s="14"/>
      <c r="T38" s="23"/>
      <c r="U38" s="24"/>
      <c r="V38" s="24"/>
      <c r="W38" s="23"/>
      <c r="X38" s="14"/>
    </row>
    <row r="39" spans="1:43" thickTop="1" thickBot="1" x14ac:dyDescent="0.45">
      <c r="A39" s="1"/>
      <c r="B39" t="s">
        <v>7</v>
      </c>
      <c r="C39" s="14">
        <v>3</v>
      </c>
      <c r="D39" s="14">
        <v>3</v>
      </c>
      <c r="E39" s="14">
        <v>3</v>
      </c>
      <c r="F39" s="14">
        <v>3</v>
      </c>
      <c r="G39" s="2">
        <f t="shared" ref="G39:G41" si="74">(E39+F39)/(C39+D39) -1</f>
        <v>0</v>
      </c>
      <c r="H39" s="9">
        <f t="shared" ref="H39:H41" si="75">(E39+F39+C39+D39)/4</f>
        <v>3</v>
      </c>
      <c r="J39" t="s">
        <v>7</v>
      </c>
      <c r="K39" s="14">
        <v>3</v>
      </c>
      <c r="L39" s="14">
        <v>3</v>
      </c>
      <c r="M39" s="14">
        <v>3</v>
      </c>
      <c r="N39" s="25">
        <v>3</v>
      </c>
      <c r="O39" s="2">
        <f t="shared" ref="O39:O40" si="76">(M39+N39)/(K39+L39) -1</f>
        <v>0</v>
      </c>
      <c r="P39" s="9">
        <f t="shared" ref="P39:P40" si="77">(M39+N39+K39+L39)/4</f>
        <v>3</v>
      </c>
      <c r="T39" s="7"/>
      <c r="U39" s="10"/>
      <c r="V39" s="10"/>
      <c r="W39" s="7"/>
    </row>
    <row r="40" spans="1:43" thickTop="1" thickBot="1" x14ac:dyDescent="0.45">
      <c r="A40" s="1"/>
      <c r="B40" s="3" t="s">
        <v>6</v>
      </c>
      <c r="C40" s="3">
        <v>6.9</v>
      </c>
      <c r="D40" s="3">
        <v>6.2</v>
      </c>
      <c r="E40" s="3">
        <v>6.1</v>
      </c>
      <c r="F40" s="3">
        <v>7.1</v>
      </c>
      <c r="G40" s="18">
        <f t="shared" si="74"/>
        <v>7.6335877862594437E-3</v>
      </c>
      <c r="H40" s="19">
        <f t="shared" si="75"/>
        <v>6.5750000000000002</v>
      </c>
      <c r="I40" s="20"/>
      <c r="J40" s="3" t="s">
        <v>6</v>
      </c>
      <c r="K40" s="3">
        <v>9</v>
      </c>
      <c r="L40" s="3">
        <v>6.6</v>
      </c>
      <c r="M40" s="3">
        <v>7.2</v>
      </c>
      <c r="N40" s="3">
        <v>8.5</v>
      </c>
      <c r="O40" s="18">
        <f t="shared" si="76"/>
        <v>6.4102564102563875E-3</v>
      </c>
      <c r="P40" s="19">
        <f t="shared" si="77"/>
        <v>7.8249999999999993</v>
      </c>
      <c r="Q40" s="20"/>
      <c r="R40" t="s">
        <v>6</v>
      </c>
      <c r="S40">
        <f t="shared" ref="S40:S42" si="78">F40</f>
        <v>7.1</v>
      </c>
      <c r="T40" s="7">
        <f t="shared" ref="T40:T42" si="79">G40</f>
        <v>7.6335877862594437E-3</v>
      </c>
      <c r="U40" s="10">
        <f t="shared" ref="U40:U42" si="80">H40</f>
        <v>6.5750000000000002</v>
      </c>
      <c r="V40" s="10">
        <f t="shared" ref="V40:V42" si="81">P40</f>
        <v>7.8249999999999993</v>
      </c>
      <c r="W40" s="7">
        <f t="shared" ref="W40:W42" si="82">O40</f>
        <v>6.4102564102563875E-3</v>
      </c>
      <c r="X40">
        <f t="shared" ref="X40:X42" si="83">N40</f>
        <v>8.5</v>
      </c>
    </row>
    <row r="41" spans="1:43" thickTop="1" thickBot="1" x14ac:dyDescent="0.45">
      <c r="A41" s="1"/>
      <c r="B41" t="s">
        <v>22</v>
      </c>
      <c r="C41" s="21">
        <f>C36/(C36+C37)</f>
        <v>0.72727272727272729</v>
      </c>
      <c r="D41" s="21">
        <f>D36/(D36+D37)</f>
        <v>0.54545454545454541</v>
      </c>
      <c r="E41" s="21">
        <f>E36/(E36+E37)</f>
        <v>0.60869565217391308</v>
      </c>
      <c r="F41" s="21">
        <f>F36/(F36+F37)</f>
        <v>0.5714285714285714</v>
      </c>
      <c r="G41" s="2">
        <f t="shared" si="74"/>
        <v>-7.2759538598047846E-2</v>
      </c>
      <c r="H41" s="9">
        <f t="shared" si="75"/>
        <v>0.6132128740824393</v>
      </c>
      <c r="J41" t="s">
        <v>23</v>
      </c>
      <c r="K41" s="21">
        <f>K36/(K36+K37)</f>
        <v>0.76923076923076927</v>
      </c>
      <c r="L41" s="21">
        <f>L36/(L36+L37)</f>
        <v>0.75757575757575757</v>
      </c>
      <c r="M41" s="21">
        <f>M36/(M36+M37)</f>
        <v>0.8</v>
      </c>
      <c r="N41" s="21">
        <f>N36/(N36+N37)</f>
        <v>0.75862068965517238</v>
      </c>
      <c r="O41" s="2">
        <f>(M41+N41)/(K41+L41) -1</f>
        <v>2.0837062384837957E-2</v>
      </c>
      <c r="P41" s="9">
        <f>(M41+N41+K41+L41)/4</f>
        <v>0.77135680411542484</v>
      </c>
      <c r="R41" t="s">
        <v>24</v>
      </c>
      <c r="S41" s="2">
        <f t="shared" si="78"/>
        <v>0.5714285714285714</v>
      </c>
      <c r="T41" s="7">
        <f t="shared" si="79"/>
        <v>-7.2759538598047846E-2</v>
      </c>
      <c r="U41" s="10">
        <f t="shared" si="80"/>
        <v>0.6132128740824393</v>
      </c>
      <c r="V41" s="2">
        <f t="shared" si="81"/>
        <v>0.77135680411542484</v>
      </c>
      <c r="W41" s="7">
        <f t="shared" si="82"/>
        <v>2.0837062384837957E-2</v>
      </c>
      <c r="X41">
        <f t="shared" si="83"/>
        <v>0.75862068965517238</v>
      </c>
    </row>
    <row r="42" spans="1:43" thickTop="1" thickBot="1" x14ac:dyDescent="0.45">
      <c r="A42" s="1"/>
      <c r="B42" s="3" t="s">
        <v>36</v>
      </c>
      <c r="C42" s="3">
        <f>C37</f>
        <v>3</v>
      </c>
      <c r="D42" s="3">
        <f t="shared" ref="D42:F42" si="84">D37</f>
        <v>10</v>
      </c>
      <c r="E42" s="3">
        <f t="shared" si="84"/>
        <v>9</v>
      </c>
      <c r="F42" s="3">
        <f t="shared" si="84"/>
        <v>6</v>
      </c>
      <c r="G42" s="18">
        <f>(E42+F42)/(C42+D42) -1</f>
        <v>0.15384615384615374</v>
      </c>
      <c r="H42" s="19">
        <f>(E42+F42+C42+D42)/4</f>
        <v>7</v>
      </c>
      <c r="I42" s="20"/>
      <c r="J42" s="3" t="s">
        <v>37</v>
      </c>
      <c r="K42" s="3">
        <f>K37</f>
        <v>6</v>
      </c>
      <c r="L42" s="3">
        <f t="shared" ref="L42:N42" si="85">L37</f>
        <v>8</v>
      </c>
      <c r="M42" s="3">
        <f t="shared" si="85"/>
        <v>6</v>
      </c>
      <c r="N42" s="3">
        <f t="shared" si="85"/>
        <v>7</v>
      </c>
      <c r="O42" s="18">
        <f>(M42+N42)/(K42+L42) -1</f>
        <v>-7.1428571428571397E-2</v>
      </c>
      <c r="P42" s="19">
        <f>(M42+N42+K42+L42)/4</f>
        <v>6.75</v>
      </c>
      <c r="R42" t="s">
        <v>38</v>
      </c>
      <c r="S42">
        <f>F42</f>
        <v>6</v>
      </c>
      <c r="T42" s="7">
        <f>G42</f>
        <v>0.15384615384615374</v>
      </c>
      <c r="U42" s="10">
        <f>H42</f>
        <v>7</v>
      </c>
      <c r="V42" s="10">
        <f>P42</f>
        <v>6.75</v>
      </c>
      <c r="W42" s="7">
        <f>O42</f>
        <v>-7.1428571428571397E-2</v>
      </c>
      <c r="X42">
        <f>N42</f>
        <v>7</v>
      </c>
    </row>
    <row r="43" spans="1:43" thickTop="1" thickBot="1" x14ac:dyDescent="0.45">
      <c r="A43" s="1"/>
      <c r="B43" s="3" t="s">
        <v>8</v>
      </c>
      <c r="C43" s="3">
        <f>C36 * 2 - C42</f>
        <v>13</v>
      </c>
      <c r="D43" s="3">
        <f>D36 * 2 - D42</f>
        <v>14</v>
      </c>
      <c r="E43" s="3">
        <f>E36 * 2 - E42</f>
        <v>19</v>
      </c>
      <c r="F43" s="3">
        <f>F36 * 2 - F42</f>
        <v>10</v>
      </c>
      <c r="G43" s="2">
        <f t="shared" ref="G43" si="86">(E43+F43)/(C43+D43) -1</f>
        <v>7.4074074074074181E-2</v>
      </c>
      <c r="H43" s="9">
        <f t="shared" ref="H43" si="87">(E43+F43+C43+D43)/4</f>
        <v>14</v>
      </c>
      <c r="J43" s="3" t="s">
        <v>8</v>
      </c>
      <c r="K43" s="3">
        <f>K36 * 2 - K42</f>
        <v>34</v>
      </c>
      <c r="L43" s="3">
        <f>L36 * 2 - L42</f>
        <v>42</v>
      </c>
      <c r="M43" s="3">
        <f>M36 * 2 - M42</f>
        <v>42</v>
      </c>
      <c r="N43" s="3">
        <f>N36 * 2 - N42</f>
        <v>37</v>
      </c>
      <c r="O43" s="2">
        <f t="shared" ref="O43" si="88">(M43+N43)/(K43+L43) -1</f>
        <v>3.9473684210526327E-2</v>
      </c>
      <c r="P43" s="9">
        <f t="shared" ref="P43" si="89">(M43+N43+K43+L43)/4</f>
        <v>38.75</v>
      </c>
      <c r="R43" s="3" t="s">
        <v>16</v>
      </c>
      <c r="S43" s="3">
        <f>F43</f>
        <v>10</v>
      </c>
      <c r="T43" s="11">
        <f t="shared" ref="T43" si="90">G43</f>
        <v>7.4074074074074181E-2</v>
      </c>
      <c r="U43" s="12">
        <f t="shared" ref="U43" si="91">H43</f>
        <v>14</v>
      </c>
      <c r="V43" s="12">
        <f t="shared" ref="V43" si="92">P43</f>
        <v>38.75</v>
      </c>
      <c r="W43" s="11">
        <f t="shared" ref="W43" si="93">O43</f>
        <v>3.9473684210526327E-2</v>
      </c>
      <c r="X43" s="3">
        <f t="shared" ref="X43" si="94">N43</f>
        <v>37</v>
      </c>
    </row>
    <row r="44" spans="1:43" thickTop="1" thickBot="1" x14ac:dyDescent="0.45"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L44" s="28"/>
      <c r="AM44" s="28"/>
      <c r="AN44" s="28"/>
      <c r="AO44" s="28"/>
      <c r="AP44" s="28"/>
    </row>
    <row r="45" spans="1:43" thickTop="1" thickBot="1" x14ac:dyDescent="0.45">
      <c r="Y45" s="1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</row>
    <row r="47" spans="1:43" thickTop="1" thickBot="1" x14ac:dyDescent="0.45">
      <c r="A47" s="26"/>
      <c r="B47" s="13" t="s">
        <v>5</v>
      </c>
      <c r="C47" s="13"/>
      <c r="D47" s="13"/>
      <c r="E47" s="13"/>
      <c r="F47" s="13"/>
      <c r="G47" s="13"/>
      <c r="H47" s="8"/>
      <c r="I47" s="4"/>
      <c r="J47" s="13" t="s">
        <v>12</v>
      </c>
      <c r="K47" s="13"/>
      <c r="L47" s="13"/>
      <c r="M47" s="13"/>
      <c r="N47" s="13"/>
      <c r="O47" s="13"/>
      <c r="P47" s="8"/>
      <c r="Q47" s="4"/>
      <c r="S47" s="13" t="s">
        <v>13</v>
      </c>
      <c r="T47" s="13"/>
      <c r="U47" s="13"/>
      <c r="V47" s="13" t="s">
        <v>14</v>
      </c>
      <c r="W47" s="13"/>
      <c r="X47" s="13"/>
    </row>
    <row r="48" spans="1:43" thickTop="1" thickBot="1" x14ac:dyDescent="0.45">
      <c r="A48" s="26"/>
      <c r="C48" t="s">
        <v>1</v>
      </c>
      <c r="D48" t="s">
        <v>2</v>
      </c>
      <c r="E48" t="s">
        <v>3</v>
      </c>
      <c r="F48" t="s">
        <v>4</v>
      </c>
      <c r="G48" s="2" t="s">
        <v>0</v>
      </c>
      <c r="H48" s="9" t="s">
        <v>9</v>
      </c>
      <c r="I48" s="5"/>
      <c r="K48" t="s">
        <v>1</v>
      </c>
      <c r="L48" t="s">
        <v>2</v>
      </c>
      <c r="M48" t="s">
        <v>3</v>
      </c>
      <c r="N48" t="s">
        <v>4</v>
      </c>
      <c r="O48" s="2" t="s">
        <v>0</v>
      </c>
      <c r="P48" s="9" t="s">
        <v>9</v>
      </c>
      <c r="S48" t="s">
        <v>18</v>
      </c>
      <c r="T48" t="s">
        <v>49</v>
      </c>
      <c r="U48" t="s">
        <v>17</v>
      </c>
      <c r="V48" t="s">
        <v>17</v>
      </c>
      <c r="W48" t="s">
        <v>49</v>
      </c>
      <c r="X48" t="s">
        <v>18</v>
      </c>
      <c r="Z48" s="10">
        <f>U49</f>
        <v>7.75</v>
      </c>
      <c r="AA48" s="10">
        <f>V49</f>
        <v>19</v>
      </c>
      <c r="AB48" s="2">
        <f>AA48/Z48 -1</f>
        <v>1.4516129032258065</v>
      </c>
      <c r="AC48" s="2">
        <f>T49</f>
        <v>-6.25E-2</v>
      </c>
      <c r="AD48" s="2">
        <f>W49</f>
        <v>0.17142857142857149</v>
      </c>
      <c r="AF48" s="10">
        <f>U55</f>
        <v>8.75</v>
      </c>
      <c r="AG48" s="10">
        <f>V55</f>
        <v>10.5</v>
      </c>
      <c r="AH48" s="2">
        <f>AG48/AF48 -1</f>
        <v>0.19999999999999996</v>
      </c>
      <c r="AI48" s="2">
        <f>T55</f>
        <v>5.8823529411764719E-2</v>
      </c>
      <c r="AJ48" s="2">
        <f>W55</f>
        <v>-0.25</v>
      </c>
      <c r="AL48" s="10">
        <f>U53</f>
        <v>6.8999999999999995</v>
      </c>
      <c r="AM48" s="10">
        <f>V53</f>
        <v>7.6999999999999993</v>
      </c>
      <c r="AN48" s="2">
        <f>AM48/AL48 -1</f>
        <v>0.11594202898550732</v>
      </c>
      <c r="AO48" s="7">
        <f>T53</f>
        <v>2.9411764705882248E-2</v>
      </c>
      <c r="AP48" s="7">
        <f>W53</f>
        <v>-0.19883040935672525</v>
      </c>
    </row>
    <row r="49" spans="1:42" thickTop="1" thickBot="1" x14ac:dyDescent="0.45">
      <c r="A49" s="26" t="s">
        <v>26</v>
      </c>
      <c r="B49" t="s">
        <v>20</v>
      </c>
      <c r="C49">
        <v>7</v>
      </c>
      <c r="D49">
        <v>9</v>
      </c>
      <c r="E49">
        <v>6</v>
      </c>
      <c r="F49">
        <v>9</v>
      </c>
      <c r="G49" s="2">
        <f t="shared" ref="G49:G50" si="95">(E49+F49)/(C49+D49) -1</f>
        <v>-6.25E-2</v>
      </c>
      <c r="H49" s="9">
        <f>(E49+F49+C49+D49)/4</f>
        <v>7.75</v>
      </c>
      <c r="J49" t="s">
        <v>20</v>
      </c>
      <c r="K49">
        <v>16</v>
      </c>
      <c r="L49">
        <v>19</v>
      </c>
      <c r="M49">
        <v>24</v>
      </c>
      <c r="N49">
        <v>17</v>
      </c>
      <c r="O49" s="2">
        <f t="shared" ref="O49:O50" si="96">(M49+N49)/(K49+L49) -1</f>
        <v>0.17142857142857149</v>
      </c>
      <c r="P49" s="9">
        <f>(M49+N49+K49+L49)/4</f>
        <v>19</v>
      </c>
      <c r="R49" t="s">
        <v>21</v>
      </c>
      <c r="S49">
        <f>F49</f>
        <v>9</v>
      </c>
      <c r="T49" s="7">
        <f>G49</f>
        <v>-6.25E-2</v>
      </c>
      <c r="U49" s="10">
        <f>H49</f>
        <v>7.75</v>
      </c>
      <c r="V49" s="10">
        <f>P49</f>
        <v>19</v>
      </c>
      <c r="W49" s="7">
        <f>O49</f>
        <v>0.17142857142857149</v>
      </c>
      <c r="X49">
        <f>N49</f>
        <v>17</v>
      </c>
    </row>
    <row r="50" spans="1:42" thickTop="1" thickBot="1" x14ac:dyDescent="0.45">
      <c r="A50" s="26" t="s">
        <v>29</v>
      </c>
      <c r="B50" t="s">
        <v>34</v>
      </c>
      <c r="C50">
        <v>7</v>
      </c>
      <c r="D50">
        <v>10</v>
      </c>
      <c r="E50">
        <v>7</v>
      </c>
      <c r="F50">
        <v>11</v>
      </c>
      <c r="G50" s="2">
        <f t="shared" si="95"/>
        <v>5.8823529411764719E-2</v>
      </c>
      <c r="H50" s="9">
        <f t="shared" ref="H50" si="97">(E50+F50+C50+D50)/4</f>
        <v>8.75</v>
      </c>
      <c r="J50" t="s">
        <v>34</v>
      </c>
      <c r="K50">
        <v>13</v>
      </c>
      <c r="L50">
        <v>11</v>
      </c>
      <c r="M50">
        <v>9</v>
      </c>
      <c r="N50">
        <v>9</v>
      </c>
      <c r="O50" s="2">
        <f t="shared" si="96"/>
        <v>-0.25</v>
      </c>
      <c r="P50" s="9">
        <f t="shared" ref="P50" si="98">(M50+N50+K50+L50)/4</f>
        <v>10.5</v>
      </c>
      <c r="T50" s="7"/>
      <c r="U50" s="10"/>
      <c r="V50" s="10"/>
      <c r="W50" s="7"/>
    </row>
    <row r="51" spans="1:42" thickTop="1" thickBot="1" x14ac:dyDescent="0.45">
      <c r="A51" s="26"/>
      <c r="B51" s="14" t="s">
        <v>35</v>
      </c>
      <c r="C51" s="14">
        <v>16</v>
      </c>
      <c r="D51" s="14">
        <v>15</v>
      </c>
      <c r="E51" s="14">
        <v>18</v>
      </c>
      <c r="F51" s="14">
        <v>15</v>
      </c>
      <c r="G51" s="15">
        <f>(E51+F51)/(C51+D51) -1</f>
        <v>6.4516129032258007E-2</v>
      </c>
      <c r="H51" s="16">
        <f>(E51+F51+C51+D51)/4</f>
        <v>16</v>
      </c>
      <c r="I51" s="17"/>
      <c r="J51" s="14" t="s">
        <v>35</v>
      </c>
      <c r="K51" s="14">
        <v>9</v>
      </c>
      <c r="L51" s="14">
        <v>5</v>
      </c>
      <c r="M51" s="14">
        <v>2</v>
      </c>
      <c r="N51" s="25">
        <v>7</v>
      </c>
      <c r="O51" s="15">
        <f>(M51+N51)/(K51+L51) -1</f>
        <v>-0.3571428571428571</v>
      </c>
      <c r="P51" s="16">
        <f>(M51+N51+K51+L51)/4</f>
        <v>5.75</v>
      </c>
      <c r="Q51" s="17"/>
      <c r="R51" s="14"/>
      <c r="S51" s="14"/>
      <c r="T51" s="23"/>
      <c r="U51" s="24"/>
      <c r="V51" s="24"/>
      <c r="W51" s="23"/>
      <c r="X51" s="14"/>
    </row>
    <row r="52" spans="1:42" thickTop="1" thickBot="1" x14ac:dyDescent="0.45">
      <c r="A52" s="26"/>
      <c r="B52" t="s">
        <v>7</v>
      </c>
      <c r="C52" s="14">
        <v>3</v>
      </c>
      <c r="D52" s="14">
        <v>3</v>
      </c>
      <c r="E52" s="14">
        <v>3</v>
      </c>
      <c r="F52" s="14">
        <v>3</v>
      </c>
      <c r="G52" s="2">
        <f t="shared" ref="G52:G54" si="99">(E52+F52)/(C52+D52) -1</f>
        <v>0</v>
      </c>
      <c r="H52" s="9">
        <f>(E52+F52+C52+D52)/4</f>
        <v>3</v>
      </c>
      <c r="J52" t="s">
        <v>7</v>
      </c>
      <c r="K52" s="14">
        <v>3</v>
      </c>
      <c r="L52" s="14">
        <v>3</v>
      </c>
      <c r="M52" s="14">
        <v>3</v>
      </c>
      <c r="N52" s="25">
        <v>3</v>
      </c>
      <c r="O52" s="2">
        <f t="shared" ref="O52:O53" si="100">(M52+N52)/(K52+L52) -1</f>
        <v>0</v>
      </c>
      <c r="P52" s="9">
        <f>(M52+N52+K52+L52)/4</f>
        <v>3</v>
      </c>
      <c r="T52" s="7"/>
      <c r="U52" s="10"/>
      <c r="V52" s="10"/>
      <c r="W52" s="7"/>
    </row>
    <row r="53" spans="1:42" thickTop="1" thickBot="1" x14ac:dyDescent="0.45">
      <c r="A53" s="26"/>
      <c r="B53" s="3" t="s">
        <v>6</v>
      </c>
      <c r="C53" s="3">
        <v>6.4</v>
      </c>
      <c r="D53" s="3">
        <v>7.2</v>
      </c>
      <c r="E53" s="3">
        <v>8</v>
      </c>
      <c r="F53" s="3">
        <v>6</v>
      </c>
      <c r="G53" s="18">
        <f t="shared" si="99"/>
        <v>2.9411764705882248E-2</v>
      </c>
      <c r="H53" s="19">
        <f>(E53+F53+C53+D53)/4</f>
        <v>6.8999999999999995</v>
      </c>
      <c r="I53" s="20"/>
      <c r="J53" s="3" t="s">
        <v>6</v>
      </c>
      <c r="K53" s="3">
        <v>8</v>
      </c>
      <c r="L53" s="3">
        <v>9.1</v>
      </c>
      <c r="M53" s="3">
        <v>6.5</v>
      </c>
      <c r="N53" s="3">
        <v>7.2</v>
      </c>
      <c r="O53" s="18">
        <f t="shared" si="100"/>
        <v>-0.19883040935672525</v>
      </c>
      <c r="P53" s="19">
        <f>(M53+N53+K53+L53)/4</f>
        <v>7.6999999999999993</v>
      </c>
      <c r="Q53" s="20"/>
      <c r="R53" t="s">
        <v>6</v>
      </c>
      <c r="S53">
        <f t="shared" ref="S53:S55" si="101">F53</f>
        <v>6</v>
      </c>
      <c r="T53" s="7">
        <f t="shared" ref="T53:T55" si="102">G53</f>
        <v>2.9411764705882248E-2</v>
      </c>
      <c r="U53" s="10">
        <f t="shared" ref="U53:U55" si="103">H53</f>
        <v>6.8999999999999995</v>
      </c>
      <c r="V53" s="10">
        <f t="shared" ref="V53:V55" si="104">P53</f>
        <v>7.6999999999999993</v>
      </c>
      <c r="W53" s="7">
        <f t="shared" ref="W53:W55" si="105">O53</f>
        <v>-0.19883040935672525</v>
      </c>
      <c r="X53">
        <f t="shared" ref="X53:X55" si="106">N53</f>
        <v>7.2</v>
      </c>
    </row>
    <row r="54" spans="1:42" thickTop="1" thickBot="1" x14ac:dyDescent="0.45">
      <c r="A54" s="26"/>
      <c r="B54" t="s">
        <v>22</v>
      </c>
      <c r="C54" s="21">
        <f>C49/(C49+C50)</f>
        <v>0.5</v>
      </c>
      <c r="D54" s="21">
        <f>D49/(D49+D50)</f>
        <v>0.47368421052631576</v>
      </c>
      <c r="E54" s="21">
        <f>E49/(E49+E50)</f>
        <v>0.46153846153846156</v>
      </c>
      <c r="F54" s="21">
        <f>F49/(F49+F50)</f>
        <v>0.45</v>
      </c>
      <c r="G54" s="2">
        <f t="shared" si="99"/>
        <v>-6.3825363825363635E-2</v>
      </c>
      <c r="H54" s="9">
        <f>(E54+F54+C54+D54)/4</f>
        <v>0.47130566801619433</v>
      </c>
      <c r="J54" t="s">
        <v>23</v>
      </c>
      <c r="K54" s="21">
        <f>K49/(K49+K50)</f>
        <v>0.55172413793103448</v>
      </c>
      <c r="L54" s="21">
        <f>L49/(L49+L50)</f>
        <v>0.6333333333333333</v>
      </c>
      <c r="M54" s="21">
        <f>M49/(M49+M50)</f>
        <v>0.72727272727272729</v>
      </c>
      <c r="N54" s="21">
        <f>N49/(N49+N50)</f>
        <v>0.65384615384615385</v>
      </c>
      <c r="O54" s="2">
        <f>(M54+N54)/(K54+L54) -1</f>
        <v>0.16544464265123837</v>
      </c>
      <c r="P54" s="9">
        <f>(M54+N54+K54+L54)/4</f>
        <v>0.64154408809581231</v>
      </c>
      <c r="R54" t="s">
        <v>24</v>
      </c>
      <c r="S54" s="2">
        <f t="shared" si="101"/>
        <v>0.45</v>
      </c>
      <c r="T54" s="7">
        <f t="shared" si="102"/>
        <v>-6.3825363825363635E-2</v>
      </c>
      <c r="U54" s="10">
        <f t="shared" si="103"/>
        <v>0.47130566801619433</v>
      </c>
      <c r="V54" s="2">
        <f t="shared" si="104"/>
        <v>0.64154408809581231</v>
      </c>
      <c r="W54" s="7">
        <f t="shared" si="105"/>
        <v>0.16544464265123837</v>
      </c>
      <c r="X54">
        <f t="shared" si="106"/>
        <v>0.65384615384615385</v>
      </c>
    </row>
    <row r="55" spans="1:42" thickTop="1" thickBot="1" x14ac:dyDescent="0.45">
      <c r="A55" s="26"/>
      <c r="B55" s="3" t="s">
        <v>36</v>
      </c>
      <c r="C55" s="3">
        <f>C50</f>
        <v>7</v>
      </c>
      <c r="D55" s="3">
        <f t="shared" ref="D55:F55" si="107">D50</f>
        <v>10</v>
      </c>
      <c r="E55" s="3">
        <f t="shared" si="107"/>
        <v>7</v>
      </c>
      <c r="F55" s="3">
        <f t="shared" si="107"/>
        <v>11</v>
      </c>
      <c r="G55" s="18">
        <f>(E55+F55)/(C55+D55) -1</f>
        <v>5.8823529411764719E-2</v>
      </c>
      <c r="H55" s="19">
        <f>(E55+F55+C55+D55)/4</f>
        <v>8.75</v>
      </c>
      <c r="I55" s="20"/>
      <c r="J55" s="3" t="s">
        <v>37</v>
      </c>
      <c r="K55" s="3">
        <f>K50</f>
        <v>13</v>
      </c>
      <c r="L55" s="3">
        <f t="shared" ref="L55:N55" si="108">L50</f>
        <v>11</v>
      </c>
      <c r="M55" s="3">
        <f t="shared" si="108"/>
        <v>9</v>
      </c>
      <c r="N55" s="3">
        <f t="shared" si="108"/>
        <v>9</v>
      </c>
      <c r="O55" s="18">
        <f>(M55+N55)/(K55+L55) -1</f>
        <v>-0.25</v>
      </c>
      <c r="P55" s="19">
        <f>(M55+N55+K55+L55)/4</f>
        <v>10.5</v>
      </c>
      <c r="R55" t="s">
        <v>38</v>
      </c>
      <c r="S55">
        <f>F55</f>
        <v>11</v>
      </c>
      <c r="T55" s="7">
        <f>G55</f>
        <v>5.8823529411764719E-2</v>
      </c>
      <c r="U55" s="10">
        <f>H55</f>
        <v>8.75</v>
      </c>
      <c r="V55" s="10">
        <f>P55</f>
        <v>10.5</v>
      </c>
      <c r="W55" s="7">
        <f>O55</f>
        <v>-0.25</v>
      </c>
      <c r="X55">
        <f>N55</f>
        <v>9</v>
      </c>
    </row>
    <row r="56" spans="1:42" thickTop="1" thickBot="1" x14ac:dyDescent="0.45">
      <c r="A56" s="26"/>
      <c r="B56" s="3" t="s">
        <v>8</v>
      </c>
      <c r="C56" s="3">
        <f>C49 * 2 - C55</f>
        <v>7</v>
      </c>
      <c r="D56" s="3">
        <f>D49 * 2 - D55</f>
        <v>8</v>
      </c>
      <c r="E56" s="3">
        <f>E49 * 2 - E55</f>
        <v>5</v>
      </c>
      <c r="F56" s="3">
        <f>F49 * 2 - F55</f>
        <v>7</v>
      </c>
      <c r="G56" s="2">
        <f t="shared" ref="G56" si="109">(E56+F56)/(C56+D56) -1</f>
        <v>-0.19999999999999996</v>
      </c>
      <c r="H56" s="9">
        <f t="shared" ref="H56" si="110">(E56+F56+C56+D56)/4</f>
        <v>6.75</v>
      </c>
      <c r="J56" s="3" t="s">
        <v>8</v>
      </c>
      <c r="K56" s="3">
        <f>K49 * 2 - K55</f>
        <v>19</v>
      </c>
      <c r="L56" s="3">
        <f>L49 * 2 - L55</f>
        <v>27</v>
      </c>
      <c r="M56" s="3">
        <f>M49 * 2 - M55</f>
        <v>39</v>
      </c>
      <c r="N56" s="3">
        <f>N49 * 2 - N55</f>
        <v>25</v>
      </c>
      <c r="O56" s="2">
        <f t="shared" ref="O56" si="111">(M56+N56)/(K56+L56) -1</f>
        <v>0.39130434782608692</v>
      </c>
      <c r="P56" s="9">
        <f t="shared" ref="P56" si="112">(M56+N56+K56+L56)/4</f>
        <v>27.5</v>
      </c>
      <c r="R56" s="3" t="s">
        <v>16</v>
      </c>
      <c r="S56" s="3">
        <f>F56</f>
        <v>7</v>
      </c>
      <c r="T56" s="11">
        <f t="shared" ref="T56" si="113">G56</f>
        <v>-0.19999999999999996</v>
      </c>
      <c r="U56" s="12">
        <f t="shared" ref="U56" si="114">H56</f>
        <v>6.75</v>
      </c>
      <c r="V56" s="12">
        <f t="shared" ref="V56" si="115">P56</f>
        <v>27.5</v>
      </c>
      <c r="W56" s="11">
        <f t="shared" ref="W56" si="116">O56</f>
        <v>0.39130434782608692</v>
      </c>
      <c r="X56" s="3">
        <f t="shared" ref="X56" si="117">N56</f>
        <v>25</v>
      </c>
    </row>
    <row r="58" spans="1:42" thickTop="1" thickBot="1" x14ac:dyDescent="0.45">
      <c r="A58" s="26"/>
      <c r="B58" s="13" t="s">
        <v>5</v>
      </c>
      <c r="C58" s="13"/>
      <c r="D58" s="13"/>
      <c r="E58" s="13"/>
      <c r="F58" s="13"/>
      <c r="G58" s="13"/>
      <c r="H58" s="8"/>
      <c r="I58" s="4"/>
      <c r="J58" s="13" t="s">
        <v>12</v>
      </c>
      <c r="K58" s="13"/>
      <c r="L58" s="13"/>
      <c r="M58" s="13"/>
      <c r="N58" s="13"/>
      <c r="O58" s="13"/>
      <c r="P58" s="8"/>
      <c r="Q58" s="4"/>
      <c r="S58" s="13" t="s">
        <v>13</v>
      </c>
      <c r="T58" s="13"/>
      <c r="U58" s="13"/>
      <c r="V58" s="13" t="s">
        <v>14</v>
      </c>
      <c r="W58" s="13"/>
      <c r="X58" s="13"/>
    </row>
    <row r="59" spans="1:42" thickTop="1" thickBot="1" x14ac:dyDescent="0.45">
      <c r="A59" s="26"/>
      <c r="C59" t="s">
        <v>1</v>
      </c>
      <c r="D59" t="s">
        <v>2</v>
      </c>
      <c r="E59" t="s">
        <v>3</v>
      </c>
      <c r="F59" t="s">
        <v>4</v>
      </c>
      <c r="G59" s="2" t="s">
        <v>0</v>
      </c>
      <c r="H59" s="9" t="s">
        <v>9</v>
      </c>
      <c r="I59" s="5"/>
      <c r="K59" t="s">
        <v>1</v>
      </c>
      <c r="L59" t="s">
        <v>2</v>
      </c>
      <c r="M59" t="s">
        <v>3</v>
      </c>
      <c r="N59" t="s">
        <v>4</v>
      </c>
      <c r="O59" s="2" t="s">
        <v>0</v>
      </c>
      <c r="P59" s="9" t="s">
        <v>9</v>
      </c>
      <c r="S59" t="s">
        <v>18</v>
      </c>
      <c r="T59" t="s">
        <v>49</v>
      </c>
      <c r="U59" t="s">
        <v>17</v>
      </c>
      <c r="V59" t="s">
        <v>17</v>
      </c>
      <c r="W59" t="s">
        <v>49</v>
      </c>
      <c r="X59" t="s">
        <v>18</v>
      </c>
      <c r="Z59" s="10">
        <f>U60</f>
        <v>13.25</v>
      </c>
      <c r="AA59" s="10">
        <f>V60</f>
        <v>22.5</v>
      </c>
      <c r="AB59" s="2">
        <f>AA59/Z59 -1</f>
        <v>0.69811320754716988</v>
      </c>
      <c r="AC59" s="2">
        <f>T60</f>
        <v>-3.703703703703709E-2</v>
      </c>
      <c r="AD59" s="2">
        <f>W60</f>
        <v>0</v>
      </c>
      <c r="AF59" s="10">
        <f>U66</f>
        <v>8.75</v>
      </c>
      <c r="AG59" s="10">
        <f>V66</f>
        <v>6.75</v>
      </c>
      <c r="AH59" s="2">
        <f>AG59/AF59 -1</f>
        <v>-0.22857142857142854</v>
      </c>
      <c r="AI59" s="2">
        <f>T66</f>
        <v>0.69230769230769229</v>
      </c>
      <c r="AJ59" s="2">
        <f>W66</f>
        <v>-0.65</v>
      </c>
      <c r="AL59" s="10">
        <f>U64</f>
        <v>6.125</v>
      </c>
      <c r="AM59" s="10">
        <f>V64</f>
        <v>6.75</v>
      </c>
      <c r="AN59" s="2">
        <f>AM59/AL59 -1</f>
        <v>0.1020408163265305</v>
      </c>
      <c r="AO59" s="7">
        <f>T64</f>
        <v>-8.5937500000000111E-2</v>
      </c>
      <c r="AP59" s="7">
        <f>W64</f>
        <v>0.17741935483870974</v>
      </c>
    </row>
    <row r="60" spans="1:42" thickTop="1" thickBot="1" x14ac:dyDescent="0.45">
      <c r="A60" s="26" t="s">
        <v>26</v>
      </c>
      <c r="B60" t="s">
        <v>20</v>
      </c>
      <c r="C60">
        <v>13</v>
      </c>
      <c r="D60">
        <v>14</v>
      </c>
      <c r="E60">
        <v>12</v>
      </c>
      <c r="F60">
        <v>14</v>
      </c>
      <c r="G60" s="2">
        <f t="shared" ref="G60:G65" si="118">(E60+F60)/(C60+D60) -1</f>
        <v>-3.703703703703709E-2</v>
      </c>
      <c r="H60" s="9">
        <f>(E60+F60+C60+D60)/4</f>
        <v>13.25</v>
      </c>
      <c r="J60" t="s">
        <v>20</v>
      </c>
      <c r="K60">
        <v>22</v>
      </c>
      <c r="L60">
        <v>23</v>
      </c>
      <c r="M60">
        <v>23</v>
      </c>
      <c r="N60">
        <v>22</v>
      </c>
      <c r="O60" s="2">
        <f t="shared" ref="O60:O64" si="119">(M60+N60)/(K60+L60) -1</f>
        <v>0</v>
      </c>
      <c r="P60" s="9">
        <f>(M60+N60+K60+L60)/4</f>
        <v>22.5</v>
      </c>
      <c r="R60" t="s">
        <v>21</v>
      </c>
      <c r="S60">
        <f>F60</f>
        <v>14</v>
      </c>
      <c r="T60" s="7">
        <f>G60</f>
        <v>-3.703703703703709E-2</v>
      </c>
      <c r="U60" s="10">
        <f>H60</f>
        <v>13.25</v>
      </c>
      <c r="V60" s="10">
        <f>P60</f>
        <v>22.5</v>
      </c>
      <c r="W60" s="7">
        <f>O60</f>
        <v>0</v>
      </c>
      <c r="X60">
        <f>N60</f>
        <v>22</v>
      </c>
    </row>
    <row r="61" spans="1:42" thickTop="1" thickBot="1" x14ac:dyDescent="0.45">
      <c r="A61" s="26" t="s">
        <v>32</v>
      </c>
      <c r="B61" t="s">
        <v>34</v>
      </c>
      <c r="C61">
        <v>7</v>
      </c>
      <c r="D61">
        <v>6</v>
      </c>
      <c r="E61">
        <v>6</v>
      </c>
      <c r="F61">
        <v>16</v>
      </c>
      <c r="G61" s="2">
        <f t="shared" si="118"/>
        <v>0.69230769230769229</v>
      </c>
      <c r="H61" s="9">
        <f t="shared" ref="H61:H65" si="120">(E61+F61+C61+D61)/4</f>
        <v>8.75</v>
      </c>
      <c r="J61" t="s">
        <v>34</v>
      </c>
      <c r="K61">
        <v>8</v>
      </c>
      <c r="L61">
        <v>12</v>
      </c>
      <c r="M61">
        <v>3</v>
      </c>
      <c r="N61">
        <v>4</v>
      </c>
      <c r="O61" s="2">
        <f t="shared" si="119"/>
        <v>-0.65</v>
      </c>
      <c r="P61" s="9">
        <f t="shared" ref="P61:P64" si="121">(M61+N61+K61+L61)/4</f>
        <v>6.75</v>
      </c>
      <c r="T61" s="7"/>
      <c r="U61" s="10"/>
      <c r="V61" s="10"/>
      <c r="W61" s="7"/>
    </row>
    <row r="62" spans="1:42" thickTop="1" thickBot="1" x14ac:dyDescent="0.45">
      <c r="A62" s="26"/>
      <c r="B62" s="14" t="s">
        <v>35</v>
      </c>
      <c r="C62" s="14">
        <v>15</v>
      </c>
      <c r="D62" s="14">
        <v>16</v>
      </c>
      <c r="E62" s="14">
        <v>20</v>
      </c>
      <c r="F62" s="14">
        <v>15</v>
      </c>
      <c r="G62" s="15">
        <f>(E62+F62)/(C62+D62) -1</f>
        <v>0.12903225806451624</v>
      </c>
      <c r="H62" s="16">
        <f>(E62+F62+C62+D62)/4</f>
        <v>16.5</v>
      </c>
      <c r="I62" s="17"/>
      <c r="J62" s="14" t="s">
        <v>35</v>
      </c>
      <c r="K62" s="14">
        <v>5</v>
      </c>
      <c r="L62" s="14">
        <v>5</v>
      </c>
      <c r="M62" s="14">
        <v>3</v>
      </c>
      <c r="N62" s="25">
        <v>3</v>
      </c>
      <c r="O62" s="15">
        <f>(M62+N62)/(K62+L62) -1</f>
        <v>-0.4</v>
      </c>
      <c r="P62" s="16">
        <f>(M62+N62+K62+L62)/4</f>
        <v>4</v>
      </c>
      <c r="Q62" s="17"/>
      <c r="R62" s="14"/>
      <c r="S62" s="14"/>
      <c r="T62" s="23"/>
      <c r="U62" s="24"/>
      <c r="V62" s="24"/>
      <c r="W62" s="23"/>
      <c r="X62" s="14"/>
    </row>
    <row r="63" spans="1:42" thickTop="1" thickBot="1" x14ac:dyDescent="0.45">
      <c r="A63" s="26"/>
      <c r="B63" t="s">
        <v>7</v>
      </c>
      <c r="C63">
        <v>3</v>
      </c>
      <c r="D63" s="14">
        <v>3</v>
      </c>
      <c r="E63" s="14">
        <v>3</v>
      </c>
      <c r="F63" s="14">
        <v>3</v>
      </c>
      <c r="G63" s="2">
        <f t="shared" si="118"/>
        <v>0</v>
      </c>
      <c r="H63" s="9">
        <f t="shared" si="120"/>
        <v>3</v>
      </c>
      <c r="J63" t="s">
        <v>7</v>
      </c>
      <c r="K63" s="14">
        <v>3</v>
      </c>
      <c r="L63" s="14">
        <v>3</v>
      </c>
      <c r="M63" s="14">
        <v>3</v>
      </c>
      <c r="N63" s="25">
        <v>8</v>
      </c>
      <c r="O63" s="2">
        <f t="shared" si="119"/>
        <v>0.83333333333333326</v>
      </c>
      <c r="P63" s="9">
        <f t="shared" si="121"/>
        <v>4.25</v>
      </c>
      <c r="T63" s="7"/>
      <c r="U63" s="10"/>
      <c r="V63" s="10"/>
      <c r="W63" s="7"/>
    </row>
    <row r="64" spans="1:42" thickTop="1" thickBot="1" x14ac:dyDescent="0.45">
      <c r="A64" s="26"/>
      <c r="B64" s="3" t="s">
        <v>6</v>
      </c>
      <c r="C64" s="3">
        <v>6.4</v>
      </c>
      <c r="D64" s="3">
        <v>6.4</v>
      </c>
      <c r="E64" s="3">
        <v>6.3</v>
      </c>
      <c r="F64" s="3">
        <v>5.4</v>
      </c>
      <c r="G64" s="18">
        <f t="shared" si="118"/>
        <v>-8.5937500000000111E-2</v>
      </c>
      <c r="H64" s="19">
        <f t="shared" si="120"/>
        <v>6.125</v>
      </c>
      <c r="I64" s="20"/>
      <c r="J64" s="3" t="s">
        <v>6</v>
      </c>
      <c r="K64" s="3">
        <v>6.8</v>
      </c>
      <c r="L64" s="3">
        <v>5.6</v>
      </c>
      <c r="M64" s="3">
        <v>7</v>
      </c>
      <c r="N64" s="3">
        <v>7.6</v>
      </c>
      <c r="O64" s="18">
        <f t="shared" si="119"/>
        <v>0.17741935483870974</v>
      </c>
      <c r="P64" s="19">
        <f t="shared" si="121"/>
        <v>6.75</v>
      </c>
      <c r="Q64" s="20"/>
      <c r="R64" t="s">
        <v>6</v>
      </c>
      <c r="S64">
        <f t="shared" ref="S64:S66" si="122">F64</f>
        <v>5.4</v>
      </c>
      <c r="T64" s="7">
        <f t="shared" ref="T64:T66" si="123">G64</f>
        <v>-8.5937500000000111E-2</v>
      </c>
      <c r="U64" s="10">
        <f t="shared" ref="U64:U66" si="124">H64</f>
        <v>6.125</v>
      </c>
      <c r="V64" s="10">
        <f t="shared" ref="V64:V66" si="125">P64</f>
        <v>6.75</v>
      </c>
      <c r="W64" s="7">
        <f t="shared" ref="W64:W66" si="126">O64</f>
        <v>0.17741935483870974</v>
      </c>
      <c r="X64">
        <f t="shared" ref="X64:X66" si="127">N64</f>
        <v>7.6</v>
      </c>
    </row>
    <row r="65" spans="1:42" thickTop="1" thickBot="1" x14ac:dyDescent="0.45">
      <c r="A65" s="26"/>
      <c r="B65" t="s">
        <v>22</v>
      </c>
      <c r="C65" s="21">
        <f>C60/(C60+C61)</f>
        <v>0.65</v>
      </c>
      <c r="D65" s="21">
        <f>D60/(D60+D61)</f>
        <v>0.7</v>
      </c>
      <c r="E65" s="21">
        <f>E60/(E60+E61)</f>
        <v>0.66666666666666663</v>
      </c>
      <c r="F65" s="21">
        <f>F60/(F60+F61)</f>
        <v>0.46666666666666667</v>
      </c>
      <c r="G65" s="2">
        <f t="shared" si="118"/>
        <v>-0.16049382716049387</v>
      </c>
      <c r="H65" s="9">
        <f t="shared" si="120"/>
        <v>0.62083333333333335</v>
      </c>
      <c r="J65" t="s">
        <v>23</v>
      </c>
      <c r="K65" s="21">
        <f>K60/(K60+K61)</f>
        <v>0.73333333333333328</v>
      </c>
      <c r="L65" s="21">
        <f>L60/(L60+L61)</f>
        <v>0.65714285714285714</v>
      </c>
      <c r="M65" s="21">
        <f>M60/(M60+M61)</f>
        <v>0.88461538461538458</v>
      </c>
      <c r="N65" s="21">
        <f>N60/(N60+N61)</f>
        <v>0.84615384615384615</v>
      </c>
      <c r="O65" s="2">
        <f>(M65+N65)/(K65+L65) -1</f>
        <v>0.24473129610115918</v>
      </c>
      <c r="P65" s="9">
        <f>(M65+N65+K65+L65)/4</f>
        <v>0.78031135531135531</v>
      </c>
      <c r="R65" t="s">
        <v>24</v>
      </c>
      <c r="S65" s="2">
        <f t="shared" si="122"/>
        <v>0.46666666666666667</v>
      </c>
      <c r="T65" s="7">
        <f t="shared" si="123"/>
        <v>-0.16049382716049387</v>
      </c>
      <c r="U65" s="10">
        <f t="shared" si="124"/>
        <v>0.62083333333333335</v>
      </c>
      <c r="V65" s="2">
        <f t="shared" si="125"/>
        <v>0.78031135531135531</v>
      </c>
      <c r="W65" s="7">
        <f t="shared" si="126"/>
        <v>0.24473129610115918</v>
      </c>
      <c r="X65">
        <f t="shared" si="127"/>
        <v>0.84615384615384615</v>
      </c>
    </row>
    <row r="66" spans="1:42" thickTop="1" thickBot="1" x14ac:dyDescent="0.45">
      <c r="A66" s="26"/>
      <c r="B66" s="3" t="s">
        <v>36</v>
      </c>
      <c r="C66" s="3">
        <f>C61</f>
        <v>7</v>
      </c>
      <c r="D66" s="3">
        <f t="shared" ref="D66:F66" si="128">D61</f>
        <v>6</v>
      </c>
      <c r="E66" s="3">
        <f t="shared" si="128"/>
        <v>6</v>
      </c>
      <c r="F66" s="3">
        <f t="shared" si="128"/>
        <v>16</v>
      </c>
      <c r="G66" s="18">
        <f>(E66+F66)/(C66+D66) -1</f>
        <v>0.69230769230769229</v>
      </c>
      <c r="H66" s="19">
        <f>(E66+F66+C66+D66)/4</f>
        <v>8.75</v>
      </c>
      <c r="I66" s="20"/>
      <c r="J66" s="3" t="s">
        <v>37</v>
      </c>
      <c r="K66" s="3">
        <f>K61</f>
        <v>8</v>
      </c>
      <c r="L66" s="3">
        <f t="shared" ref="L66:N66" si="129">L61</f>
        <v>12</v>
      </c>
      <c r="M66" s="3">
        <f t="shared" si="129"/>
        <v>3</v>
      </c>
      <c r="N66" s="3">
        <f t="shared" si="129"/>
        <v>4</v>
      </c>
      <c r="O66" s="18">
        <f>(M66+N66)/(K66+L66) -1</f>
        <v>-0.65</v>
      </c>
      <c r="P66" s="19">
        <f>(M66+N66+K66+L66)/4</f>
        <v>6.75</v>
      </c>
      <c r="R66" t="s">
        <v>38</v>
      </c>
      <c r="S66">
        <f>F66</f>
        <v>16</v>
      </c>
      <c r="T66" s="7">
        <f>G66</f>
        <v>0.69230769230769229</v>
      </c>
      <c r="U66" s="10">
        <f>H66</f>
        <v>8.75</v>
      </c>
      <c r="V66" s="10">
        <f>P66</f>
        <v>6.75</v>
      </c>
      <c r="W66" s="7">
        <f>O66</f>
        <v>-0.65</v>
      </c>
      <c r="X66">
        <f>N66</f>
        <v>4</v>
      </c>
    </row>
    <row r="67" spans="1:42" thickTop="1" thickBot="1" x14ac:dyDescent="0.45">
      <c r="A67" s="26"/>
      <c r="B67" s="3" t="s">
        <v>8</v>
      </c>
      <c r="C67" s="3">
        <f>C60 * 2 - C66</f>
        <v>19</v>
      </c>
      <c r="D67" s="3">
        <f>D60 * 2 - D66</f>
        <v>22</v>
      </c>
      <c r="E67" s="3">
        <f>E60 * 2 - E66</f>
        <v>18</v>
      </c>
      <c r="F67" s="3">
        <f>F60 * 2 - F66</f>
        <v>12</v>
      </c>
      <c r="G67" s="2">
        <f t="shared" ref="G67" si="130">(E67+F67)/(C67+D67) -1</f>
        <v>-0.26829268292682928</v>
      </c>
      <c r="H67" s="9">
        <f t="shared" ref="H67" si="131">(E67+F67+C67+D67)/4</f>
        <v>17.75</v>
      </c>
      <c r="J67" s="3" t="s">
        <v>8</v>
      </c>
      <c r="K67" s="3">
        <f>K60 * 2 - K66</f>
        <v>36</v>
      </c>
      <c r="L67" s="3">
        <f>L60 * 2 - L66</f>
        <v>34</v>
      </c>
      <c r="M67" s="3">
        <f>M60 * 2 - M66</f>
        <v>43</v>
      </c>
      <c r="N67" s="3">
        <f>N60 * 2 - N66</f>
        <v>40</v>
      </c>
      <c r="O67" s="2">
        <f t="shared" ref="O67" si="132">(M67+N67)/(K67+L67) -1</f>
        <v>0.18571428571428572</v>
      </c>
      <c r="P67" s="9">
        <f t="shared" ref="P67" si="133">(M67+N67+K67+L67)/4</f>
        <v>38.25</v>
      </c>
      <c r="R67" s="3" t="s">
        <v>16</v>
      </c>
      <c r="S67" s="3">
        <f>F67</f>
        <v>12</v>
      </c>
      <c r="T67" s="11">
        <f t="shared" ref="T67" si="134">G67</f>
        <v>-0.26829268292682928</v>
      </c>
      <c r="U67" s="12">
        <f t="shared" ref="U67" si="135">H67</f>
        <v>17.75</v>
      </c>
      <c r="V67" s="12">
        <f t="shared" ref="V67" si="136">P67</f>
        <v>38.25</v>
      </c>
      <c r="W67" s="11">
        <f t="shared" ref="W67" si="137">O67</f>
        <v>0.18571428571428572</v>
      </c>
      <c r="X67" s="3">
        <f t="shared" ref="X67" si="138">N67</f>
        <v>40</v>
      </c>
    </row>
    <row r="68" spans="1:42" thickTop="1" thickBot="1" x14ac:dyDescent="0.45"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</row>
    <row r="69" spans="1:42" thickTop="1" thickBot="1" x14ac:dyDescent="0.45">
      <c r="A69" s="27"/>
      <c r="B69" s="13" t="s">
        <v>5</v>
      </c>
      <c r="C69" s="13"/>
      <c r="D69" s="13"/>
      <c r="E69" s="13"/>
      <c r="F69" s="13"/>
      <c r="G69" s="13"/>
      <c r="H69" s="8"/>
      <c r="I69" s="4"/>
      <c r="J69" s="13" t="s">
        <v>12</v>
      </c>
      <c r="K69" s="13"/>
      <c r="L69" s="13"/>
      <c r="M69" s="13"/>
      <c r="N69" s="13"/>
      <c r="O69" s="13"/>
      <c r="P69" s="8"/>
      <c r="Q69" s="4"/>
      <c r="S69" s="13" t="s">
        <v>13</v>
      </c>
      <c r="T69" s="13"/>
      <c r="U69" s="13"/>
      <c r="V69" s="13" t="s">
        <v>14</v>
      </c>
      <c r="W69" s="13"/>
      <c r="X69" s="13"/>
    </row>
    <row r="70" spans="1:42" thickTop="1" thickBot="1" x14ac:dyDescent="0.45">
      <c r="A70" s="27"/>
      <c r="C70" t="s">
        <v>1</v>
      </c>
      <c r="D70" t="s">
        <v>2</v>
      </c>
      <c r="E70" t="s">
        <v>3</v>
      </c>
      <c r="F70" t="s">
        <v>4</v>
      </c>
      <c r="G70" s="2" t="s">
        <v>0</v>
      </c>
      <c r="H70" s="9" t="s">
        <v>9</v>
      </c>
      <c r="I70" s="5"/>
      <c r="K70" t="s">
        <v>1</v>
      </c>
      <c r="L70" t="s">
        <v>2</v>
      </c>
      <c r="M70" t="s">
        <v>3</v>
      </c>
      <c r="N70" t="s">
        <v>4</v>
      </c>
      <c r="O70" s="2" t="s">
        <v>0</v>
      </c>
      <c r="P70" s="9" t="s">
        <v>9</v>
      </c>
      <c r="S70" t="s">
        <v>18</v>
      </c>
      <c r="T70" t="s">
        <v>49</v>
      </c>
      <c r="U70" t="s">
        <v>17</v>
      </c>
      <c r="V70" t="s">
        <v>17</v>
      </c>
      <c r="W70" t="s">
        <v>49</v>
      </c>
      <c r="X70" t="s">
        <v>18</v>
      </c>
      <c r="Z70" s="10">
        <f>U71</f>
        <v>4.25</v>
      </c>
      <c r="AA70" s="10">
        <f>V71</f>
        <v>21</v>
      </c>
      <c r="AB70" s="2">
        <f>AA70/Z70 -1</f>
        <v>3.9411764705882355</v>
      </c>
      <c r="AC70" s="2">
        <f>T71</f>
        <v>0.4285714285714286</v>
      </c>
      <c r="AD70" s="2">
        <f>W71</f>
        <v>4.8780487804878092E-2</v>
      </c>
      <c r="AF70" s="10">
        <f>U77</f>
        <v>12.25</v>
      </c>
      <c r="AG70" s="10">
        <f>V77</f>
        <v>7.25</v>
      </c>
      <c r="AH70" s="2">
        <f>AG70/AF70 -1</f>
        <v>-0.40816326530612246</v>
      </c>
      <c r="AI70" s="2">
        <f>T77</f>
        <v>-0.3666666666666667</v>
      </c>
      <c r="AJ70" s="2">
        <f>W77</f>
        <v>0.23076923076923084</v>
      </c>
      <c r="AL70" s="10">
        <f>U75</f>
        <v>10.125</v>
      </c>
      <c r="AM70" s="10">
        <f>V75</f>
        <v>8.6</v>
      </c>
      <c r="AN70" s="2">
        <f>AM70/AL70 -1</f>
        <v>-0.15061728395061735</v>
      </c>
      <c r="AO70" s="7">
        <f>T75</f>
        <v>0.16577540106951849</v>
      </c>
      <c r="AP70" s="7">
        <f>W75</f>
        <v>-8.8888888888889017E-2</v>
      </c>
    </row>
    <row r="71" spans="1:42" thickTop="1" thickBot="1" x14ac:dyDescent="0.45">
      <c r="A71" s="27" t="s">
        <v>26</v>
      </c>
      <c r="B71" t="s">
        <v>20</v>
      </c>
      <c r="C71">
        <v>2</v>
      </c>
      <c r="D71">
        <v>5</v>
      </c>
      <c r="E71">
        <v>5</v>
      </c>
      <c r="F71">
        <v>5</v>
      </c>
      <c r="G71" s="2">
        <f t="shared" ref="G71:G72" si="139">(E71+F71)/(C71+D71) -1</f>
        <v>0.4285714285714286</v>
      </c>
      <c r="H71" s="9">
        <f>(E71+F71+C71+D71)/4</f>
        <v>4.25</v>
      </c>
      <c r="J71" t="s">
        <v>20</v>
      </c>
      <c r="K71">
        <v>19</v>
      </c>
      <c r="L71">
        <v>22</v>
      </c>
      <c r="M71">
        <v>22</v>
      </c>
      <c r="N71">
        <v>21</v>
      </c>
      <c r="O71" s="2">
        <f t="shared" ref="O71:O72" si="140">(M71+N71)/(K71+L71) -1</f>
        <v>4.8780487804878092E-2</v>
      </c>
      <c r="P71" s="9">
        <f>(M71+N71+K71+L71)/4</f>
        <v>21</v>
      </c>
      <c r="R71" t="s">
        <v>21</v>
      </c>
      <c r="S71">
        <f>F71</f>
        <v>5</v>
      </c>
      <c r="T71" s="7">
        <f>G71</f>
        <v>0.4285714285714286</v>
      </c>
      <c r="U71" s="10">
        <f>H71</f>
        <v>4.25</v>
      </c>
      <c r="V71" s="10">
        <f>P71</f>
        <v>21</v>
      </c>
      <c r="W71" s="7">
        <f>O71</f>
        <v>4.8780487804878092E-2</v>
      </c>
      <c r="X71">
        <f>N71</f>
        <v>21</v>
      </c>
    </row>
    <row r="72" spans="1:42" thickTop="1" thickBot="1" x14ac:dyDescent="0.45">
      <c r="A72" s="27" t="s">
        <v>33</v>
      </c>
      <c r="B72" t="s">
        <v>34</v>
      </c>
      <c r="C72">
        <v>10</v>
      </c>
      <c r="D72">
        <v>20</v>
      </c>
      <c r="E72">
        <v>9</v>
      </c>
      <c r="F72">
        <v>10</v>
      </c>
      <c r="G72" s="2">
        <f t="shared" si="139"/>
        <v>-0.3666666666666667</v>
      </c>
      <c r="H72" s="9">
        <f t="shared" ref="H72:H76" si="141">(E72+F72+C72+D72)/4</f>
        <v>12.25</v>
      </c>
      <c r="J72" t="s">
        <v>34</v>
      </c>
      <c r="K72">
        <v>10</v>
      </c>
      <c r="L72">
        <v>3</v>
      </c>
      <c r="M72">
        <v>7</v>
      </c>
      <c r="N72">
        <v>9</v>
      </c>
      <c r="O72" s="2">
        <f t="shared" si="140"/>
        <v>0.23076923076923084</v>
      </c>
      <c r="P72" s="9">
        <f t="shared" ref="P72:P75" si="142">(M72+N72+K72+L72)/4</f>
        <v>7.25</v>
      </c>
      <c r="T72" s="7"/>
      <c r="U72" s="10"/>
      <c r="V72" s="10"/>
      <c r="W72" s="7"/>
    </row>
    <row r="73" spans="1:42" thickTop="1" thickBot="1" x14ac:dyDescent="0.45">
      <c r="A73" s="27"/>
      <c r="B73" s="14" t="s">
        <v>35</v>
      </c>
      <c r="C73" s="14">
        <v>13</v>
      </c>
      <c r="D73" s="14">
        <v>14</v>
      </c>
      <c r="E73" s="14">
        <v>14</v>
      </c>
      <c r="F73" s="14">
        <v>17</v>
      </c>
      <c r="G73" s="15">
        <f>(E73+F73)/(C73+D73) -1</f>
        <v>0.14814814814814814</v>
      </c>
      <c r="H73" s="16">
        <f>(E73+F73+C73+D73)/4</f>
        <v>14.5</v>
      </c>
      <c r="I73" s="17"/>
      <c r="J73" s="14" t="s">
        <v>35</v>
      </c>
      <c r="K73" s="14">
        <v>4</v>
      </c>
      <c r="L73" s="14">
        <v>2</v>
      </c>
      <c r="M73" s="14">
        <v>2</v>
      </c>
      <c r="N73" s="25">
        <v>1</v>
      </c>
      <c r="O73" s="15">
        <f>(M73+N73)/(K73+L73) -1</f>
        <v>-0.5</v>
      </c>
      <c r="P73" s="16">
        <f>(M73+N73+K73+L73)/4</f>
        <v>2.25</v>
      </c>
      <c r="Q73" s="17"/>
      <c r="R73" s="14"/>
      <c r="S73" s="14"/>
      <c r="T73" s="23"/>
      <c r="U73" s="24"/>
      <c r="V73" s="24"/>
      <c r="W73" s="23"/>
      <c r="X73" s="14"/>
    </row>
    <row r="74" spans="1:42" thickTop="1" thickBot="1" x14ac:dyDescent="0.45">
      <c r="A74" s="27"/>
      <c r="B74" t="s">
        <v>7</v>
      </c>
      <c r="C74" s="14">
        <v>2.25</v>
      </c>
      <c r="D74" s="14">
        <v>2.75</v>
      </c>
      <c r="E74" s="14">
        <v>2.75</v>
      </c>
      <c r="F74" s="14">
        <v>2.75</v>
      </c>
      <c r="G74" s="2">
        <f t="shared" ref="G74:G76" si="143">(E74+F74)/(C74+D74) -1</f>
        <v>0.10000000000000009</v>
      </c>
      <c r="H74" s="9">
        <f t="shared" ref="H74:H78" si="144">(E74+F74+C74+D74)/4</f>
        <v>2.625</v>
      </c>
      <c r="J74" t="s">
        <v>7</v>
      </c>
      <c r="K74" s="14">
        <v>2.75</v>
      </c>
      <c r="L74" s="14">
        <v>3</v>
      </c>
      <c r="M74" s="14">
        <v>3</v>
      </c>
      <c r="N74" s="25">
        <v>3</v>
      </c>
      <c r="O74" s="2">
        <f t="shared" ref="O74:O75" si="145">(M74+N74)/(K74+L74) -1</f>
        <v>4.3478260869565188E-2</v>
      </c>
      <c r="P74" s="9">
        <f t="shared" ref="P74:P77" si="146">(M74+N74+K74+L74)/4</f>
        <v>2.9375</v>
      </c>
      <c r="T74" s="7"/>
      <c r="U74" s="10"/>
      <c r="V74" s="10"/>
      <c r="W74" s="7"/>
    </row>
    <row r="75" spans="1:42" thickTop="1" thickBot="1" x14ac:dyDescent="0.45">
      <c r="A75" s="27"/>
      <c r="B75" s="3" t="s">
        <v>6</v>
      </c>
      <c r="C75" s="3">
        <v>12.3</v>
      </c>
      <c r="D75" s="3">
        <v>6.4</v>
      </c>
      <c r="E75" s="3">
        <v>10.9</v>
      </c>
      <c r="F75" s="3">
        <v>10.9</v>
      </c>
      <c r="G75" s="18">
        <f t="shared" si="143"/>
        <v>0.16577540106951849</v>
      </c>
      <c r="H75" s="19">
        <f t="shared" si="144"/>
        <v>10.125</v>
      </c>
      <c r="I75" s="20"/>
      <c r="J75" s="3" t="s">
        <v>6</v>
      </c>
      <c r="K75" s="3">
        <v>9.6</v>
      </c>
      <c r="L75" s="3">
        <v>8.4</v>
      </c>
      <c r="M75" s="3">
        <v>8.4</v>
      </c>
      <c r="N75" s="3">
        <v>8</v>
      </c>
      <c r="O75" s="18">
        <f t="shared" si="145"/>
        <v>-8.8888888888889017E-2</v>
      </c>
      <c r="P75" s="19">
        <f t="shared" si="146"/>
        <v>8.6</v>
      </c>
      <c r="Q75" s="20"/>
      <c r="R75" t="s">
        <v>6</v>
      </c>
      <c r="S75">
        <f t="shared" ref="S75:S77" si="147">F75</f>
        <v>10.9</v>
      </c>
      <c r="T75" s="7">
        <f t="shared" ref="T75:T77" si="148">G75</f>
        <v>0.16577540106951849</v>
      </c>
      <c r="U75" s="10">
        <f t="shared" ref="U75:U77" si="149">H75</f>
        <v>10.125</v>
      </c>
      <c r="V75" s="10">
        <f t="shared" ref="V75:V77" si="150">P75</f>
        <v>8.6</v>
      </c>
      <c r="W75" s="7">
        <f t="shared" ref="W75:W77" si="151">O75</f>
        <v>-8.8888888888889017E-2</v>
      </c>
      <c r="X75">
        <f t="shared" ref="X75:X77" si="152">N75</f>
        <v>8</v>
      </c>
    </row>
    <row r="76" spans="1:42" thickTop="1" thickBot="1" x14ac:dyDescent="0.45">
      <c r="A76" s="27"/>
      <c r="B76" t="s">
        <v>22</v>
      </c>
      <c r="C76" s="21">
        <f>C71/(C71+C72)</f>
        <v>0.16666666666666666</v>
      </c>
      <c r="D76" s="21">
        <f>D71/(D71+D72)</f>
        <v>0.2</v>
      </c>
      <c r="E76" s="21">
        <f>E71/(E71+E72)</f>
        <v>0.35714285714285715</v>
      </c>
      <c r="F76" s="21">
        <f>F71/(F71+F72)</f>
        <v>0.33333333333333331</v>
      </c>
      <c r="G76" s="2">
        <f t="shared" si="143"/>
        <v>0.88311688311688297</v>
      </c>
      <c r="H76" s="9">
        <f t="shared" si="144"/>
        <v>0.26428571428571429</v>
      </c>
      <c r="J76" t="s">
        <v>23</v>
      </c>
      <c r="K76" s="21">
        <f>K71/(K71+K72)</f>
        <v>0.65517241379310343</v>
      </c>
      <c r="L76" s="21">
        <f>L71/(L71+L72)</f>
        <v>0.88</v>
      </c>
      <c r="M76" s="21">
        <f>M71/(M71+M72)</f>
        <v>0.75862068965517238</v>
      </c>
      <c r="N76" s="21">
        <f>N71/(N71+N72)</f>
        <v>0.7</v>
      </c>
      <c r="O76" s="2">
        <f>(M76+N76)/(K76+L76) -1</f>
        <v>-4.9865229110512277E-2</v>
      </c>
      <c r="P76" s="9">
        <f>(M76+N76+K76+L76)/4</f>
        <v>0.74844827586206897</v>
      </c>
      <c r="R76" t="s">
        <v>24</v>
      </c>
      <c r="S76" s="2">
        <f t="shared" si="147"/>
        <v>0.33333333333333331</v>
      </c>
      <c r="T76" s="7">
        <f t="shared" si="148"/>
        <v>0.88311688311688297</v>
      </c>
      <c r="U76" s="10">
        <f t="shared" si="149"/>
        <v>0.26428571428571429</v>
      </c>
      <c r="V76" s="2">
        <f t="shared" si="150"/>
        <v>0.74844827586206897</v>
      </c>
      <c r="W76" s="7">
        <f t="shared" si="151"/>
        <v>-4.9865229110512277E-2</v>
      </c>
      <c r="X76">
        <f t="shared" si="152"/>
        <v>0.7</v>
      </c>
    </row>
    <row r="77" spans="1:42" thickTop="1" thickBot="1" x14ac:dyDescent="0.45">
      <c r="A77" s="26"/>
      <c r="B77" s="3" t="s">
        <v>36</v>
      </c>
      <c r="C77" s="3">
        <f>C72</f>
        <v>10</v>
      </c>
      <c r="D77" s="3">
        <f t="shared" ref="D77:F77" si="153">D72</f>
        <v>20</v>
      </c>
      <c r="E77" s="3">
        <f t="shared" si="153"/>
        <v>9</v>
      </c>
      <c r="F77" s="3">
        <f t="shared" si="153"/>
        <v>10</v>
      </c>
      <c r="G77" s="18">
        <f>(E77+F77)/(C77+D77) -1</f>
        <v>-0.3666666666666667</v>
      </c>
      <c r="H77" s="19">
        <f>(E77+F77+C77+D77)/4</f>
        <v>12.25</v>
      </c>
      <c r="I77" s="20"/>
      <c r="J77" s="3" t="s">
        <v>37</v>
      </c>
      <c r="K77" s="3">
        <f>K72</f>
        <v>10</v>
      </c>
      <c r="L77" s="3">
        <f t="shared" ref="L77:N77" si="154">L72</f>
        <v>3</v>
      </c>
      <c r="M77" s="3">
        <f t="shared" si="154"/>
        <v>7</v>
      </c>
      <c r="N77" s="3">
        <f t="shared" si="154"/>
        <v>9</v>
      </c>
      <c r="O77" s="18">
        <f>(M77+N77)/(K77+L77) -1</f>
        <v>0.23076923076923084</v>
      </c>
      <c r="P77" s="19">
        <f>(M77+N77+K77+L77)/4</f>
        <v>7.25</v>
      </c>
      <c r="R77" t="s">
        <v>38</v>
      </c>
      <c r="S77">
        <f>F77</f>
        <v>10</v>
      </c>
      <c r="T77" s="7">
        <f>G77</f>
        <v>-0.3666666666666667</v>
      </c>
      <c r="U77" s="10">
        <f>H77</f>
        <v>12.25</v>
      </c>
      <c r="V77" s="10">
        <f>P77</f>
        <v>7.25</v>
      </c>
      <c r="W77" s="7">
        <f>O77</f>
        <v>0.23076923076923084</v>
      </c>
      <c r="X77">
        <f>N77</f>
        <v>9</v>
      </c>
    </row>
    <row r="78" spans="1:42" thickTop="1" thickBot="1" x14ac:dyDescent="0.45">
      <c r="A78" s="27"/>
      <c r="B78" s="3" t="s">
        <v>8</v>
      </c>
      <c r="C78" s="3">
        <f>C71 * 2 - C77</f>
        <v>-6</v>
      </c>
      <c r="D78" s="3">
        <f>D71 * 2 - D77</f>
        <v>-10</v>
      </c>
      <c r="E78" s="3">
        <f>E71 * 2 - E77</f>
        <v>1</v>
      </c>
      <c r="F78" s="3">
        <f>F71 * 2 - F77</f>
        <v>0</v>
      </c>
      <c r="G78" s="2">
        <f t="shared" ref="G78" si="155">(E78+F78)/(C78+D78) -1</f>
        <v>-1.0625</v>
      </c>
      <c r="H78" s="9">
        <f t="shared" ref="H78" si="156">(E78+F78+C78+D78)/4</f>
        <v>-3.75</v>
      </c>
      <c r="J78" s="3" t="s">
        <v>8</v>
      </c>
      <c r="K78" s="3">
        <f>K71 * 2 - K77</f>
        <v>28</v>
      </c>
      <c r="L78" s="3">
        <f>L71 * 2 - L77</f>
        <v>41</v>
      </c>
      <c r="M78" s="3">
        <f>M71 * 2 - M77</f>
        <v>37</v>
      </c>
      <c r="N78" s="3">
        <f>N71 * 2 - N77</f>
        <v>33</v>
      </c>
      <c r="O78" s="2">
        <f t="shared" ref="O78" si="157">(M78+N78)/(K78+L78) -1</f>
        <v>1.449275362318847E-2</v>
      </c>
      <c r="P78" s="9">
        <f t="shared" ref="P78" si="158">(M78+N78+K78+L78)/4</f>
        <v>34.75</v>
      </c>
      <c r="R78" s="3" t="s">
        <v>16</v>
      </c>
      <c r="S78" s="3">
        <f>F78</f>
        <v>0</v>
      </c>
      <c r="T78" s="11">
        <f t="shared" ref="T78" si="159">G78</f>
        <v>-1.0625</v>
      </c>
      <c r="U78" s="12">
        <f t="shared" ref="U78" si="160">H78</f>
        <v>-3.75</v>
      </c>
      <c r="V78" s="12">
        <f t="shared" ref="V78" si="161">P78</f>
        <v>34.75</v>
      </c>
      <c r="W78" s="11">
        <f t="shared" ref="W78" si="162">O78</f>
        <v>1.449275362318847E-2</v>
      </c>
      <c r="X78" s="3">
        <f t="shared" ref="X78" si="163">N78</f>
        <v>33</v>
      </c>
    </row>
    <row r="79" spans="1:42" thickTop="1" thickBot="1" x14ac:dyDescent="0.45">
      <c r="Z79" s="28" t="s">
        <v>53</v>
      </c>
      <c r="AA79" s="28" t="s">
        <v>58</v>
      </c>
      <c r="AB79" s="28" t="s">
        <v>41</v>
      </c>
      <c r="AC79" s="28" t="s">
        <v>44</v>
      </c>
      <c r="AD79" s="28" t="s">
        <v>45</v>
      </c>
      <c r="AE79" s="28"/>
      <c r="AF79" s="28" t="s">
        <v>54</v>
      </c>
      <c r="AG79" s="28" t="s">
        <v>57</v>
      </c>
      <c r="AH79" s="28" t="s">
        <v>41</v>
      </c>
      <c r="AI79" s="28" t="s">
        <v>46</v>
      </c>
      <c r="AJ79" s="28" t="s">
        <v>47</v>
      </c>
      <c r="AL79" s="28" t="s">
        <v>55</v>
      </c>
      <c r="AM79" s="28" t="s">
        <v>56</v>
      </c>
      <c r="AN79" s="28" t="s">
        <v>41</v>
      </c>
      <c r="AO79" s="28" t="s">
        <v>48</v>
      </c>
      <c r="AP79" s="28" t="s">
        <v>48</v>
      </c>
    </row>
    <row r="80" spans="1:42" thickTop="1" thickBot="1" x14ac:dyDescent="0.45">
      <c r="Y80" s="1" t="s">
        <v>50</v>
      </c>
      <c r="Z80" s="30">
        <f>AVERAGE(Z2:Z37)</f>
        <v>11.4375</v>
      </c>
      <c r="AA80" s="30">
        <f>AVERAGE(AA2:AA37)</f>
        <v>23</v>
      </c>
      <c r="AB80" s="33">
        <f>AVERAGE(AB2:AB37)</f>
        <v>1.0874303727896333</v>
      </c>
      <c r="AC80" s="33">
        <f>AVERAGE(AC2:AC37)</f>
        <v>0.17140522875816999</v>
      </c>
      <c r="AD80" s="33">
        <f>AVERAGE(AD2:AD37)</f>
        <v>3.3708124315285692E-2</v>
      </c>
      <c r="AE80" s="30"/>
      <c r="AF80" s="30">
        <f>AVERAGE(AF2:AF37)</f>
        <v>7.1875</v>
      </c>
      <c r="AG80" s="30">
        <f>AVERAGE(AG2:AG37)</f>
        <v>6.3125</v>
      </c>
      <c r="AH80" s="33">
        <f>AVERAGE(AH2:AH37)</f>
        <v>-8.6602368220015297E-2</v>
      </c>
      <c r="AI80" s="33">
        <f>AVERAGE(AI2:AI37)</f>
        <v>8.3848443223443203E-2</v>
      </c>
      <c r="AJ80" s="33">
        <f>AVERAGE(AJ2:AJ37)</f>
        <v>-0.1236263736263736</v>
      </c>
      <c r="AK80" s="31"/>
      <c r="AL80" s="30">
        <f>AVERAGE(AL2:AL37)</f>
        <v>6.1749999999999998</v>
      </c>
      <c r="AM80" s="30">
        <f>AVERAGE(AM2:AM37)</f>
        <v>7.6062500000000002</v>
      </c>
      <c r="AN80" s="33">
        <f>AVERAGE(AN2:AN37)</f>
        <v>0.2343909119201012</v>
      </c>
      <c r="AO80" s="33">
        <f>AVERAGE(AO2:AO37)</f>
        <v>-7.396572892756112E-2</v>
      </c>
      <c r="AP80" s="33">
        <f>AVERAGE(AP2:AP37)</f>
        <v>-7.4576574219431313E-2</v>
      </c>
    </row>
    <row r="81" spans="25:42" thickTop="1" thickBot="1" x14ac:dyDescent="0.45">
      <c r="Y81" s="26" t="s">
        <v>51</v>
      </c>
      <c r="Z81" s="26">
        <f>AVERAGE(Z47:Z66)</f>
        <v>10.5</v>
      </c>
      <c r="AA81" s="26">
        <f t="shared" ref="AA81:AP81" si="164">AVERAGE(AA47:AA66)</f>
        <v>20.75</v>
      </c>
      <c r="AB81" s="35">
        <f t="shared" si="164"/>
        <v>1.0748630553864882</v>
      </c>
      <c r="AC81" s="35">
        <f t="shared" si="164"/>
        <v>-4.9768518518518545E-2</v>
      </c>
      <c r="AD81" s="35">
        <f t="shared" si="164"/>
        <v>8.5714285714285743E-2</v>
      </c>
      <c r="AE81" s="26"/>
      <c r="AF81" s="26">
        <f t="shared" si="164"/>
        <v>8.75</v>
      </c>
      <c r="AG81" s="26">
        <f t="shared" si="164"/>
        <v>8.625</v>
      </c>
      <c r="AH81" s="35">
        <f t="shared" si="164"/>
        <v>-1.428571428571429E-2</v>
      </c>
      <c r="AI81" s="35">
        <f t="shared" si="164"/>
        <v>0.3755656108597285</v>
      </c>
      <c r="AJ81" s="35">
        <f t="shared" si="164"/>
        <v>-0.45</v>
      </c>
      <c r="AK81" s="26"/>
      <c r="AL81" s="26">
        <f t="shared" si="164"/>
        <v>6.5124999999999993</v>
      </c>
      <c r="AM81" s="26">
        <f t="shared" si="164"/>
        <v>7.2249999999999996</v>
      </c>
      <c r="AN81" s="34">
        <f t="shared" si="164"/>
        <v>0.10899142265601891</v>
      </c>
      <c r="AO81" s="34">
        <f t="shared" si="164"/>
        <v>-2.8262867647058931E-2</v>
      </c>
      <c r="AP81" s="34">
        <f t="shared" si="164"/>
        <v>-1.0705527259007752E-2</v>
      </c>
    </row>
    <row r="82" spans="25:42" thickTop="1" thickBot="1" x14ac:dyDescent="0.45">
      <c r="Y82" s="27" t="s">
        <v>52</v>
      </c>
      <c r="Z82" s="29">
        <f>Z70</f>
        <v>4.25</v>
      </c>
      <c r="AA82" s="29">
        <f t="shared" ref="AA82:AP82" si="165">AA70</f>
        <v>21</v>
      </c>
      <c r="AB82" s="32">
        <f t="shared" si="165"/>
        <v>3.9411764705882355</v>
      </c>
      <c r="AC82" s="32">
        <f t="shared" si="165"/>
        <v>0.4285714285714286</v>
      </c>
      <c r="AD82" s="32">
        <f t="shared" si="165"/>
        <v>4.8780487804878092E-2</v>
      </c>
      <c r="AE82" s="29"/>
      <c r="AF82" s="29">
        <f t="shared" si="165"/>
        <v>12.25</v>
      </c>
      <c r="AG82" s="29">
        <f t="shared" si="165"/>
        <v>7.25</v>
      </c>
      <c r="AH82" s="32">
        <f t="shared" si="165"/>
        <v>-0.40816326530612246</v>
      </c>
      <c r="AI82" s="32">
        <f t="shared" si="165"/>
        <v>-0.3666666666666667</v>
      </c>
      <c r="AJ82" s="32">
        <f t="shared" si="165"/>
        <v>0.23076923076923084</v>
      </c>
      <c r="AK82" s="29"/>
      <c r="AL82" s="29">
        <f t="shared" si="165"/>
        <v>10.125</v>
      </c>
      <c r="AM82" s="29">
        <f t="shared" si="165"/>
        <v>8.6</v>
      </c>
      <c r="AN82" s="32">
        <f t="shared" si="165"/>
        <v>-0.15061728395061735</v>
      </c>
      <c r="AO82" s="32">
        <f t="shared" si="165"/>
        <v>0.16577540106951849</v>
      </c>
      <c r="AP82" s="32">
        <f t="shared" si="165"/>
        <v>-8.8888888888889017E-2</v>
      </c>
    </row>
  </sheetData>
  <mergeCells count="28">
    <mergeCell ref="B69:G69"/>
    <mergeCell ref="J69:O69"/>
    <mergeCell ref="S69:U69"/>
    <mergeCell ref="V69:X69"/>
    <mergeCell ref="B34:G34"/>
    <mergeCell ref="J34:O34"/>
    <mergeCell ref="S34:U34"/>
    <mergeCell ref="V34:X34"/>
    <mergeCell ref="B47:G47"/>
    <mergeCell ref="J47:O47"/>
    <mergeCell ref="S47:U47"/>
    <mergeCell ref="V47:X47"/>
    <mergeCell ref="B12:G12"/>
    <mergeCell ref="J12:O12"/>
    <mergeCell ref="S12:U12"/>
    <mergeCell ref="V12:X12"/>
    <mergeCell ref="B23:G23"/>
    <mergeCell ref="J23:O23"/>
    <mergeCell ref="S23:U23"/>
    <mergeCell ref="V23:X23"/>
    <mergeCell ref="S1:U1"/>
    <mergeCell ref="V1:X1"/>
    <mergeCell ref="J1:O1"/>
    <mergeCell ref="B1:G1"/>
    <mergeCell ref="B58:G58"/>
    <mergeCell ref="J58:O58"/>
    <mergeCell ref="S58:U58"/>
    <mergeCell ref="V58:X58"/>
  </mergeCells>
  <phoneticPr fontId="4" type="noConversion"/>
  <conditionalFormatting sqref="G10">
    <cfRule type="cellIs" dxfId="151" priority="399" operator="lessThan">
      <formula>0</formula>
    </cfRule>
    <cfRule type="cellIs" dxfId="150" priority="400" operator="greaterThan">
      <formula>0</formula>
    </cfRule>
  </conditionalFormatting>
  <conditionalFormatting sqref="G7:G9">
    <cfRule type="cellIs" dxfId="149" priority="397" operator="lessThan">
      <formula>0</formula>
    </cfRule>
    <cfRule type="cellIs" dxfId="148" priority="398" operator="greaterThan">
      <formula>0</formula>
    </cfRule>
  </conditionalFormatting>
  <conditionalFormatting sqref="O10">
    <cfRule type="cellIs" dxfId="147" priority="195" operator="lessThan">
      <formula>0</formula>
    </cfRule>
    <cfRule type="cellIs" dxfId="146" priority="196" operator="greaterThan">
      <formula>0</formula>
    </cfRule>
  </conditionalFormatting>
  <conditionalFormatting sqref="O7:O9">
    <cfRule type="cellIs" dxfId="145" priority="193" operator="lessThan">
      <formula>0</formula>
    </cfRule>
    <cfRule type="cellIs" dxfId="144" priority="194" operator="greaterThan">
      <formula>0</formula>
    </cfRule>
  </conditionalFormatting>
  <conditionalFormatting sqref="G64">
    <cfRule type="cellIs" dxfId="143" priority="181" operator="lessThan">
      <formula>0</formula>
    </cfRule>
    <cfRule type="cellIs" dxfId="142" priority="182" operator="greaterThan">
      <formula>0</formula>
    </cfRule>
  </conditionalFormatting>
  <conditionalFormatting sqref="O64">
    <cfRule type="cellIs" dxfId="141" priority="177" operator="lessThan">
      <formula>0</formula>
    </cfRule>
    <cfRule type="cellIs" dxfId="140" priority="178" operator="greaterThan">
      <formula>0</formula>
    </cfRule>
  </conditionalFormatting>
  <conditionalFormatting sqref="O31">
    <cfRule type="cellIs" dxfId="139" priority="21" operator="lessThan">
      <formula>0</formula>
    </cfRule>
    <cfRule type="cellIs" dxfId="138" priority="22" operator="greaterThan">
      <formula>0</formula>
    </cfRule>
  </conditionalFormatting>
  <conditionalFormatting sqref="O62">
    <cfRule type="cellIs" dxfId="137" priority="173" operator="lessThan">
      <formula>0</formula>
    </cfRule>
    <cfRule type="cellIs" dxfId="136" priority="174" operator="greaterThan">
      <formula>0</formula>
    </cfRule>
  </conditionalFormatting>
  <conditionalFormatting sqref="G62">
    <cfRule type="cellIs" dxfId="135" priority="175" operator="lessThan">
      <formula>0</formula>
    </cfRule>
    <cfRule type="cellIs" dxfId="134" priority="176" operator="greaterThan">
      <formula>0</formula>
    </cfRule>
  </conditionalFormatting>
  <conditionalFormatting sqref="G5">
    <cfRule type="cellIs" dxfId="131" priority="171" operator="lessThan">
      <formula>0</formula>
    </cfRule>
    <cfRule type="cellIs" dxfId="130" priority="172" operator="greaterThan">
      <formula>0</formula>
    </cfRule>
  </conditionalFormatting>
  <conditionalFormatting sqref="O5">
    <cfRule type="cellIs" dxfId="129" priority="169" operator="lessThan">
      <formula>0</formula>
    </cfRule>
    <cfRule type="cellIs" dxfId="128" priority="170" operator="greaterThan">
      <formula>0</formula>
    </cfRule>
  </conditionalFormatting>
  <conditionalFormatting sqref="G67">
    <cfRule type="cellIs" dxfId="127" priority="167" operator="lessThan">
      <formula>0</formula>
    </cfRule>
    <cfRule type="cellIs" dxfId="126" priority="168" operator="greaterThan">
      <formula>0</formula>
    </cfRule>
  </conditionalFormatting>
  <conditionalFormatting sqref="G65">
    <cfRule type="cellIs" dxfId="125" priority="165" operator="lessThan">
      <formula>0</formula>
    </cfRule>
    <cfRule type="cellIs" dxfId="124" priority="166" operator="greaterThan">
      <formula>0</formula>
    </cfRule>
  </conditionalFormatting>
  <conditionalFormatting sqref="O67">
    <cfRule type="cellIs" dxfId="123" priority="163" operator="lessThan">
      <formula>0</formula>
    </cfRule>
    <cfRule type="cellIs" dxfId="122" priority="164" operator="greaterThan">
      <formula>0</formula>
    </cfRule>
  </conditionalFormatting>
  <conditionalFormatting sqref="O65">
    <cfRule type="cellIs" dxfId="121" priority="161" operator="lessThan">
      <formula>0</formula>
    </cfRule>
    <cfRule type="cellIs" dxfId="120" priority="162" operator="greaterThan">
      <formula>0</formula>
    </cfRule>
  </conditionalFormatting>
  <conditionalFormatting sqref="G18">
    <cfRule type="cellIs" dxfId="119" priority="159" operator="lessThan">
      <formula>0</formula>
    </cfRule>
    <cfRule type="cellIs" dxfId="118" priority="160" operator="greaterThan">
      <formula>0</formula>
    </cfRule>
  </conditionalFormatting>
  <conditionalFormatting sqref="O18">
    <cfRule type="cellIs" dxfId="117" priority="157" operator="lessThan">
      <formula>0</formula>
    </cfRule>
    <cfRule type="cellIs" dxfId="116" priority="158" operator="greaterThan">
      <formula>0</formula>
    </cfRule>
  </conditionalFormatting>
  <conditionalFormatting sqref="O16">
    <cfRule type="cellIs" dxfId="115" priority="153" operator="lessThan">
      <formula>0</formula>
    </cfRule>
    <cfRule type="cellIs" dxfId="114" priority="154" operator="greaterThan">
      <formula>0</formula>
    </cfRule>
  </conditionalFormatting>
  <conditionalFormatting sqref="G16">
    <cfRule type="cellIs" dxfId="113" priority="155" operator="lessThan">
      <formula>0</formula>
    </cfRule>
    <cfRule type="cellIs" dxfId="112" priority="156" operator="greaterThan">
      <formula>0</formula>
    </cfRule>
  </conditionalFormatting>
  <conditionalFormatting sqref="G21">
    <cfRule type="cellIs" dxfId="111" priority="151" operator="lessThan">
      <formula>0</formula>
    </cfRule>
    <cfRule type="cellIs" dxfId="110" priority="152" operator="greaterThan">
      <formula>0</formula>
    </cfRule>
  </conditionalFormatting>
  <conditionalFormatting sqref="G19">
    <cfRule type="cellIs" dxfId="109" priority="149" operator="lessThan">
      <formula>0</formula>
    </cfRule>
    <cfRule type="cellIs" dxfId="108" priority="150" operator="greaterThan">
      <formula>0</formula>
    </cfRule>
  </conditionalFormatting>
  <conditionalFormatting sqref="O21">
    <cfRule type="cellIs" dxfId="107" priority="147" operator="lessThan">
      <formula>0</formula>
    </cfRule>
    <cfRule type="cellIs" dxfId="106" priority="148" operator="greaterThan">
      <formula>0</formula>
    </cfRule>
  </conditionalFormatting>
  <conditionalFormatting sqref="O19">
    <cfRule type="cellIs" dxfId="105" priority="145" operator="lessThan">
      <formula>0</formula>
    </cfRule>
    <cfRule type="cellIs" dxfId="104" priority="146" operator="greaterThan">
      <formula>0</formula>
    </cfRule>
  </conditionalFormatting>
  <conditionalFormatting sqref="O20">
    <cfRule type="cellIs" dxfId="103" priority="25" operator="lessThan">
      <formula>0</formula>
    </cfRule>
    <cfRule type="cellIs" dxfId="102" priority="26" operator="greaterThan">
      <formula>0</formula>
    </cfRule>
  </conditionalFormatting>
  <conditionalFormatting sqref="G20">
    <cfRule type="cellIs" dxfId="101" priority="27" operator="lessThan">
      <formula>0</formula>
    </cfRule>
    <cfRule type="cellIs" dxfId="100" priority="28" operator="greaterThan">
      <formula>0</formula>
    </cfRule>
  </conditionalFormatting>
  <conditionalFormatting sqref="G78">
    <cfRule type="cellIs" dxfId="99" priority="39" operator="lessThan">
      <formula>0</formula>
    </cfRule>
    <cfRule type="cellIs" dxfId="98" priority="40" operator="greaterThan">
      <formula>0</formula>
    </cfRule>
  </conditionalFormatting>
  <conditionalFormatting sqref="G76">
    <cfRule type="cellIs" dxfId="97" priority="37" operator="lessThan">
      <formula>0</formula>
    </cfRule>
    <cfRule type="cellIs" dxfId="96" priority="38" operator="greaterThan">
      <formula>0</formula>
    </cfRule>
  </conditionalFormatting>
  <conditionalFormatting sqref="O78">
    <cfRule type="cellIs" dxfId="95" priority="35" operator="lessThan">
      <formula>0</formula>
    </cfRule>
    <cfRule type="cellIs" dxfId="94" priority="36" operator="greaterThan">
      <formula>0</formula>
    </cfRule>
  </conditionalFormatting>
  <conditionalFormatting sqref="O76">
    <cfRule type="cellIs" dxfId="93" priority="33" operator="lessThan">
      <formula>0</formula>
    </cfRule>
    <cfRule type="cellIs" dxfId="92" priority="34" operator="greaterThan">
      <formula>0</formula>
    </cfRule>
  </conditionalFormatting>
  <conditionalFormatting sqref="G29">
    <cfRule type="cellIs" dxfId="91" priority="127" operator="lessThan">
      <formula>0</formula>
    </cfRule>
    <cfRule type="cellIs" dxfId="90" priority="128" operator="greaterThan">
      <formula>0</formula>
    </cfRule>
  </conditionalFormatting>
  <conditionalFormatting sqref="O29">
    <cfRule type="cellIs" dxfId="89" priority="125" operator="lessThan">
      <formula>0</formula>
    </cfRule>
    <cfRule type="cellIs" dxfId="88" priority="126" operator="greaterThan">
      <formula>0</formula>
    </cfRule>
  </conditionalFormatting>
  <conditionalFormatting sqref="O27">
    <cfRule type="cellIs" dxfId="87" priority="121" operator="lessThan">
      <formula>0</formula>
    </cfRule>
    <cfRule type="cellIs" dxfId="86" priority="122" operator="greaterThan">
      <formula>0</formula>
    </cfRule>
  </conditionalFormatting>
  <conditionalFormatting sqref="G27">
    <cfRule type="cellIs" dxfId="85" priority="123" operator="lessThan">
      <formula>0</formula>
    </cfRule>
    <cfRule type="cellIs" dxfId="84" priority="124" operator="greaterThan">
      <formula>0</formula>
    </cfRule>
  </conditionalFormatting>
  <conditionalFormatting sqref="G32">
    <cfRule type="cellIs" dxfId="83" priority="119" operator="lessThan">
      <formula>0</formula>
    </cfRule>
    <cfRule type="cellIs" dxfId="82" priority="120" operator="greaterThan">
      <formula>0</formula>
    </cfRule>
  </conditionalFormatting>
  <conditionalFormatting sqref="G30">
    <cfRule type="cellIs" dxfId="81" priority="117" operator="lessThan">
      <formula>0</formula>
    </cfRule>
    <cfRule type="cellIs" dxfId="80" priority="118" operator="greaterThan">
      <formula>0</formula>
    </cfRule>
  </conditionalFormatting>
  <conditionalFormatting sqref="O32">
    <cfRule type="cellIs" dxfId="79" priority="115" operator="lessThan">
      <formula>0</formula>
    </cfRule>
    <cfRule type="cellIs" dxfId="78" priority="116" operator="greaterThan">
      <formula>0</formula>
    </cfRule>
  </conditionalFormatting>
  <conditionalFormatting sqref="O30">
    <cfRule type="cellIs" dxfId="77" priority="113" operator="lessThan">
      <formula>0</formula>
    </cfRule>
    <cfRule type="cellIs" dxfId="76" priority="114" operator="greaterThan">
      <formula>0</formula>
    </cfRule>
  </conditionalFormatting>
  <conditionalFormatting sqref="G53">
    <cfRule type="cellIs" dxfId="75" priority="111" operator="lessThan">
      <formula>0</formula>
    </cfRule>
    <cfRule type="cellIs" dxfId="74" priority="112" operator="greaterThan">
      <formula>0</formula>
    </cfRule>
  </conditionalFormatting>
  <conditionalFormatting sqref="O53">
    <cfRule type="cellIs" dxfId="73" priority="109" operator="lessThan">
      <formula>0</formula>
    </cfRule>
    <cfRule type="cellIs" dxfId="72" priority="110" operator="greaterThan">
      <formula>0</formula>
    </cfRule>
  </conditionalFormatting>
  <conditionalFormatting sqref="O51">
    <cfRule type="cellIs" dxfId="71" priority="105" operator="lessThan">
      <formula>0</formula>
    </cfRule>
    <cfRule type="cellIs" dxfId="70" priority="106" operator="greaterThan">
      <formula>0</formula>
    </cfRule>
  </conditionalFormatting>
  <conditionalFormatting sqref="G51">
    <cfRule type="cellIs" dxfId="69" priority="107" operator="lessThan">
      <formula>0</formula>
    </cfRule>
    <cfRule type="cellIs" dxfId="68" priority="108" operator="greaterThan">
      <formula>0</formula>
    </cfRule>
  </conditionalFormatting>
  <conditionalFormatting sqref="G56">
    <cfRule type="cellIs" dxfId="67" priority="103" operator="lessThan">
      <formula>0</formula>
    </cfRule>
    <cfRule type="cellIs" dxfId="66" priority="104" operator="greaterThan">
      <formula>0</formula>
    </cfRule>
  </conditionalFormatting>
  <conditionalFormatting sqref="G54">
    <cfRule type="cellIs" dxfId="65" priority="101" operator="lessThan">
      <formula>0</formula>
    </cfRule>
    <cfRule type="cellIs" dxfId="64" priority="102" operator="greaterThan">
      <formula>0</formula>
    </cfRule>
  </conditionalFormatting>
  <conditionalFormatting sqref="O56">
    <cfRule type="cellIs" dxfId="63" priority="99" operator="lessThan">
      <formula>0</formula>
    </cfRule>
    <cfRule type="cellIs" dxfId="62" priority="100" operator="greaterThan">
      <formula>0</formula>
    </cfRule>
  </conditionalFormatting>
  <conditionalFormatting sqref="O54">
    <cfRule type="cellIs" dxfId="61" priority="97" operator="lessThan">
      <formula>0</formula>
    </cfRule>
    <cfRule type="cellIs" dxfId="60" priority="98" operator="greaterThan">
      <formula>0</formula>
    </cfRule>
  </conditionalFormatting>
  <conditionalFormatting sqref="G40">
    <cfRule type="cellIs" dxfId="43" priority="79" operator="lessThan">
      <formula>0</formula>
    </cfRule>
    <cfRule type="cellIs" dxfId="42" priority="80" operator="greaterThan">
      <formula>0</formula>
    </cfRule>
  </conditionalFormatting>
  <conditionalFormatting sqref="O40">
    <cfRule type="cellIs" dxfId="41" priority="77" operator="lessThan">
      <formula>0</formula>
    </cfRule>
    <cfRule type="cellIs" dxfId="40" priority="78" operator="greaterThan">
      <formula>0</formula>
    </cfRule>
  </conditionalFormatting>
  <conditionalFormatting sqref="O38">
    <cfRule type="cellIs" dxfId="39" priority="73" operator="lessThan">
      <formula>0</formula>
    </cfRule>
    <cfRule type="cellIs" dxfId="38" priority="74" operator="greaterThan">
      <formula>0</formula>
    </cfRule>
  </conditionalFormatting>
  <conditionalFormatting sqref="G38">
    <cfRule type="cellIs" dxfId="37" priority="75" operator="lessThan">
      <formula>0</formula>
    </cfRule>
    <cfRule type="cellIs" dxfId="36" priority="76" operator="greaterThan">
      <formula>0</formula>
    </cfRule>
  </conditionalFormatting>
  <conditionalFormatting sqref="G43">
    <cfRule type="cellIs" dxfId="35" priority="71" operator="lessThan">
      <formula>0</formula>
    </cfRule>
    <cfRule type="cellIs" dxfId="34" priority="72" operator="greaterThan">
      <formula>0</formula>
    </cfRule>
  </conditionalFormatting>
  <conditionalFormatting sqref="G41">
    <cfRule type="cellIs" dxfId="33" priority="69" operator="lessThan">
      <formula>0</formula>
    </cfRule>
    <cfRule type="cellIs" dxfId="32" priority="70" operator="greaterThan">
      <formula>0</formula>
    </cfRule>
  </conditionalFormatting>
  <conditionalFormatting sqref="O43">
    <cfRule type="cellIs" dxfId="31" priority="67" operator="lessThan">
      <formula>0</formula>
    </cfRule>
    <cfRule type="cellIs" dxfId="30" priority="68" operator="greaterThan">
      <formula>0</formula>
    </cfRule>
  </conditionalFormatting>
  <conditionalFormatting sqref="O41">
    <cfRule type="cellIs" dxfId="29" priority="65" operator="lessThan">
      <formula>0</formula>
    </cfRule>
    <cfRule type="cellIs" dxfId="28" priority="66" operator="greaterThan">
      <formula>0</formula>
    </cfRule>
  </conditionalFormatting>
  <conditionalFormatting sqref="G75">
    <cfRule type="cellIs" dxfId="27" priority="47" operator="lessThan">
      <formula>0</formula>
    </cfRule>
    <cfRule type="cellIs" dxfId="26" priority="48" operator="greaterThan">
      <formula>0</formula>
    </cfRule>
  </conditionalFormatting>
  <conditionalFormatting sqref="O75">
    <cfRule type="cellIs" dxfId="25" priority="45" operator="lessThan">
      <formula>0</formula>
    </cfRule>
    <cfRule type="cellIs" dxfId="24" priority="46" operator="greaterThan">
      <formula>0</formula>
    </cfRule>
  </conditionalFormatting>
  <conditionalFormatting sqref="O73">
    <cfRule type="cellIs" dxfId="23" priority="41" operator="lessThan">
      <formula>0</formula>
    </cfRule>
    <cfRule type="cellIs" dxfId="22" priority="42" operator="greaterThan">
      <formula>0</formula>
    </cfRule>
  </conditionalFormatting>
  <conditionalFormatting sqref="G73">
    <cfRule type="cellIs" dxfId="21" priority="43" operator="lessThan">
      <formula>0</formula>
    </cfRule>
    <cfRule type="cellIs" dxfId="20" priority="44" operator="greaterThan">
      <formula>0</formula>
    </cfRule>
  </conditionalFormatting>
  <conditionalFormatting sqref="O66">
    <cfRule type="cellIs" dxfId="19" priority="5" operator="lessThan">
      <formula>0</formula>
    </cfRule>
    <cfRule type="cellIs" dxfId="18" priority="6" operator="greaterThan">
      <formula>0</formula>
    </cfRule>
  </conditionalFormatting>
  <conditionalFormatting sqref="O77">
    <cfRule type="cellIs" dxfId="17" priority="1" operator="lessThan">
      <formula>0</formula>
    </cfRule>
    <cfRule type="cellIs" dxfId="16" priority="2" operator="greaterThan">
      <formula>0</formula>
    </cfRule>
  </conditionalFormatting>
  <conditionalFormatting sqref="G42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O42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O55">
    <cfRule type="cellIs" dxfId="11" priority="9" operator="lessThan">
      <formula>0</formula>
    </cfRule>
    <cfRule type="cellIs" dxfId="10" priority="10" operator="greaterThan">
      <formula>0</formula>
    </cfRule>
  </conditionalFormatting>
  <conditionalFormatting sqref="G55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G77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G31">
    <cfRule type="cellIs" dxfId="5" priority="23" operator="lessThan">
      <formula>0</formula>
    </cfRule>
    <cfRule type="cellIs" dxfId="4" priority="24" operator="greaterThan">
      <formula>0</formula>
    </cfRule>
  </conditionalFormatting>
  <conditionalFormatting sqref="G66">
    <cfRule type="cellIs" dxfId="1" priority="7" operator="lessThan">
      <formula>0</formula>
    </cfRule>
    <cfRule type="cellIs" dxfId="0" priority="8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Sang-Ok Lee</dc:creator>
  <cp:lastModifiedBy>Sang-Ok Lee</cp:lastModifiedBy>
  <dcterms:created xsi:type="dcterms:W3CDTF">2018-06-08T11:19:40Z</dcterms:created>
  <dcterms:modified xsi:type="dcterms:W3CDTF">2018-06-13T15:59:55Z</dcterms:modified>
</cp:coreProperties>
</file>