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4070" windowHeight="10350"/>
  </bookViews>
  <sheets>
    <sheet name="Table 1" sheetId="1" r:id="rId1"/>
    <sheet name="Figure 1" sheetId="2" r:id="rId2"/>
    <sheet name="Figure 2" sheetId="3" r:id="rId3"/>
    <sheet name="Figure 3" sheetId="4" r:id="rId4"/>
    <sheet name="Figure 4" sheetId="5" r:id="rId5"/>
    <sheet name="Figure 5" sheetId="6" r:id="rId6"/>
    <sheet name="Figure 6" sheetId="7" r:id="rId7"/>
    <sheet name="Environmental taxes 2020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V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C66" i="2"/>
  <c r="M66" i="4" l="1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65" i="4"/>
  <c r="G33" i="8" l="1"/>
  <c r="G32" i="8"/>
  <c r="G31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O39" i="6" l="1"/>
  <c r="N39" i="6"/>
  <c r="M39" i="6"/>
  <c r="L39" i="6"/>
  <c r="K39" i="6"/>
  <c r="O38" i="6"/>
  <c r="N38" i="6"/>
  <c r="M38" i="6"/>
  <c r="L38" i="6"/>
  <c r="K38" i="6"/>
  <c r="O37" i="6"/>
  <c r="N37" i="6"/>
  <c r="M37" i="6"/>
  <c r="L37" i="6"/>
  <c r="K37" i="6"/>
  <c r="O36" i="6"/>
  <c r="N36" i="6"/>
  <c r="M36" i="6"/>
  <c r="L36" i="6"/>
  <c r="K36" i="6"/>
  <c r="O35" i="6"/>
  <c r="N35" i="6"/>
  <c r="M35" i="6"/>
  <c r="L35" i="6"/>
  <c r="K35" i="6"/>
  <c r="O34" i="6"/>
  <c r="N34" i="6"/>
  <c r="M34" i="6"/>
  <c r="L34" i="6"/>
  <c r="K34" i="6"/>
  <c r="O33" i="6"/>
  <c r="N33" i="6"/>
  <c r="M33" i="6"/>
  <c r="L33" i="6"/>
  <c r="K33" i="6"/>
  <c r="O32" i="6"/>
  <c r="N32" i="6"/>
  <c r="M32" i="6"/>
  <c r="L32" i="6"/>
  <c r="K32" i="6"/>
  <c r="O31" i="6"/>
  <c r="N31" i="6"/>
  <c r="M31" i="6"/>
  <c r="L31" i="6"/>
  <c r="K31" i="6"/>
  <c r="O30" i="6"/>
  <c r="N30" i="6"/>
  <c r="M30" i="6"/>
  <c r="L30" i="6"/>
  <c r="K30" i="6"/>
  <c r="O29" i="6"/>
  <c r="N29" i="6"/>
  <c r="M29" i="6"/>
  <c r="L29" i="6"/>
  <c r="K29" i="6"/>
  <c r="O28" i="6"/>
  <c r="N28" i="6"/>
  <c r="M28" i="6"/>
  <c r="L28" i="6"/>
  <c r="K28" i="6"/>
  <c r="O27" i="6"/>
  <c r="N27" i="6"/>
  <c r="M27" i="6"/>
  <c r="L27" i="6"/>
  <c r="K27" i="6"/>
  <c r="O26" i="6"/>
  <c r="N26" i="6"/>
  <c r="M26" i="6"/>
  <c r="L26" i="6"/>
  <c r="K26" i="6"/>
  <c r="O25" i="6"/>
  <c r="N25" i="6"/>
  <c r="M25" i="6"/>
  <c r="L25" i="6"/>
  <c r="K25" i="6"/>
  <c r="O24" i="6"/>
  <c r="N24" i="6"/>
  <c r="M24" i="6"/>
  <c r="L24" i="6"/>
  <c r="K24" i="6"/>
  <c r="O23" i="6"/>
  <c r="N23" i="6"/>
  <c r="M23" i="6"/>
  <c r="L23" i="6"/>
  <c r="K23" i="6"/>
  <c r="O22" i="6"/>
  <c r="N22" i="6"/>
  <c r="M22" i="6"/>
  <c r="L22" i="6"/>
  <c r="K22" i="6"/>
  <c r="O21" i="6"/>
  <c r="N21" i="6"/>
  <c r="M21" i="6"/>
  <c r="L21" i="6"/>
  <c r="K21" i="6"/>
  <c r="O20" i="6"/>
  <c r="N20" i="6"/>
  <c r="M20" i="6"/>
  <c r="L20" i="6"/>
  <c r="K20" i="6"/>
  <c r="O19" i="6"/>
  <c r="N19" i="6"/>
  <c r="M19" i="6"/>
  <c r="L19" i="6"/>
  <c r="K19" i="6"/>
  <c r="O18" i="6"/>
  <c r="N18" i="6"/>
  <c r="M18" i="6"/>
  <c r="L18" i="6"/>
  <c r="K18" i="6"/>
  <c r="O17" i="6"/>
  <c r="N17" i="6"/>
  <c r="M17" i="6"/>
  <c r="L17" i="6"/>
  <c r="K17" i="6"/>
  <c r="O16" i="6"/>
  <c r="N16" i="6"/>
  <c r="M16" i="6"/>
  <c r="L16" i="6"/>
  <c r="K16" i="6"/>
  <c r="O15" i="6"/>
  <c r="N15" i="6"/>
  <c r="M15" i="6"/>
  <c r="L15" i="6"/>
  <c r="K15" i="6"/>
  <c r="O14" i="6"/>
  <c r="N14" i="6"/>
  <c r="M14" i="6"/>
  <c r="L14" i="6"/>
  <c r="K14" i="6"/>
  <c r="O13" i="6"/>
  <c r="N13" i="6"/>
  <c r="M13" i="6"/>
  <c r="L13" i="6"/>
  <c r="K13" i="6"/>
  <c r="O12" i="6"/>
  <c r="N12" i="6"/>
  <c r="M12" i="6"/>
  <c r="L12" i="6"/>
  <c r="K12" i="6"/>
  <c r="O11" i="6"/>
  <c r="N11" i="6"/>
  <c r="M11" i="6"/>
  <c r="L11" i="6"/>
  <c r="K11" i="6"/>
  <c r="O10" i="6"/>
  <c r="N10" i="6"/>
  <c r="M10" i="6"/>
  <c r="L10" i="6"/>
  <c r="K10" i="6"/>
  <c r="O9" i="6"/>
  <c r="N9" i="6"/>
  <c r="M9" i="6"/>
  <c r="L9" i="6"/>
  <c r="K9" i="6"/>
  <c r="O8" i="6"/>
  <c r="N8" i="6"/>
  <c r="M8" i="6"/>
  <c r="L8" i="6"/>
  <c r="K8" i="6"/>
  <c r="O7" i="6"/>
  <c r="N7" i="6"/>
  <c r="M7" i="6"/>
  <c r="L7" i="6"/>
  <c r="K7" i="6"/>
  <c r="O6" i="6"/>
  <c r="N6" i="6"/>
  <c r="M6" i="6"/>
  <c r="L6" i="6"/>
  <c r="K6" i="6"/>
  <c r="O39" i="5"/>
  <c r="N39" i="5"/>
  <c r="M39" i="5"/>
  <c r="L39" i="5"/>
  <c r="K39" i="5"/>
  <c r="B39" i="5"/>
  <c r="O38" i="5"/>
  <c r="N38" i="5"/>
  <c r="M38" i="5"/>
  <c r="L38" i="5"/>
  <c r="K38" i="5"/>
  <c r="B38" i="5"/>
  <c r="O37" i="5"/>
  <c r="N37" i="5"/>
  <c r="M37" i="5"/>
  <c r="L37" i="5"/>
  <c r="K37" i="5"/>
  <c r="B37" i="5"/>
  <c r="O36" i="5"/>
  <c r="N36" i="5"/>
  <c r="M36" i="5"/>
  <c r="L36" i="5"/>
  <c r="K36" i="5"/>
  <c r="B36" i="5"/>
  <c r="O35" i="5"/>
  <c r="N35" i="5"/>
  <c r="M35" i="5"/>
  <c r="L35" i="5"/>
  <c r="K35" i="5"/>
  <c r="B35" i="5"/>
  <c r="O34" i="5"/>
  <c r="N34" i="5"/>
  <c r="M34" i="5"/>
  <c r="L34" i="5"/>
  <c r="K34" i="5"/>
  <c r="B34" i="5"/>
  <c r="O33" i="5"/>
  <c r="N33" i="5"/>
  <c r="M33" i="5"/>
  <c r="L33" i="5"/>
  <c r="K33" i="5"/>
  <c r="B33" i="5"/>
  <c r="O32" i="5"/>
  <c r="N32" i="5"/>
  <c r="M32" i="5"/>
  <c r="L32" i="5"/>
  <c r="K32" i="5"/>
  <c r="B32" i="5"/>
  <c r="O31" i="5"/>
  <c r="N31" i="5"/>
  <c r="M31" i="5"/>
  <c r="L31" i="5"/>
  <c r="K31" i="5"/>
  <c r="B31" i="5"/>
  <c r="O30" i="5"/>
  <c r="N30" i="5"/>
  <c r="M30" i="5"/>
  <c r="L30" i="5"/>
  <c r="K30" i="5"/>
  <c r="B30" i="5"/>
  <c r="O29" i="5"/>
  <c r="N29" i="5"/>
  <c r="M29" i="5"/>
  <c r="L29" i="5"/>
  <c r="K29" i="5"/>
  <c r="B29" i="5"/>
  <c r="O28" i="5"/>
  <c r="N28" i="5"/>
  <c r="M28" i="5"/>
  <c r="L28" i="5"/>
  <c r="K28" i="5"/>
  <c r="B28" i="5"/>
  <c r="O27" i="5"/>
  <c r="N27" i="5"/>
  <c r="M27" i="5"/>
  <c r="L27" i="5"/>
  <c r="K27" i="5"/>
  <c r="B27" i="5"/>
  <c r="O26" i="5"/>
  <c r="N26" i="5"/>
  <c r="M26" i="5"/>
  <c r="L26" i="5"/>
  <c r="K26" i="5"/>
  <c r="B26" i="5"/>
  <c r="O25" i="5"/>
  <c r="N25" i="5"/>
  <c r="M25" i="5"/>
  <c r="L25" i="5"/>
  <c r="K25" i="5"/>
  <c r="B25" i="5"/>
  <c r="O24" i="5"/>
  <c r="N24" i="5"/>
  <c r="M24" i="5"/>
  <c r="L24" i="5"/>
  <c r="K24" i="5"/>
  <c r="B24" i="5"/>
  <c r="O23" i="5"/>
  <c r="N23" i="5"/>
  <c r="M23" i="5"/>
  <c r="L23" i="5"/>
  <c r="K23" i="5"/>
  <c r="B23" i="5"/>
  <c r="O22" i="5"/>
  <c r="N22" i="5"/>
  <c r="M22" i="5"/>
  <c r="L22" i="5"/>
  <c r="K22" i="5"/>
  <c r="B22" i="5"/>
  <c r="O21" i="5"/>
  <c r="N21" i="5"/>
  <c r="M21" i="5"/>
  <c r="L21" i="5"/>
  <c r="K21" i="5"/>
  <c r="B21" i="5"/>
  <c r="O20" i="5"/>
  <c r="N20" i="5"/>
  <c r="M20" i="5"/>
  <c r="L20" i="5"/>
  <c r="K20" i="5"/>
  <c r="B20" i="5"/>
  <c r="O19" i="5"/>
  <c r="N19" i="5"/>
  <c r="M19" i="5"/>
  <c r="L19" i="5"/>
  <c r="K19" i="5"/>
  <c r="B19" i="5"/>
  <c r="O18" i="5"/>
  <c r="N18" i="5"/>
  <c r="M18" i="5"/>
  <c r="L18" i="5"/>
  <c r="K18" i="5"/>
  <c r="B18" i="5"/>
  <c r="O17" i="5"/>
  <c r="N17" i="5"/>
  <c r="M17" i="5"/>
  <c r="L17" i="5"/>
  <c r="K17" i="5"/>
  <c r="B17" i="5"/>
  <c r="O16" i="5"/>
  <c r="N16" i="5"/>
  <c r="M16" i="5"/>
  <c r="L16" i="5"/>
  <c r="K16" i="5"/>
  <c r="B16" i="5"/>
  <c r="O15" i="5"/>
  <c r="N15" i="5"/>
  <c r="M15" i="5"/>
  <c r="L15" i="5"/>
  <c r="K15" i="5"/>
  <c r="B15" i="5"/>
  <c r="O14" i="5"/>
  <c r="N14" i="5"/>
  <c r="M14" i="5"/>
  <c r="L14" i="5"/>
  <c r="K14" i="5"/>
  <c r="B14" i="5"/>
  <c r="O13" i="5"/>
  <c r="N13" i="5"/>
  <c r="M13" i="5"/>
  <c r="L13" i="5"/>
  <c r="K13" i="5"/>
  <c r="B13" i="5"/>
  <c r="O12" i="5"/>
  <c r="N12" i="5"/>
  <c r="M12" i="5"/>
  <c r="L12" i="5"/>
  <c r="K12" i="5"/>
  <c r="B12" i="5"/>
  <c r="O11" i="5"/>
  <c r="N11" i="5"/>
  <c r="M11" i="5"/>
  <c r="L11" i="5"/>
  <c r="K11" i="5"/>
  <c r="B11" i="5"/>
  <c r="O10" i="5"/>
  <c r="N10" i="5"/>
  <c r="M10" i="5"/>
  <c r="L10" i="5"/>
  <c r="K10" i="5"/>
  <c r="B10" i="5"/>
  <c r="O9" i="5"/>
  <c r="N9" i="5"/>
  <c r="M9" i="5"/>
  <c r="L9" i="5"/>
  <c r="K9" i="5"/>
  <c r="B9" i="5"/>
  <c r="O8" i="5"/>
  <c r="N8" i="5"/>
  <c r="M8" i="5"/>
  <c r="L8" i="5"/>
  <c r="K8" i="5"/>
  <c r="B8" i="5"/>
  <c r="O7" i="5"/>
  <c r="N7" i="5"/>
  <c r="M7" i="5"/>
  <c r="L7" i="5"/>
  <c r="K7" i="5"/>
  <c r="B7" i="5"/>
  <c r="O6" i="5"/>
  <c r="N6" i="5"/>
  <c r="M6" i="5"/>
  <c r="L6" i="5"/>
  <c r="K6" i="5"/>
  <c r="F56" i="1"/>
  <c r="E56" i="1"/>
  <c r="D56" i="1"/>
  <c r="C56" i="1"/>
  <c r="F55" i="1"/>
  <c r="E55" i="1"/>
  <c r="D55" i="1"/>
  <c r="C55" i="1"/>
  <c r="F54" i="1"/>
  <c r="E54" i="1"/>
  <c r="D54" i="1"/>
  <c r="C54" i="1"/>
  <c r="F53" i="1"/>
  <c r="E53" i="1"/>
  <c r="D53" i="1"/>
  <c r="C53" i="1"/>
  <c r="F52" i="1"/>
  <c r="E52" i="1"/>
  <c r="D52" i="1"/>
  <c r="F49" i="1"/>
  <c r="E49" i="1"/>
  <c r="D49" i="1"/>
  <c r="C49" i="1"/>
  <c r="C57" i="1" s="1"/>
  <c r="H40" i="1"/>
  <c r="H39" i="1"/>
  <c r="H38" i="1"/>
  <c r="H37" i="1"/>
  <c r="F57" i="1" l="1"/>
  <c r="D57" i="1"/>
  <c r="E57" i="1"/>
</calcChain>
</file>

<file path=xl/sharedStrings.xml><?xml version="1.0" encoding="utf-8"?>
<sst xmlns="http://schemas.openxmlformats.org/spreadsheetml/2006/main" count="734" uniqueCount="170">
  <si>
    <t>Million euro</t>
  </si>
  <si>
    <t>% of total 
environmental taxes</t>
  </si>
  <si>
    <t>% of GDP</t>
  </si>
  <si>
    <t>% of (specific type of) environmental tax revenue (by tax payer)</t>
  </si>
  <si>
    <t>Corporations</t>
  </si>
  <si>
    <t>Households</t>
  </si>
  <si>
    <t>Non-residents</t>
  </si>
  <si>
    <t>Total environmental taxes</t>
  </si>
  <si>
    <t>Energy taxes</t>
  </si>
  <si>
    <t>Transport taxes</t>
  </si>
  <si>
    <t>Taxes on Pollution/Resources</t>
  </si>
  <si>
    <t>Note:</t>
  </si>
  <si>
    <t>The shares by ‘payer’ do not add up to 100% owing to a small share of ‘not allocated taxes’.</t>
  </si>
  <si>
    <t>The latest year of data available for environmental tax revenue by payer is 2019.</t>
  </si>
  <si>
    <t>Bookmark:</t>
  </si>
  <si>
    <t>http://appsso.eurostat.ec.europa.eu/nui/show.do?query=BOOKMARK_DS-051918_QID_-779C31EF_UID_-3F171EB0&amp;layout=UNIT,L,X,0;TAX,L,Y,0;GEO,L,Z,0;TIME,C,Z,1;INDICATORS,C,Z,2;&amp;zSelection=DS-051918TIME,2017;DS-051918GEO,EU28;DS-051918INDICATORS,OBS_FLAG;&amp;rankName1=INDICATORS_1_2_-1_2&amp;rankName2=GEO_1_2_0_1&amp;rankName3=TIME_1_0_0_0&amp;rankName4=UNIT_1_2_0_0&amp;rankName5=TAX_1_2_0_1&amp;rStp=&amp;cStp=&amp;rDCh=&amp;cDCh=&amp;rDM=true&amp;cDM=true&amp;footnes=false&amp;empty=false&amp;wai=false&amp;time_mode=NONE&amp;time_most_recent=false&amp;lang=EN&amp;cfo=%23%23%23%2C%23%23%23.%23%23%23</t>
  </si>
  <si>
    <t>Environment</t>
  </si>
  <si>
    <t>Environmental taxes</t>
  </si>
  <si>
    <t>Environmental tax revenues [env_ac_tax]</t>
  </si>
  <si>
    <t>Environmental taxes by economic activity (NACE Rev. 2) [env_ac_taxind2]</t>
  </si>
  <si>
    <t>Last update</t>
  </si>
  <si>
    <t>Source of data</t>
  </si>
  <si>
    <t>Eurostat</t>
  </si>
  <si>
    <t>TIME</t>
  </si>
  <si>
    <t>UNIT</t>
  </si>
  <si>
    <t>GEO</t>
  </si>
  <si>
    <t>European Union - 27 countries (from 2020)</t>
  </si>
  <si>
    <t>Pollution taxes</t>
  </si>
  <si>
    <t>Resource taxes</t>
  </si>
  <si>
    <t>POL/RES</t>
  </si>
  <si>
    <t>All NACE activities plus households, non-residents and not allocated</t>
  </si>
  <si>
    <t>Total - all NACE activities</t>
  </si>
  <si>
    <t>TAX / NACE_R2</t>
  </si>
  <si>
    <t xml:space="preserve">(billion EUR and % TSC and GDP) </t>
  </si>
  <si>
    <t>Pollution &amp; resource taxes</t>
  </si>
  <si>
    <t>Extracted on</t>
  </si>
  <si>
    <t>TAX/TIME</t>
  </si>
  <si>
    <t xml:space="preserve">% </t>
  </si>
  <si>
    <t>Environmental tax revenue by category as % of TSC and GDP, 2020</t>
  </si>
  <si>
    <t>(%)</t>
  </si>
  <si>
    <t>Total Env Tax</t>
  </si>
  <si>
    <t>Energy</t>
  </si>
  <si>
    <t>Transport</t>
  </si>
  <si>
    <t>Pollution/Resources</t>
  </si>
  <si>
    <t>EU27</t>
  </si>
  <si>
    <t>Slovenia</t>
  </si>
  <si>
    <t>Latvia</t>
  </si>
  <si>
    <t>Bulgaria</t>
  </si>
  <si>
    <t>Greece</t>
  </si>
  <si>
    <t>Figure 2:  Total environmental taxes as % of TSC and % of GDP</t>
  </si>
  <si>
    <t>Croatia</t>
  </si>
  <si>
    <t>Netherlands</t>
  </si>
  <si>
    <t>Malta</t>
  </si>
  <si>
    <t>Cyprus</t>
  </si>
  <si>
    <t>Estonia</t>
  </si>
  <si>
    <t>Italy</t>
  </si>
  <si>
    <t>Romania</t>
  </si>
  <si>
    <t>Poland</t>
  </si>
  <si>
    <t>Denmark</t>
  </si>
  <si>
    <t>Finland</t>
  </si>
  <si>
    <t>Portugal</t>
  </si>
  <si>
    <t>Lithuania</t>
  </si>
  <si>
    <t>Hungary</t>
  </si>
  <si>
    <t>Ireland</t>
  </si>
  <si>
    <t>Czechia</t>
  </si>
  <si>
    <t>Belgium</t>
  </si>
  <si>
    <t>Austria</t>
  </si>
  <si>
    <t>Spain</t>
  </si>
  <si>
    <t>France</t>
  </si>
  <si>
    <t>Sweden</t>
  </si>
  <si>
    <t>Germany</t>
  </si>
  <si>
    <t>Slovakia</t>
  </si>
  <si>
    <t>Luxembourg</t>
  </si>
  <si>
    <t>Norway</t>
  </si>
  <si>
    <t>Switzerland</t>
  </si>
  <si>
    <t>Iceland</t>
  </si>
  <si>
    <t>AT</t>
  </si>
  <si>
    <t>BE</t>
  </si>
  <si>
    <t>BG</t>
  </si>
  <si>
    <t>CH</t>
  </si>
  <si>
    <t>CY</t>
  </si>
  <si>
    <t>CZ</t>
  </si>
  <si>
    <t>DE</t>
  </si>
  <si>
    <t>DK</t>
  </si>
  <si>
    <t>EE</t>
  </si>
  <si>
    <t>EL</t>
  </si>
  <si>
    <t>ES</t>
  </si>
  <si>
    <t>FI</t>
  </si>
  <si>
    <t>FR</t>
  </si>
  <si>
    <t>HR</t>
  </si>
  <si>
    <t>HU</t>
  </si>
  <si>
    <t>IE</t>
  </si>
  <si>
    <t>IS</t>
  </si>
  <si>
    <t>IT</t>
  </si>
  <si>
    <t>LT</t>
  </si>
  <si>
    <t>LU</t>
  </si>
  <si>
    <t>LV</t>
  </si>
  <si>
    <t>MT</t>
  </si>
  <si>
    <t>NL</t>
  </si>
  <si>
    <t>NO</t>
  </si>
  <si>
    <t>PL</t>
  </si>
  <si>
    <t>PT</t>
  </si>
  <si>
    <t>RO</t>
  </si>
  <si>
    <t>SE</t>
  </si>
  <si>
    <t>SI</t>
  </si>
  <si>
    <t>SK</t>
  </si>
  <si>
    <t>UK</t>
  </si>
  <si>
    <t>United Kingdom</t>
  </si>
  <si>
    <t>RS</t>
  </si>
  <si>
    <t>Serbia</t>
  </si>
  <si>
    <t>TR</t>
  </si>
  <si>
    <t>Turkey</t>
  </si>
  <si>
    <t>MK</t>
  </si>
  <si>
    <t>Noth Macedonia</t>
  </si>
  <si>
    <t>Figure 3: Environmental tax revenue - percentage point change between 2019 and 2020</t>
  </si>
  <si>
    <t>(percentage points)</t>
  </si>
  <si>
    <t>TAX</t>
  </si>
  <si>
    <t>% change</t>
  </si>
  <si>
    <t>pp change in the share of TSC</t>
  </si>
  <si>
    <t>EU-27</t>
  </si>
  <si>
    <t>Percentage of total revenues from taxes and social contributions</t>
  </si>
  <si>
    <t>Percentage of gross domestic product (GDP)</t>
  </si>
  <si>
    <t>d TSC</t>
  </si>
  <si>
    <t>d GDP</t>
  </si>
  <si>
    <t>%TSC</t>
  </si>
  <si>
    <t>ppt Change 19/20</t>
  </si>
  <si>
    <t>%GDP</t>
  </si>
  <si>
    <t>EU27_2020</t>
  </si>
  <si>
    <t>Energy taxes by economic activity, 2019</t>
  </si>
  <si>
    <t>(% of energy tax revenue)</t>
  </si>
  <si>
    <t>TOTAL_HH_NRES</t>
  </si>
  <si>
    <t>Other NACE and not-allocated</t>
  </si>
  <si>
    <t>Industry, utilities and construction</t>
  </si>
  <si>
    <t>Services (including trade, transportation and storage)</t>
  </si>
  <si>
    <t>Manufacturing, construction, mining and utilities</t>
  </si>
  <si>
    <r>
      <t>Source:</t>
    </r>
    <r>
      <rPr>
        <sz val="9"/>
        <color theme="1"/>
        <rFont val="Arial"/>
        <family val="2"/>
      </rPr>
      <t xml:space="preserve"> env_ac_taxind2</t>
    </r>
  </si>
  <si>
    <t>Transport taxes by economic activity, 2019</t>
  </si>
  <si>
    <t>(% of transport tax revenue)</t>
  </si>
  <si>
    <t>Figure 6: Implicit tax rate on energy (deflated), EU-27, 2002–2019</t>
  </si>
  <si>
    <t>(EUR per tonne of oil equivalent)</t>
  </si>
  <si>
    <t>(EUR)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</si>
  <si>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</si>
  <si>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</si>
  <si>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</si>
  <si>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</si>
  <si>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</si>
  <si>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</si>
  <si>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</si>
  <si>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</si>
  <si>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</si>
  <si>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Note that the y-axis is cut.</t>
  </si>
  <si>
    <r>
      <t>Source:</t>
    </r>
    <r>
      <rPr>
        <sz val="9"/>
        <color theme="1"/>
        <rFont val="Arial"/>
        <family val="2"/>
      </rPr>
      <t xml:space="preserve"> Eurostat (online data code: ten00120)</t>
    </r>
  </si>
  <si>
    <t>http://epp.eurostat.ec.europa.eu/tgm/table.do?tab=table&amp;init=1&amp;plugin=1&amp;language=en&amp;pcode=ten00120</t>
  </si>
  <si>
    <t>tax</t>
  </si>
  <si>
    <t>geo</t>
  </si>
  <si>
    <t>ENV</t>
  </si>
  <si>
    <t>TSC</t>
  </si>
  <si>
    <t>share (%)</t>
  </si>
  <si>
    <t>In 2020, environmental tax revenue in the European Union (EU) amounted to €299.9 billion, corresponding to 2.2% of GDP.</t>
  </si>
  <si>
    <t>The EU environmental taxes accounted for 5.4% of the revenue from taxes and social contributions in 2020.</t>
  </si>
  <si>
    <t>This share varied significantly across EU Member States. Slovenia (12.3%), Latvia (10.1%), Bulgaria (9.9%) and Greece (9.1%) recorded the largest shares in the EU, whereas Germany (4.1%), Slovakia (4.0%) and Luxembourg (3.5%) show the smallest shares.</t>
  </si>
  <si>
    <r>
      <t>Source:</t>
    </r>
    <r>
      <rPr>
        <sz val="9"/>
        <color theme="1"/>
        <rFont val="Arial"/>
        <family val="2"/>
      </rPr>
      <t xml:space="preserve"> Eurostat (online data codes: env_ac_tax and env_ac_taxind2)</t>
    </r>
  </si>
  <si>
    <t>% of total government revenue from taxes and social contributions (TSC)</t>
  </si>
  <si>
    <t>Table1: Total environmental tax revenue by type of tax and tax payer, EU, 2019 and 2020</t>
  </si>
  <si>
    <t>% of TSC (total government revenue from taxes and social contributions)</t>
  </si>
  <si>
    <r>
      <t>Source:</t>
    </r>
    <r>
      <rPr>
        <sz val="9"/>
        <color theme="1"/>
        <rFont val="Arial"/>
        <family val="2"/>
      </rPr>
      <t xml:space="preserve"> Eurostat (online data code: env_ac_tax)</t>
    </r>
  </si>
  <si>
    <t>Figure 1: Environmental tax revenue by type (¹) and total environmental taxes as share of TSC and GDP (²), EU, 2002-2020</t>
  </si>
  <si>
    <t>pp change inthe sharde of GDP</t>
  </si>
  <si>
    <r>
      <t>Source:</t>
    </r>
    <r>
      <rPr>
        <sz val="12"/>
        <color theme="1"/>
        <rFont val="Arial"/>
        <family val="2"/>
      </rPr>
      <t xml:space="preserve"> Eurostat (online data code: env_ac_tax)</t>
    </r>
  </si>
  <si>
    <t>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</si>
</sst>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#,##0.0_i"/>
    <numFmt numFmtId="166" formatCode="dd\.mm\.yy"/>
    <numFmt numFmtId="167" formatCode="#,##0.0"/>
    <numFmt numFmtId="168" formatCode="0.0000000000000"/>
    <numFmt numFmtId="169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9"/>
      <name val="Arial"/>
      <family val="2"/>
    </font>
    <font>
      <sz val="11"/>
      <name val="Arial"/>
      <family val="2"/>
    </font>
    <font>
      <b/>
      <sz val="9"/>
      <color rgb="FF000000"/>
      <name val="Arial"/>
      <family val="2"/>
    </font>
    <font>
      <i/>
      <sz val="9"/>
      <color theme="1"/>
      <name val="Arial"/>
      <family val="2"/>
    </font>
    <font>
      <b/>
      <sz val="9"/>
      <color indexed="14"/>
      <name val="Arial"/>
      <family val="2"/>
    </font>
    <font>
      <sz val="9"/>
      <color indexed="10"/>
      <name val="Arial"/>
      <family val="2"/>
    </font>
    <font>
      <sz val="9"/>
      <color indexed="18"/>
      <name val="Arial"/>
      <family val="2"/>
    </font>
    <font>
      <u/>
      <sz val="9"/>
      <color theme="10"/>
      <name val="Arial"/>
      <family val="2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i/>
      <sz val="12"/>
      <color theme="1"/>
      <name val="Arial"/>
      <family val="2"/>
    </font>
    <font>
      <sz val="12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4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hair">
        <color rgb="FFA6A6A6"/>
      </left>
      <right/>
      <top style="thin">
        <color rgb="FF000000"/>
      </top>
      <bottom/>
      <diagonal/>
    </border>
    <border>
      <left/>
      <right style="hair">
        <color rgb="FFA6A6A6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hair">
        <color rgb="FFA6A6A6"/>
      </left>
      <right/>
      <top style="thin">
        <color rgb="FF000000"/>
      </top>
      <bottom style="thin">
        <color rgb="FF000000"/>
      </bottom>
      <diagonal/>
    </border>
    <border>
      <left/>
      <right style="hair">
        <color rgb="FFA6A6A6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hair">
        <color rgb="FFA6A6A6"/>
      </left>
      <right/>
      <top style="thin">
        <color rgb="FF000000"/>
      </top>
      <bottom style="thin">
        <color theme="1"/>
      </bottom>
      <diagonal/>
    </border>
    <border>
      <left style="hair">
        <color rgb="FFA6A6A6"/>
      </left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rgb="FFC0C0C0"/>
      </bottom>
      <diagonal/>
    </border>
    <border>
      <left style="hair">
        <color rgb="FFA6A6A6"/>
      </left>
      <right/>
      <top/>
      <bottom style="hair">
        <color rgb="FFC0C0C0"/>
      </bottom>
      <diagonal/>
    </border>
    <border>
      <left/>
      <right/>
      <top style="thin">
        <color auto="1"/>
      </top>
      <bottom style="hair">
        <color rgb="FFC0C0C0"/>
      </bottom>
      <diagonal/>
    </border>
    <border>
      <left/>
      <right/>
      <top style="hair">
        <color rgb="FFC0C0C0"/>
      </top>
      <bottom/>
      <diagonal/>
    </border>
    <border>
      <left style="hair">
        <color rgb="FFA6A6A6"/>
      </left>
      <right/>
      <top style="hair">
        <color rgb="FFC0C0C0"/>
      </top>
      <bottom/>
      <diagonal/>
    </border>
    <border>
      <left/>
      <right/>
      <top style="hair">
        <color rgb="FFC0C0C0"/>
      </top>
      <bottom style="hair">
        <color rgb="FFC0C0C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rgb="FFA6A6A6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hair">
        <color rgb="FFC0C0C0"/>
      </bottom>
      <diagonal/>
    </border>
    <border>
      <left style="thin">
        <color indexed="64"/>
      </left>
      <right/>
      <top style="hair">
        <color rgb="FFC0C0C0"/>
      </top>
      <bottom/>
      <diagonal/>
    </border>
    <border>
      <left style="thin">
        <color indexed="64"/>
      </left>
      <right/>
      <top style="hair">
        <color rgb="FFC0C0C0"/>
      </top>
      <bottom style="thin">
        <color indexed="64"/>
      </bottom>
      <diagonal/>
    </border>
    <border>
      <left style="hair">
        <color rgb="FFA6A6A6"/>
      </left>
      <right/>
      <top style="hair">
        <color rgb="FFC0C0C0"/>
      </top>
      <bottom style="thin">
        <color indexed="64"/>
      </bottom>
      <diagonal/>
    </border>
    <border>
      <left/>
      <right/>
      <top style="hair">
        <color rgb="FFC0C0C0"/>
      </top>
      <bottom style="thin">
        <color indexed="64"/>
      </bottom>
      <diagonal/>
    </border>
    <border>
      <left style="hair">
        <color rgb="FFA6A6A6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</borders>
  <cellStyleXfs count="9">
    <xf numFmtId="0" fontId="0" fillId="0" borderId="0"/>
    <xf numFmtId="2" fontId="2" fillId="0" borderId="0" applyNumberFormat="0" applyFill="0" applyBorder="0" applyProtection="0">
      <alignment vertical="center"/>
    </xf>
    <xf numFmtId="165" fontId="2" fillId="0" borderId="0" applyFill="0" applyBorder="0" applyProtection="0">
      <alignment horizontal="right"/>
    </xf>
    <xf numFmtId="0" fontId="7" fillId="0" borderId="0"/>
    <xf numFmtId="0" fontId="7" fillId="0" borderId="0"/>
    <xf numFmtId="0" fontId="1" fillId="0" borderId="0"/>
    <xf numFmtId="2" fontId="13" fillId="0" borderId="0" applyNumberFormat="0" applyFill="0" applyBorder="0" applyAlignment="0" applyProtection="0"/>
    <xf numFmtId="0" fontId="14" fillId="0" borderId="0"/>
    <xf numFmtId="9" fontId="1" fillId="0" borderId="0" applyFont="0" applyFill="0" applyBorder="0" applyAlignment="0" applyProtection="0"/>
  </cellStyleXfs>
  <cellXfs count="190">
    <xf numFmtId="0" fontId="0" fillId="0" borderId="0" xfId="0"/>
    <xf numFmtId="0" fontId="2" fillId="0" borderId="0" xfId="1" applyNumberFormat="1" applyFont="1" applyFill="1" applyBorder="1">
      <alignment vertical="center"/>
    </xf>
    <xf numFmtId="0" fontId="3" fillId="0" borderId="0" xfId="1" applyNumberFormat="1" applyFont="1" applyFill="1" applyBorder="1" applyAlignment="1">
      <alignment horizontal="left"/>
    </xf>
    <xf numFmtId="0" fontId="3" fillId="0" borderId="0" xfId="1" applyNumberFormat="1" applyFont="1" applyFill="1" applyBorder="1" applyAlignment="1">
      <alignment horizontal="left" vertical="center"/>
    </xf>
    <xf numFmtId="0" fontId="3" fillId="2" borderId="4" xfId="1" applyNumberFormat="1" applyFont="1" applyFill="1" applyBorder="1" applyAlignment="1">
      <alignment horizontal="center" vertical="center"/>
    </xf>
    <xf numFmtId="0" fontId="3" fillId="2" borderId="5" xfId="1" applyNumberFormat="1" applyFont="1" applyFill="1" applyBorder="1" applyAlignment="1">
      <alignment horizontal="center" vertical="center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5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Fill="1" applyBorder="1" applyAlignment="1">
      <alignment horizontal="center" vertical="center"/>
    </xf>
    <xf numFmtId="164" fontId="3" fillId="0" borderId="0" xfId="1" applyNumberFormat="1" applyFont="1" applyFill="1" applyBorder="1" applyAlignment="1">
      <alignment horizontal="left" vertical="center"/>
    </xf>
    <xf numFmtId="164" fontId="4" fillId="3" borderId="8" xfId="2" applyNumberFormat="1" applyFont="1" applyFill="1" applyBorder="1">
      <alignment horizontal="right"/>
    </xf>
    <xf numFmtId="4" fontId="4" fillId="3" borderId="8" xfId="2" applyNumberFormat="1" applyFont="1" applyFill="1" applyBorder="1">
      <alignment horizontal="right"/>
    </xf>
    <xf numFmtId="165" fontId="4" fillId="3" borderId="10" xfId="2" applyFont="1" applyFill="1" applyBorder="1">
      <alignment horizontal="right"/>
    </xf>
    <xf numFmtId="165" fontId="4" fillId="3" borderId="8" xfId="2" applyFont="1" applyFill="1" applyBorder="1">
      <alignment horizontal="right"/>
    </xf>
    <xf numFmtId="164" fontId="2" fillId="0" borderId="0" xfId="1" applyNumberFormat="1" applyFont="1" applyFill="1" applyBorder="1" applyAlignment="1">
      <alignment horizontal="left" vertical="center"/>
    </xf>
    <xf numFmtId="164" fontId="4" fillId="0" borderId="13" xfId="2" applyNumberFormat="1" applyFont="1" applyFill="1" applyBorder="1">
      <alignment horizontal="right"/>
    </xf>
    <xf numFmtId="4" fontId="4" fillId="0" borderId="13" xfId="2" applyNumberFormat="1" applyFont="1" applyFill="1" applyBorder="1">
      <alignment horizontal="right"/>
    </xf>
    <xf numFmtId="165" fontId="4" fillId="0" borderId="14" xfId="2" applyFont="1" applyFill="1" applyBorder="1">
      <alignment horizontal="right"/>
    </xf>
    <xf numFmtId="165" fontId="4" fillId="0" borderId="13" xfId="2" applyFont="1" applyFill="1" applyBorder="1">
      <alignment horizontal="right"/>
    </xf>
    <xf numFmtId="164" fontId="4" fillId="0" borderId="16" xfId="2" applyNumberFormat="1" applyFont="1" applyFill="1" applyBorder="1">
      <alignment horizontal="right"/>
    </xf>
    <xf numFmtId="4" fontId="4" fillId="0" borderId="16" xfId="2" applyNumberFormat="1" applyFont="1" applyFill="1" applyBorder="1">
      <alignment horizontal="right"/>
    </xf>
    <xf numFmtId="165" fontId="4" fillId="0" borderId="17" xfId="2" applyFont="1" applyFill="1" applyBorder="1">
      <alignment horizontal="right"/>
    </xf>
    <xf numFmtId="165" fontId="4" fillId="0" borderId="16" xfId="2" applyFont="1" applyFill="1" applyBorder="1">
      <alignment horizontal="right"/>
    </xf>
    <xf numFmtId="2" fontId="2" fillId="0" borderId="0" xfId="1" applyFont="1" applyAlignment="1"/>
    <xf numFmtId="2" fontId="2" fillId="0" borderId="0" xfId="1" applyFont="1" applyBorder="1" applyAlignment="1"/>
    <xf numFmtId="0" fontId="2" fillId="0" borderId="0" xfId="1" applyNumberFormat="1" applyFont="1" applyFill="1" applyBorder="1" applyAlignment="1">
      <alignment horizontal="left" vertical="center"/>
    </xf>
    <xf numFmtId="0" fontId="2" fillId="0" borderId="0" xfId="1" applyNumberFormat="1" applyFont="1" applyFill="1" applyBorder="1" applyAlignment="1">
      <alignment horizontal="left"/>
    </xf>
    <xf numFmtId="0" fontId="6" fillId="0" borderId="0" xfId="1" applyNumberFormat="1" applyFont="1" applyFill="1" applyBorder="1" applyAlignment="1"/>
    <xf numFmtId="2" fontId="3" fillId="0" borderId="0" xfId="1" applyFont="1" applyBorder="1">
      <alignment vertical="center"/>
    </xf>
    <xf numFmtId="0" fontId="2" fillId="0" borderId="0" xfId="1" applyNumberFormat="1" applyFont="1" applyBorder="1">
      <alignment vertical="center"/>
    </xf>
    <xf numFmtId="0" fontId="3" fillId="0" borderId="0" xfId="1" applyNumberFormat="1" applyFont="1" applyBorder="1">
      <alignment vertical="center"/>
    </xf>
    <xf numFmtId="166" fontId="2" fillId="0" borderId="0" xfId="1" applyNumberFormat="1" applyFont="1" applyFill="1" applyBorder="1" applyAlignment="1"/>
    <xf numFmtId="0" fontId="2" fillId="0" borderId="0" xfId="1" applyNumberFormat="1" applyFont="1" applyFill="1" applyBorder="1" applyAlignment="1"/>
    <xf numFmtId="4" fontId="2" fillId="0" borderId="19" xfId="1" applyNumberFormat="1" applyFont="1" applyFill="1" applyBorder="1" applyAlignment="1"/>
    <xf numFmtId="167" fontId="2" fillId="0" borderId="19" xfId="1" applyNumberFormat="1" applyFont="1" applyFill="1" applyBorder="1" applyAlignment="1"/>
    <xf numFmtId="2" fontId="2" fillId="0" borderId="19" xfId="1" applyNumberFormat="1" applyFont="1" applyFill="1" applyBorder="1" applyAlignment="1"/>
    <xf numFmtId="0" fontId="2" fillId="4" borderId="0" xfId="3" applyFont="1" applyFill="1" applyBorder="1"/>
    <xf numFmtId="0" fontId="3" fillId="5" borderId="0" xfId="3" applyFont="1" applyFill="1"/>
    <xf numFmtId="0" fontId="2" fillId="4" borderId="0" xfId="3" applyFont="1" applyFill="1"/>
    <xf numFmtId="0" fontId="2" fillId="0" borderId="0" xfId="3" applyFont="1"/>
    <xf numFmtId="0" fontId="3" fillId="5" borderId="0" xfId="3" applyFont="1" applyFill="1" applyAlignment="1">
      <alignment horizontal="left"/>
    </xf>
    <xf numFmtId="0" fontId="2" fillId="0" borderId="0" xfId="3" applyFont="1" applyAlignment="1">
      <alignment horizontal="left"/>
    </xf>
    <xf numFmtId="0" fontId="2" fillId="0" borderId="0" xfId="3" applyFont="1" applyBorder="1"/>
    <xf numFmtId="165" fontId="3" fillId="6" borderId="20" xfId="2" applyFont="1" applyFill="1" applyBorder="1" applyAlignment="1">
      <alignment horizontal="left"/>
    </xf>
    <xf numFmtId="0" fontId="2" fillId="7" borderId="19" xfId="1" applyNumberFormat="1" applyFont="1" applyFill="1" applyBorder="1" applyAlignment="1"/>
    <xf numFmtId="165" fontId="3" fillId="6" borderId="21" xfId="2" applyFont="1" applyFill="1" applyBorder="1" applyAlignment="1">
      <alignment horizontal="left"/>
    </xf>
    <xf numFmtId="3" fontId="2" fillId="0" borderId="19" xfId="1" applyNumberFormat="1" applyFont="1" applyFill="1" applyBorder="1" applyAlignment="1"/>
    <xf numFmtId="165" fontId="3" fillId="6" borderId="22" xfId="2" applyFont="1" applyFill="1" applyBorder="1" applyAlignment="1">
      <alignment horizontal="left"/>
    </xf>
    <xf numFmtId="4" fontId="2" fillId="0" borderId="0" xfId="1" applyNumberFormat="1" applyFont="1" applyBorder="1">
      <alignment vertical="center"/>
    </xf>
    <xf numFmtId="0" fontId="6" fillId="4" borderId="0" xfId="3" applyFont="1" applyFill="1" applyBorder="1" applyAlignment="1"/>
    <xf numFmtId="164" fontId="2" fillId="0" borderId="19" xfId="1" applyNumberFormat="1" applyFont="1" applyFill="1" applyBorder="1" applyAlignment="1"/>
    <xf numFmtId="0" fontId="2" fillId="0" borderId="0" xfId="4" applyNumberFormat="1" applyFont="1" applyFill="1" applyBorder="1" applyAlignment="1"/>
    <xf numFmtId="0" fontId="2" fillId="0" borderId="0" xfId="4" applyFont="1"/>
    <xf numFmtId="166" fontId="2" fillId="0" borderId="0" xfId="4" applyNumberFormat="1" applyFont="1" applyFill="1" applyBorder="1" applyAlignment="1"/>
    <xf numFmtId="0" fontId="3" fillId="0" borderId="0" xfId="4" applyFont="1" applyAlignment="1">
      <alignment horizontal="left"/>
    </xf>
    <xf numFmtId="0" fontId="2" fillId="0" borderId="0" xfId="4" applyFont="1" applyAlignment="1">
      <alignment horizontal="left"/>
    </xf>
    <xf numFmtId="0" fontId="2" fillId="6" borderId="23" xfId="4" applyNumberFormat="1" applyFont="1" applyFill="1" applyBorder="1" applyAlignment="1"/>
    <xf numFmtId="0" fontId="3" fillId="6" borderId="20" xfId="4" applyNumberFormat="1" applyFont="1" applyFill="1" applyBorder="1" applyAlignment="1">
      <alignment horizontal="center" vertical="center"/>
    </xf>
    <xf numFmtId="0" fontId="3" fillId="6" borderId="24" xfId="4" applyNumberFormat="1" applyFont="1" applyFill="1" applyBorder="1" applyAlignment="1">
      <alignment horizontal="center" vertical="center"/>
    </xf>
    <xf numFmtId="2" fontId="2" fillId="0" borderId="19" xfId="4" applyNumberFormat="1" applyFont="1" applyFill="1" applyBorder="1" applyAlignment="1"/>
    <xf numFmtId="0" fontId="2" fillId="0" borderId="0" xfId="4" applyFont="1" applyAlignment="1">
      <alignment horizontal="right" indent="1"/>
    </xf>
    <xf numFmtId="166" fontId="2" fillId="0" borderId="0" xfId="1" applyNumberFormat="1" applyFont="1" applyFill="1" applyBorder="1" applyAlignment="1">
      <alignment horizontal="left"/>
    </xf>
    <xf numFmtId="2" fontId="2" fillId="0" borderId="0" xfId="1" applyNumberFormat="1" applyFont="1" applyAlignment="1"/>
    <xf numFmtId="0" fontId="2" fillId="0" borderId="0" xfId="1" applyNumberFormat="1" applyFont="1">
      <alignment vertical="center"/>
    </xf>
    <xf numFmtId="2" fontId="3" fillId="0" borderId="0" xfId="1" applyFont="1" applyAlignment="1">
      <alignment horizontal="left"/>
    </xf>
    <xf numFmtId="2" fontId="2" fillId="0" borderId="0" xfId="1" applyFont="1" applyAlignment="1">
      <alignment horizontal="left"/>
    </xf>
    <xf numFmtId="0" fontId="3" fillId="2" borderId="25" xfId="1" applyNumberFormat="1" applyFont="1" applyFill="1" applyBorder="1" applyAlignment="1">
      <alignment horizontal="center" vertical="center"/>
    </xf>
    <xf numFmtId="0" fontId="3" fillId="2" borderId="26" xfId="1" applyNumberFormat="1" applyFont="1" applyFill="1" applyBorder="1" applyAlignment="1">
      <alignment horizontal="center" wrapText="1"/>
    </xf>
    <xf numFmtId="0" fontId="3" fillId="2" borderId="27" xfId="1" applyNumberFormat="1" applyFont="1" applyFill="1" applyBorder="1" applyAlignment="1">
      <alignment horizontal="center" wrapText="1"/>
    </xf>
    <xf numFmtId="2" fontId="3" fillId="3" borderId="28" xfId="1" applyNumberFormat="1" applyFont="1" applyFill="1" applyBorder="1" applyAlignment="1"/>
    <xf numFmtId="2" fontId="2" fillId="3" borderId="4" xfId="1" applyNumberFormat="1" applyFont="1" applyFill="1" applyBorder="1" applyAlignment="1"/>
    <xf numFmtId="2" fontId="2" fillId="3" borderId="7" xfId="1" applyNumberFormat="1" applyFont="1" applyFill="1" applyBorder="1" applyAlignment="1"/>
    <xf numFmtId="2" fontId="2" fillId="0" borderId="29" xfId="1" applyNumberFormat="1" applyFont="1" applyFill="1" applyBorder="1" applyAlignment="1"/>
    <xf numFmtId="2" fontId="2" fillId="0" borderId="0" xfId="1" applyNumberFormat="1" applyFont="1" applyFill="1" applyBorder="1" applyAlignment="1"/>
    <xf numFmtId="2" fontId="2" fillId="0" borderId="30" xfId="1" applyNumberFormat="1" applyFont="1" applyFill="1" applyBorder="1" applyAlignment="1"/>
    <xf numFmtId="2" fontId="2" fillId="0" borderId="30" xfId="1" applyNumberFormat="1" applyFont="1" applyBorder="1">
      <alignment vertical="center"/>
    </xf>
    <xf numFmtId="2" fontId="2" fillId="0" borderId="31" xfId="1" applyNumberFormat="1" applyFont="1" applyBorder="1">
      <alignment vertical="center"/>
    </xf>
    <xf numFmtId="2" fontId="2" fillId="0" borderId="31" xfId="1" applyNumberFormat="1" applyFont="1" applyBorder="1" applyAlignment="1">
      <alignment horizontal="left"/>
    </xf>
    <xf numFmtId="0" fontId="2" fillId="0" borderId="0" xfId="1" applyNumberFormat="1" applyFont="1" applyAlignment="1">
      <alignment horizontal="left"/>
    </xf>
    <xf numFmtId="4" fontId="2" fillId="0" borderId="0" xfId="1" applyNumberFormat="1" applyFont="1" applyFill="1" applyBorder="1" applyAlignment="1"/>
    <xf numFmtId="0" fontId="6" fillId="0" borderId="0" xfId="1" applyNumberFormat="1" applyFont="1" applyAlignment="1"/>
    <xf numFmtId="2" fontId="2" fillId="0" borderId="32" xfId="1" applyNumberFormat="1" applyFont="1" applyBorder="1">
      <alignment vertical="center"/>
    </xf>
    <xf numFmtId="2" fontId="2" fillId="0" borderId="11" xfId="1" applyNumberFormat="1" applyFont="1" applyFill="1" applyBorder="1" applyAlignment="1"/>
    <xf numFmtId="2" fontId="2" fillId="0" borderId="12" xfId="1" applyNumberFormat="1" applyFont="1" applyBorder="1">
      <alignment vertical="center"/>
    </xf>
    <xf numFmtId="2" fontId="2" fillId="0" borderId="0" xfId="1" applyNumberFormat="1" applyFont="1">
      <alignment vertical="center"/>
    </xf>
    <xf numFmtId="0" fontId="4" fillId="8" borderId="25" xfId="0" applyFont="1" applyFill="1" applyBorder="1"/>
    <xf numFmtId="0" fontId="3" fillId="8" borderId="26" xfId="0" applyFont="1" applyFill="1" applyBorder="1" applyAlignment="1">
      <alignment horizontal="center"/>
    </xf>
    <xf numFmtId="0" fontId="3" fillId="8" borderId="27" xfId="0" applyFont="1" applyFill="1" applyBorder="1" applyAlignment="1">
      <alignment horizontal="center"/>
    </xf>
    <xf numFmtId="0" fontId="2" fillId="7" borderId="25" xfId="1" applyNumberFormat="1" applyFont="1" applyFill="1" applyBorder="1" applyAlignment="1"/>
    <xf numFmtId="0" fontId="2" fillId="7" borderId="26" xfId="1" applyNumberFormat="1" applyFont="1" applyFill="1" applyBorder="1" applyAlignment="1"/>
    <xf numFmtId="0" fontId="2" fillId="7" borderId="27" xfId="1" applyNumberFormat="1" applyFont="1" applyFill="1" applyBorder="1" applyAlignment="1"/>
    <xf numFmtId="0" fontId="4" fillId="0" borderId="31" xfId="0" applyFont="1" applyBorder="1"/>
    <xf numFmtId="2" fontId="4" fillId="0" borderId="0" xfId="0" applyNumberFormat="1" applyFont="1" applyBorder="1"/>
    <xf numFmtId="2" fontId="2" fillId="0" borderId="30" xfId="0" applyNumberFormat="1" applyFont="1" applyFill="1" applyBorder="1" applyAlignment="1">
      <alignment horizontal="center"/>
    </xf>
    <xf numFmtId="2" fontId="2" fillId="0" borderId="0" xfId="1" applyNumberFormat="1" applyFont="1" applyBorder="1">
      <alignment vertical="center"/>
    </xf>
    <xf numFmtId="0" fontId="4" fillId="0" borderId="32" xfId="0" applyFont="1" applyBorder="1"/>
    <xf numFmtId="2" fontId="4" fillId="0" borderId="11" xfId="0" applyNumberFormat="1" applyFont="1" applyBorder="1"/>
    <xf numFmtId="2" fontId="2" fillId="0" borderId="12" xfId="0" applyNumberFormat="1" applyFont="1" applyFill="1" applyBorder="1" applyAlignment="1">
      <alignment horizontal="center"/>
    </xf>
    <xf numFmtId="0" fontId="4" fillId="0" borderId="0" xfId="5" applyFont="1" applyFill="1"/>
    <xf numFmtId="0" fontId="4" fillId="0" borderId="0" xfId="5" applyFont="1" applyAlignment="1">
      <alignment horizontal="left"/>
    </xf>
    <xf numFmtId="0" fontId="8" fillId="0" borderId="0" xfId="5" applyFont="1" applyAlignment="1">
      <alignment horizontal="left" vertical="center"/>
    </xf>
    <xf numFmtId="0" fontId="4" fillId="0" borderId="0" xfId="5" applyFont="1"/>
    <xf numFmtId="4" fontId="2" fillId="0" borderId="0" xfId="1" applyNumberFormat="1" applyFont="1" applyFill="1" applyBorder="1" applyAlignment="1">
      <alignment horizontal="right"/>
    </xf>
    <xf numFmtId="164" fontId="4" fillId="0" borderId="0" xfId="5" applyNumberFormat="1" applyFont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167" fontId="2" fillId="0" borderId="0" xfId="1" applyNumberFormat="1" applyFont="1" applyFill="1" applyBorder="1" applyAlignment="1">
      <alignment horizontal="right"/>
    </xf>
    <xf numFmtId="4" fontId="2" fillId="0" borderId="0" xfId="1" applyNumberFormat="1" applyFont="1" applyFill="1" applyBorder="1" applyAlignment="1">
      <alignment horizontal="left"/>
    </xf>
    <xf numFmtId="0" fontId="5" fillId="2" borderId="4" xfId="5" applyFont="1" applyFill="1" applyBorder="1" applyAlignment="1">
      <alignment horizontal="left" vertical="center"/>
    </xf>
    <xf numFmtId="0" fontId="2" fillId="7" borderId="19" xfId="1" applyNumberFormat="1" applyFont="1" applyFill="1" applyBorder="1" applyAlignment="1">
      <alignment horizontal="left"/>
    </xf>
    <xf numFmtId="2" fontId="4" fillId="0" borderId="0" xfId="5" applyNumberFormat="1" applyFont="1" applyAlignment="1">
      <alignment horizontal="right"/>
    </xf>
    <xf numFmtId="0" fontId="5" fillId="0" borderId="0" xfId="5" applyFont="1" applyAlignment="1">
      <alignment horizontal="left"/>
    </xf>
    <xf numFmtId="0" fontId="9" fillId="0" borderId="0" xfId="5" applyFont="1" applyAlignment="1">
      <alignment horizontal="left"/>
    </xf>
    <xf numFmtId="3" fontId="4" fillId="0" borderId="0" xfId="5" applyNumberFormat="1" applyFont="1" applyAlignment="1">
      <alignment horizontal="left"/>
    </xf>
    <xf numFmtId="0" fontId="10" fillId="0" borderId="0" xfId="1" applyNumberFormat="1" applyFont="1">
      <alignment vertical="center"/>
    </xf>
    <xf numFmtId="0" fontId="11" fillId="0" borderId="0" xfId="1" applyNumberFormat="1" applyFont="1" applyFill="1" applyBorder="1">
      <alignment vertical="center"/>
    </xf>
    <xf numFmtId="0" fontId="3" fillId="0" borderId="0" xfId="1" applyNumberFormat="1" applyFont="1" applyBorder="1" applyAlignment="1">
      <alignment horizontal="left" vertical="center"/>
    </xf>
    <xf numFmtId="0" fontId="3" fillId="0" borderId="0" xfId="1" applyNumberFormat="1" applyFont="1" applyBorder="1" applyAlignment="1">
      <alignment horizontal="left"/>
    </xf>
    <xf numFmtId="0" fontId="2" fillId="0" borderId="0" xfId="1" applyNumberFormat="1" applyFont="1" applyBorder="1" applyAlignment="1">
      <alignment horizontal="left" vertical="center"/>
    </xf>
    <xf numFmtId="0" fontId="2" fillId="0" borderId="0" xfId="1" applyNumberFormat="1" applyFont="1" applyBorder="1" applyAlignment="1">
      <alignment horizontal="left"/>
    </xf>
    <xf numFmtId="0" fontId="2" fillId="0" borderId="0" xfId="1" applyNumberFormat="1" applyFont="1" applyFill="1" applyBorder="1" applyAlignment="1">
      <alignment horizontal="right"/>
    </xf>
    <xf numFmtId="164" fontId="2" fillId="0" borderId="0" xfId="1" applyNumberFormat="1" applyFont="1" applyBorder="1">
      <alignment vertical="center"/>
    </xf>
    <xf numFmtId="164" fontId="2" fillId="0" borderId="0" xfId="1" applyNumberFormat="1" applyFont="1" applyFill="1" applyBorder="1">
      <alignment vertical="center"/>
    </xf>
    <xf numFmtId="0" fontId="2" fillId="0" borderId="0" xfId="1" applyNumberFormat="1" applyFont="1" applyAlignment="1">
      <alignment vertical="center" wrapText="1"/>
    </xf>
    <xf numFmtId="0" fontId="6" fillId="0" borderId="0" xfId="1" applyNumberFormat="1" applyFont="1" applyBorder="1" applyAlignment="1"/>
    <xf numFmtId="167" fontId="2" fillId="0" borderId="0" xfId="1" applyNumberFormat="1" applyFont="1" applyFill="1" applyBorder="1" applyAlignment="1"/>
    <xf numFmtId="0" fontId="12" fillId="0" borderId="0" xfId="1" applyNumberFormat="1" applyFont="1" applyFill="1" applyBorder="1">
      <alignment vertical="center"/>
    </xf>
    <xf numFmtId="0" fontId="13" fillId="0" borderId="0" xfId="6" applyNumberFormat="1" applyFont="1" applyBorder="1"/>
    <xf numFmtId="0" fontId="3" fillId="2" borderId="4" xfId="1" applyNumberFormat="1" applyFont="1" applyFill="1" applyBorder="1" applyAlignment="1">
      <alignment horizontal="center" vertical="center" wrapText="1"/>
    </xf>
    <xf numFmtId="3" fontId="4" fillId="3" borderId="9" xfId="2" applyNumberFormat="1" applyFont="1" applyFill="1" applyBorder="1">
      <alignment horizontal="right"/>
    </xf>
    <xf numFmtId="3" fontId="4" fillId="0" borderId="17" xfId="2" applyNumberFormat="1" applyFont="1" applyFill="1" applyBorder="1">
      <alignment horizontal="right"/>
    </xf>
    <xf numFmtId="0" fontId="3" fillId="2" borderId="33" xfId="1" applyNumberFormat="1" applyFont="1" applyFill="1" applyBorder="1" applyAlignment="1">
      <alignment horizontal="center" vertical="center"/>
    </xf>
    <xf numFmtId="0" fontId="3" fillId="2" borderId="26" xfId="1" applyNumberFormat="1" applyFont="1" applyFill="1" applyBorder="1" applyAlignment="1">
      <alignment horizontal="center" vertical="center" wrapText="1"/>
    </xf>
    <xf numFmtId="0" fontId="3" fillId="2" borderId="26" xfId="1" applyNumberFormat="1" applyFont="1" applyFill="1" applyBorder="1" applyAlignment="1">
      <alignment horizontal="center" vertical="center"/>
    </xf>
    <xf numFmtId="0" fontId="3" fillId="2" borderId="29" xfId="1" applyNumberFormat="1" applyFont="1" applyFill="1" applyBorder="1" applyAlignment="1">
      <alignment vertical="center"/>
    </xf>
    <xf numFmtId="0" fontId="3" fillId="2" borderId="34" xfId="1" applyNumberFormat="1" applyFont="1" applyFill="1" applyBorder="1" applyAlignment="1">
      <alignment horizontal="center" vertical="center"/>
    </xf>
    <xf numFmtId="0" fontId="3" fillId="3" borderId="35" xfId="1" applyNumberFormat="1" applyFont="1" applyFill="1" applyBorder="1" applyAlignment="1">
      <alignment horizontal="left" vertical="center"/>
    </xf>
    <xf numFmtId="0" fontId="3" fillId="0" borderId="36" xfId="1" applyNumberFormat="1" applyFont="1" applyFill="1" applyBorder="1" applyAlignment="1">
      <alignment horizontal="left" vertical="center"/>
    </xf>
    <xf numFmtId="0" fontId="3" fillId="0" borderId="37" xfId="1" applyNumberFormat="1" applyFont="1" applyFill="1" applyBorder="1" applyAlignment="1">
      <alignment horizontal="left" vertical="center"/>
    </xf>
    <xf numFmtId="0" fontId="3" fillId="0" borderId="38" xfId="1" applyNumberFormat="1" applyFont="1" applyFill="1" applyBorder="1" applyAlignment="1">
      <alignment horizontal="left" vertical="center"/>
    </xf>
    <xf numFmtId="3" fontId="4" fillId="0" borderId="39" xfId="2" applyNumberFormat="1" applyFont="1" applyFill="1" applyBorder="1">
      <alignment horizontal="right"/>
    </xf>
    <xf numFmtId="164" fontId="4" fillId="0" borderId="40" xfId="2" applyNumberFormat="1" applyFont="1" applyFill="1" applyBorder="1">
      <alignment horizontal="right"/>
    </xf>
    <xf numFmtId="4" fontId="4" fillId="0" borderId="40" xfId="2" applyNumberFormat="1" applyFont="1" applyFill="1" applyBorder="1">
      <alignment horizontal="right"/>
    </xf>
    <xf numFmtId="165" fontId="4" fillId="0" borderId="39" xfId="2" applyFont="1" applyFill="1" applyBorder="1">
      <alignment horizontal="right"/>
    </xf>
    <xf numFmtId="165" fontId="4" fillId="0" borderId="40" xfId="2" applyFont="1" applyFill="1" applyBorder="1">
      <alignment horizontal="right"/>
    </xf>
    <xf numFmtId="3" fontId="4" fillId="0" borderId="14" xfId="2" applyNumberFormat="1" applyFont="1" applyFill="1" applyBorder="1">
      <alignment horizontal="right"/>
    </xf>
    <xf numFmtId="0" fontId="2" fillId="0" borderId="0" xfId="4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right"/>
    </xf>
    <xf numFmtId="0" fontId="3" fillId="0" borderId="0" xfId="7" applyFont="1" applyFill="1" applyBorder="1" applyAlignment="1">
      <alignment horizontal="right" vertical="center"/>
    </xf>
    <xf numFmtId="0" fontId="0" fillId="0" borderId="0" xfId="0" applyFill="1" applyBorder="1"/>
    <xf numFmtId="0" fontId="4" fillId="0" borderId="0" xfId="0" applyFont="1" applyFill="1" applyBorder="1" applyAlignment="1">
      <alignment horizontal="right"/>
    </xf>
    <xf numFmtId="164" fontId="4" fillId="0" borderId="0" xfId="0" applyNumberFormat="1" applyFont="1" applyFill="1" applyBorder="1" applyAlignment="1">
      <alignment horizontal="right"/>
    </xf>
    <xf numFmtId="164" fontId="2" fillId="0" borderId="0" xfId="7" applyNumberFormat="1" applyFont="1" applyFill="1" applyBorder="1" applyAlignment="1">
      <alignment horizontal="right" vertical="center" shrinkToFit="1"/>
    </xf>
    <xf numFmtId="164" fontId="0" fillId="0" borderId="0" xfId="0" applyNumberFormat="1" applyFill="1" applyBorder="1"/>
    <xf numFmtId="164" fontId="2" fillId="0" borderId="0" xfId="0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4" fontId="4" fillId="0" borderId="0" xfId="0" applyNumberFormat="1" applyFont="1" applyFill="1" applyBorder="1"/>
    <xf numFmtId="0" fontId="4" fillId="0" borderId="0" xfId="0" applyFont="1" applyFill="1" applyBorder="1"/>
    <xf numFmtId="0" fontId="3" fillId="9" borderId="25" xfId="0" applyFont="1" applyFill="1" applyBorder="1" applyAlignment="1">
      <alignment horizontal="right"/>
    </xf>
    <xf numFmtId="0" fontId="15" fillId="9" borderId="27" xfId="0" applyFont="1" applyFill="1" applyBorder="1" applyAlignment="1">
      <alignment horizontal="right"/>
    </xf>
    <xf numFmtId="0" fontId="4" fillId="0" borderId="31" xfId="0" applyFont="1" applyFill="1" applyBorder="1" applyAlignment="1">
      <alignment horizontal="right"/>
    </xf>
    <xf numFmtId="164" fontId="0" fillId="0" borderId="30" xfId="0" applyNumberFormat="1" applyFill="1" applyBorder="1" applyAlignment="1">
      <alignment horizontal="right"/>
    </xf>
    <xf numFmtId="0" fontId="0" fillId="0" borderId="31" xfId="0" applyFill="1" applyBorder="1" applyAlignment="1">
      <alignment horizontal="right"/>
    </xf>
    <xf numFmtId="0" fontId="4" fillId="0" borderId="32" xfId="0" applyFont="1" applyFill="1" applyBorder="1" applyAlignment="1">
      <alignment horizontal="right"/>
    </xf>
    <xf numFmtId="164" fontId="0" fillId="0" borderId="12" xfId="0" applyNumberFormat="1" applyFill="1" applyBorder="1" applyAlignment="1">
      <alignment horizontal="right"/>
    </xf>
    <xf numFmtId="0" fontId="2" fillId="0" borderId="19" xfId="1" applyNumberFormat="1" applyFont="1" applyFill="1" applyBorder="1" applyAlignment="1"/>
    <xf numFmtId="2" fontId="2" fillId="0" borderId="0" xfId="1" applyFont="1" applyFill="1" applyAlignment="1"/>
    <xf numFmtId="0" fontId="4" fillId="0" borderId="0" xfId="0" applyFont="1" applyFill="1"/>
    <xf numFmtId="0" fontId="2" fillId="10" borderId="19" xfId="1" applyNumberFormat="1" applyFont="1" applyFill="1" applyBorder="1" applyAlignment="1"/>
    <xf numFmtId="0" fontId="2" fillId="10" borderId="19" xfId="1" applyNumberFormat="1" applyFont="1" applyFill="1" applyBorder="1" applyAlignment="1">
      <alignment horizontal="center"/>
    </xf>
    <xf numFmtId="0" fontId="3" fillId="2" borderId="2" xfId="1" applyNumberFormat="1" applyFont="1" applyFill="1" applyBorder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center"/>
    </xf>
    <xf numFmtId="0" fontId="3" fillId="2" borderId="3" xfId="1" applyNumberFormat="1" applyFont="1" applyFill="1" applyBorder="1" applyAlignment="1">
      <alignment horizontal="center" vertical="center"/>
    </xf>
    <xf numFmtId="0" fontId="3" fillId="0" borderId="0" xfId="4" applyFont="1" applyAlignment="1">
      <alignment horizontal="left"/>
    </xf>
    <xf numFmtId="0" fontId="3" fillId="0" borderId="0" xfId="1" applyNumberFormat="1" applyFont="1" applyAlignment="1">
      <alignment horizontal="left"/>
    </xf>
    <xf numFmtId="0" fontId="16" fillId="0" borderId="0" xfId="1" applyNumberFormat="1" applyFont="1" applyFill="1" applyBorder="1" applyAlignment="1">
      <alignment horizontal="left"/>
    </xf>
    <xf numFmtId="165" fontId="4" fillId="3" borderId="11" xfId="2" applyFont="1" applyFill="1" applyBorder="1" applyAlignment="1"/>
    <xf numFmtId="165" fontId="4" fillId="0" borderId="15" xfId="2" applyFont="1" applyFill="1" applyBorder="1" applyAlignment="1"/>
    <xf numFmtId="165" fontId="4" fillId="0" borderId="18" xfId="2" applyFont="1" applyFill="1" applyBorder="1" applyAlignment="1"/>
    <xf numFmtId="165" fontId="4" fillId="0" borderId="40" xfId="2" applyFont="1" applyFill="1" applyBorder="1" applyAlignment="1"/>
    <xf numFmtId="0" fontId="3" fillId="2" borderId="4" xfId="1" applyNumberFormat="1" applyFont="1" applyFill="1" applyBorder="1" applyAlignment="1">
      <alignment vertical="center" wrapText="1"/>
    </xf>
    <xf numFmtId="0" fontId="3" fillId="2" borderId="41" xfId="1" applyNumberFormat="1" applyFont="1" applyFill="1" applyBorder="1" applyAlignment="1">
      <alignment horizontal="center" vertical="center" wrapText="1"/>
    </xf>
    <xf numFmtId="0" fontId="3" fillId="2" borderId="42" xfId="1" applyNumberFormat="1" applyFont="1" applyFill="1" applyBorder="1" applyAlignment="1">
      <alignment horizontal="center" vertical="center" wrapText="1"/>
    </xf>
    <xf numFmtId="168" fontId="2" fillId="0" borderId="0" xfId="1" applyNumberFormat="1" applyFont="1" applyFill="1" applyBorder="1">
      <alignment vertical="center"/>
    </xf>
    <xf numFmtId="3" fontId="2" fillId="0" borderId="0" xfId="1" applyNumberFormat="1" applyFont="1" applyFill="1" applyBorder="1">
      <alignment vertical="center"/>
    </xf>
    <xf numFmtId="4" fontId="2" fillId="0" borderId="0" xfId="1" applyNumberFormat="1" applyFont="1" applyFill="1" applyBorder="1">
      <alignment vertical="center"/>
    </xf>
    <xf numFmtId="3" fontId="2" fillId="4" borderId="0" xfId="3" applyNumberFormat="1" applyFont="1" applyFill="1"/>
    <xf numFmtId="169" fontId="2" fillId="0" borderId="0" xfId="8" applyNumberFormat="1" applyFont="1" applyFill="1"/>
    <xf numFmtId="0" fontId="17" fillId="0" borderId="0" xfId="0" applyFont="1"/>
    <xf numFmtId="0" fontId="2" fillId="0" borderId="0" xfId="4" applyFont="1" applyFill="1"/>
    <xf numFmtId="2" fontId="4" fillId="0" borderId="0" xfId="5" applyNumberFormat="1" applyFont="1" applyFill="1" applyAlignment="1">
      <alignment horizontal="right"/>
    </xf>
  </cellXfs>
  <cellStyles count="9">
    <cellStyle name="Hyperlink" xfId="6" builtinId="8"/>
    <cellStyle name="Normal" xfId="0" builtinId="0"/>
    <cellStyle name="Normal 2 2" xfId="4"/>
    <cellStyle name="Normal 3" xfId="7"/>
    <cellStyle name="Normal 4" xfId="1"/>
    <cellStyle name="Normal 4 2" xfId="5"/>
    <cellStyle name="Normal 6" xfId="3"/>
    <cellStyle name="NumberCellStyle" xfId="2"/>
    <cellStyle name="Percent" xfId="8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600"/>
              <a:t>Environmental tax revenue by type</a:t>
            </a:r>
            <a:r>
              <a:rPr lang="en-US" sz="1600" baseline="0"/>
              <a:t> </a:t>
            </a:r>
            <a:r>
              <a:rPr lang="en-GB" sz="1440" b="1" i="0" u="none" strike="noStrike" baseline="0">
                <a:effectLst/>
              </a:rPr>
              <a:t>(¹),</a:t>
            </a:r>
            <a:r>
              <a:rPr lang="en-US" sz="1600" baseline="0"/>
              <a:t> </a:t>
            </a:r>
            <a:r>
              <a:rPr lang="en-US" sz="1600"/>
              <a:t>and total environmental taxes as share of TSC (total government revenue from taxes and social contributions) and GDP </a:t>
            </a:r>
            <a:r>
              <a:rPr lang="en-GB" sz="1440" b="1" i="0" u="none" strike="noStrike" baseline="0">
                <a:effectLst/>
              </a:rPr>
              <a:t>(²)</a:t>
            </a:r>
            <a:r>
              <a:rPr lang="en-US" sz="1600"/>
              <a:t>, EU, 2002-2020</a:t>
            </a:r>
          </a:p>
          <a:p>
            <a:pPr algn="l">
              <a:defRPr/>
            </a:pPr>
            <a:r>
              <a:rPr lang="en-US" sz="1600" b="0"/>
              <a:t>(million EUR, %) </a:t>
            </a:r>
          </a:p>
        </c:rich>
      </c:tx>
      <c:layout>
        <c:manualLayout>
          <c:xMode val="edge"/>
          <c:yMode val="edge"/>
          <c:x val="5.3333333333333332E-3"/>
          <c:y val="9.7676472833346448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94158911954187E-2"/>
          <c:y val="0.15619085659947746"/>
          <c:w val="0.86235934144595561"/>
          <c:h val="0.571116841381928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1'!$B$61</c:f>
              <c:strCache>
                <c:ptCount val="1"/>
                <c:pt idx="0">
                  <c:v>Energy taxes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'Figure 1'!$C$60:$U$60</c:f>
              <c:numCache>
                <c:formatCode>General</c:formatCod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numCache>
            </c:numRef>
          </c:cat>
          <c:val>
            <c:numRef>
              <c:f>'Figure 1'!$C$61:$U$61</c:f>
              <c:numCache>
                <c:formatCode>#,##0</c:formatCode>
                <c:ptCount val="19"/>
                <c:pt idx="0">
                  <c:v>160903.80480365001</c:v>
                </c:pt>
                <c:pt idx="1">
                  <c:v>168768.48857764</c:v>
                </c:pt>
                <c:pt idx="2">
                  <c:v>172049.95740022999</c:v>
                </c:pt>
                <c:pt idx="3">
                  <c:v>175186.50682993999</c:v>
                </c:pt>
                <c:pt idx="4">
                  <c:v>179043.00192854</c:v>
                </c:pt>
                <c:pt idx="5">
                  <c:v>179876.91982342</c:v>
                </c:pt>
                <c:pt idx="6">
                  <c:v>185330.51194726001</c:v>
                </c:pt>
                <c:pt idx="7">
                  <c:v>185882.68270321999</c:v>
                </c:pt>
                <c:pt idx="8">
                  <c:v>193899.37697802001</c:v>
                </c:pt>
                <c:pt idx="9">
                  <c:v>204810.07671861001</c:v>
                </c:pt>
                <c:pt idx="10">
                  <c:v>210630.07415897</c:v>
                </c:pt>
                <c:pt idx="11">
                  <c:v>216196.60394179999</c:v>
                </c:pt>
                <c:pt idx="12">
                  <c:v>221887.33050354</c:v>
                </c:pt>
                <c:pt idx="13">
                  <c:v>227600.03937556001</c:v>
                </c:pt>
                <c:pt idx="14">
                  <c:v>236747.89411174</c:v>
                </c:pt>
                <c:pt idx="15">
                  <c:v>241692.64270932</c:v>
                </c:pt>
                <c:pt idx="16">
                  <c:v>247576.44552447999</c:v>
                </c:pt>
                <c:pt idx="17">
                  <c:v>252173.65571672999</c:v>
                </c:pt>
                <c:pt idx="18">
                  <c:v>231494.83314455385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F3-4AF0-B7C9-15B57C37440F}"/>
            </c:ext>
          </c:extLst>
        </c:ser>
        <c:ser>
          <c:idx val="1"/>
          <c:order val="1"/>
          <c:tx>
            <c:strRef>
              <c:f>'Figure 1'!$B$62</c:f>
              <c:strCache>
                <c:ptCount val="1"/>
                <c:pt idx="0">
                  <c:v>Transport taxes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'Figure 1'!$C$60:$U$60</c:f>
              <c:numCache>
                <c:formatCode>General</c:formatCod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numCache>
            </c:numRef>
          </c:cat>
          <c:val>
            <c:numRef>
              <c:f>'Figure 1'!$C$62:$U$62</c:f>
              <c:numCache>
                <c:formatCode>#,##0</c:formatCode>
                <c:ptCount val="19"/>
                <c:pt idx="0">
                  <c:v>43290.178854520003</c:v>
                </c:pt>
                <c:pt idx="1">
                  <c:v>44244.847417099998</c:v>
                </c:pt>
                <c:pt idx="2">
                  <c:v>47558.911932950003</c:v>
                </c:pt>
                <c:pt idx="3">
                  <c:v>50862.022113209998</c:v>
                </c:pt>
                <c:pt idx="4">
                  <c:v>53634.303343779997</c:v>
                </c:pt>
                <c:pt idx="5">
                  <c:v>56376.813835610003</c:v>
                </c:pt>
                <c:pt idx="6">
                  <c:v>55088.65230116</c:v>
                </c:pt>
                <c:pt idx="7">
                  <c:v>49876.898472059998</c:v>
                </c:pt>
                <c:pt idx="8">
                  <c:v>51113.054404779999</c:v>
                </c:pt>
                <c:pt idx="9">
                  <c:v>52750.988537259997</c:v>
                </c:pt>
                <c:pt idx="10">
                  <c:v>52562.321452600001</c:v>
                </c:pt>
                <c:pt idx="11">
                  <c:v>52749.053286399998</c:v>
                </c:pt>
                <c:pt idx="12">
                  <c:v>53736.619906970001</c:v>
                </c:pt>
                <c:pt idx="13">
                  <c:v>55650.906837549999</c:v>
                </c:pt>
                <c:pt idx="14">
                  <c:v>57422.716126760002</c:v>
                </c:pt>
                <c:pt idx="15">
                  <c:v>59023.975731639999</c:v>
                </c:pt>
                <c:pt idx="16">
                  <c:v>61061.50660791</c:v>
                </c:pt>
                <c:pt idx="17">
                  <c:v>61589.684791020001</c:v>
                </c:pt>
                <c:pt idx="18">
                  <c:v>57278.419252279418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F3-4AF0-B7C9-15B57C37440F}"/>
            </c:ext>
          </c:extLst>
        </c:ser>
        <c:ser>
          <c:idx val="2"/>
          <c:order val="2"/>
          <c:tx>
            <c:strRef>
              <c:f>'Figure 1'!$B$63</c:f>
              <c:strCache>
                <c:ptCount val="1"/>
                <c:pt idx="0">
                  <c:v>Pollution &amp; resource taxes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'Figure 1'!$C$60:$U$60</c:f>
              <c:numCache>
                <c:formatCode>General</c:formatCod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numCache>
            </c:numRef>
          </c:cat>
          <c:val>
            <c:numRef>
              <c:f>'Figure 1'!$C$63:$U$63</c:f>
              <c:numCache>
                <c:formatCode>#,##0</c:formatCode>
                <c:ptCount val="19"/>
                <c:pt idx="0">
                  <c:v>7231.2842137500002</c:v>
                </c:pt>
                <c:pt idx="1">
                  <c:v>7125.4297419100003</c:v>
                </c:pt>
                <c:pt idx="2">
                  <c:v>7177.6388176700002</c:v>
                </c:pt>
                <c:pt idx="3">
                  <c:v>7273.9756146400005</c:v>
                </c:pt>
                <c:pt idx="4">
                  <c:v>7576.5750633600001</c:v>
                </c:pt>
                <c:pt idx="5">
                  <c:v>8010.5988628599998</c:v>
                </c:pt>
                <c:pt idx="6">
                  <c:v>9071.72328853</c:v>
                </c:pt>
                <c:pt idx="7">
                  <c:v>8604.4828170299988</c:v>
                </c:pt>
                <c:pt idx="8">
                  <c:v>8729.2911887099999</c:v>
                </c:pt>
                <c:pt idx="9">
                  <c:v>9123.4784057399993</c:v>
                </c:pt>
                <c:pt idx="10">
                  <c:v>9514.2731071500002</c:v>
                </c:pt>
                <c:pt idx="11">
                  <c:v>9460.9403867700003</c:v>
                </c:pt>
                <c:pt idx="12">
                  <c:v>9851.48061203</c:v>
                </c:pt>
                <c:pt idx="13">
                  <c:v>10328.95372935</c:v>
                </c:pt>
                <c:pt idx="14">
                  <c:v>10311.22767801</c:v>
                </c:pt>
                <c:pt idx="15">
                  <c:v>10368.358315340001</c:v>
                </c:pt>
                <c:pt idx="16">
                  <c:v>10621.88154083</c:v>
                </c:pt>
                <c:pt idx="17">
                  <c:v>11141.071295670001</c:v>
                </c:pt>
                <c:pt idx="18">
                  <c:v>11156.622756769999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F3-4AF0-B7C9-15B57C374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79935104"/>
        <c:axId val="179936640"/>
      </c:barChart>
      <c:lineChart>
        <c:grouping val="standard"/>
        <c:varyColors val="0"/>
        <c:ser>
          <c:idx val="3"/>
          <c:order val="3"/>
          <c:tx>
            <c:strRef>
              <c:f>'Figure 1'!$B$64</c:f>
              <c:strCache>
                <c:ptCount val="1"/>
                <c:pt idx="0">
                  <c:v>% of TSC (total government revenue from taxes and social contributions)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'Figure 1'!$C$60:$S$60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'Figure 1'!$C$64:$U$64</c:f>
              <c:numCache>
                <c:formatCode>#,##0.00</c:formatCode>
                <c:ptCount val="19"/>
                <c:pt idx="0">
                  <c:v>6.62</c:v>
                </c:pt>
                <c:pt idx="1">
                  <c:v>6.71</c:v>
                </c:pt>
                <c:pt idx="2">
                  <c:v>6.71</c:v>
                </c:pt>
                <c:pt idx="3">
                  <c:v>6.58</c:v>
                </c:pt>
                <c:pt idx="4">
                  <c:v>6.35</c:v>
                </c:pt>
                <c:pt idx="5">
                  <c:v>6.07</c:v>
                </c:pt>
                <c:pt idx="6">
                  <c:v>5.98</c:v>
                </c:pt>
                <c:pt idx="7">
                  <c:v>6.19</c:v>
                </c:pt>
                <c:pt idx="8">
                  <c:v>6.23</c:v>
                </c:pt>
                <c:pt idx="9">
                  <c:v>6.27</c:v>
                </c:pt>
                <c:pt idx="10">
                  <c:v>6.22</c:v>
                </c:pt>
                <c:pt idx="11" formatCode="#,##0.0">
                  <c:v>6.2</c:v>
                </c:pt>
                <c:pt idx="12" formatCode="#,##0.0">
                  <c:v>6.2</c:v>
                </c:pt>
                <c:pt idx="13">
                  <c:v>6.16</c:v>
                </c:pt>
                <c:pt idx="14" formatCode="#,##0.0">
                  <c:v>6.2</c:v>
                </c:pt>
                <c:pt idx="15">
                  <c:v>6.07</c:v>
                </c:pt>
                <c:pt idx="16">
                  <c:v>5.99</c:v>
                </c:pt>
                <c:pt idx="17">
                  <c:v>5.91</c:v>
                </c:pt>
                <c:pt idx="18">
                  <c:v>5.42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F3-4AF0-B7C9-15B57C37440F}"/>
            </c:ext>
          </c:extLst>
        </c:ser>
        <c:ser>
          <c:idx val="4"/>
          <c:order val="4"/>
          <c:tx>
            <c:strRef>
              <c:f>'Figure 1'!$B$65</c:f>
              <c:strCache>
                <c:ptCount val="1"/>
                <c:pt idx="0">
                  <c:v>% of GDP</c:v>
                </c:pt>
              </c:strCache>
            </c:strRef>
          </c:tx>
          <c:marker>
            <c:symbol val="none"/>
          </c:marker>
          <c:cat>
            <c:numRef>
              <c:f>'Figure 1'!$C$60:$S$60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'Figure 1'!$C$65:$U$65</c:f>
              <c:numCache>
                <c:formatCode>#,##0.00</c:formatCode>
                <c:ptCount val="19"/>
                <c:pt idx="0">
                  <c:v>2.5499999999999998</c:v>
                </c:pt>
                <c:pt idx="1">
                  <c:v>2.59</c:v>
                </c:pt>
                <c:pt idx="2">
                  <c:v>2.57</c:v>
                </c:pt>
                <c:pt idx="3">
                  <c:v>2.54</c:v>
                </c:pt>
                <c:pt idx="4">
                  <c:v>2.4700000000000002</c:v>
                </c:pt>
                <c:pt idx="5">
                  <c:v>2.37</c:v>
                </c:pt>
                <c:pt idx="6" formatCode="#,##0.0">
                  <c:v>2.2999999999999998</c:v>
                </c:pt>
                <c:pt idx="7">
                  <c:v>2.36</c:v>
                </c:pt>
                <c:pt idx="8">
                  <c:v>2.36</c:v>
                </c:pt>
                <c:pt idx="9">
                  <c:v>2.41</c:v>
                </c:pt>
                <c:pt idx="10">
                  <c:v>2.4500000000000002</c:v>
                </c:pt>
                <c:pt idx="11">
                  <c:v>2.4700000000000002</c:v>
                </c:pt>
                <c:pt idx="12">
                  <c:v>2.4700000000000002</c:v>
                </c:pt>
                <c:pt idx="13">
                  <c:v>2.4500000000000002</c:v>
                </c:pt>
                <c:pt idx="14">
                  <c:v>2.4700000000000002</c:v>
                </c:pt>
                <c:pt idx="15">
                  <c:v>2.42</c:v>
                </c:pt>
                <c:pt idx="16">
                  <c:v>2.4</c:v>
                </c:pt>
                <c:pt idx="17" formatCode="#,##0.0">
                  <c:v>2.37</c:v>
                </c:pt>
                <c:pt idx="18">
                  <c:v>2.2400000000000002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F3-4AF0-B7C9-15B57C374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948160"/>
        <c:axId val="179946624"/>
      </c:lineChart>
      <c:catAx>
        <c:axId val="17993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79936640"/>
        <c:crosses val="autoZero"/>
        <c:auto val="1"/>
        <c:lblAlgn val="ctr"/>
        <c:lblOffset val="100"/>
        <c:tickMarkSkip val="1"/>
        <c:noMultiLvlLbl val="0"/>
      </c:catAx>
      <c:valAx>
        <c:axId val="17993664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million EUR</a:t>
                </a:r>
              </a:p>
            </c:rich>
          </c:tx>
          <c:layout/>
          <c:overlay val="0"/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9935104"/>
        <c:crosses val="autoZero"/>
        <c:crossBetween val="between"/>
      </c:valAx>
      <c:valAx>
        <c:axId val="179946624"/>
        <c:scaling>
          <c:orientation val="minMax"/>
          <c:max val="7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%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9948160"/>
        <c:crosses val="max"/>
        <c:crossBetween val="between"/>
        <c:majorUnit val="1"/>
        <c:minorUnit val="1"/>
      </c:valAx>
      <c:catAx>
        <c:axId val="179948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9946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850288713910759E-2"/>
          <c:y val="0.80698041871683612"/>
          <c:w val="0.9"/>
          <c:h val="6.5171680905797058E-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prstDash val="solid"/>
          <a:round/>
        </a14:hiddenLine>
      </a:ext>
    </a:extLst>
  </c:spPr>
  <c:txPr>
    <a:bodyPr/>
    <a:lstStyle/>
    <a:p>
      <a:pPr>
        <a:defRPr sz="120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800" b="1">
                <a:latin typeface="Arial"/>
                <a:ea typeface="Arial"/>
                <a:cs typeface="Arial"/>
              </a:defRPr>
            </a:pPr>
            <a:r>
              <a:rPr lang="en-US"/>
              <a:t>Environmental tax revenue by category as % of TSC and GDP, 2020</a:t>
            </a:r>
          </a:p>
          <a:p>
            <a:pPr algn="l">
              <a:defRPr sz="1800" b="1">
                <a:latin typeface="Arial"/>
                <a:ea typeface="Arial"/>
                <a:cs typeface="Arial"/>
              </a:defRPr>
            </a:pPr>
            <a:r>
              <a:rPr lang="en-US" sz="1600" b="0"/>
              <a:t>(%)</a:t>
            </a:r>
          </a:p>
        </c:rich>
      </c:tx>
      <c:layout>
        <c:manualLayout>
          <c:xMode val="edge"/>
          <c:yMode val="edge"/>
          <c:x val="5.3333333333333332E-3"/>
          <c:y val="1.14948666821741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4452855400572873E-2"/>
          <c:y val="0.14366417680766999"/>
          <c:w val="0.94088046998344432"/>
          <c:h val="0.5257258421032022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2'!$D$9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2'!$B$10:$B$42</c:f>
              <c:strCache>
                <c:ptCount val="33"/>
                <c:pt idx="0">
                  <c:v>EU27</c:v>
                </c:pt>
                <c:pt idx="2">
                  <c:v>Slovenia</c:v>
                </c:pt>
                <c:pt idx="3">
                  <c:v>Latvia</c:v>
                </c:pt>
                <c:pt idx="4">
                  <c:v>Bulgaria</c:v>
                </c:pt>
                <c:pt idx="5">
                  <c:v>Greece</c:v>
                </c:pt>
                <c:pt idx="6">
                  <c:v>Croatia</c:v>
                </c:pt>
                <c:pt idx="7">
                  <c:v>Netherlands</c:v>
                </c:pt>
                <c:pt idx="8">
                  <c:v>Malta</c:v>
                </c:pt>
                <c:pt idx="9">
                  <c:v>Cyprus</c:v>
                </c:pt>
                <c:pt idx="10">
                  <c:v>Estonia</c:v>
                </c:pt>
                <c:pt idx="11">
                  <c:v>Italy</c:v>
                </c:pt>
                <c:pt idx="12">
                  <c:v>Romania</c:v>
                </c:pt>
                <c:pt idx="13">
                  <c:v>Poland</c:v>
                </c:pt>
                <c:pt idx="14">
                  <c:v>Denmark</c:v>
                </c:pt>
                <c:pt idx="15">
                  <c:v>Finland</c:v>
                </c:pt>
                <c:pt idx="16">
                  <c:v>Portugal</c:v>
                </c:pt>
                <c:pt idx="17">
                  <c:v>Lithuania</c:v>
                </c:pt>
                <c:pt idx="18">
                  <c:v>Hungary</c:v>
                </c:pt>
                <c:pt idx="19">
                  <c:v>Ireland</c:v>
                </c:pt>
                <c:pt idx="20">
                  <c:v>Czechia</c:v>
                </c:pt>
                <c:pt idx="21">
                  <c:v>Belgium</c:v>
                </c:pt>
                <c:pt idx="22">
                  <c:v>Austria</c:v>
                </c:pt>
                <c:pt idx="23">
                  <c:v>Spain</c:v>
                </c:pt>
                <c:pt idx="24">
                  <c:v>France</c:v>
                </c:pt>
                <c:pt idx="25">
                  <c:v>Sweden</c:v>
                </c:pt>
                <c:pt idx="26">
                  <c:v>Germany</c:v>
                </c:pt>
                <c:pt idx="27">
                  <c:v>Slovakia</c:v>
                </c:pt>
                <c:pt idx="28">
                  <c:v>Luxembourg</c:v>
                </c:pt>
                <c:pt idx="30">
                  <c:v>Norway</c:v>
                </c:pt>
                <c:pt idx="31">
                  <c:v>Switzerland</c:v>
                </c:pt>
                <c:pt idx="32">
                  <c:v>Iceland</c:v>
                </c:pt>
              </c:strCache>
            </c:strRef>
          </c:cat>
          <c:val>
            <c:numRef>
              <c:f>'Figure 2'!$D$10:$D$42</c:f>
              <c:numCache>
                <c:formatCode>0.00</c:formatCode>
                <c:ptCount val="33"/>
                <c:pt idx="0">
                  <c:v>4.1854008179260989</c:v>
                </c:pt>
                <c:pt idx="2">
                  <c:v>11.052169511543545</c:v>
                </c:pt>
                <c:pt idx="3">
                  <c:v>8.4828423317891257</c:v>
                </c:pt>
                <c:pt idx="4">
                  <c:v>8.7124982037457901</c:v>
                </c:pt>
                <c:pt idx="5">
                  <c:v>7.0624734754803686</c:v>
                </c:pt>
                <c:pt idx="6">
                  <c:v>6.7606928507677262</c:v>
                </c:pt>
                <c:pt idx="7">
                  <c:v>4.4539841040237658</c:v>
                </c:pt>
                <c:pt idx="8">
                  <c:v>3.6068750314560374</c:v>
                </c:pt>
                <c:pt idx="9">
                  <c:v>5.5434928293794394</c:v>
                </c:pt>
                <c:pt idx="10">
                  <c:v>6.5252163727467947</c:v>
                </c:pt>
                <c:pt idx="11">
                  <c:v>5.6670534050557251</c:v>
                </c:pt>
                <c:pt idx="12">
                  <c:v>6.3937436452574019</c:v>
                </c:pt>
                <c:pt idx="13">
                  <c:v>6.0245865725266334</c:v>
                </c:pt>
                <c:pt idx="14">
                  <c:v>3.5415091104723384</c:v>
                </c:pt>
                <c:pt idx="15">
                  <c:v>4.5366611537112211</c:v>
                </c:pt>
                <c:pt idx="16">
                  <c:v>4.7818684122402777</c:v>
                </c:pt>
                <c:pt idx="17">
                  <c:v>5.5699290892546802</c:v>
                </c:pt>
                <c:pt idx="18">
                  <c:v>4.4737011575676586</c:v>
                </c:pt>
                <c:pt idx="19">
                  <c:v>3.5800293553412557</c:v>
                </c:pt>
                <c:pt idx="20">
                  <c:v>5.1894897387879606</c:v>
                </c:pt>
                <c:pt idx="21">
                  <c:v>3.7746557406430155</c:v>
                </c:pt>
                <c:pt idx="22">
                  <c:v>2.8479457064015339</c:v>
                </c:pt>
                <c:pt idx="23">
                  <c:v>3.8446378793706875</c:v>
                </c:pt>
                <c:pt idx="24">
                  <c:v>3.7704615508297903</c:v>
                </c:pt>
                <c:pt idx="25">
                  <c:v>3.4187956583170531</c:v>
                </c:pt>
                <c:pt idx="26">
                  <c:v>3.4103322142606602</c:v>
                </c:pt>
                <c:pt idx="27">
                  <c:v>3.2679584237522201</c:v>
                </c:pt>
                <c:pt idx="28">
                  <c:v>3.2014645996408917</c:v>
                </c:pt>
                <c:pt idx="30">
                  <c:v>3.22</c:v>
                </c:pt>
                <c:pt idx="31">
                  <c:v>3.55</c:v>
                </c:pt>
                <c:pt idx="32">
                  <c:v>2.77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BD-451F-A8B0-2AFEF1CBD40C}"/>
            </c:ext>
          </c:extLst>
        </c:ser>
        <c:ser>
          <c:idx val="1"/>
          <c:order val="1"/>
          <c:tx>
            <c:strRef>
              <c:f>'Figure 2'!$E$9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2'!$B$10:$B$42</c:f>
              <c:strCache>
                <c:ptCount val="33"/>
                <c:pt idx="0">
                  <c:v>EU27</c:v>
                </c:pt>
                <c:pt idx="2">
                  <c:v>Slovenia</c:v>
                </c:pt>
                <c:pt idx="3">
                  <c:v>Latvia</c:v>
                </c:pt>
                <c:pt idx="4">
                  <c:v>Bulgaria</c:v>
                </c:pt>
                <c:pt idx="5">
                  <c:v>Greece</c:v>
                </c:pt>
                <c:pt idx="6">
                  <c:v>Croatia</c:v>
                </c:pt>
                <c:pt idx="7">
                  <c:v>Netherlands</c:v>
                </c:pt>
                <c:pt idx="8">
                  <c:v>Malta</c:v>
                </c:pt>
                <c:pt idx="9">
                  <c:v>Cyprus</c:v>
                </c:pt>
                <c:pt idx="10">
                  <c:v>Estonia</c:v>
                </c:pt>
                <c:pt idx="11">
                  <c:v>Italy</c:v>
                </c:pt>
                <c:pt idx="12">
                  <c:v>Romania</c:v>
                </c:pt>
                <c:pt idx="13">
                  <c:v>Poland</c:v>
                </c:pt>
                <c:pt idx="14">
                  <c:v>Denmark</c:v>
                </c:pt>
                <c:pt idx="15">
                  <c:v>Finland</c:v>
                </c:pt>
                <c:pt idx="16">
                  <c:v>Portugal</c:v>
                </c:pt>
                <c:pt idx="17">
                  <c:v>Lithuania</c:v>
                </c:pt>
                <c:pt idx="18">
                  <c:v>Hungary</c:v>
                </c:pt>
                <c:pt idx="19">
                  <c:v>Ireland</c:v>
                </c:pt>
                <c:pt idx="20">
                  <c:v>Czechia</c:v>
                </c:pt>
                <c:pt idx="21">
                  <c:v>Belgium</c:v>
                </c:pt>
                <c:pt idx="22">
                  <c:v>Austria</c:v>
                </c:pt>
                <c:pt idx="23">
                  <c:v>Spain</c:v>
                </c:pt>
                <c:pt idx="24">
                  <c:v>France</c:v>
                </c:pt>
                <c:pt idx="25">
                  <c:v>Sweden</c:v>
                </c:pt>
                <c:pt idx="26">
                  <c:v>Germany</c:v>
                </c:pt>
                <c:pt idx="27">
                  <c:v>Slovakia</c:v>
                </c:pt>
                <c:pt idx="28">
                  <c:v>Luxembourg</c:v>
                </c:pt>
                <c:pt idx="30">
                  <c:v>Norway</c:v>
                </c:pt>
                <c:pt idx="31">
                  <c:v>Switzerland</c:v>
                </c:pt>
                <c:pt idx="32">
                  <c:v>Iceland</c:v>
                </c:pt>
              </c:strCache>
            </c:strRef>
          </c:cat>
          <c:val>
            <c:numRef>
              <c:f>'Figure 2'!$E$10:$E$42</c:f>
              <c:numCache>
                <c:formatCode>0.00</c:formatCode>
                <c:ptCount val="33"/>
                <c:pt idx="0">
                  <c:v>1.0355874450049005</c:v>
                </c:pt>
                <c:pt idx="2">
                  <c:v>1.1257276229577347</c:v>
                </c:pt>
                <c:pt idx="3">
                  <c:v>1.2637733088804315</c:v>
                </c:pt>
                <c:pt idx="4">
                  <c:v>1.013672820944058</c:v>
                </c:pt>
                <c:pt idx="5">
                  <c:v>2.0429367948136332</c:v>
                </c:pt>
                <c:pt idx="6">
                  <c:v>1.9576614950483939</c:v>
                </c:pt>
                <c:pt idx="7">
                  <c:v>2.2994727264243386</c:v>
                </c:pt>
                <c:pt idx="8">
                  <c:v>3.0798480044290102</c:v>
                </c:pt>
                <c:pt idx="9">
                  <c:v>1.5212438010990483</c:v>
                </c:pt>
                <c:pt idx="10">
                  <c:v>0.12038784408147328</c:v>
                </c:pt>
                <c:pt idx="11">
                  <c:v>1.310691558555708</c:v>
                </c:pt>
                <c:pt idx="12">
                  <c:v>0.50831196116419719</c:v>
                </c:pt>
                <c:pt idx="13">
                  <c:v>0.48193562924850719</c:v>
                </c:pt>
                <c:pt idx="14">
                  <c:v>2.8304104806578074</c:v>
                </c:pt>
                <c:pt idx="15">
                  <c:v>1.9124943617501127</c:v>
                </c:pt>
                <c:pt idx="16">
                  <c:v>1.5021474169869189</c:v>
                </c:pt>
                <c:pt idx="17">
                  <c:v>0.32893244408148448</c:v>
                </c:pt>
                <c:pt idx="18">
                  <c:v>0.8000740585706696</c:v>
                </c:pt>
                <c:pt idx="19">
                  <c:v>2.2256704734192536</c:v>
                </c:pt>
                <c:pt idx="20">
                  <c:v>0.31818573791274918</c:v>
                </c:pt>
                <c:pt idx="21">
                  <c:v>1.4485847707995807</c:v>
                </c:pt>
                <c:pt idx="22">
                  <c:v>2.0488390848597118</c:v>
                </c:pt>
                <c:pt idx="23">
                  <c:v>0.62327345081893248</c:v>
                </c:pt>
                <c:pt idx="24">
                  <c:v>0.54055584891112296</c:v>
                </c:pt>
                <c:pt idx="25">
                  <c:v>1.0201669977197492</c:v>
                </c:pt>
                <c:pt idx="26">
                  <c:v>0.7070916756741279</c:v>
                </c:pt>
                <c:pt idx="27">
                  <c:v>0.59278827184849081</c:v>
                </c:pt>
                <c:pt idx="28">
                  <c:v>0.2701920331099662</c:v>
                </c:pt>
                <c:pt idx="30">
                  <c:v>1.83</c:v>
                </c:pt>
                <c:pt idx="31">
                  <c:v>1.38</c:v>
                </c:pt>
                <c:pt idx="32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BD-451F-A8B0-2AFEF1CBD40C}"/>
            </c:ext>
          </c:extLst>
        </c:ser>
        <c:ser>
          <c:idx val="2"/>
          <c:order val="2"/>
          <c:tx>
            <c:strRef>
              <c:f>'Figure 2'!$F$9</c:f>
              <c:strCache>
                <c:ptCount val="1"/>
                <c:pt idx="0">
                  <c:v>Pollution/Resources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2'!$B$10:$B$42</c:f>
              <c:strCache>
                <c:ptCount val="33"/>
                <c:pt idx="0">
                  <c:v>EU27</c:v>
                </c:pt>
                <c:pt idx="2">
                  <c:v>Slovenia</c:v>
                </c:pt>
                <c:pt idx="3">
                  <c:v>Latvia</c:v>
                </c:pt>
                <c:pt idx="4">
                  <c:v>Bulgaria</c:v>
                </c:pt>
                <c:pt idx="5">
                  <c:v>Greece</c:v>
                </c:pt>
                <c:pt idx="6">
                  <c:v>Croatia</c:v>
                </c:pt>
                <c:pt idx="7">
                  <c:v>Netherlands</c:v>
                </c:pt>
                <c:pt idx="8">
                  <c:v>Malta</c:v>
                </c:pt>
                <c:pt idx="9">
                  <c:v>Cyprus</c:v>
                </c:pt>
                <c:pt idx="10">
                  <c:v>Estonia</c:v>
                </c:pt>
                <c:pt idx="11">
                  <c:v>Italy</c:v>
                </c:pt>
                <c:pt idx="12">
                  <c:v>Romania</c:v>
                </c:pt>
                <c:pt idx="13">
                  <c:v>Poland</c:v>
                </c:pt>
                <c:pt idx="14">
                  <c:v>Denmark</c:v>
                </c:pt>
                <c:pt idx="15">
                  <c:v>Finland</c:v>
                </c:pt>
                <c:pt idx="16">
                  <c:v>Portugal</c:v>
                </c:pt>
                <c:pt idx="17">
                  <c:v>Lithuania</c:v>
                </c:pt>
                <c:pt idx="18">
                  <c:v>Hungary</c:v>
                </c:pt>
                <c:pt idx="19">
                  <c:v>Ireland</c:v>
                </c:pt>
                <c:pt idx="20">
                  <c:v>Czechia</c:v>
                </c:pt>
                <c:pt idx="21">
                  <c:v>Belgium</c:v>
                </c:pt>
                <c:pt idx="22">
                  <c:v>Austria</c:v>
                </c:pt>
                <c:pt idx="23">
                  <c:v>Spain</c:v>
                </c:pt>
                <c:pt idx="24">
                  <c:v>France</c:v>
                </c:pt>
                <c:pt idx="25">
                  <c:v>Sweden</c:v>
                </c:pt>
                <c:pt idx="26">
                  <c:v>Germany</c:v>
                </c:pt>
                <c:pt idx="27">
                  <c:v>Slovakia</c:v>
                </c:pt>
                <c:pt idx="28">
                  <c:v>Luxembourg</c:v>
                </c:pt>
                <c:pt idx="30">
                  <c:v>Norway</c:v>
                </c:pt>
                <c:pt idx="31">
                  <c:v>Switzerland</c:v>
                </c:pt>
                <c:pt idx="32">
                  <c:v>Iceland</c:v>
                </c:pt>
              </c:strCache>
            </c:strRef>
          </c:cat>
          <c:val>
            <c:numRef>
              <c:f>'Figure 2'!$F$10:$F$42</c:f>
              <c:numCache>
                <c:formatCode>0.00</c:formatCode>
                <c:ptCount val="33"/>
                <c:pt idx="0">
                  <c:v>0.20171049771257768</c:v>
                </c:pt>
                <c:pt idx="2">
                  <c:v>0.14570456398863924</c:v>
                </c:pt>
                <c:pt idx="3">
                  <c:v>0.37327071694352859</c:v>
                </c:pt>
                <c:pt idx="4">
                  <c:v>0.1582832599751984</c:v>
                </c:pt>
                <c:pt idx="5">
                  <c:v>5.8536870911565422E-3</c:v>
                </c:pt>
                <c:pt idx="6">
                  <c:v>9.5542218255474043E-2</c:v>
                </c:pt>
                <c:pt idx="7">
                  <c:v>1.1180066259157295</c:v>
                </c:pt>
                <c:pt idx="8">
                  <c:v>0.78081433388695953</c:v>
                </c:pt>
                <c:pt idx="9">
                  <c:v>0.13268998793727382</c:v>
                </c:pt>
                <c:pt idx="10">
                  <c:v>0.48010889134725931</c:v>
                </c:pt>
                <c:pt idx="11">
                  <c:v>8.2269802763421579E-2</c:v>
                </c:pt>
                <c:pt idx="12">
                  <c:v>1.5057473008678704E-2</c:v>
                </c:pt>
                <c:pt idx="13">
                  <c:v>0.3343515145445517</c:v>
                </c:pt>
                <c:pt idx="14">
                  <c:v>0.34806895680146133</c:v>
                </c:pt>
                <c:pt idx="15">
                  <c:v>5.3124843381947576E-2</c:v>
                </c:pt>
                <c:pt idx="16">
                  <c:v>4.8582651634747759E-2</c:v>
                </c:pt>
                <c:pt idx="17">
                  <c:v>0.25783118474012717</c:v>
                </c:pt>
                <c:pt idx="18">
                  <c:v>0.56678956096147348</c:v>
                </c:pt>
                <c:pt idx="19">
                  <c:v>1.4174252275682706E-2</c:v>
                </c:pt>
                <c:pt idx="20">
                  <c:v>4.002805825305198E-2</c:v>
                </c:pt>
                <c:pt idx="21">
                  <c:v>0.27774972464466952</c:v>
                </c:pt>
                <c:pt idx="22">
                  <c:v>4.6501893512521451E-2</c:v>
                </c:pt>
                <c:pt idx="23">
                  <c:v>0.2215320616015842</c:v>
                </c:pt>
                <c:pt idx="24">
                  <c:v>0.29407626798122444</c:v>
                </c:pt>
                <c:pt idx="25">
                  <c:v>0.13739327221815209</c:v>
                </c:pt>
                <c:pt idx="26">
                  <c:v>0</c:v>
                </c:pt>
                <c:pt idx="27">
                  <c:v>0.17506534819491024</c:v>
                </c:pt>
                <c:pt idx="28">
                  <c:v>2.3040843709536719E-2</c:v>
                </c:pt>
                <c:pt idx="30">
                  <c:v>0.2</c:v>
                </c:pt>
                <c:pt idx="31">
                  <c:v>0.14000000000000001</c:v>
                </c:pt>
                <c:pt idx="32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BD-451F-A8B0-2AFEF1CBD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79614848"/>
        <c:axId val="179616768"/>
      </c:barChart>
      <c:lineChart>
        <c:grouping val="standard"/>
        <c:varyColors val="0"/>
        <c:ser>
          <c:idx val="3"/>
          <c:order val="3"/>
          <c:tx>
            <c:strRef>
              <c:f>'Figure 2'!$G$9</c:f>
              <c:strCache>
                <c:ptCount val="1"/>
                <c:pt idx="0">
                  <c:v>% of GDP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cat>
            <c:strRef>
              <c:f>'Figure 2'!$B$10:$B$42</c:f>
              <c:strCache>
                <c:ptCount val="33"/>
                <c:pt idx="0">
                  <c:v>EU27</c:v>
                </c:pt>
                <c:pt idx="2">
                  <c:v>Slovenia</c:v>
                </c:pt>
                <c:pt idx="3">
                  <c:v>Latvia</c:v>
                </c:pt>
                <c:pt idx="4">
                  <c:v>Bulgaria</c:v>
                </c:pt>
                <c:pt idx="5">
                  <c:v>Greece</c:v>
                </c:pt>
                <c:pt idx="6">
                  <c:v>Croatia</c:v>
                </c:pt>
                <c:pt idx="7">
                  <c:v>Netherlands</c:v>
                </c:pt>
                <c:pt idx="8">
                  <c:v>Malta</c:v>
                </c:pt>
                <c:pt idx="9">
                  <c:v>Cyprus</c:v>
                </c:pt>
                <c:pt idx="10">
                  <c:v>Estonia</c:v>
                </c:pt>
                <c:pt idx="11">
                  <c:v>Italy</c:v>
                </c:pt>
                <c:pt idx="12">
                  <c:v>Romania</c:v>
                </c:pt>
                <c:pt idx="13">
                  <c:v>Poland</c:v>
                </c:pt>
                <c:pt idx="14">
                  <c:v>Denmark</c:v>
                </c:pt>
                <c:pt idx="15">
                  <c:v>Finland</c:v>
                </c:pt>
                <c:pt idx="16">
                  <c:v>Portugal</c:v>
                </c:pt>
                <c:pt idx="17">
                  <c:v>Lithuania</c:v>
                </c:pt>
                <c:pt idx="18">
                  <c:v>Hungary</c:v>
                </c:pt>
                <c:pt idx="19">
                  <c:v>Ireland</c:v>
                </c:pt>
                <c:pt idx="20">
                  <c:v>Czechia</c:v>
                </c:pt>
                <c:pt idx="21">
                  <c:v>Belgium</c:v>
                </c:pt>
                <c:pt idx="22">
                  <c:v>Austria</c:v>
                </c:pt>
                <c:pt idx="23">
                  <c:v>Spain</c:v>
                </c:pt>
                <c:pt idx="24">
                  <c:v>France</c:v>
                </c:pt>
                <c:pt idx="25">
                  <c:v>Sweden</c:v>
                </c:pt>
                <c:pt idx="26">
                  <c:v>Germany</c:v>
                </c:pt>
                <c:pt idx="27">
                  <c:v>Slovakia</c:v>
                </c:pt>
                <c:pt idx="28">
                  <c:v>Luxembourg</c:v>
                </c:pt>
                <c:pt idx="30">
                  <c:v>Norway</c:v>
                </c:pt>
                <c:pt idx="31">
                  <c:v>Switzerland</c:v>
                </c:pt>
                <c:pt idx="32">
                  <c:v>Iceland</c:v>
                </c:pt>
              </c:strCache>
            </c:strRef>
          </c:cat>
          <c:val>
            <c:numRef>
              <c:f>'Figure 2'!$G$10:$G$42</c:f>
              <c:numCache>
                <c:formatCode>0.00</c:formatCode>
                <c:ptCount val="33"/>
                <c:pt idx="0">
                  <c:v>2.2393305568320891</c:v>
                </c:pt>
                <c:pt idx="2">
                  <c:v>4.6702715375761974</c:v>
                </c:pt>
                <c:pt idx="3">
                  <c:v>3.234790417132595</c:v>
                </c:pt>
                <c:pt idx="4">
                  <c:v>3.0281586799497808</c:v>
                </c:pt>
                <c:pt idx="5">
                  <c:v>3.7658837306080577</c:v>
                </c:pt>
                <c:pt idx="6">
                  <c:v>3.2858938903677255</c:v>
                </c:pt>
                <c:pt idx="7">
                  <c:v>3.162624438347946</c:v>
                </c:pt>
                <c:pt idx="8">
                  <c:v>2.2681204283323018</c:v>
                </c:pt>
                <c:pt idx="9">
                  <c:v>2.4920643760093557</c:v>
                </c:pt>
                <c:pt idx="10">
                  <c:v>2.4483593881011392</c:v>
                </c:pt>
                <c:pt idx="11">
                  <c:v>3.0359634857084385</c:v>
                </c:pt>
                <c:pt idx="12">
                  <c:v>1.8803503033481053</c:v>
                </c:pt>
                <c:pt idx="13">
                  <c:v>2.5044388828184587</c:v>
                </c:pt>
                <c:pt idx="14">
                  <c:v>3.1972093169322848</c:v>
                </c:pt>
                <c:pt idx="15">
                  <c:v>2.7467618527410456</c:v>
                </c:pt>
                <c:pt idx="16">
                  <c:v>2.3816983161375318</c:v>
                </c:pt>
                <c:pt idx="17">
                  <c:v>1.9187060657719219</c:v>
                </c:pt>
                <c:pt idx="18">
                  <c:v>2.1242552443969491</c:v>
                </c:pt>
                <c:pt idx="19">
                  <c:v>1.2122874418193008</c:v>
                </c:pt>
                <c:pt idx="20">
                  <c:v>2.0024045675634246</c:v>
                </c:pt>
                <c:pt idx="21">
                  <c:v>2.5393478427876635</c:v>
                </c:pt>
                <c:pt idx="22">
                  <c:v>2.1046441127820152</c:v>
                </c:pt>
                <c:pt idx="23">
                  <c:v>1.7603281078980488</c:v>
                </c:pt>
                <c:pt idx="24">
                  <c:v>2.1889302866869893</c:v>
                </c:pt>
                <c:pt idx="25">
                  <c:v>1.9865574694945538</c:v>
                </c:pt>
                <c:pt idx="26">
                  <c:v>1.7080616232524439</c:v>
                </c:pt>
                <c:pt idx="27">
                  <c:v>1.4219069866951639</c:v>
                </c:pt>
                <c:pt idx="28">
                  <c:v>1.3910692903111284</c:v>
                </c:pt>
                <c:pt idx="30">
                  <c:v>2.11</c:v>
                </c:pt>
                <c:pt idx="31">
                  <c:v>1.38</c:v>
                </c:pt>
                <c:pt idx="32">
                  <c:v>1.19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BD-451F-A8B0-2AFEF1CBD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28288"/>
        <c:axId val="179626752"/>
      </c:lineChart>
      <c:catAx>
        <c:axId val="17961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79616768"/>
        <c:crosses val="autoZero"/>
        <c:auto val="1"/>
        <c:lblAlgn val="ctr"/>
        <c:lblOffset val="100"/>
        <c:tickMarkSkip val="1"/>
        <c:noMultiLvlLbl val="0"/>
      </c:catAx>
      <c:valAx>
        <c:axId val="179616768"/>
        <c:scaling>
          <c:orientation val="minMax"/>
          <c:max val="14"/>
          <c:min val="0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ysDash"/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79614848"/>
        <c:crosses val="autoZero"/>
        <c:crossBetween val="between"/>
        <c:majorUnit val="2"/>
      </c:valAx>
      <c:valAx>
        <c:axId val="179626752"/>
        <c:scaling>
          <c:orientation val="minMax"/>
          <c:max val="11"/>
          <c:min val="0"/>
        </c:scaling>
        <c:delete val="1"/>
        <c:axPos val="r"/>
        <c:numFmt formatCode="#,##0.0" sourceLinked="0"/>
        <c:majorTickMark val="out"/>
        <c:minorTickMark val="none"/>
        <c:tickLblPos val="nextTo"/>
        <c:crossAx val="179628288"/>
        <c:crosses val="max"/>
        <c:crossBetween val="between"/>
      </c:valAx>
      <c:catAx>
        <c:axId val="179628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9626752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872965879265093"/>
          <c:y val="0.86214528400074375"/>
          <c:w val="0.7025405774278215"/>
          <c:h val="5.2991112816963303E-2"/>
        </c:manualLayout>
      </c:layout>
      <c:overlay val="0"/>
      <c:spPr>
        <a:noFill/>
        <a:ln>
          <a:noFill/>
        </a:ln>
        <a:effectLst/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prstDash val="solid"/>
          <a:round/>
        </a14:hiddenLine>
      </a:ext>
    </a:extLst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800" b="1">
                <a:latin typeface="Arial"/>
                <a:ea typeface="Arial"/>
                <a:cs typeface="Arial"/>
              </a:defRPr>
            </a:pPr>
            <a:r>
              <a:rPr lang="en-US" sz="1800" b="1" i="0" baseline="0">
                <a:effectLst/>
              </a:rPr>
              <a:t>Environmental tax revenue - change between 2019 and 2020</a:t>
            </a:r>
            <a:endParaRPr lang="en-GB">
              <a:effectLst/>
            </a:endParaRPr>
          </a:p>
          <a:p>
            <a:pPr algn="l">
              <a:defRPr sz="1800" b="1">
                <a:latin typeface="Arial"/>
                <a:ea typeface="Arial"/>
                <a:cs typeface="Arial"/>
              </a:defRPr>
            </a:pPr>
            <a:r>
              <a:rPr lang="en-US" sz="1600" b="0" i="0" baseline="0">
                <a:effectLst/>
              </a:rPr>
              <a:t>(percentage points)</a:t>
            </a:r>
            <a:endParaRPr lang="en-GB" sz="1600" b="0">
              <a:effectLst/>
            </a:endParaRPr>
          </a:p>
        </c:rich>
      </c:tx>
      <c:layout>
        <c:manualLayout>
          <c:xMode val="edge"/>
          <c:yMode val="edge"/>
          <c:x val="5.331810198892264E-3"/>
          <c:y val="8.0258471679980261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895880538477714"/>
          <c:y val="9.680021343051684E-2"/>
          <c:w val="0.81837650387657668"/>
          <c:h val="0.7665811718263542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'Figure 3'!$B$7</c:f>
              <c:strCache>
                <c:ptCount val="1"/>
                <c:pt idx="0">
                  <c:v>pp change in the share of TSC</c:v>
                </c:pt>
              </c:strCache>
            </c:strRef>
          </c:tx>
          <c:spPr>
            <a:solidFill>
              <a:srgbClr val="32AFAF">
                <a:lumMod val="100000"/>
              </a:srgbClr>
            </a:solidFill>
            <a:ln>
              <a:noFill/>
            </a:ln>
            <a:effectLst/>
          </c:spPr>
          <c:invertIfNegative val="0"/>
          <c:cat>
            <c:strRef>
              <c:f>'Figure 3'!$A$8:$A$40</c:f>
              <c:strCache>
                <c:ptCount val="33"/>
                <c:pt idx="0">
                  <c:v>EU-27</c:v>
                </c:pt>
                <c:pt idx="2">
                  <c:v>Estonia</c:v>
                </c:pt>
                <c:pt idx="3">
                  <c:v>Slovenia</c:v>
                </c:pt>
                <c:pt idx="4">
                  <c:v>Romania</c:v>
                </c:pt>
                <c:pt idx="5">
                  <c:v>Luxembourg</c:v>
                </c:pt>
                <c:pt idx="6">
                  <c:v>Netherlands</c:v>
                </c:pt>
                <c:pt idx="7">
                  <c:v>Italy</c:v>
                </c:pt>
                <c:pt idx="8">
                  <c:v>Malta</c:v>
                </c:pt>
                <c:pt idx="9">
                  <c:v>Portugal</c:v>
                </c:pt>
                <c:pt idx="10">
                  <c:v>Poland</c:v>
                </c:pt>
                <c:pt idx="11">
                  <c:v>Ireland</c:v>
                </c:pt>
                <c:pt idx="12">
                  <c:v>Croatia</c:v>
                </c:pt>
                <c:pt idx="13">
                  <c:v>Austria</c:v>
                </c:pt>
                <c:pt idx="14">
                  <c:v>Hungary</c:v>
                </c:pt>
                <c:pt idx="15">
                  <c:v>France</c:v>
                </c:pt>
                <c:pt idx="16">
                  <c:v>Bulgaria</c:v>
                </c:pt>
                <c:pt idx="17">
                  <c:v>Spain</c:v>
                </c:pt>
                <c:pt idx="18">
                  <c:v>Belgium</c:v>
                </c:pt>
                <c:pt idx="19">
                  <c:v>Denmark</c:v>
                </c:pt>
                <c:pt idx="20">
                  <c:v>Cyprus</c:v>
                </c:pt>
                <c:pt idx="21">
                  <c:v>Slovakia</c:v>
                </c:pt>
                <c:pt idx="22">
                  <c:v>Finland</c:v>
                </c:pt>
                <c:pt idx="23">
                  <c:v>Germany</c:v>
                </c:pt>
                <c:pt idx="24">
                  <c:v>Czechia</c:v>
                </c:pt>
                <c:pt idx="25">
                  <c:v>Greece</c:v>
                </c:pt>
                <c:pt idx="26">
                  <c:v>Sweden</c:v>
                </c:pt>
                <c:pt idx="27">
                  <c:v>Lithuania</c:v>
                </c:pt>
                <c:pt idx="28">
                  <c:v>Latvia</c:v>
                </c:pt>
                <c:pt idx="30">
                  <c:v>Switzerland</c:v>
                </c:pt>
                <c:pt idx="31">
                  <c:v>Norway</c:v>
                </c:pt>
                <c:pt idx="32">
                  <c:v>Iceland</c:v>
                </c:pt>
              </c:strCache>
            </c:strRef>
          </c:cat>
          <c:val>
            <c:numRef>
              <c:f>'Figure 3'!$B$8:$B$41</c:f>
              <c:numCache>
                <c:formatCode>0.00</c:formatCode>
                <c:ptCount val="34"/>
                <c:pt idx="0">
                  <c:v>-0.32601570998676799</c:v>
                </c:pt>
                <c:pt idx="2">
                  <c:v>-2.365964050961459</c:v>
                </c:pt>
                <c:pt idx="3">
                  <c:v>-1.4453834065462479</c:v>
                </c:pt>
                <c:pt idx="4">
                  <c:v>-0.99527926811066081</c:v>
                </c:pt>
                <c:pt idx="5">
                  <c:v>-0.7694953371762705</c:v>
                </c:pt>
                <c:pt idx="6">
                  <c:v>-0.66178899110420097</c:v>
                </c:pt>
                <c:pt idx="7">
                  <c:v>-0.58754480638805973</c:v>
                </c:pt>
                <c:pt idx="8">
                  <c:v>-0.58703308016624778</c:v>
                </c:pt>
                <c:pt idx="9">
                  <c:v>-0.54907980315691507</c:v>
                </c:pt>
                <c:pt idx="10">
                  <c:v>-0.49265874033582424</c:v>
                </c:pt>
                <c:pt idx="11">
                  <c:v>-0.38061845861831411</c:v>
                </c:pt>
                <c:pt idx="12">
                  <c:v>-0.34083095075654057</c:v>
                </c:pt>
                <c:pt idx="13">
                  <c:v>-0.33864523989122386</c:v>
                </c:pt>
                <c:pt idx="14">
                  <c:v>-0.33649360132169281</c:v>
                </c:pt>
                <c:pt idx="15">
                  <c:v>-0.31729309496952318</c:v>
                </c:pt>
                <c:pt idx="16">
                  <c:v>-0.30853289136523721</c:v>
                </c:pt>
                <c:pt idx="17">
                  <c:v>-0.30350641783778176</c:v>
                </c:pt>
                <c:pt idx="18">
                  <c:v>-0.24570936154491907</c:v>
                </c:pt>
                <c:pt idx="19">
                  <c:v>-0.2052692411865511</c:v>
                </c:pt>
                <c:pt idx="20">
                  <c:v>-0.16882909742184538</c:v>
                </c:pt>
                <c:pt idx="21">
                  <c:v>-0.15250353464542954</c:v>
                </c:pt>
                <c:pt idx="22">
                  <c:v>-0.13800915132989289</c:v>
                </c:pt>
                <c:pt idx="23">
                  <c:v>-0.12732212423735234</c:v>
                </c:pt>
                <c:pt idx="24">
                  <c:v>-0.11751870480783388</c:v>
                </c:pt>
                <c:pt idx="25">
                  <c:v>-0.11639949663932647</c:v>
                </c:pt>
                <c:pt idx="26">
                  <c:v>-1.9258887782790168E-2</c:v>
                </c:pt>
                <c:pt idx="27">
                  <c:v>-5.4025620590767431E-3</c:v>
                </c:pt>
                <c:pt idx="28">
                  <c:v>0.23993542141699997</c:v>
                </c:pt>
                <c:pt idx="30">
                  <c:v>0.32</c:v>
                </c:pt>
                <c:pt idx="31">
                  <c:v>0.27338833587751132</c:v>
                </c:pt>
                <c:pt idx="32">
                  <c:v>0.11923139987417741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A9-4BBF-B670-4CC0AEE18A10}"/>
            </c:ext>
          </c:extLst>
        </c:ser>
        <c:ser>
          <c:idx val="1"/>
          <c:order val="1"/>
          <c:tx>
            <c:strRef>
              <c:f>'Figure 3'!$C$7</c:f>
              <c:strCache>
                <c:ptCount val="1"/>
                <c:pt idx="0">
                  <c:v>pp change inthe sharde of GDP</c:v>
                </c:pt>
              </c:strCache>
            </c:strRef>
          </c:tx>
          <c:spPr>
            <a:solidFill>
              <a:srgbClr val="C84B96">
                <a:lumMod val="100000"/>
              </a:srgbClr>
            </a:solidFill>
            <a:ln>
              <a:noFill/>
            </a:ln>
            <a:effectLst/>
          </c:spPr>
          <c:invertIfNegative val="0"/>
          <c:cat>
            <c:strRef>
              <c:f>'Figure 3'!$A$8:$A$40</c:f>
              <c:strCache>
                <c:ptCount val="33"/>
                <c:pt idx="0">
                  <c:v>EU-27</c:v>
                </c:pt>
                <c:pt idx="2">
                  <c:v>Estonia</c:v>
                </c:pt>
                <c:pt idx="3">
                  <c:v>Slovenia</c:v>
                </c:pt>
                <c:pt idx="4">
                  <c:v>Romania</c:v>
                </c:pt>
                <c:pt idx="5">
                  <c:v>Luxembourg</c:v>
                </c:pt>
                <c:pt idx="6">
                  <c:v>Netherlands</c:v>
                </c:pt>
                <c:pt idx="7">
                  <c:v>Italy</c:v>
                </c:pt>
                <c:pt idx="8">
                  <c:v>Malta</c:v>
                </c:pt>
                <c:pt idx="9">
                  <c:v>Portugal</c:v>
                </c:pt>
                <c:pt idx="10">
                  <c:v>Poland</c:v>
                </c:pt>
                <c:pt idx="11">
                  <c:v>Ireland</c:v>
                </c:pt>
                <c:pt idx="12">
                  <c:v>Croatia</c:v>
                </c:pt>
                <c:pt idx="13">
                  <c:v>Austria</c:v>
                </c:pt>
                <c:pt idx="14">
                  <c:v>Hungary</c:v>
                </c:pt>
                <c:pt idx="15">
                  <c:v>France</c:v>
                </c:pt>
                <c:pt idx="16">
                  <c:v>Bulgaria</c:v>
                </c:pt>
                <c:pt idx="17">
                  <c:v>Spain</c:v>
                </c:pt>
                <c:pt idx="18">
                  <c:v>Belgium</c:v>
                </c:pt>
                <c:pt idx="19">
                  <c:v>Denmark</c:v>
                </c:pt>
                <c:pt idx="20">
                  <c:v>Cyprus</c:v>
                </c:pt>
                <c:pt idx="21">
                  <c:v>Slovakia</c:v>
                </c:pt>
                <c:pt idx="22">
                  <c:v>Finland</c:v>
                </c:pt>
                <c:pt idx="23">
                  <c:v>Germany</c:v>
                </c:pt>
                <c:pt idx="24">
                  <c:v>Czechia</c:v>
                </c:pt>
                <c:pt idx="25">
                  <c:v>Greece</c:v>
                </c:pt>
                <c:pt idx="26">
                  <c:v>Sweden</c:v>
                </c:pt>
                <c:pt idx="27">
                  <c:v>Lithuania</c:v>
                </c:pt>
                <c:pt idx="28">
                  <c:v>Latvia</c:v>
                </c:pt>
                <c:pt idx="30">
                  <c:v>Switzerland</c:v>
                </c:pt>
                <c:pt idx="31">
                  <c:v>Norway</c:v>
                </c:pt>
                <c:pt idx="32">
                  <c:v>Iceland</c:v>
                </c:pt>
              </c:strCache>
            </c:strRef>
          </c:cat>
          <c:val>
            <c:numRef>
              <c:f>'Figure 3'!$C$8:$C$41</c:f>
              <c:numCache>
                <c:formatCode>0.00</c:formatCode>
                <c:ptCount val="34"/>
                <c:pt idx="0">
                  <c:v>-0.11766499216955099</c:v>
                </c:pt>
                <c:pt idx="2">
                  <c:v>-0.75923969311462747</c:v>
                </c:pt>
                <c:pt idx="3">
                  <c:v>-0.52411583185917898</c:v>
                </c:pt>
                <c:pt idx="4">
                  <c:v>-0.23994924739630763</c:v>
                </c:pt>
                <c:pt idx="5">
                  <c:v>-0.34956371353869353</c:v>
                </c:pt>
                <c:pt idx="6">
                  <c:v>-0.22829007543033475</c:v>
                </c:pt>
                <c:pt idx="7">
                  <c:v>-0.21228802469452956</c:v>
                </c:pt>
                <c:pt idx="8">
                  <c:v>-0.1911009939379813</c:v>
                </c:pt>
                <c:pt idx="9">
                  <c:v>-0.14571771169412395</c:v>
                </c:pt>
                <c:pt idx="10">
                  <c:v>-0.13244617772409351</c:v>
                </c:pt>
                <c:pt idx="11">
                  <c:v>-0.19586141003258239</c:v>
                </c:pt>
                <c:pt idx="12">
                  <c:v>-0.17204144867357973</c:v>
                </c:pt>
                <c:pt idx="13">
                  <c:v>-0.174058639416939</c:v>
                </c:pt>
                <c:pt idx="14">
                  <c:v>-0.12823537280259201</c:v>
                </c:pt>
                <c:pt idx="15">
                  <c:v>-0.13016998878493347</c:v>
                </c:pt>
                <c:pt idx="16">
                  <c:v>-6.4427209585292022E-2</c:v>
                </c:pt>
                <c:pt idx="17">
                  <c:v>-9.070988033643701E-3</c:v>
                </c:pt>
                <c:pt idx="18">
                  <c:v>-9.2712675778583886E-2</c:v>
                </c:pt>
                <c:pt idx="19">
                  <c:v>-9.4933320865983717E-2</c:v>
                </c:pt>
                <c:pt idx="20">
                  <c:v>-4.2309958516217883E-2</c:v>
                </c:pt>
                <c:pt idx="21">
                  <c:v>-8.431998797676421E-3</c:v>
                </c:pt>
                <c:pt idx="22">
                  <c:v>-6.5619809670396378E-2</c:v>
                </c:pt>
                <c:pt idx="23">
                  <c:v>-5.1413004988303479E-2</c:v>
                </c:pt>
                <c:pt idx="24">
                  <c:v>-3.4605802523382412E-2</c:v>
                </c:pt>
                <c:pt idx="25">
                  <c:v>-0.10041069494299171</c:v>
                </c:pt>
                <c:pt idx="26">
                  <c:v>-1.2702346933210817E-2</c:v>
                </c:pt>
                <c:pt idx="27">
                  <c:v>3.3032947325097428E-2</c:v>
                </c:pt>
                <c:pt idx="28">
                  <c:v>0.15976561878233797</c:v>
                </c:pt>
                <c:pt idx="30">
                  <c:v>-8.6187787763258861E-3</c:v>
                </c:pt>
                <c:pt idx="31">
                  <c:v>0.32777619719596474</c:v>
                </c:pt>
                <c:pt idx="32">
                  <c:v>-1.4039134059852021E-2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A9-4BBF-B670-4CC0AEE18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988352"/>
        <c:axId val="179989888"/>
      </c:barChart>
      <c:catAx>
        <c:axId val="17998835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79989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989888"/>
        <c:scaling>
          <c:orientation val="minMax"/>
          <c:max val="0.5"/>
          <c:min val="-2.5"/>
        </c:scaling>
        <c:delete val="0"/>
        <c:axPos val="b"/>
        <c:majorGridlines>
          <c:spPr>
            <a:ln w="3175" cap="flat" cmpd="sng" algn="ctr">
              <a:solidFill>
                <a:srgbClr val="C0C0C0"/>
              </a:solidFill>
              <a:prstDash val="sysDash"/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txPr>
          <a:bodyPr rot="-60000000" vert="horz"/>
          <a:lstStyle/>
          <a:p>
            <a:pPr>
              <a:defRPr sz="900"/>
            </a:pPr>
            <a:endParaRPr lang="en-US"/>
          </a:p>
        </c:txPr>
        <c:crossAx val="179988352"/>
        <c:crosses val="max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770394618637221"/>
          <c:y val="0.90521133793113051"/>
          <c:w val="0.64895520917518101"/>
          <c:h val="5.8623659311417269E-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prstDash val="solid"/>
          <a:round/>
        </a14:hiddenLine>
      </a:ext>
    </a:extLst>
  </c:spPr>
  <c:txPr>
    <a:bodyPr/>
    <a:lstStyle/>
    <a:p>
      <a:pPr>
        <a:defRPr sz="120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800" b="1">
                <a:latin typeface="Arial"/>
                <a:ea typeface="Arial"/>
                <a:cs typeface="Arial"/>
              </a:defRPr>
            </a:pPr>
            <a:r>
              <a:rPr lang="en-US"/>
              <a:t>Energy taxes by economic activity, 2019</a:t>
            </a:r>
          </a:p>
          <a:p>
            <a:pPr algn="l">
              <a:defRPr sz="1800" b="1">
                <a:latin typeface="Arial"/>
                <a:ea typeface="Arial"/>
                <a:cs typeface="Arial"/>
              </a:defRPr>
            </a:pPr>
            <a:r>
              <a:rPr lang="en-US" sz="1600" b="0"/>
              <a:t>(% of energy tax revenue)</a:t>
            </a:r>
          </a:p>
        </c:rich>
      </c:tx>
      <c:layout>
        <c:manualLayout>
          <c:xMode val="edge"/>
          <c:yMode val="edge"/>
          <c:x val="5.3333333333333332E-3"/>
          <c:y val="1.184114957982566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1341211882193483E-2"/>
          <c:y val="0.10943255552469457"/>
          <c:w val="0.93399217584848526"/>
          <c:h val="0.5431087136207422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'Figure 4'!$F$44</c:f>
              <c:strCache>
                <c:ptCount val="1"/>
                <c:pt idx="0">
                  <c:v>Households</c:v>
                </c:pt>
              </c:strCache>
            </c:strRef>
          </c:tx>
          <c:spPr>
            <a:solidFill>
              <a:srgbClr val="32AFAF">
                <a:lumMod val="100000"/>
              </a:srgbClr>
            </a:solidFill>
            <a:ln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  <a:round/>
                </a14:hiddenLine>
              </a:ext>
            </a:extLst>
          </c:spPr>
          <c:invertIfNegative val="0"/>
          <c:cat>
            <c:strRef>
              <c:f>'Figure 4'!$B$45:$B$81</c:f>
              <c:strCache>
                <c:ptCount val="37"/>
                <c:pt idx="0">
                  <c:v>EU</c:v>
                </c:pt>
                <c:pt idx="2">
                  <c:v>Slovenia</c:v>
                </c:pt>
                <c:pt idx="3">
                  <c:v>Denmark</c:v>
                </c:pt>
                <c:pt idx="4">
                  <c:v>Cyprus</c:v>
                </c:pt>
                <c:pt idx="5">
                  <c:v>Netherlands</c:v>
                </c:pt>
                <c:pt idx="6">
                  <c:v>Sweden</c:v>
                </c:pt>
                <c:pt idx="7">
                  <c:v>Spain</c:v>
                </c:pt>
                <c:pt idx="8">
                  <c:v>Italy</c:v>
                </c:pt>
                <c:pt idx="9">
                  <c:v>Germany</c:v>
                </c:pt>
                <c:pt idx="10">
                  <c:v>Belgium</c:v>
                </c:pt>
                <c:pt idx="11">
                  <c:v>Lithuania</c:v>
                </c:pt>
                <c:pt idx="12">
                  <c:v>Portugal</c:v>
                </c:pt>
                <c:pt idx="13">
                  <c:v>Ireland</c:v>
                </c:pt>
                <c:pt idx="14">
                  <c:v>Slovakia</c:v>
                </c:pt>
                <c:pt idx="15">
                  <c:v>France</c:v>
                </c:pt>
                <c:pt idx="16">
                  <c:v>Hungary</c:v>
                </c:pt>
                <c:pt idx="17">
                  <c:v>Greece</c:v>
                </c:pt>
                <c:pt idx="18">
                  <c:v>Finland</c:v>
                </c:pt>
                <c:pt idx="19">
                  <c:v>Austria</c:v>
                </c:pt>
                <c:pt idx="20">
                  <c:v>Latvia</c:v>
                </c:pt>
                <c:pt idx="21">
                  <c:v>Poland</c:v>
                </c:pt>
                <c:pt idx="22">
                  <c:v>Croatia</c:v>
                </c:pt>
                <c:pt idx="23">
                  <c:v>Estonia</c:v>
                </c:pt>
                <c:pt idx="24">
                  <c:v>Bulgaria</c:v>
                </c:pt>
                <c:pt idx="25">
                  <c:v>Czechia</c:v>
                </c:pt>
                <c:pt idx="26">
                  <c:v>Malta</c:v>
                </c:pt>
                <c:pt idx="27">
                  <c:v>Romania</c:v>
                </c:pt>
                <c:pt idx="28">
                  <c:v>Luxembourg</c:v>
                </c:pt>
                <c:pt idx="30">
                  <c:v>Iceland</c:v>
                </c:pt>
                <c:pt idx="31">
                  <c:v>Switzerland</c:v>
                </c:pt>
                <c:pt idx="32">
                  <c:v>Norway</c:v>
                </c:pt>
                <c:pt idx="34">
                  <c:v>Serbia</c:v>
                </c:pt>
                <c:pt idx="35">
                  <c:v>Noth Macedonia</c:v>
                </c:pt>
                <c:pt idx="36">
                  <c:v>Turkey</c:v>
                </c:pt>
              </c:strCache>
            </c:strRef>
          </c:cat>
          <c:val>
            <c:numRef>
              <c:f>'Figure 4'!$F$45:$F$81</c:f>
              <c:numCache>
                <c:formatCode>0.00</c:formatCode>
                <c:ptCount val="37"/>
                <c:pt idx="0">
                  <c:v>45.590612426210988</c:v>
                </c:pt>
                <c:pt idx="2">
                  <c:v>65.069041760062376</c:v>
                </c:pt>
                <c:pt idx="3">
                  <c:v>59.842053388291227</c:v>
                </c:pt>
                <c:pt idx="4">
                  <c:v>56.718510072823051</c:v>
                </c:pt>
                <c:pt idx="5">
                  <c:v>55.808656036446472</c:v>
                </c:pt>
                <c:pt idx="6">
                  <c:v>51.994426426440654</c:v>
                </c:pt>
                <c:pt idx="7">
                  <c:v>50.168191530159433</c:v>
                </c:pt>
                <c:pt idx="8">
                  <c:v>48.885477847564083</c:v>
                </c:pt>
                <c:pt idx="9">
                  <c:v>48.073521523486221</c:v>
                </c:pt>
                <c:pt idx="10">
                  <c:v>47.13820658745103</c:v>
                </c:pt>
                <c:pt idx="11">
                  <c:v>46.080451930490483</c:v>
                </c:pt>
                <c:pt idx="12">
                  <c:v>45.621178636522245</c:v>
                </c:pt>
                <c:pt idx="13">
                  <c:v>44.864013047694613</c:v>
                </c:pt>
                <c:pt idx="14">
                  <c:v>44.811535769342299</c:v>
                </c:pt>
                <c:pt idx="15">
                  <c:v>43.646581197809056</c:v>
                </c:pt>
                <c:pt idx="16">
                  <c:v>42.196960710540601</c:v>
                </c:pt>
                <c:pt idx="17">
                  <c:v>37.439214953271019</c:v>
                </c:pt>
                <c:pt idx="18">
                  <c:v>35.685902597882077</c:v>
                </c:pt>
                <c:pt idx="19">
                  <c:v>35.663430192353836</c:v>
                </c:pt>
                <c:pt idx="20">
                  <c:v>35.123334899378648</c:v>
                </c:pt>
                <c:pt idx="21">
                  <c:v>35.002252283175153</c:v>
                </c:pt>
                <c:pt idx="22">
                  <c:v>30.332794070384452</c:v>
                </c:pt>
                <c:pt idx="23">
                  <c:v>27.966515957489431</c:v>
                </c:pt>
                <c:pt idx="24">
                  <c:v>26.91576159219257</c:v>
                </c:pt>
                <c:pt idx="25">
                  <c:v>22.642332951004366</c:v>
                </c:pt>
                <c:pt idx="26">
                  <c:v>18.026573677344363</c:v>
                </c:pt>
                <c:pt idx="27">
                  <c:v>14.605543299961504</c:v>
                </c:pt>
                <c:pt idx="28">
                  <c:v>7.5239005736137674</c:v>
                </c:pt>
                <c:pt idx="30">
                  <c:v>55.330816148442267</c:v>
                </c:pt>
                <c:pt idx="31">
                  <c:v>49.646332082543033</c:v>
                </c:pt>
                <c:pt idx="32">
                  <c:v>37.874172880929017</c:v>
                </c:pt>
                <c:pt idx="34">
                  <c:v>37.888858235655526</c:v>
                </c:pt>
                <c:pt idx="35">
                  <c:v>26.955450281387392</c:v>
                </c:pt>
                <c:pt idx="36">
                  <c:v>19.926065304701638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B7-486A-BC8B-1A9453BBE63A}"/>
            </c:ext>
          </c:extLst>
        </c:ser>
        <c:ser>
          <c:idx val="1"/>
          <c:order val="1"/>
          <c:tx>
            <c:strRef>
              <c:f>'Figure 4'!$D$44</c:f>
              <c:strCache>
                <c:ptCount val="1"/>
                <c:pt idx="0">
                  <c:v>Manufacturing, construction, mining and utilities</c:v>
                </c:pt>
              </c:strCache>
            </c:strRef>
          </c:tx>
          <c:spPr>
            <a:solidFill>
              <a:srgbClr val="C84B96">
                <a:lumMod val="100000"/>
              </a:srgbClr>
            </a:solidFill>
            <a:ln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  <a:round/>
                </a14:hiddenLine>
              </a:ext>
            </a:extLst>
          </c:spPr>
          <c:invertIfNegative val="0"/>
          <c:cat>
            <c:strRef>
              <c:f>'Figure 4'!$B$45:$B$81</c:f>
              <c:strCache>
                <c:ptCount val="37"/>
                <c:pt idx="0">
                  <c:v>EU</c:v>
                </c:pt>
                <c:pt idx="2">
                  <c:v>Slovenia</c:v>
                </c:pt>
                <c:pt idx="3">
                  <c:v>Denmark</c:v>
                </c:pt>
                <c:pt idx="4">
                  <c:v>Cyprus</c:v>
                </c:pt>
                <c:pt idx="5">
                  <c:v>Netherlands</c:v>
                </c:pt>
                <c:pt idx="6">
                  <c:v>Sweden</c:v>
                </c:pt>
                <c:pt idx="7">
                  <c:v>Spain</c:v>
                </c:pt>
                <c:pt idx="8">
                  <c:v>Italy</c:v>
                </c:pt>
                <c:pt idx="9">
                  <c:v>Germany</c:v>
                </c:pt>
                <c:pt idx="10">
                  <c:v>Belgium</c:v>
                </c:pt>
                <c:pt idx="11">
                  <c:v>Lithuania</c:v>
                </c:pt>
                <c:pt idx="12">
                  <c:v>Portugal</c:v>
                </c:pt>
                <c:pt idx="13">
                  <c:v>Ireland</c:v>
                </c:pt>
                <c:pt idx="14">
                  <c:v>Slovakia</c:v>
                </c:pt>
                <c:pt idx="15">
                  <c:v>France</c:v>
                </c:pt>
                <c:pt idx="16">
                  <c:v>Hungary</c:v>
                </c:pt>
                <c:pt idx="17">
                  <c:v>Greece</c:v>
                </c:pt>
                <c:pt idx="18">
                  <c:v>Finland</c:v>
                </c:pt>
                <c:pt idx="19">
                  <c:v>Austria</c:v>
                </c:pt>
                <c:pt idx="20">
                  <c:v>Latvia</c:v>
                </c:pt>
                <c:pt idx="21">
                  <c:v>Poland</c:v>
                </c:pt>
                <c:pt idx="22">
                  <c:v>Croatia</c:v>
                </c:pt>
                <c:pt idx="23">
                  <c:v>Estonia</c:v>
                </c:pt>
                <c:pt idx="24">
                  <c:v>Bulgaria</c:v>
                </c:pt>
                <c:pt idx="25">
                  <c:v>Czechia</c:v>
                </c:pt>
                <c:pt idx="26">
                  <c:v>Malta</c:v>
                </c:pt>
                <c:pt idx="27">
                  <c:v>Romania</c:v>
                </c:pt>
                <c:pt idx="28">
                  <c:v>Luxembourg</c:v>
                </c:pt>
                <c:pt idx="30">
                  <c:v>Iceland</c:v>
                </c:pt>
                <c:pt idx="31">
                  <c:v>Switzerland</c:v>
                </c:pt>
                <c:pt idx="32">
                  <c:v>Norway</c:v>
                </c:pt>
                <c:pt idx="34">
                  <c:v>Serbia</c:v>
                </c:pt>
                <c:pt idx="35">
                  <c:v>Noth Macedonia</c:v>
                </c:pt>
                <c:pt idx="36">
                  <c:v>Turkey</c:v>
                </c:pt>
              </c:strCache>
            </c:strRef>
          </c:cat>
          <c:val>
            <c:numRef>
              <c:f>'Figure 4'!$D$45:$D$81</c:f>
              <c:numCache>
                <c:formatCode>0.00</c:formatCode>
                <c:ptCount val="37"/>
                <c:pt idx="0">
                  <c:v>20.790255395183294</c:v>
                </c:pt>
                <c:pt idx="2">
                  <c:v>23.234135927297537</c:v>
                </c:pt>
                <c:pt idx="3">
                  <c:v>14.764607524568618</c:v>
                </c:pt>
                <c:pt idx="4">
                  <c:v>16.575579619131673</c:v>
                </c:pt>
                <c:pt idx="5">
                  <c:v>12.065990198108649</c:v>
                </c:pt>
                <c:pt idx="6">
                  <c:v>17.76400179330361</c:v>
                </c:pt>
                <c:pt idx="7">
                  <c:v>20.32652166767107</c:v>
                </c:pt>
                <c:pt idx="8">
                  <c:v>20.011532422339162</c:v>
                </c:pt>
                <c:pt idx="9">
                  <c:v>17.58199791478361</c:v>
                </c:pt>
                <c:pt idx="10">
                  <c:v>20.019364644955225</c:v>
                </c:pt>
                <c:pt idx="11">
                  <c:v>13.259395449063913</c:v>
                </c:pt>
                <c:pt idx="12">
                  <c:v>16.703105090554835</c:v>
                </c:pt>
                <c:pt idx="13">
                  <c:v>12.173366834170855</c:v>
                </c:pt>
                <c:pt idx="14">
                  <c:v>9.9133200000618071</c:v>
                </c:pt>
                <c:pt idx="15">
                  <c:v>25.906585135160618</c:v>
                </c:pt>
                <c:pt idx="16">
                  <c:v>21.537258597169224</c:v>
                </c:pt>
                <c:pt idx="17">
                  <c:v>23.088859813084113</c:v>
                </c:pt>
                <c:pt idx="18">
                  <c:v>30.746247720272386</c:v>
                </c:pt>
                <c:pt idx="19">
                  <c:v>16.016481210647388</c:v>
                </c:pt>
                <c:pt idx="20">
                  <c:v>21.943238511055927</c:v>
                </c:pt>
                <c:pt idx="21">
                  <c:v>19.141719868496153</c:v>
                </c:pt>
                <c:pt idx="22">
                  <c:v>7.9117214565875491</c:v>
                </c:pt>
                <c:pt idx="23">
                  <c:v>21.972500516877453</c:v>
                </c:pt>
                <c:pt idx="24">
                  <c:v>34.38970856748724</c:v>
                </c:pt>
                <c:pt idx="25">
                  <c:v>30.354550898881914</c:v>
                </c:pt>
                <c:pt idx="26">
                  <c:v>19.514155522168434</c:v>
                </c:pt>
                <c:pt idx="27">
                  <c:v>69.920559470193496</c:v>
                </c:pt>
                <c:pt idx="28">
                  <c:v>7.1329934140641607</c:v>
                </c:pt>
                <c:pt idx="30">
                  <c:v>14.006795642407305</c:v>
                </c:pt>
                <c:pt idx="31">
                  <c:v>15.198103211785874</c:v>
                </c:pt>
                <c:pt idx="32">
                  <c:v>30.78878269105396</c:v>
                </c:pt>
                <c:pt idx="34">
                  <c:v>24.524064114052564</c:v>
                </c:pt>
                <c:pt idx="35">
                  <c:v>25.589749299982095</c:v>
                </c:pt>
                <c:pt idx="36">
                  <c:v>13.870154794432912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B7-486A-BC8B-1A9453BBE63A}"/>
            </c:ext>
          </c:extLst>
        </c:ser>
        <c:ser>
          <c:idx val="2"/>
          <c:order val="2"/>
          <c:tx>
            <c:strRef>
              <c:f>'Figure 4'!$E$44</c:f>
              <c:strCache>
                <c:ptCount val="1"/>
                <c:pt idx="0">
                  <c:v>Services (including trade, transportation and storage)</c:v>
                </c:pt>
              </c:strCache>
            </c:strRef>
          </c:tx>
          <c:spPr>
            <a:solidFill>
              <a:srgbClr val="32AFAF">
                <a:lumMod val="60000"/>
                <a:lumOff val="40000"/>
              </a:srgbClr>
            </a:solidFill>
            <a:ln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  <a:round/>
                </a14:hiddenLine>
              </a:ext>
            </a:extLst>
          </c:spPr>
          <c:invertIfNegative val="0"/>
          <c:cat>
            <c:strRef>
              <c:f>'Figure 4'!$B$45:$B$81</c:f>
              <c:strCache>
                <c:ptCount val="37"/>
                <c:pt idx="0">
                  <c:v>EU</c:v>
                </c:pt>
                <c:pt idx="2">
                  <c:v>Slovenia</c:v>
                </c:pt>
                <c:pt idx="3">
                  <c:v>Denmark</c:v>
                </c:pt>
                <c:pt idx="4">
                  <c:v>Cyprus</c:v>
                </c:pt>
                <c:pt idx="5">
                  <c:v>Netherlands</c:v>
                </c:pt>
                <c:pt idx="6">
                  <c:v>Sweden</c:v>
                </c:pt>
                <c:pt idx="7">
                  <c:v>Spain</c:v>
                </c:pt>
                <c:pt idx="8">
                  <c:v>Italy</c:v>
                </c:pt>
                <c:pt idx="9">
                  <c:v>Germany</c:v>
                </c:pt>
                <c:pt idx="10">
                  <c:v>Belgium</c:v>
                </c:pt>
                <c:pt idx="11">
                  <c:v>Lithuania</c:v>
                </c:pt>
                <c:pt idx="12">
                  <c:v>Portugal</c:v>
                </c:pt>
                <c:pt idx="13">
                  <c:v>Ireland</c:v>
                </c:pt>
                <c:pt idx="14">
                  <c:v>Slovakia</c:v>
                </c:pt>
                <c:pt idx="15">
                  <c:v>France</c:v>
                </c:pt>
                <c:pt idx="16">
                  <c:v>Hungary</c:v>
                </c:pt>
                <c:pt idx="17">
                  <c:v>Greece</c:v>
                </c:pt>
                <c:pt idx="18">
                  <c:v>Finland</c:v>
                </c:pt>
                <c:pt idx="19">
                  <c:v>Austria</c:v>
                </c:pt>
                <c:pt idx="20">
                  <c:v>Latvia</c:v>
                </c:pt>
                <c:pt idx="21">
                  <c:v>Poland</c:v>
                </c:pt>
                <c:pt idx="22">
                  <c:v>Croatia</c:v>
                </c:pt>
                <c:pt idx="23">
                  <c:v>Estonia</c:v>
                </c:pt>
                <c:pt idx="24">
                  <c:v>Bulgaria</c:v>
                </c:pt>
                <c:pt idx="25">
                  <c:v>Czechia</c:v>
                </c:pt>
                <c:pt idx="26">
                  <c:v>Malta</c:v>
                </c:pt>
                <c:pt idx="27">
                  <c:v>Romania</c:v>
                </c:pt>
                <c:pt idx="28">
                  <c:v>Luxembourg</c:v>
                </c:pt>
                <c:pt idx="30">
                  <c:v>Iceland</c:v>
                </c:pt>
                <c:pt idx="31">
                  <c:v>Switzerland</c:v>
                </c:pt>
                <c:pt idx="32">
                  <c:v>Norway</c:v>
                </c:pt>
                <c:pt idx="34">
                  <c:v>Serbia</c:v>
                </c:pt>
                <c:pt idx="35">
                  <c:v>Noth Macedonia</c:v>
                </c:pt>
                <c:pt idx="36">
                  <c:v>Turkey</c:v>
                </c:pt>
              </c:strCache>
            </c:strRef>
          </c:cat>
          <c:val>
            <c:numRef>
              <c:f>'Figure 4'!$E$45:$E$81</c:f>
              <c:numCache>
                <c:formatCode>0.00</c:formatCode>
                <c:ptCount val="37"/>
                <c:pt idx="0">
                  <c:v>26.390762516036443</c:v>
                </c:pt>
                <c:pt idx="2">
                  <c:v>11.502290225124257</c:v>
                </c:pt>
                <c:pt idx="3">
                  <c:v>22.621364147315916</c:v>
                </c:pt>
                <c:pt idx="4">
                  <c:v>21.238890342110572</c:v>
                </c:pt>
                <c:pt idx="5">
                  <c:v>27.728308138330917</c:v>
                </c:pt>
                <c:pt idx="6">
                  <c:v>25.194945521565032</c:v>
                </c:pt>
                <c:pt idx="7">
                  <c:v>28.223305757957601</c:v>
                </c:pt>
                <c:pt idx="8">
                  <c:v>26.347570446443726</c:v>
                </c:pt>
                <c:pt idx="9">
                  <c:v>20.502843089184498</c:v>
                </c:pt>
                <c:pt idx="10">
                  <c:v>30.48118555920291</c:v>
                </c:pt>
                <c:pt idx="11">
                  <c:v>36.040641124488459</c:v>
                </c:pt>
                <c:pt idx="12">
                  <c:v>32.531714323458466</c:v>
                </c:pt>
                <c:pt idx="13">
                  <c:v>39.866059621415353</c:v>
                </c:pt>
                <c:pt idx="14">
                  <c:v>38.465080512117126</c:v>
                </c:pt>
                <c:pt idx="15">
                  <c:v>23.911482478105047</c:v>
                </c:pt>
                <c:pt idx="16">
                  <c:v>30.054577959713697</c:v>
                </c:pt>
                <c:pt idx="17">
                  <c:v>33.075084112149526</c:v>
                </c:pt>
                <c:pt idx="18">
                  <c:v>29.654309107213688</c:v>
                </c:pt>
                <c:pt idx="19">
                  <c:v>20.290721900646279</c:v>
                </c:pt>
                <c:pt idx="20">
                  <c:v>35.311142589014374</c:v>
                </c:pt>
                <c:pt idx="21">
                  <c:v>41.817006320529984</c:v>
                </c:pt>
                <c:pt idx="22">
                  <c:v>49.287937041888902</c:v>
                </c:pt>
                <c:pt idx="23">
                  <c:v>41.096485393604183</c:v>
                </c:pt>
                <c:pt idx="24">
                  <c:v>31.453047822621404</c:v>
                </c:pt>
                <c:pt idx="25">
                  <c:v>41.127092235971865</c:v>
                </c:pt>
                <c:pt idx="26">
                  <c:v>25.614106678043019</c:v>
                </c:pt>
                <c:pt idx="27">
                  <c:v>14.062254505493115</c:v>
                </c:pt>
                <c:pt idx="28">
                  <c:v>25.224134268111325</c:v>
                </c:pt>
                <c:pt idx="30">
                  <c:v>19.511504897675998</c:v>
                </c:pt>
                <c:pt idx="31">
                  <c:v>22.570533136388704</c:v>
                </c:pt>
                <c:pt idx="32">
                  <c:v>29.408675559209012</c:v>
                </c:pt>
                <c:pt idx="34">
                  <c:v>35.803096289556791</c:v>
                </c:pt>
                <c:pt idx="35">
                  <c:v>32.125917926551644</c:v>
                </c:pt>
                <c:pt idx="36">
                  <c:v>60.604102849286136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B7-486A-BC8B-1A9453BBE63A}"/>
            </c:ext>
          </c:extLst>
        </c:ser>
        <c:ser>
          <c:idx val="0"/>
          <c:order val="3"/>
          <c:tx>
            <c:strRef>
              <c:f>'Figure 4'!$C$44</c:f>
              <c:strCache>
                <c:ptCount val="1"/>
                <c:pt idx="0">
                  <c:v>Other NACE and not-allocated</c:v>
                </c:pt>
              </c:strCache>
            </c:strRef>
          </c:tx>
          <c:spPr>
            <a:solidFill>
              <a:srgbClr val="C84B96">
                <a:lumMod val="60000"/>
                <a:lumOff val="40000"/>
              </a:srgbClr>
            </a:solidFill>
            <a:ln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  <a:round/>
                </a14:hiddenLine>
              </a:ext>
            </a:extLst>
          </c:spPr>
          <c:invertIfNegative val="0"/>
          <c:cat>
            <c:strRef>
              <c:f>'Figure 4'!$B$45:$B$81</c:f>
              <c:strCache>
                <c:ptCount val="37"/>
                <c:pt idx="0">
                  <c:v>EU</c:v>
                </c:pt>
                <c:pt idx="2">
                  <c:v>Slovenia</c:v>
                </c:pt>
                <c:pt idx="3">
                  <c:v>Denmark</c:v>
                </c:pt>
                <c:pt idx="4">
                  <c:v>Cyprus</c:v>
                </c:pt>
                <c:pt idx="5">
                  <c:v>Netherlands</c:v>
                </c:pt>
                <c:pt idx="6">
                  <c:v>Sweden</c:v>
                </c:pt>
                <c:pt idx="7">
                  <c:v>Spain</c:v>
                </c:pt>
                <c:pt idx="8">
                  <c:v>Italy</c:v>
                </c:pt>
                <c:pt idx="9">
                  <c:v>Germany</c:v>
                </c:pt>
                <c:pt idx="10">
                  <c:v>Belgium</c:v>
                </c:pt>
                <c:pt idx="11">
                  <c:v>Lithuania</c:v>
                </c:pt>
                <c:pt idx="12">
                  <c:v>Portugal</c:v>
                </c:pt>
                <c:pt idx="13">
                  <c:v>Ireland</c:v>
                </c:pt>
                <c:pt idx="14">
                  <c:v>Slovakia</c:v>
                </c:pt>
                <c:pt idx="15">
                  <c:v>France</c:v>
                </c:pt>
                <c:pt idx="16">
                  <c:v>Hungary</c:v>
                </c:pt>
                <c:pt idx="17">
                  <c:v>Greece</c:v>
                </c:pt>
                <c:pt idx="18">
                  <c:v>Finland</c:v>
                </c:pt>
                <c:pt idx="19">
                  <c:v>Austria</c:v>
                </c:pt>
                <c:pt idx="20">
                  <c:v>Latvia</c:v>
                </c:pt>
                <c:pt idx="21">
                  <c:v>Poland</c:v>
                </c:pt>
                <c:pt idx="22">
                  <c:v>Croatia</c:v>
                </c:pt>
                <c:pt idx="23">
                  <c:v>Estonia</c:v>
                </c:pt>
                <c:pt idx="24">
                  <c:v>Bulgaria</c:v>
                </c:pt>
                <c:pt idx="25">
                  <c:v>Czechia</c:v>
                </c:pt>
                <c:pt idx="26">
                  <c:v>Malta</c:v>
                </c:pt>
                <c:pt idx="27">
                  <c:v>Romania</c:v>
                </c:pt>
                <c:pt idx="28">
                  <c:v>Luxembourg</c:v>
                </c:pt>
                <c:pt idx="30">
                  <c:v>Iceland</c:v>
                </c:pt>
                <c:pt idx="31">
                  <c:v>Switzerland</c:v>
                </c:pt>
                <c:pt idx="32">
                  <c:v>Norway</c:v>
                </c:pt>
                <c:pt idx="34">
                  <c:v>Serbia</c:v>
                </c:pt>
                <c:pt idx="35">
                  <c:v>Noth Macedonia</c:v>
                </c:pt>
                <c:pt idx="36">
                  <c:v>Turkey</c:v>
                </c:pt>
              </c:strCache>
            </c:strRef>
          </c:cat>
          <c:val>
            <c:numRef>
              <c:f>'Figure 4'!$C$45:$C$81</c:f>
              <c:numCache>
                <c:formatCode>0.00</c:formatCode>
                <c:ptCount val="37"/>
                <c:pt idx="0">
                  <c:v>3.0269562940198371</c:v>
                </c:pt>
                <c:pt idx="2">
                  <c:v>0.1945320875158367</c:v>
                </c:pt>
                <c:pt idx="3">
                  <c:v>2.771974939824239</c:v>
                </c:pt>
                <c:pt idx="4">
                  <c:v>0.53114697795340682</c:v>
                </c:pt>
                <c:pt idx="5">
                  <c:v>3.7274798094843651</c:v>
                </c:pt>
                <c:pt idx="6">
                  <c:v>5.0466262586907105</c:v>
                </c:pt>
                <c:pt idx="7">
                  <c:v>1.2819810442119104</c:v>
                </c:pt>
                <c:pt idx="8">
                  <c:v>2.2722542861992867</c:v>
                </c:pt>
                <c:pt idx="9">
                  <c:v>2.9329485009116509</c:v>
                </c:pt>
                <c:pt idx="10">
                  <c:v>1.9692986193216906</c:v>
                </c:pt>
                <c:pt idx="11">
                  <c:v>4.6195114959571395</c:v>
                </c:pt>
                <c:pt idx="12">
                  <c:v>2.0023589361945127</c:v>
                </c:pt>
                <c:pt idx="13">
                  <c:v>2.1461316608103171</c:v>
                </c:pt>
                <c:pt idx="14">
                  <c:v>3.6702379437849633</c:v>
                </c:pt>
                <c:pt idx="15">
                  <c:v>3.9020286001734421</c:v>
                </c:pt>
                <c:pt idx="16">
                  <c:v>6.2112027325764743</c:v>
                </c:pt>
                <c:pt idx="17">
                  <c:v>4.7042990654205603</c:v>
                </c:pt>
                <c:pt idx="18">
                  <c:v>2.6937651396457731</c:v>
                </c:pt>
                <c:pt idx="19">
                  <c:v>2.1355976769284593</c:v>
                </c:pt>
                <c:pt idx="20">
                  <c:v>6.0038409321855273</c:v>
                </c:pt>
                <c:pt idx="21">
                  <c:v>4.0390215277986927</c:v>
                </c:pt>
                <c:pt idx="22">
                  <c:v>6.7012984804219604</c:v>
                </c:pt>
                <c:pt idx="23">
                  <c:v>7.4286108097105643</c:v>
                </c:pt>
                <c:pt idx="24">
                  <c:v>3.9828239742578715</c:v>
                </c:pt>
                <c:pt idx="25">
                  <c:v>3.9312213888382743</c:v>
                </c:pt>
                <c:pt idx="26">
                  <c:v>1.6792486660607522</c:v>
                </c:pt>
                <c:pt idx="27">
                  <c:v>1.2842044704704882</c:v>
                </c:pt>
                <c:pt idx="28">
                  <c:v>3.3991926917357133E-2</c:v>
                </c:pt>
                <c:pt idx="30">
                  <c:v>6.3896425108793968</c:v>
                </c:pt>
                <c:pt idx="31">
                  <c:v>2.1215284045097973</c:v>
                </c:pt>
                <c:pt idx="32">
                  <c:v>1.9283688688079961</c:v>
                </c:pt>
                <c:pt idx="34">
                  <c:v>1.7839813607351147</c:v>
                </c:pt>
                <c:pt idx="35">
                  <c:v>13.965308105060217</c:v>
                </c:pt>
                <c:pt idx="36">
                  <c:v>5.5996770515793193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B7-486A-BC8B-1A9453BBE63A}"/>
            </c:ext>
          </c:extLst>
        </c:ser>
        <c:ser>
          <c:idx val="4"/>
          <c:order val="4"/>
          <c:tx>
            <c:strRef>
              <c:f>'Figure 4'!$G$44</c:f>
              <c:strCache>
                <c:ptCount val="1"/>
                <c:pt idx="0">
                  <c:v>Non-residents</c:v>
                </c:pt>
              </c:strCache>
            </c:strRef>
          </c:tx>
          <c:spPr>
            <a:solidFill>
              <a:srgbClr val="286EB4">
                <a:lumMod val="100000"/>
              </a:srgbClr>
            </a:solidFill>
            <a:ln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  <a:round/>
                </a14:hiddenLine>
              </a:ext>
            </a:extLst>
          </c:spPr>
          <c:invertIfNegative val="0"/>
          <c:cat>
            <c:strRef>
              <c:f>'Figure 4'!$B$45:$B$81</c:f>
              <c:strCache>
                <c:ptCount val="37"/>
                <c:pt idx="0">
                  <c:v>EU</c:v>
                </c:pt>
                <c:pt idx="2">
                  <c:v>Slovenia</c:v>
                </c:pt>
                <c:pt idx="3">
                  <c:v>Denmark</c:v>
                </c:pt>
                <c:pt idx="4">
                  <c:v>Cyprus</c:v>
                </c:pt>
                <c:pt idx="5">
                  <c:v>Netherlands</c:v>
                </c:pt>
                <c:pt idx="6">
                  <c:v>Sweden</c:v>
                </c:pt>
                <c:pt idx="7">
                  <c:v>Spain</c:v>
                </c:pt>
                <c:pt idx="8">
                  <c:v>Italy</c:v>
                </c:pt>
                <c:pt idx="9">
                  <c:v>Germany</c:v>
                </c:pt>
                <c:pt idx="10">
                  <c:v>Belgium</c:v>
                </c:pt>
                <c:pt idx="11">
                  <c:v>Lithuania</c:v>
                </c:pt>
                <c:pt idx="12">
                  <c:v>Portugal</c:v>
                </c:pt>
                <c:pt idx="13">
                  <c:v>Ireland</c:v>
                </c:pt>
                <c:pt idx="14">
                  <c:v>Slovakia</c:v>
                </c:pt>
                <c:pt idx="15">
                  <c:v>France</c:v>
                </c:pt>
                <c:pt idx="16">
                  <c:v>Hungary</c:v>
                </c:pt>
                <c:pt idx="17">
                  <c:v>Greece</c:v>
                </c:pt>
                <c:pt idx="18">
                  <c:v>Finland</c:v>
                </c:pt>
                <c:pt idx="19">
                  <c:v>Austria</c:v>
                </c:pt>
                <c:pt idx="20">
                  <c:v>Latvia</c:v>
                </c:pt>
                <c:pt idx="21">
                  <c:v>Poland</c:v>
                </c:pt>
                <c:pt idx="22">
                  <c:v>Croatia</c:v>
                </c:pt>
                <c:pt idx="23">
                  <c:v>Estonia</c:v>
                </c:pt>
                <c:pt idx="24">
                  <c:v>Bulgaria</c:v>
                </c:pt>
                <c:pt idx="25">
                  <c:v>Czechia</c:v>
                </c:pt>
                <c:pt idx="26">
                  <c:v>Malta</c:v>
                </c:pt>
                <c:pt idx="27">
                  <c:v>Romania</c:v>
                </c:pt>
                <c:pt idx="28">
                  <c:v>Luxembourg</c:v>
                </c:pt>
                <c:pt idx="30">
                  <c:v>Iceland</c:v>
                </c:pt>
                <c:pt idx="31">
                  <c:v>Switzerland</c:v>
                </c:pt>
                <c:pt idx="32">
                  <c:v>Norway</c:v>
                </c:pt>
                <c:pt idx="34">
                  <c:v>Serbia</c:v>
                </c:pt>
                <c:pt idx="35">
                  <c:v>Noth Macedonia</c:v>
                </c:pt>
                <c:pt idx="36">
                  <c:v>Turkey</c:v>
                </c:pt>
              </c:strCache>
            </c:strRef>
          </c:cat>
          <c:val>
            <c:numRef>
              <c:f>'Figure 4'!$G$45:$G$81</c:f>
              <c:numCache>
                <c:formatCode>0.00</c:formatCode>
                <c:ptCount val="37"/>
                <c:pt idx="0">
                  <c:v>4.2014133685494368</c:v>
                </c:pt>
                <c:pt idx="2">
                  <c:v>0</c:v>
                </c:pt>
                <c:pt idx="3">
                  <c:v>0</c:v>
                </c:pt>
                <c:pt idx="4">
                  <c:v>4.9358729879813028</c:v>
                </c:pt>
                <c:pt idx="5">
                  <c:v>0.66956581762959888</c:v>
                </c:pt>
                <c:pt idx="6">
                  <c:v>0</c:v>
                </c:pt>
                <c:pt idx="7">
                  <c:v>0</c:v>
                </c:pt>
                <c:pt idx="8">
                  <c:v>2.4831649974537431</c:v>
                </c:pt>
                <c:pt idx="9">
                  <c:v>10.908688971634033</c:v>
                </c:pt>
                <c:pt idx="10">
                  <c:v>0.39194458906914126</c:v>
                </c:pt>
                <c:pt idx="11">
                  <c:v>0</c:v>
                </c:pt>
                <c:pt idx="12">
                  <c:v>3.1416430132699369</c:v>
                </c:pt>
                <c:pt idx="13">
                  <c:v>0.95042883590886773</c:v>
                </c:pt>
                <c:pt idx="14">
                  <c:v>3.1398257746938079</c:v>
                </c:pt>
                <c:pt idx="15">
                  <c:v>2.6333225887518386</c:v>
                </c:pt>
                <c:pt idx="16">
                  <c:v>0</c:v>
                </c:pt>
                <c:pt idx="17">
                  <c:v>1.6925420560747659</c:v>
                </c:pt>
                <c:pt idx="18">
                  <c:v>1.2197754349860783</c:v>
                </c:pt>
                <c:pt idx="19">
                  <c:v>25.893769019424045</c:v>
                </c:pt>
                <c:pt idx="20">
                  <c:v>1.6184430683655313</c:v>
                </c:pt>
                <c:pt idx="21">
                  <c:v>0</c:v>
                </c:pt>
                <c:pt idx="22">
                  <c:v>5.7662489507171397</c:v>
                </c:pt>
                <c:pt idx="23">
                  <c:v>1.5358873223183676</c:v>
                </c:pt>
                <c:pt idx="24">
                  <c:v>3.258658043440922</c:v>
                </c:pt>
                <c:pt idx="25">
                  <c:v>1.9448025253035819</c:v>
                </c:pt>
                <c:pt idx="26">
                  <c:v>35.165915456383431</c:v>
                </c:pt>
                <c:pt idx="27">
                  <c:v>0.12743825388138716</c:v>
                </c:pt>
                <c:pt idx="28">
                  <c:v>60.084979817293402</c:v>
                </c:pt>
                <c:pt idx="30">
                  <c:v>4.7612408005950391</c:v>
                </c:pt>
                <c:pt idx="31">
                  <c:v>10.463503164772581</c:v>
                </c:pt>
                <c:pt idx="32">
                  <c:v>0</c:v>
                </c:pt>
                <c:pt idx="34">
                  <c:v>0</c:v>
                </c:pt>
                <c:pt idx="35">
                  <c:v>1.3635743870186374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B7-486A-BC8B-1A9453BBE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438336"/>
        <c:axId val="181439872"/>
      </c:barChart>
      <c:catAx>
        <c:axId val="181438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81439872"/>
        <c:crosses val="autoZero"/>
        <c:auto val="1"/>
        <c:lblAlgn val="ctr"/>
        <c:lblOffset val="100"/>
        <c:tickMarkSkip val="1"/>
        <c:noMultiLvlLbl val="0"/>
      </c:catAx>
      <c:valAx>
        <c:axId val="181439872"/>
        <c:scaling>
          <c:orientation val="minMax"/>
          <c:max val="100"/>
        </c:scaling>
        <c:delete val="0"/>
        <c:axPos val="l"/>
        <c:majorGridlines>
          <c:spPr>
            <a:ln w="3175">
              <a:noFill/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crossAx val="181438336"/>
        <c:crosses val="autoZero"/>
        <c:crossBetween val="between"/>
        <c:majorUnit val="20"/>
      </c:valAx>
    </c:plotArea>
    <c:legend>
      <c:legendPos val="b"/>
      <c:layout>
        <c:manualLayout>
          <c:xMode val="edge"/>
          <c:yMode val="edge"/>
          <c:x val="2.4769072658851896E-2"/>
          <c:y val="0.80653466340506841"/>
          <c:w val="0.88361241400271484"/>
          <c:h val="0.10497692675793341"/>
        </c:manualLayout>
      </c:layout>
      <c:overlay val="0"/>
      <c:spPr>
        <a:noFill/>
        <a:ln>
          <a:noFill/>
          <a:round/>
        </a:ln>
        <a:effectLst/>
        <a:extLst>
          <a:ext uri="{91240B29-F687-4F45-9708-019B960494DF}">
            <a14:hiddenLine xmlns:a14="http://schemas.microsoft.com/office/drawing/2010/main">
              <a:noFill/>
              <a:round/>
            </a14:hiddenLine>
          </a:ext>
        </a:extLst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20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800" b="1">
                <a:latin typeface="Arial"/>
                <a:ea typeface="Arial"/>
                <a:cs typeface="Arial"/>
              </a:defRPr>
            </a:pPr>
            <a:r>
              <a:rPr lang="en-US"/>
              <a:t>Transport taxes by economic activity, 2019</a:t>
            </a:r>
          </a:p>
          <a:p>
            <a:pPr algn="l">
              <a:defRPr sz="1800" b="1">
                <a:latin typeface="Arial"/>
                <a:ea typeface="Arial"/>
                <a:cs typeface="Arial"/>
              </a:defRPr>
            </a:pPr>
            <a:r>
              <a:rPr lang="en-US" sz="1600" b="0"/>
              <a:t>(% of energy tax revenue)</a:t>
            </a:r>
          </a:p>
        </c:rich>
      </c:tx>
      <c:layout>
        <c:manualLayout>
          <c:xMode val="edge"/>
          <c:yMode val="edge"/>
          <c:x val="5.3333333333333332E-3"/>
          <c:y val="1.184114957982566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1341211882193483E-2"/>
          <c:y val="0.11283247052681951"/>
          <c:w val="0.93399217584848526"/>
          <c:h val="0.58050777864411662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'Figure 5'!$F$44</c:f>
              <c:strCache>
                <c:ptCount val="1"/>
                <c:pt idx="0">
                  <c:v>Households</c:v>
                </c:pt>
              </c:strCache>
            </c:strRef>
          </c:tx>
          <c:spPr>
            <a:solidFill>
              <a:srgbClr val="32AFAF">
                <a:lumMod val="100000"/>
              </a:srgbClr>
            </a:solidFill>
            <a:ln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  <a:round/>
                </a14:hiddenLine>
              </a:ext>
            </a:extLst>
          </c:spPr>
          <c:invertIfNegative val="0"/>
          <c:cat>
            <c:strRef>
              <c:f>'Figure 5'!$B$45:$B$80</c:f>
              <c:strCache>
                <c:ptCount val="36"/>
                <c:pt idx="0">
                  <c:v>EU27</c:v>
                </c:pt>
                <c:pt idx="2">
                  <c:v>Malta</c:v>
                </c:pt>
                <c:pt idx="3">
                  <c:v>Finland</c:v>
                </c:pt>
                <c:pt idx="4">
                  <c:v>Spain</c:v>
                </c:pt>
                <c:pt idx="5">
                  <c:v>Italy</c:v>
                </c:pt>
                <c:pt idx="6">
                  <c:v>Austria</c:v>
                </c:pt>
                <c:pt idx="7">
                  <c:v>Ireland</c:v>
                </c:pt>
                <c:pt idx="8">
                  <c:v>Germany</c:v>
                </c:pt>
                <c:pt idx="9">
                  <c:v>Cyprus</c:v>
                </c:pt>
                <c:pt idx="10">
                  <c:v>Croatia</c:v>
                </c:pt>
                <c:pt idx="11">
                  <c:v>Greece</c:v>
                </c:pt>
                <c:pt idx="12">
                  <c:v>Poland</c:v>
                </c:pt>
                <c:pt idx="13">
                  <c:v>Netherlands</c:v>
                </c:pt>
                <c:pt idx="14">
                  <c:v>Romania</c:v>
                </c:pt>
                <c:pt idx="15">
                  <c:v>Belgium</c:v>
                </c:pt>
                <c:pt idx="16">
                  <c:v>Slovenia</c:v>
                </c:pt>
                <c:pt idx="17">
                  <c:v>Sweden</c:v>
                </c:pt>
                <c:pt idx="18">
                  <c:v>Hungary</c:v>
                </c:pt>
                <c:pt idx="19">
                  <c:v>Luxembourg</c:v>
                </c:pt>
                <c:pt idx="20">
                  <c:v>Denmark</c:v>
                </c:pt>
                <c:pt idx="21">
                  <c:v>Latvia</c:v>
                </c:pt>
                <c:pt idx="22">
                  <c:v>Portugal</c:v>
                </c:pt>
                <c:pt idx="23">
                  <c:v>France</c:v>
                </c:pt>
                <c:pt idx="24">
                  <c:v>Bulgaria</c:v>
                </c:pt>
                <c:pt idx="25">
                  <c:v>Estonia</c:v>
                </c:pt>
                <c:pt idx="26">
                  <c:v>Lithuania</c:v>
                </c:pt>
                <c:pt idx="27">
                  <c:v>Slovakia</c:v>
                </c:pt>
                <c:pt idx="28">
                  <c:v>Czechia</c:v>
                </c:pt>
                <c:pt idx="30">
                  <c:v>Switzerland</c:v>
                </c:pt>
                <c:pt idx="31">
                  <c:v>Iceland</c:v>
                </c:pt>
                <c:pt idx="32">
                  <c:v>Norway</c:v>
                </c:pt>
                <c:pt idx="34">
                  <c:v>Turkey</c:v>
                </c:pt>
                <c:pt idx="35">
                  <c:v>Serbia</c:v>
                </c:pt>
              </c:strCache>
            </c:strRef>
          </c:cat>
          <c:val>
            <c:numRef>
              <c:f>'Figure 5'!$F$45:$F$80</c:f>
              <c:numCache>
                <c:formatCode>0.00</c:formatCode>
                <c:ptCount val="36"/>
                <c:pt idx="0">
                  <c:v>66.966303771397875</c:v>
                </c:pt>
                <c:pt idx="2">
                  <c:v>77.431521898344812</c:v>
                </c:pt>
                <c:pt idx="3">
                  <c:v>76.648619334102179</c:v>
                </c:pt>
                <c:pt idx="4">
                  <c:v>76.547101547101548</c:v>
                </c:pt>
                <c:pt idx="5">
                  <c:v>75.767687449020997</c:v>
                </c:pt>
                <c:pt idx="6">
                  <c:v>74.255770335872867</c:v>
                </c:pt>
                <c:pt idx="7">
                  <c:v>74.186094152904218</c:v>
                </c:pt>
                <c:pt idx="8">
                  <c:v>73.931659573668639</c:v>
                </c:pt>
                <c:pt idx="9">
                  <c:v>70.01567109951587</c:v>
                </c:pt>
                <c:pt idx="10">
                  <c:v>69.801035720875618</c:v>
                </c:pt>
                <c:pt idx="11">
                  <c:v>65.855341964900788</c:v>
                </c:pt>
                <c:pt idx="12">
                  <c:v>65.409372970238081</c:v>
                </c:pt>
                <c:pt idx="13">
                  <c:v>65.383681398737252</c:v>
                </c:pt>
                <c:pt idx="14">
                  <c:v>64.716721488206758</c:v>
                </c:pt>
                <c:pt idx="15">
                  <c:v>64.465479568209233</c:v>
                </c:pt>
                <c:pt idx="16">
                  <c:v>62.974033343769577</c:v>
                </c:pt>
                <c:pt idx="17">
                  <c:v>61.639301301813255</c:v>
                </c:pt>
                <c:pt idx="18">
                  <c:v>61.221851941092517</c:v>
                </c:pt>
                <c:pt idx="19">
                  <c:v>58.825252673209313</c:v>
                </c:pt>
                <c:pt idx="20">
                  <c:v>56.539585632639977</c:v>
                </c:pt>
                <c:pt idx="21">
                  <c:v>54.983549947170843</c:v>
                </c:pt>
                <c:pt idx="22">
                  <c:v>54.478504726718278</c:v>
                </c:pt>
                <c:pt idx="23">
                  <c:v>49.862442567066843</c:v>
                </c:pt>
                <c:pt idx="24">
                  <c:v>39.677931056278069</c:v>
                </c:pt>
                <c:pt idx="25">
                  <c:v>39.286515593448506</c:v>
                </c:pt>
                <c:pt idx="26">
                  <c:v>37.306958634926438</c:v>
                </c:pt>
                <c:pt idx="27">
                  <c:v>8.069844266163285</c:v>
                </c:pt>
                <c:pt idx="28">
                  <c:v>4.8156182196685631</c:v>
                </c:pt>
                <c:pt idx="30">
                  <c:v>65.385477990362872</c:v>
                </c:pt>
                <c:pt idx="31">
                  <c:v>62.036927868981529</c:v>
                </c:pt>
                <c:pt idx="32">
                  <c:v>52.602201863170293</c:v>
                </c:pt>
                <c:pt idx="34">
                  <c:v>74.634779134099276</c:v>
                </c:pt>
                <c:pt idx="35">
                  <c:v>33.453932759811266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F-4CBC-8121-1B3459B430EC}"/>
            </c:ext>
          </c:extLst>
        </c:ser>
        <c:ser>
          <c:idx val="1"/>
          <c:order val="1"/>
          <c:tx>
            <c:strRef>
              <c:f>'Figure 5'!$D$44</c:f>
              <c:strCache>
                <c:ptCount val="1"/>
                <c:pt idx="0">
                  <c:v>Manufacturing, construction, mining and utilities</c:v>
                </c:pt>
              </c:strCache>
            </c:strRef>
          </c:tx>
          <c:spPr>
            <a:solidFill>
              <a:srgbClr val="C84B96">
                <a:lumMod val="100000"/>
              </a:srgbClr>
            </a:solidFill>
            <a:ln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  <a:round/>
                </a14:hiddenLine>
              </a:ext>
            </a:extLst>
          </c:spPr>
          <c:invertIfNegative val="0"/>
          <c:cat>
            <c:strRef>
              <c:f>'Figure 5'!$B$45:$B$80</c:f>
              <c:strCache>
                <c:ptCount val="36"/>
                <c:pt idx="0">
                  <c:v>EU27</c:v>
                </c:pt>
                <c:pt idx="2">
                  <c:v>Malta</c:v>
                </c:pt>
                <c:pt idx="3">
                  <c:v>Finland</c:v>
                </c:pt>
                <c:pt idx="4">
                  <c:v>Spain</c:v>
                </c:pt>
                <c:pt idx="5">
                  <c:v>Italy</c:v>
                </c:pt>
                <c:pt idx="6">
                  <c:v>Austria</c:v>
                </c:pt>
                <c:pt idx="7">
                  <c:v>Ireland</c:v>
                </c:pt>
                <c:pt idx="8">
                  <c:v>Germany</c:v>
                </c:pt>
                <c:pt idx="9">
                  <c:v>Cyprus</c:v>
                </c:pt>
                <c:pt idx="10">
                  <c:v>Croatia</c:v>
                </c:pt>
                <c:pt idx="11">
                  <c:v>Greece</c:v>
                </c:pt>
                <c:pt idx="12">
                  <c:v>Poland</c:v>
                </c:pt>
                <c:pt idx="13">
                  <c:v>Netherlands</c:v>
                </c:pt>
                <c:pt idx="14">
                  <c:v>Romania</c:v>
                </c:pt>
                <c:pt idx="15">
                  <c:v>Belgium</c:v>
                </c:pt>
                <c:pt idx="16">
                  <c:v>Slovenia</c:v>
                </c:pt>
                <c:pt idx="17">
                  <c:v>Sweden</c:v>
                </c:pt>
                <c:pt idx="18">
                  <c:v>Hungary</c:v>
                </c:pt>
                <c:pt idx="19">
                  <c:v>Luxembourg</c:v>
                </c:pt>
                <c:pt idx="20">
                  <c:v>Denmark</c:v>
                </c:pt>
                <c:pt idx="21">
                  <c:v>Latvia</c:v>
                </c:pt>
                <c:pt idx="22">
                  <c:v>Portugal</c:v>
                </c:pt>
                <c:pt idx="23">
                  <c:v>France</c:v>
                </c:pt>
                <c:pt idx="24">
                  <c:v>Bulgaria</c:v>
                </c:pt>
                <c:pt idx="25">
                  <c:v>Estonia</c:v>
                </c:pt>
                <c:pt idx="26">
                  <c:v>Lithuania</c:v>
                </c:pt>
                <c:pt idx="27">
                  <c:v>Slovakia</c:v>
                </c:pt>
                <c:pt idx="28">
                  <c:v>Czechia</c:v>
                </c:pt>
                <c:pt idx="30">
                  <c:v>Switzerland</c:v>
                </c:pt>
                <c:pt idx="31">
                  <c:v>Iceland</c:v>
                </c:pt>
                <c:pt idx="32">
                  <c:v>Norway</c:v>
                </c:pt>
                <c:pt idx="34">
                  <c:v>Turkey</c:v>
                </c:pt>
                <c:pt idx="35">
                  <c:v>Serbia</c:v>
                </c:pt>
              </c:strCache>
            </c:strRef>
          </c:cat>
          <c:val>
            <c:numRef>
              <c:f>'Figure 5'!$D$45:$D$80</c:f>
              <c:numCache>
                <c:formatCode>0.00</c:formatCode>
                <c:ptCount val="36"/>
                <c:pt idx="0">
                  <c:v>6.6117377371224419</c:v>
                </c:pt>
                <c:pt idx="2">
                  <c:v>5.6979639666031936</c:v>
                </c:pt>
                <c:pt idx="3">
                  <c:v>6.1203503589669817</c:v>
                </c:pt>
                <c:pt idx="4">
                  <c:v>1.2217512217512216</c:v>
                </c:pt>
                <c:pt idx="5">
                  <c:v>7.6876399071432493</c:v>
                </c:pt>
                <c:pt idx="6">
                  <c:v>5.9672047730352178</c:v>
                </c:pt>
                <c:pt idx="7">
                  <c:v>10.138834990061644</c:v>
                </c:pt>
                <c:pt idx="8">
                  <c:v>5.3772050750778018</c:v>
                </c:pt>
                <c:pt idx="9">
                  <c:v>6.6807910841074039</c:v>
                </c:pt>
                <c:pt idx="10">
                  <c:v>5.8072734061053959</c:v>
                </c:pt>
                <c:pt idx="11">
                  <c:v>5.4211786526600232</c:v>
                </c:pt>
                <c:pt idx="12">
                  <c:v>6.3480440751281257</c:v>
                </c:pt>
                <c:pt idx="13">
                  <c:v>2.5012141816415734</c:v>
                </c:pt>
                <c:pt idx="14">
                  <c:v>5.8325166142565772</c:v>
                </c:pt>
                <c:pt idx="15">
                  <c:v>5.8738870951961637</c:v>
                </c:pt>
                <c:pt idx="16">
                  <c:v>4.7134275203506579</c:v>
                </c:pt>
                <c:pt idx="17">
                  <c:v>7.5798246568002119</c:v>
                </c:pt>
                <c:pt idx="18">
                  <c:v>4.8657647627044334</c:v>
                </c:pt>
                <c:pt idx="19">
                  <c:v>8.0855426981104443</c:v>
                </c:pt>
                <c:pt idx="20">
                  <c:v>4.2856945531022506</c:v>
                </c:pt>
                <c:pt idx="21">
                  <c:v>2.7385257660226947</c:v>
                </c:pt>
                <c:pt idx="22">
                  <c:v>6.8293177880782086</c:v>
                </c:pt>
                <c:pt idx="23">
                  <c:v>14.267289165555061</c:v>
                </c:pt>
                <c:pt idx="24">
                  <c:v>9.8747981730034464</c:v>
                </c:pt>
                <c:pt idx="25">
                  <c:v>10.560167526736967</c:v>
                </c:pt>
                <c:pt idx="26">
                  <c:v>8.800857090595521</c:v>
                </c:pt>
                <c:pt idx="27">
                  <c:v>24.410742631601533</c:v>
                </c:pt>
                <c:pt idx="28">
                  <c:v>27.462039045116697</c:v>
                </c:pt>
                <c:pt idx="30">
                  <c:v>9.5911921877556949</c:v>
                </c:pt>
                <c:pt idx="31">
                  <c:v>9.8431607748531054</c:v>
                </c:pt>
                <c:pt idx="32">
                  <c:v>3.4875664025582336</c:v>
                </c:pt>
                <c:pt idx="34">
                  <c:v>9.576100481636983</c:v>
                </c:pt>
                <c:pt idx="35">
                  <c:v>16.57260169042496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7F-4CBC-8121-1B3459B430EC}"/>
            </c:ext>
          </c:extLst>
        </c:ser>
        <c:ser>
          <c:idx val="2"/>
          <c:order val="2"/>
          <c:tx>
            <c:strRef>
              <c:f>'Figure 5'!$E$44</c:f>
              <c:strCache>
                <c:ptCount val="1"/>
                <c:pt idx="0">
                  <c:v>Services (including trade, transportation and storage)</c:v>
                </c:pt>
              </c:strCache>
            </c:strRef>
          </c:tx>
          <c:spPr>
            <a:solidFill>
              <a:srgbClr val="32AFAF">
                <a:lumMod val="60000"/>
                <a:lumOff val="40000"/>
              </a:srgbClr>
            </a:solidFill>
            <a:ln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  <a:round/>
                </a14:hiddenLine>
              </a:ext>
            </a:extLst>
          </c:spPr>
          <c:invertIfNegative val="0"/>
          <c:cat>
            <c:strRef>
              <c:f>'Figure 5'!$B$45:$B$80</c:f>
              <c:strCache>
                <c:ptCount val="36"/>
                <c:pt idx="0">
                  <c:v>EU27</c:v>
                </c:pt>
                <c:pt idx="2">
                  <c:v>Malta</c:v>
                </c:pt>
                <c:pt idx="3">
                  <c:v>Finland</c:v>
                </c:pt>
                <c:pt idx="4">
                  <c:v>Spain</c:v>
                </c:pt>
                <c:pt idx="5">
                  <c:v>Italy</c:v>
                </c:pt>
                <c:pt idx="6">
                  <c:v>Austria</c:v>
                </c:pt>
                <c:pt idx="7">
                  <c:v>Ireland</c:v>
                </c:pt>
                <c:pt idx="8">
                  <c:v>Germany</c:v>
                </c:pt>
                <c:pt idx="9">
                  <c:v>Cyprus</c:v>
                </c:pt>
                <c:pt idx="10">
                  <c:v>Croatia</c:v>
                </c:pt>
                <c:pt idx="11">
                  <c:v>Greece</c:v>
                </c:pt>
                <c:pt idx="12">
                  <c:v>Poland</c:v>
                </c:pt>
                <c:pt idx="13">
                  <c:v>Netherlands</c:v>
                </c:pt>
                <c:pt idx="14">
                  <c:v>Romania</c:v>
                </c:pt>
                <c:pt idx="15">
                  <c:v>Belgium</c:v>
                </c:pt>
                <c:pt idx="16">
                  <c:v>Slovenia</c:v>
                </c:pt>
                <c:pt idx="17">
                  <c:v>Sweden</c:v>
                </c:pt>
                <c:pt idx="18">
                  <c:v>Hungary</c:v>
                </c:pt>
                <c:pt idx="19">
                  <c:v>Luxembourg</c:v>
                </c:pt>
                <c:pt idx="20">
                  <c:v>Denmark</c:v>
                </c:pt>
                <c:pt idx="21">
                  <c:v>Latvia</c:v>
                </c:pt>
                <c:pt idx="22">
                  <c:v>Portugal</c:v>
                </c:pt>
                <c:pt idx="23">
                  <c:v>France</c:v>
                </c:pt>
                <c:pt idx="24">
                  <c:v>Bulgaria</c:v>
                </c:pt>
                <c:pt idx="25">
                  <c:v>Estonia</c:v>
                </c:pt>
                <c:pt idx="26">
                  <c:v>Lithuania</c:v>
                </c:pt>
                <c:pt idx="27">
                  <c:v>Slovakia</c:v>
                </c:pt>
                <c:pt idx="28">
                  <c:v>Czechia</c:v>
                </c:pt>
                <c:pt idx="30">
                  <c:v>Switzerland</c:v>
                </c:pt>
                <c:pt idx="31">
                  <c:v>Iceland</c:v>
                </c:pt>
                <c:pt idx="32">
                  <c:v>Norway</c:v>
                </c:pt>
                <c:pt idx="34">
                  <c:v>Turkey</c:v>
                </c:pt>
                <c:pt idx="35">
                  <c:v>Serbia</c:v>
                </c:pt>
              </c:strCache>
            </c:strRef>
          </c:cat>
          <c:val>
            <c:numRef>
              <c:f>'Figure 5'!$E$45:$E$80</c:f>
              <c:numCache>
                <c:formatCode>0.00</c:formatCode>
                <c:ptCount val="36"/>
                <c:pt idx="0">
                  <c:v>24.735120471403015</c:v>
                </c:pt>
                <c:pt idx="2">
                  <c:v>16.042185440164054</c:v>
                </c:pt>
                <c:pt idx="3">
                  <c:v>14.732860515619596</c:v>
                </c:pt>
                <c:pt idx="4">
                  <c:v>22.17039717039717</c:v>
                </c:pt>
                <c:pt idx="5">
                  <c:v>15.256022761862335</c:v>
                </c:pt>
                <c:pt idx="6">
                  <c:v>19.45676405228528</c:v>
                </c:pt>
                <c:pt idx="7">
                  <c:v>15.460297662460293</c:v>
                </c:pt>
                <c:pt idx="8">
                  <c:v>20.495590442864767</c:v>
                </c:pt>
                <c:pt idx="9">
                  <c:v>20.537895169974526</c:v>
                </c:pt>
                <c:pt idx="10">
                  <c:v>14.79569640048334</c:v>
                </c:pt>
                <c:pt idx="11">
                  <c:v>21.896306600524181</c:v>
                </c:pt>
                <c:pt idx="12">
                  <c:v>25.931044500868538</c:v>
                </c:pt>
                <c:pt idx="13">
                  <c:v>31.60514813016027</c:v>
                </c:pt>
                <c:pt idx="14">
                  <c:v>21.670537691462759</c:v>
                </c:pt>
                <c:pt idx="15">
                  <c:v>26.296839839546028</c:v>
                </c:pt>
                <c:pt idx="16">
                  <c:v>32.151592830306825</c:v>
                </c:pt>
                <c:pt idx="17">
                  <c:v>23.748533606372643</c:v>
                </c:pt>
                <c:pt idx="18">
                  <c:v>31.245503717363874</c:v>
                </c:pt>
                <c:pt idx="19">
                  <c:v>33.08920462868025</c:v>
                </c:pt>
                <c:pt idx="20">
                  <c:v>38.396072627185355</c:v>
                </c:pt>
                <c:pt idx="21">
                  <c:v>41.847559980414559</c:v>
                </c:pt>
                <c:pt idx="22">
                  <c:v>35.472017101060381</c:v>
                </c:pt>
                <c:pt idx="23">
                  <c:v>32.984200385356452</c:v>
                </c:pt>
                <c:pt idx="24">
                  <c:v>34.177265389640276</c:v>
                </c:pt>
                <c:pt idx="25">
                  <c:v>45.53137386882058</c:v>
                </c:pt>
                <c:pt idx="26">
                  <c:v>51.929760380464607</c:v>
                </c:pt>
                <c:pt idx="27">
                  <c:v>63.34849199879875</c:v>
                </c:pt>
                <c:pt idx="28">
                  <c:v>63.557483731510722</c:v>
                </c:pt>
                <c:pt idx="30">
                  <c:v>19.297211670663224</c:v>
                </c:pt>
                <c:pt idx="31">
                  <c:v>23.571707626563963</c:v>
                </c:pt>
                <c:pt idx="32">
                  <c:v>43.506043575232987</c:v>
                </c:pt>
                <c:pt idx="34">
                  <c:v>15.626737249930301</c:v>
                </c:pt>
                <c:pt idx="35">
                  <c:v>47.729155951507039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7F-4CBC-8121-1B3459B430EC}"/>
            </c:ext>
          </c:extLst>
        </c:ser>
        <c:ser>
          <c:idx val="0"/>
          <c:order val="3"/>
          <c:tx>
            <c:strRef>
              <c:f>'Figure 5'!$C$44</c:f>
              <c:strCache>
                <c:ptCount val="1"/>
                <c:pt idx="0">
                  <c:v>Other NACE and not-allocated</c:v>
                </c:pt>
              </c:strCache>
            </c:strRef>
          </c:tx>
          <c:spPr>
            <a:solidFill>
              <a:srgbClr val="C84B96">
                <a:lumMod val="60000"/>
                <a:lumOff val="40000"/>
              </a:srgbClr>
            </a:solidFill>
            <a:ln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  <a:round/>
                </a14:hiddenLine>
              </a:ext>
            </a:extLst>
          </c:spPr>
          <c:invertIfNegative val="0"/>
          <c:cat>
            <c:strRef>
              <c:f>'Figure 5'!$B$45:$B$80</c:f>
              <c:strCache>
                <c:ptCount val="36"/>
                <c:pt idx="0">
                  <c:v>EU27</c:v>
                </c:pt>
                <c:pt idx="2">
                  <c:v>Malta</c:v>
                </c:pt>
                <c:pt idx="3">
                  <c:v>Finland</c:v>
                </c:pt>
                <c:pt idx="4">
                  <c:v>Spain</c:v>
                </c:pt>
                <c:pt idx="5">
                  <c:v>Italy</c:v>
                </c:pt>
                <c:pt idx="6">
                  <c:v>Austria</c:v>
                </c:pt>
                <c:pt idx="7">
                  <c:v>Ireland</c:v>
                </c:pt>
                <c:pt idx="8">
                  <c:v>Germany</c:v>
                </c:pt>
                <c:pt idx="9">
                  <c:v>Cyprus</c:v>
                </c:pt>
                <c:pt idx="10">
                  <c:v>Croatia</c:v>
                </c:pt>
                <c:pt idx="11">
                  <c:v>Greece</c:v>
                </c:pt>
                <c:pt idx="12">
                  <c:v>Poland</c:v>
                </c:pt>
                <c:pt idx="13">
                  <c:v>Netherlands</c:v>
                </c:pt>
                <c:pt idx="14">
                  <c:v>Romania</c:v>
                </c:pt>
                <c:pt idx="15">
                  <c:v>Belgium</c:v>
                </c:pt>
                <c:pt idx="16">
                  <c:v>Slovenia</c:v>
                </c:pt>
                <c:pt idx="17">
                  <c:v>Sweden</c:v>
                </c:pt>
                <c:pt idx="18">
                  <c:v>Hungary</c:v>
                </c:pt>
                <c:pt idx="19">
                  <c:v>Luxembourg</c:v>
                </c:pt>
                <c:pt idx="20">
                  <c:v>Denmark</c:v>
                </c:pt>
                <c:pt idx="21">
                  <c:v>Latvia</c:v>
                </c:pt>
                <c:pt idx="22">
                  <c:v>Portugal</c:v>
                </c:pt>
                <c:pt idx="23">
                  <c:v>France</c:v>
                </c:pt>
                <c:pt idx="24">
                  <c:v>Bulgaria</c:v>
                </c:pt>
                <c:pt idx="25">
                  <c:v>Estonia</c:v>
                </c:pt>
                <c:pt idx="26">
                  <c:v>Lithuania</c:v>
                </c:pt>
                <c:pt idx="27">
                  <c:v>Slovakia</c:v>
                </c:pt>
                <c:pt idx="28">
                  <c:v>Czechia</c:v>
                </c:pt>
                <c:pt idx="30">
                  <c:v>Switzerland</c:v>
                </c:pt>
                <c:pt idx="31">
                  <c:v>Iceland</c:v>
                </c:pt>
                <c:pt idx="32">
                  <c:v>Norway</c:v>
                </c:pt>
                <c:pt idx="34">
                  <c:v>Turkey</c:v>
                </c:pt>
                <c:pt idx="35">
                  <c:v>Serbia</c:v>
                </c:pt>
              </c:strCache>
            </c:strRef>
          </c:cat>
          <c:val>
            <c:numRef>
              <c:f>'Figure 5'!$C$45:$C$80</c:f>
              <c:numCache>
                <c:formatCode>0.00</c:formatCode>
                <c:ptCount val="36"/>
                <c:pt idx="0">
                  <c:v>1.2230267287498457</c:v>
                </c:pt>
                <c:pt idx="2">
                  <c:v>0.82832869488794503</c:v>
                </c:pt>
                <c:pt idx="3">
                  <c:v>2.4981697913112528</c:v>
                </c:pt>
                <c:pt idx="4">
                  <c:v>6.0750060750060751E-2</c:v>
                </c:pt>
                <c:pt idx="5">
                  <c:v>1.2886498819734145</c:v>
                </c:pt>
                <c:pt idx="6">
                  <c:v>0.32026083880664719</c:v>
                </c:pt>
                <c:pt idx="7">
                  <c:v>0.21477319457384358</c:v>
                </c:pt>
                <c:pt idx="8">
                  <c:v>0.19554490838879024</c:v>
                </c:pt>
                <c:pt idx="9">
                  <c:v>1.375379739632123</c:v>
                </c:pt>
                <c:pt idx="10">
                  <c:v>1.0010992540341259</c:v>
                </c:pt>
                <c:pt idx="11">
                  <c:v>6.8271727819150136</c:v>
                </c:pt>
                <c:pt idx="12">
                  <c:v>2.3115384537652606</c:v>
                </c:pt>
                <c:pt idx="13">
                  <c:v>0.40067994171928117</c:v>
                </c:pt>
                <c:pt idx="14">
                  <c:v>7.4802309175055344</c:v>
                </c:pt>
                <c:pt idx="15">
                  <c:v>0.88112709128265321</c:v>
                </c:pt>
                <c:pt idx="16">
                  <c:v>0.16094630557294928</c:v>
                </c:pt>
                <c:pt idx="17">
                  <c:v>7.0323404350138947</c:v>
                </c:pt>
                <c:pt idx="18">
                  <c:v>2.6668795788391582</c:v>
                </c:pt>
                <c:pt idx="19">
                  <c:v>0</c:v>
                </c:pt>
                <c:pt idx="20">
                  <c:v>0.77864718707241665</c:v>
                </c:pt>
                <c:pt idx="21">
                  <c:v>0.42950529580029717</c:v>
                </c:pt>
                <c:pt idx="22">
                  <c:v>3.2201603841431266</c:v>
                </c:pt>
                <c:pt idx="23">
                  <c:v>0.78391877871646665</c:v>
                </c:pt>
                <c:pt idx="24">
                  <c:v>1.9001218038146583</c:v>
                </c:pt>
                <c:pt idx="25">
                  <c:v>4.6219430109939417</c:v>
                </c:pt>
                <c:pt idx="26">
                  <c:v>1.9624238940134313</c:v>
                </c:pt>
                <c:pt idx="27">
                  <c:v>4.1709211034364406</c:v>
                </c:pt>
                <c:pt idx="28">
                  <c:v>4.1648590037040103</c:v>
                </c:pt>
                <c:pt idx="30">
                  <c:v>5.726118151218202</c:v>
                </c:pt>
                <c:pt idx="31">
                  <c:v>4.5482037296014015</c:v>
                </c:pt>
                <c:pt idx="32">
                  <c:v>0.40418815903848709</c:v>
                </c:pt>
                <c:pt idx="34">
                  <c:v>0.16238313433343451</c:v>
                </c:pt>
                <c:pt idx="35">
                  <c:v>2.2443095982567409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7F-4CBC-8121-1B3459B430EC}"/>
            </c:ext>
          </c:extLst>
        </c:ser>
        <c:ser>
          <c:idx val="4"/>
          <c:order val="4"/>
          <c:tx>
            <c:strRef>
              <c:f>'Figure 5'!$G$44</c:f>
              <c:strCache>
                <c:ptCount val="1"/>
                <c:pt idx="0">
                  <c:v>Non-residents</c:v>
                </c:pt>
              </c:strCache>
            </c:strRef>
          </c:tx>
          <c:spPr>
            <a:solidFill>
              <a:srgbClr val="286EB4">
                <a:lumMod val="100000"/>
              </a:srgbClr>
            </a:solidFill>
            <a:ln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  <a:round/>
                </a14:hiddenLine>
              </a:ext>
            </a:extLst>
          </c:spPr>
          <c:invertIfNegative val="0"/>
          <c:cat>
            <c:strRef>
              <c:f>'Figure 5'!$B$45:$B$80</c:f>
              <c:strCache>
                <c:ptCount val="36"/>
                <c:pt idx="0">
                  <c:v>EU27</c:v>
                </c:pt>
                <c:pt idx="2">
                  <c:v>Malta</c:v>
                </c:pt>
                <c:pt idx="3">
                  <c:v>Finland</c:v>
                </c:pt>
                <c:pt idx="4">
                  <c:v>Spain</c:v>
                </c:pt>
                <c:pt idx="5">
                  <c:v>Italy</c:v>
                </c:pt>
                <c:pt idx="6">
                  <c:v>Austria</c:v>
                </c:pt>
                <c:pt idx="7">
                  <c:v>Ireland</c:v>
                </c:pt>
                <c:pt idx="8">
                  <c:v>Germany</c:v>
                </c:pt>
                <c:pt idx="9">
                  <c:v>Cyprus</c:v>
                </c:pt>
                <c:pt idx="10">
                  <c:v>Croatia</c:v>
                </c:pt>
                <c:pt idx="11">
                  <c:v>Greece</c:v>
                </c:pt>
                <c:pt idx="12">
                  <c:v>Poland</c:v>
                </c:pt>
                <c:pt idx="13">
                  <c:v>Netherlands</c:v>
                </c:pt>
                <c:pt idx="14">
                  <c:v>Romania</c:v>
                </c:pt>
                <c:pt idx="15">
                  <c:v>Belgium</c:v>
                </c:pt>
                <c:pt idx="16">
                  <c:v>Slovenia</c:v>
                </c:pt>
                <c:pt idx="17">
                  <c:v>Sweden</c:v>
                </c:pt>
                <c:pt idx="18">
                  <c:v>Hungary</c:v>
                </c:pt>
                <c:pt idx="19">
                  <c:v>Luxembourg</c:v>
                </c:pt>
                <c:pt idx="20">
                  <c:v>Denmark</c:v>
                </c:pt>
                <c:pt idx="21">
                  <c:v>Latvia</c:v>
                </c:pt>
                <c:pt idx="22">
                  <c:v>Portugal</c:v>
                </c:pt>
                <c:pt idx="23">
                  <c:v>France</c:v>
                </c:pt>
                <c:pt idx="24">
                  <c:v>Bulgaria</c:v>
                </c:pt>
                <c:pt idx="25">
                  <c:v>Estonia</c:v>
                </c:pt>
                <c:pt idx="26">
                  <c:v>Lithuania</c:v>
                </c:pt>
                <c:pt idx="27">
                  <c:v>Slovakia</c:v>
                </c:pt>
                <c:pt idx="28">
                  <c:v>Czechia</c:v>
                </c:pt>
                <c:pt idx="30">
                  <c:v>Switzerland</c:v>
                </c:pt>
                <c:pt idx="31">
                  <c:v>Iceland</c:v>
                </c:pt>
                <c:pt idx="32">
                  <c:v>Norway</c:v>
                </c:pt>
                <c:pt idx="34">
                  <c:v>Turkey</c:v>
                </c:pt>
                <c:pt idx="35">
                  <c:v>Serbia</c:v>
                </c:pt>
              </c:strCache>
            </c:strRef>
          </c:cat>
          <c:val>
            <c:numRef>
              <c:f>'Figure 5'!$G$45:$G$80</c:f>
              <c:numCache>
                <c:formatCode>0.00</c:formatCode>
                <c:ptCount val="36"/>
                <c:pt idx="0">
                  <c:v>0.46381129132684457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1.3902629067700902</c:v>
                </c:pt>
                <c:pt idx="10">
                  <c:v>8.5948952185015255</c:v>
                </c:pt>
                <c:pt idx="11">
                  <c:v>0</c:v>
                </c:pt>
                <c:pt idx="12">
                  <c:v>0</c:v>
                </c:pt>
                <c:pt idx="13">
                  <c:v>0.10927634774162215</c:v>
                </c:pt>
                <c:pt idx="14">
                  <c:v>0.29999328856838681</c:v>
                </c:pt>
                <c:pt idx="15">
                  <c:v>2.4826664057659067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8.5901059160059436E-4</c:v>
                </c:pt>
                <c:pt idx="22">
                  <c:v>0</c:v>
                </c:pt>
                <c:pt idx="23">
                  <c:v>2.1021491033051722</c:v>
                </c:pt>
                <c:pt idx="24">
                  <c:v>14.369883577263534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7F-4CBC-8121-1B3459B43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438336"/>
        <c:axId val="181439872"/>
      </c:barChart>
      <c:catAx>
        <c:axId val="181438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81439872"/>
        <c:crosses val="autoZero"/>
        <c:auto val="1"/>
        <c:lblAlgn val="ctr"/>
        <c:lblOffset val="100"/>
        <c:tickMarkSkip val="1"/>
        <c:noMultiLvlLbl val="0"/>
      </c:catAx>
      <c:valAx>
        <c:axId val="181439872"/>
        <c:scaling>
          <c:orientation val="minMax"/>
          <c:max val="100"/>
        </c:scaling>
        <c:delete val="0"/>
        <c:axPos val="l"/>
        <c:majorGridlines>
          <c:spPr>
            <a:ln w="3175">
              <a:noFill/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crossAx val="181438336"/>
        <c:crosses val="autoZero"/>
        <c:crossBetween val="between"/>
        <c:majorUnit val="20"/>
      </c:valAx>
    </c:plotArea>
    <c:legend>
      <c:legendPos val="b"/>
      <c:layout>
        <c:manualLayout>
          <c:xMode val="edge"/>
          <c:yMode val="edge"/>
          <c:x val="2.4769072658851896E-2"/>
          <c:y val="0.82523419591675562"/>
          <c:w val="0.88361241400271484"/>
          <c:h val="9.9877054254745995E-2"/>
        </c:manualLayout>
      </c:layout>
      <c:overlay val="0"/>
      <c:spPr>
        <a:noFill/>
        <a:ln>
          <a:noFill/>
          <a:round/>
        </a:ln>
        <a:effectLst/>
        <a:extLst>
          <a:ext uri="{91240B29-F687-4F45-9708-019B960494DF}">
            <a14:hiddenLine xmlns:a14="http://schemas.microsoft.com/office/drawing/2010/main">
              <a:noFill/>
              <a:round/>
            </a14:hiddenLine>
          </a:ext>
        </a:extLst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20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800" b="1">
                <a:latin typeface="Arial"/>
                <a:ea typeface="Arial"/>
                <a:cs typeface="Arial"/>
              </a:defRPr>
            </a:pPr>
            <a:r>
              <a:rPr lang="en-US"/>
              <a:t>Implicit tax rate on energy (deflated), EU, 2002–2019</a:t>
            </a:r>
          </a:p>
          <a:p>
            <a:pPr algn="l">
              <a:defRPr sz="1800" b="1">
                <a:latin typeface="Arial"/>
                <a:ea typeface="Arial"/>
                <a:cs typeface="Arial"/>
              </a:defRPr>
            </a:pPr>
            <a:r>
              <a:rPr lang="en-US" sz="1600" b="0"/>
              <a:t>(EUR per tonne of oil equivalent)</a:t>
            </a:r>
          </a:p>
        </c:rich>
      </c:tx>
      <c:layout>
        <c:manualLayout>
          <c:xMode val="edge"/>
          <c:yMode val="edge"/>
          <c:x val="5.3333333333333332E-3"/>
          <c:y val="7.07643398432347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7135748031496063E-2"/>
          <c:y val="0.11641101586592577"/>
          <c:w val="0.92819758530183727"/>
          <c:h val="0.78214274376309889"/>
        </c:manualLayout>
      </c:layout>
      <c:lineChart>
        <c:grouping val="standard"/>
        <c:varyColors val="0"/>
        <c:ser>
          <c:idx val="0"/>
          <c:order val="0"/>
          <c:tx>
            <c:v>EUR per TOE</c:v>
          </c:tx>
          <c:spPr>
            <a:ln w="28575" cap="rnd" cmpd="sng" algn="ctr">
              <a:solidFill>
                <a:srgbClr val="32AFAF">
                  <a:lumMod val="10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strRef>
              <c:f>'Figure 6'!$C$11:$C$28</c:f>
              <c:strCach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strCache>
            </c:strRef>
          </c:cat>
          <c:val>
            <c:numRef>
              <c:f>'Figure 6'!$D$11:$D$28</c:f>
              <c:numCache>
                <c:formatCode>0.0</c:formatCode>
                <c:ptCount val="18"/>
                <c:pt idx="0">
                  <c:v>205.79</c:v>
                </c:pt>
                <c:pt idx="1">
                  <c:v>205.96</c:v>
                </c:pt>
                <c:pt idx="2">
                  <c:v>204.11</c:v>
                </c:pt>
                <c:pt idx="3">
                  <c:v>202.24</c:v>
                </c:pt>
                <c:pt idx="4">
                  <c:v>201.27</c:v>
                </c:pt>
                <c:pt idx="5">
                  <c:v>200.24</c:v>
                </c:pt>
                <c:pt idx="6">
                  <c:v>195.48</c:v>
                </c:pt>
                <c:pt idx="7">
                  <c:v>205.83</c:v>
                </c:pt>
                <c:pt idx="8">
                  <c:v>204.13</c:v>
                </c:pt>
                <c:pt idx="9">
                  <c:v>221.81</c:v>
                </c:pt>
                <c:pt idx="10">
                  <c:v>225.26</c:v>
                </c:pt>
                <c:pt idx="11">
                  <c:v>228.69</c:v>
                </c:pt>
                <c:pt idx="12">
                  <c:v>243.27</c:v>
                </c:pt>
                <c:pt idx="13">
                  <c:v>240.66</c:v>
                </c:pt>
                <c:pt idx="14">
                  <c:v>243.73</c:v>
                </c:pt>
                <c:pt idx="15">
                  <c:v>242.02</c:v>
                </c:pt>
                <c:pt idx="16">
                  <c:v>245.3</c:v>
                </c:pt>
                <c:pt idx="17">
                  <c:v>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5D-4684-822A-FC9C5E126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079616"/>
        <c:axId val="180089600"/>
      </c:lineChart>
      <c:catAx>
        <c:axId val="180079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80089600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80089600"/>
        <c:scaling>
          <c:orientation val="minMax"/>
          <c:max val="250"/>
          <c:min val="19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80079616"/>
        <c:crossesAt val="1"/>
        <c:crossBetween val="between"/>
        <c:majorUnit val="10"/>
      </c:valAx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20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'Environmental taxes 2020'!$G$1</c:f>
              <c:strCache>
                <c:ptCount val="1"/>
                <c:pt idx="0">
                  <c:v>share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'Environmental taxes 2020'!$F$2:$F$33</c:f>
              <c:strCache>
                <c:ptCount val="32"/>
                <c:pt idx="0">
                  <c:v>SI</c:v>
                </c:pt>
                <c:pt idx="1">
                  <c:v>LV</c:v>
                </c:pt>
                <c:pt idx="2">
                  <c:v>BG</c:v>
                </c:pt>
                <c:pt idx="3">
                  <c:v>EL</c:v>
                </c:pt>
                <c:pt idx="4">
                  <c:v>HR</c:v>
                </c:pt>
                <c:pt idx="5">
                  <c:v>NL</c:v>
                </c:pt>
                <c:pt idx="6">
                  <c:v>MT</c:v>
                </c:pt>
                <c:pt idx="7">
                  <c:v>CY</c:v>
                </c:pt>
                <c:pt idx="8">
                  <c:v>EE</c:v>
                </c:pt>
                <c:pt idx="9">
                  <c:v>IT</c:v>
                </c:pt>
                <c:pt idx="10">
                  <c:v>RO</c:v>
                </c:pt>
                <c:pt idx="11">
                  <c:v>PL</c:v>
                </c:pt>
                <c:pt idx="12">
                  <c:v>DK</c:v>
                </c:pt>
                <c:pt idx="13">
                  <c:v>FI</c:v>
                </c:pt>
                <c:pt idx="14">
                  <c:v>PT</c:v>
                </c:pt>
                <c:pt idx="15">
                  <c:v>LT</c:v>
                </c:pt>
                <c:pt idx="16">
                  <c:v>HU</c:v>
                </c:pt>
                <c:pt idx="17">
                  <c:v>IE</c:v>
                </c:pt>
                <c:pt idx="18">
                  <c:v>CZ</c:v>
                </c:pt>
                <c:pt idx="19">
                  <c:v>BE</c:v>
                </c:pt>
                <c:pt idx="20">
                  <c:v>EU27_2020</c:v>
                </c:pt>
                <c:pt idx="21">
                  <c:v>AT</c:v>
                </c:pt>
                <c:pt idx="22">
                  <c:v>ES</c:v>
                </c:pt>
                <c:pt idx="23">
                  <c:v>FR</c:v>
                </c:pt>
                <c:pt idx="24">
                  <c:v>SE</c:v>
                </c:pt>
                <c:pt idx="25">
                  <c:v>DE</c:v>
                </c:pt>
                <c:pt idx="26">
                  <c:v>SK</c:v>
                </c:pt>
                <c:pt idx="27">
                  <c:v>LU</c:v>
                </c:pt>
                <c:pt idx="29">
                  <c:v>IS</c:v>
                </c:pt>
                <c:pt idx="30">
                  <c:v>NO</c:v>
                </c:pt>
                <c:pt idx="31">
                  <c:v>CH</c:v>
                </c:pt>
              </c:strCache>
            </c:strRef>
          </c:cat>
          <c:val>
            <c:numRef>
              <c:f>'Environmental taxes 2020'!$G$2:$G$33</c:f>
              <c:numCache>
                <c:formatCode>0.0</c:formatCode>
                <c:ptCount val="32"/>
                <c:pt idx="0">
                  <c:v>12.323601698489922</c:v>
                </c:pt>
                <c:pt idx="1">
                  <c:v>10.119886357613087</c:v>
                </c:pt>
                <c:pt idx="2">
                  <c:v>9.8844542846650452</c:v>
                </c:pt>
                <c:pt idx="3">
                  <c:v>9.1112639573851588</c:v>
                </c:pt>
                <c:pt idx="4">
                  <c:v>8.8138965640715945</c:v>
                </c:pt>
                <c:pt idx="5">
                  <c:v>7.8714634563638342</c:v>
                </c:pt>
                <c:pt idx="6">
                  <c:v>7.467537369772006</c:v>
                </c:pt>
                <c:pt idx="7">
                  <c:v>7.1974266184157623</c:v>
                </c:pt>
                <c:pt idx="8">
                  <c:v>7.1257131081755283</c:v>
                </c:pt>
                <c:pt idx="9">
                  <c:v>7.0600147663748549</c:v>
                </c:pt>
                <c:pt idx="10">
                  <c:v>6.9171130794302789</c:v>
                </c:pt>
                <c:pt idx="11">
                  <c:v>6.8408737163196927</c:v>
                </c:pt>
                <c:pt idx="12">
                  <c:v>6.7199885479316075</c:v>
                </c:pt>
                <c:pt idx="13">
                  <c:v>6.502280358843282</c:v>
                </c:pt>
                <c:pt idx="14">
                  <c:v>6.332598480861944</c:v>
                </c:pt>
                <c:pt idx="15">
                  <c:v>6.1566927180762923</c:v>
                </c:pt>
                <c:pt idx="16">
                  <c:v>5.8405647770998019</c:v>
                </c:pt>
                <c:pt idx="17">
                  <c:v>5.8198740810361915</c:v>
                </c:pt>
                <c:pt idx="18">
                  <c:v>5.5477035349537633</c:v>
                </c:pt>
                <c:pt idx="19">
                  <c:v>5.5009902360872651</c:v>
                </c:pt>
                <c:pt idx="20">
                  <c:v>5.4226987606435761</c:v>
                </c:pt>
                <c:pt idx="21">
                  <c:v>4.9432866847737671</c:v>
                </c:pt>
                <c:pt idx="22">
                  <c:v>4.6894433917912046</c:v>
                </c:pt>
                <c:pt idx="23">
                  <c:v>4.6050936677221372</c:v>
                </c:pt>
                <c:pt idx="24">
                  <c:v>4.5763559282549542</c:v>
                </c:pt>
                <c:pt idx="25">
                  <c:v>4.1174238899347886</c:v>
                </c:pt>
                <c:pt idx="26">
                  <c:v>4.0358120437956213</c:v>
                </c:pt>
                <c:pt idx="27">
                  <c:v>3.4946974764603946</c:v>
                </c:pt>
                <c:pt idx="29">
                  <c:v>6.3520801175526884</c:v>
                </c:pt>
                <c:pt idx="30">
                  <c:v>5.4178768259794277</c:v>
                </c:pt>
                <c:pt idx="31">
                  <c:v>5.0134899464743006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9-4FE1-BA9D-0198D1B35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3533456"/>
        <c:axId val="783533784"/>
      </c:barChart>
      <c:catAx>
        <c:axId val="78353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533784"/>
        <c:crosses val="autoZero"/>
        <c:auto val="1"/>
        <c:lblAlgn val="ctr"/>
        <c:lblOffset val="100"/>
        <c:noMultiLvlLbl val="0"/>
      </c:catAx>
      <c:valAx>
        <c:axId val="78353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53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\DIaLOGIKa\Eurostat%20Layout\Logo\Eurostat%20logo.png" TargetMode="Externa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\DIaLOGIKa\Eurostat%20Layout\Logo\Eurostat%20logo.png" TargetMode="Externa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\DIaLOGIKa\Eurostat%20Layout\Logo\Eurostat%20logo.png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\DIaLOGIKa\Eurostat%20Layout\Logo\Eurostat%20logo.png" TargetMode="Externa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\DIaLOGIKa\Eurostat%20Layout\Logo\Eurostat%20logo.png" TargetMode="Externa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\DIaLOGIKa\Eurostat%20Layout\Logo\Eurostat%20logo.png" TargetMode="Externa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610960</xdr:colOff>
      <xdr:row>7</xdr:row>
      <xdr:rowOff>76880</xdr:rowOff>
    </xdr:from>
    <xdr:to>
      <xdr:col>21</xdr:col>
      <xdr:colOff>91671</xdr:colOff>
      <xdr:row>47</xdr:row>
      <xdr:rowOff>149679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absSizeAnchor xmlns:cdr="http://schemas.openxmlformats.org/drawingml/2006/chartDrawing">
    <cdr:from>
      <cdr:x>0.00533</cdr:x>
      <cdr:y>0.93721</cdr:y>
    </cdr:from>
    <cdr:ext cx="7994650" cy="274625"/>
    <cdr:sp macro="" textlink="">
      <cdr:nvSpPr>
        <cdr:cNvPr id="2" name="FootonotesShape"/>
        <cdr:cNvSpPr txBox="1"/>
      </cdr:nvSpPr>
      <cdr:spPr>
        <a:xfrm xmlns:a="http://schemas.openxmlformats.org/drawingml/2006/main">
          <a:off x="59399" y="7001685"/>
          <a:ext cx="7994650" cy="274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spAutoFit/>
        </a:bodyPr>
        <a:lstStyle xmlns:a="http://schemas.openxmlformats.org/drawingml/2006/main"/>
        <a:p xmlns:a="http://schemas.openxmlformats.org/drawingml/2006/main">
          <a:pPr>
            <a:spcBef>
              <a:spcPts val="300"/>
            </a:spcBef>
          </a:pPr>
          <a:r>
            <a:rPr lang="en-GB" sz="1200" i="1">
              <a:latin typeface="Arial"/>
            </a:rPr>
            <a:t>Source</a:t>
          </a:r>
          <a:r>
            <a:rPr lang="en-GB" sz="1200" i="1">
              <a:latin typeface="Arial" panose="020B0604020202020204" pitchFamily="34" charset="0"/>
              <a:cs typeface="Arial" panose="020B0604020202020204" pitchFamily="34" charset="0"/>
            </a:rPr>
            <a:t>:</a:t>
          </a:r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GB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Eurostat (online data code:  </a:t>
          </a:r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env_ac_taxind2</a:t>
          </a:r>
          <a:r>
            <a:rPr lang="en-GB" sz="1200">
              <a:latin typeface="Arial"/>
            </a:rPr>
            <a:t>)</a:t>
          </a:r>
        </a:p>
      </cdr:txBody>
    </cdr:sp>
  </cdr:absSizeAnchor>
  <cdr:absSizeAnchor xmlns:cdr="http://schemas.openxmlformats.org/drawingml/2006/chartDrawing">
    <cdr:from>
      <cdr:x>0.83933</cdr:x>
      <cdr:y>0.90259</cdr:y>
    </cdr:from>
    <cdr:ext cx="1530358" cy="417916"/>
    <cdr:pic>
      <cdr:nvPicPr>
        <cdr:cNvPr id="3" name="LogoShape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link="rId1"/>
        <a:srcRect xmlns:a="http://schemas.openxmlformats.org/drawingml/2006/main" b="16916"/>
        <a:stretch xmlns:a="http://schemas.openxmlformats.org/drawingml/2006/main">
          <a:fillRect/>
        </a:stretch>
      </cdr:blipFill>
      <cdr:spPr>
        <a:xfrm xmlns:a="http://schemas.openxmlformats.org/drawingml/2006/main">
          <a:off x="7994642" y="3872208"/>
          <a:ext cx="1530358" cy="417916"/>
        </a:xfrm>
        <a:prstGeom xmlns:a="http://schemas.openxmlformats.org/drawingml/2006/main" prst="rect">
          <a:avLst/>
        </a:prstGeom>
      </cdr:spPr>
    </cdr:pic>
  </cdr:abs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247648</xdr:colOff>
      <xdr:row>2</xdr:row>
      <xdr:rowOff>133349</xdr:rowOff>
    </xdr:from>
    <xdr:to>
      <xdr:col>24</xdr:col>
      <xdr:colOff>38098</xdr:colOff>
      <xdr:row>47</xdr:row>
      <xdr:rowOff>19131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absSizeAnchor xmlns:cdr="http://schemas.openxmlformats.org/drawingml/2006/chartDrawing">
    <cdr:from>
      <cdr:x>0.00533</cdr:x>
      <cdr:y>0.96248</cdr:y>
    </cdr:from>
    <cdr:ext cx="7994650" cy="269368"/>
    <cdr:sp macro="" textlink="">
      <cdr:nvSpPr>
        <cdr:cNvPr id="4" name="FootonotesShape"/>
        <cdr:cNvSpPr txBox="1"/>
      </cdr:nvSpPr>
      <cdr:spPr>
        <a:xfrm xmlns:a="http://schemas.openxmlformats.org/drawingml/2006/main">
          <a:off x="50800" y="6909389"/>
          <a:ext cx="7994650" cy="2693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spAutoFit/>
        </a:bodyPr>
        <a:lstStyle xmlns:a="http://schemas.openxmlformats.org/drawingml/2006/main"/>
        <a:p xmlns:a="http://schemas.openxmlformats.org/drawingml/2006/main">
          <a:pPr>
            <a:spcBef>
              <a:spcPts val="300"/>
            </a:spcBef>
          </a:pPr>
          <a:r>
            <a:rPr lang="en-GB" sz="1200" i="1">
              <a:latin typeface="Arial"/>
            </a:rPr>
            <a:t>Source:</a:t>
          </a:r>
          <a:r>
            <a:rPr lang="en-GB" sz="1200">
              <a:latin typeface="Arial"/>
            </a:rPr>
            <a:t> Eurostat (online data code: ten00120)</a:t>
          </a:r>
        </a:p>
      </cdr:txBody>
    </cdr:sp>
  </cdr:absSizeAnchor>
  <cdr:absSizeAnchor xmlns:cdr="http://schemas.openxmlformats.org/drawingml/2006/chartDrawing">
    <cdr:from>
      <cdr:x>0.83933</cdr:x>
      <cdr:y>0.94178</cdr:y>
    </cdr:from>
    <cdr:ext cx="1530358" cy="417917"/>
    <cdr:pic>
      <cdr:nvPicPr>
        <cdr:cNvPr id="5" name="LogoShape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link="rId1"/>
        <a:srcRect xmlns:a="http://schemas.openxmlformats.org/drawingml/2006/main" b="16916"/>
        <a:stretch xmlns:a="http://schemas.openxmlformats.org/drawingml/2006/main">
          <a:fillRect/>
        </a:stretch>
      </cdr:blipFill>
      <cdr:spPr>
        <a:xfrm xmlns:a="http://schemas.openxmlformats.org/drawingml/2006/main">
          <a:off x="7994642" y="6760840"/>
          <a:ext cx="1530358" cy="417917"/>
        </a:xfrm>
        <a:prstGeom xmlns:a="http://schemas.openxmlformats.org/drawingml/2006/main" prst="rect">
          <a:avLst/>
        </a:prstGeom>
      </cdr:spPr>
    </cdr:pic>
  </cdr:abs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190499</xdr:colOff>
      <xdr:row>1</xdr:row>
      <xdr:rowOff>57149</xdr:rowOff>
    </xdr:from>
    <xdr:to>
      <xdr:col>17</xdr:col>
      <xdr:colOff>238124</xdr:colOff>
      <xdr:row>12</xdr:row>
      <xdr:rowOff>47624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absSizeAnchor xmlns:cdr="http://schemas.openxmlformats.org/drawingml/2006/chartDrawing">
    <cdr:from>
      <cdr:x>0.00533</cdr:x>
      <cdr:y>0.87074</cdr:y>
    </cdr:from>
    <cdr:ext cx="7994650" cy="714374"/>
    <cdr:sp macro="" textlink="">
      <cdr:nvSpPr>
        <cdr:cNvPr id="4" name="FootonotesShape"/>
        <cdr:cNvSpPr txBox="1"/>
      </cdr:nvSpPr>
      <cdr:spPr>
        <a:xfrm xmlns:a="http://schemas.openxmlformats.org/drawingml/2006/main">
          <a:off x="74095" y="5371420"/>
          <a:ext cx="7994650" cy="7143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noAutofit/>
        </a:bodyPr>
        <a:lstStyle xmlns:a="http://schemas.openxmlformats.org/drawingml/2006/main"/>
        <a:p xmlns:a="http://schemas.openxmlformats.org/drawingml/2006/main">
          <a:r>
            <a:rPr lang="en-GB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GB" sz="1100">
              <a:effectLst/>
              <a:latin typeface="+mn-lt"/>
              <a:ea typeface="+mn-ea"/>
              <a:cs typeface="+mn-cs"/>
            </a:rPr>
            <a:t>(¹) </a:t>
          </a:r>
          <a:r>
            <a:rPr lang="en-GB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left</a:t>
          </a:r>
          <a:r>
            <a:rPr lang="en-GB" sz="12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hand scale</a:t>
          </a:r>
          <a:r>
            <a:rPr lang="en-GB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.</a:t>
          </a:r>
          <a:endParaRPr lang="en-GB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(²) right</a:t>
          </a:r>
          <a:r>
            <a:rPr lang="en-GB" sz="12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hand scale</a:t>
          </a:r>
          <a:r>
            <a:rPr lang="en-GB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.</a:t>
          </a:r>
          <a:endParaRPr lang="en-GB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>
            <a:spcBef>
              <a:spcPts val="300"/>
            </a:spcBef>
          </a:pPr>
          <a:r>
            <a:rPr lang="en-GB" sz="1200" i="1">
              <a:latin typeface="Arial" panose="020B0604020202020204" pitchFamily="34" charset="0"/>
            </a:rPr>
            <a:t>Source:</a:t>
          </a:r>
          <a:r>
            <a:rPr lang="en-GB" sz="1200">
              <a:latin typeface="Arial" panose="020B0604020202020204" pitchFamily="34" charset="0"/>
            </a:rPr>
            <a:t> Eurostat (online data code: env_ac_tax)</a:t>
          </a:r>
        </a:p>
      </cdr:txBody>
    </cdr:sp>
  </cdr:absSizeAnchor>
  <cdr:absSizeAnchor xmlns:cdr="http://schemas.openxmlformats.org/drawingml/2006/chartDrawing">
    <cdr:from>
      <cdr:x>0.83933</cdr:x>
      <cdr:y>0.91964</cdr:y>
    </cdr:from>
    <cdr:ext cx="1530358" cy="417915"/>
    <cdr:pic>
      <cdr:nvPicPr>
        <cdr:cNvPr id="5" name="LogoShape">
          <a:extLst xmlns:a="http://schemas.openxmlformats.org/drawingml/2006/main">
            <a:ext uri="{FF2B5EF4-FFF2-40B4-BE49-F238E27FC236}">
              <a16:creationId xmlns:a16="http://schemas.microsoft.com/office/drawing/2014/main" id="{8496580A-990E-0D41-B0E7-FF3323CE30F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link="rId1"/>
        <a:srcRect xmlns:a="http://schemas.openxmlformats.org/drawingml/2006/main" b="16916"/>
        <a:stretch xmlns:a="http://schemas.openxmlformats.org/drawingml/2006/main">
          <a:fillRect/>
        </a:stretch>
      </cdr:blipFill>
      <cdr:spPr>
        <a:xfrm xmlns:a="http://schemas.openxmlformats.org/drawingml/2006/main">
          <a:off x="7994642" y="4782928"/>
          <a:ext cx="1530358" cy="417915"/>
        </a:xfrm>
        <a:prstGeom xmlns:a="http://schemas.openxmlformats.org/drawingml/2006/main" prst="rect">
          <a:avLst/>
        </a:prstGeom>
      </cdr:spPr>
    </cdr:pic>
  </cdr:abs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552449</xdr:colOff>
      <xdr:row>8</xdr:row>
      <xdr:rowOff>28573</xdr:rowOff>
    </xdr:from>
    <xdr:to>
      <xdr:col>26</xdr:col>
      <xdr:colOff>352425</xdr:colOff>
      <xdr:row>42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28575</xdr:colOff>
      <xdr:row>31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2657475" y="4724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drawings/drawing4.xml><?xml version="1.0" encoding="utf-8"?>
<c:userShapes xmlns:c="http://schemas.openxmlformats.org/drawingml/2006/chart">
  <cdr:absSizeAnchor xmlns:cdr="http://schemas.openxmlformats.org/drawingml/2006/chartDrawing">
    <cdr:from>
      <cdr:x>0.00533</cdr:x>
      <cdr:y>0.93905</cdr:y>
    </cdr:from>
    <cdr:ext cx="7994650" cy="269369"/>
    <cdr:sp macro="" textlink="">
      <cdr:nvSpPr>
        <cdr:cNvPr id="5" name="FootonotesShape"/>
        <cdr:cNvSpPr txBox="1"/>
      </cdr:nvSpPr>
      <cdr:spPr>
        <a:xfrm xmlns:a="http://schemas.openxmlformats.org/drawingml/2006/main">
          <a:off x="50800" y="4149995"/>
          <a:ext cx="7994650" cy="2693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spAutoFit/>
        </a:bodyPr>
        <a:lstStyle xmlns:a="http://schemas.openxmlformats.org/drawingml/2006/main"/>
        <a:p xmlns:a="http://schemas.openxmlformats.org/drawingml/2006/main">
          <a:pPr>
            <a:spcBef>
              <a:spcPts val="300"/>
            </a:spcBef>
          </a:pPr>
          <a:r>
            <a:rPr lang="en-GB" sz="1200" i="1">
              <a:latin typeface="Arial"/>
            </a:rPr>
            <a:t>Source:</a:t>
          </a:r>
          <a:r>
            <a:rPr lang="en-GB" sz="1200">
              <a:latin typeface="Arial"/>
            </a:rPr>
            <a:t> Eurostat (online data code: env_ac_tax)</a:t>
          </a:r>
        </a:p>
      </cdr:txBody>
    </cdr:sp>
  </cdr:absSizeAnchor>
  <cdr:absSizeAnchor xmlns:cdr="http://schemas.openxmlformats.org/drawingml/2006/chartDrawing">
    <cdr:from>
      <cdr:x>0.83933</cdr:x>
      <cdr:y>0.90544</cdr:y>
    </cdr:from>
    <cdr:ext cx="1530358" cy="417917"/>
    <cdr:pic>
      <cdr:nvPicPr>
        <cdr:cNvPr id="6" name="LogoShape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link="rId1"/>
        <a:srcRect xmlns:a="http://schemas.openxmlformats.org/drawingml/2006/main" b="16916"/>
        <a:stretch xmlns:a="http://schemas.openxmlformats.org/drawingml/2006/main">
          <a:fillRect/>
        </a:stretch>
      </cdr:blipFill>
      <cdr:spPr>
        <a:xfrm xmlns:a="http://schemas.openxmlformats.org/drawingml/2006/main">
          <a:off x="7994642" y="4001447"/>
          <a:ext cx="1530358" cy="417917"/>
        </a:xfrm>
        <a:prstGeom xmlns:a="http://schemas.openxmlformats.org/drawingml/2006/main" prst="rect">
          <a:avLst/>
        </a:prstGeom>
      </cdr:spPr>
    </cdr:pic>
  </cdr:abs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142421</xdr:colOff>
      <xdr:row>4</xdr:row>
      <xdr:rowOff>55014</xdr:rowOff>
    </xdr:from>
    <xdr:to>
      <xdr:col>15</xdr:col>
      <xdr:colOff>333375</xdr:colOff>
      <xdr:row>55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1217EA-7A75-3645-A452-77C900BA61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absSizeAnchor xmlns:cdr="http://schemas.openxmlformats.org/drawingml/2006/chartDrawing">
    <cdr:from>
      <cdr:x>0.00533</cdr:x>
      <cdr:y>0.96518</cdr:y>
    </cdr:from>
    <cdr:ext cx="7996934" cy="269369"/>
    <cdr:sp macro="" textlink="">
      <cdr:nvSpPr>
        <cdr:cNvPr id="3" name="FootonotesShape"/>
        <cdr:cNvSpPr txBox="1"/>
      </cdr:nvSpPr>
      <cdr:spPr>
        <a:xfrm xmlns:a="http://schemas.openxmlformats.org/drawingml/2006/main">
          <a:off x="57549" y="7471024"/>
          <a:ext cx="7996934" cy="2693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spAutoFit/>
        </a:bodyPr>
        <a:lstStyle xmlns:a="http://schemas.openxmlformats.org/drawingml/2006/main"/>
        <a:p xmlns:a="http://schemas.openxmlformats.org/drawingml/2006/main">
          <a:pPr>
            <a:spcBef>
              <a:spcPts val="300"/>
            </a:spcBef>
          </a:pPr>
          <a:endParaRPr lang="en-GB" sz="1200">
            <a:latin typeface="Arial"/>
          </a:endParaRPr>
        </a:p>
      </cdr:txBody>
    </cdr:sp>
  </cdr:absSizeAnchor>
  <cdr:absSizeAnchor xmlns:cdr="http://schemas.openxmlformats.org/drawingml/2006/chartDrawing">
    <cdr:from>
      <cdr:x>0.83744</cdr:x>
      <cdr:y>0.94975</cdr:y>
    </cdr:from>
    <cdr:ext cx="1530358" cy="417916"/>
    <cdr:pic>
      <cdr:nvPicPr>
        <cdr:cNvPr id="4" name="LogoShape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link="rId1"/>
        <a:srcRect xmlns:a="http://schemas.openxmlformats.org/drawingml/2006/main" b="16916"/>
        <a:stretch xmlns:a="http://schemas.openxmlformats.org/drawingml/2006/main">
          <a:fillRect/>
        </a:stretch>
      </cdr:blipFill>
      <cdr:spPr>
        <a:xfrm xmlns:a="http://schemas.openxmlformats.org/drawingml/2006/main">
          <a:off x="8431643" y="7899545"/>
          <a:ext cx="1530358" cy="417916"/>
        </a:xfrm>
        <a:prstGeom xmlns:a="http://schemas.openxmlformats.org/drawingml/2006/main" prst="rect">
          <a:avLst/>
        </a:prstGeom>
      </cdr:spPr>
    </cdr:pic>
  </cdr:absSizeAnchor>
  <cdr:relSizeAnchor xmlns:cdr="http://schemas.openxmlformats.org/drawingml/2006/chartDrawing">
    <cdr:from>
      <cdr:x>0.02086</cdr:x>
      <cdr:y>0.95305</cdr:y>
    </cdr:from>
    <cdr:to>
      <cdr:x>0.64618</cdr:x>
      <cdr:y>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210005" y="7926935"/>
          <a:ext cx="6296024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0.07384</cdr:x>
      <cdr:y>0.89006</cdr:y>
    </cdr:from>
    <cdr:to>
      <cdr:x>0.16465</cdr:x>
      <cdr:y>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743404" y="803171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0.04262</cdr:x>
      <cdr:y>0.89006</cdr:y>
    </cdr:from>
    <cdr:to>
      <cdr:x>0.4636</cdr:x>
      <cdr:y>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429078" y="7403061"/>
          <a:ext cx="4238625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0.0114</cdr:x>
      <cdr:y>0.95877</cdr:y>
    </cdr:from>
    <cdr:to>
      <cdr:x>0.56483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114755" y="7974561"/>
          <a:ext cx="5572124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200" i="1">
              <a:latin typeface="Arial" panose="020B0604020202020204" pitchFamily="34" charset="0"/>
              <a:cs typeface="Arial" panose="020B0604020202020204" pitchFamily="34" charset="0"/>
            </a:rPr>
            <a:t>Source: </a:t>
          </a:r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Eurostat (online data code: env_ac_tax)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42</xdr:row>
      <xdr:rowOff>63499</xdr:rowOff>
    </xdr:from>
    <xdr:to>
      <xdr:col>24</xdr:col>
      <xdr:colOff>504825</xdr:colOff>
      <xdr:row>91</xdr:row>
      <xdr:rowOff>19049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66675</xdr:colOff>
      <xdr:row>97</xdr:row>
      <xdr:rowOff>123825</xdr:rowOff>
    </xdr:from>
    <xdr:to>
      <xdr:col>24</xdr:col>
      <xdr:colOff>485979</xdr:colOff>
      <xdr:row>146</xdr:row>
      <xdr:rowOff>124472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72150" y="14954250"/>
          <a:ext cx="11144454" cy="7468247"/>
        </a:xfrm>
        <a:prstGeom prst="rect">
          <a:avLst/>
        </a:prstGeom>
      </xdr:spPr>
    </xdr:pic>
    <xdr:clientData/>
  </xdr:twoCellAnchor>
</xdr:wsDr>
</file>

<file path=xl/drawings/drawing8.xml><?xml version="1.0" encoding="utf-8"?>
<c:userShapes xmlns:c="http://schemas.openxmlformats.org/drawingml/2006/chart">
  <cdr:absSizeAnchor xmlns:cdr="http://schemas.openxmlformats.org/drawingml/2006/chartDrawing">
    <cdr:from>
      <cdr:x>0.00533</cdr:x>
      <cdr:y>0.93721</cdr:y>
    </cdr:from>
    <cdr:ext cx="7994650" cy="269369"/>
    <cdr:sp macro="" textlink="">
      <cdr:nvSpPr>
        <cdr:cNvPr id="2" name="FootonotesShape"/>
        <cdr:cNvSpPr txBox="1"/>
      </cdr:nvSpPr>
      <cdr:spPr>
        <a:xfrm xmlns:a="http://schemas.openxmlformats.org/drawingml/2006/main">
          <a:off x="59399" y="7001685"/>
          <a:ext cx="7994650" cy="2693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spAutoFit/>
        </a:bodyPr>
        <a:lstStyle xmlns:a="http://schemas.openxmlformats.org/drawingml/2006/main"/>
        <a:p xmlns:a="http://schemas.openxmlformats.org/drawingml/2006/main">
          <a:pPr>
            <a:spcBef>
              <a:spcPts val="300"/>
            </a:spcBef>
          </a:pPr>
          <a:r>
            <a:rPr lang="en-GB" sz="1200" i="1">
              <a:latin typeface="Arial"/>
            </a:rPr>
            <a:t>Source:</a:t>
          </a:r>
          <a:r>
            <a:rPr lang="en-GB" sz="1200">
              <a:latin typeface="Arial"/>
            </a:rPr>
            <a:t> </a:t>
          </a:r>
          <a:r>
            <a:rPr lang="en-GB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Eurostat (online data code: </a:t>
          </a:r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env_ac_taxind2)</a:t>
          </a:r>
        </a:p>
      </cdr:txBody>
    </cdr:sp>
  </cdr:absSizeAnchor>
  <cdr:absSizeAnchor xmlns:cdr="http://schemas.openxmlformats.org/drawingml/2006/chartDrawing">
    <cdr:from>
      <cdr:x>0.83933</cdr:x>
      <cdr:y>0.90259</cdr:y>
    </cdr:from>
    <cdr:ext cx="1530358" cy="417916"/>
    <cdr:pic>
      <cdr:nvPicPr>
        <cdr:cNvPr id="3" name="LogoShape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link="rId1"/>
        <a:srcRect xmlns:a="http://schemas.openxmlformats.org/drawingml/2006/main" b="16916"/>
        <a:stretch xmlns:a="http://schemas.openxmlformats.org/drawingml/2006/main">
          <a:fillRect/>
        </a:stretch>
      </cdr:blipFill>
      <cdr:spPr>
        <a:xfrm xmlns:a="http://schemas.openxmlformats.org/drawingml/2006/main">
          <a:off x="7994642" y="3872208"/>
          <a:ext cx="1530358" cy="417916"/>
        </a:xfrm>
        <a:prstGeom xmlns:a="http://schemas.openxmlformats.org/drawingml/2006/main" prst="rect">
          <a:avLst/>
        </a:prstGeom>
      </cdr:spPr>
    </cdr:pic>
  </cdr:abs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42</xdr:row>
      <xdr:rowOff>15874</xdr:rowOff>
    </xdr:from>
    <xdr:to>
      <xdr:col>24</xdr:col>
      <xdr:colOff>419100</xdr:colOff>
      <xdr:row>90</xdr:row>
      <xdr:rowOff>161924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38100</xdr:colOff>
      <xdr:row>99</xdr:row>
      <xdr:rowOff>114300</xdr:rowOff>
    </xdr:from>
    <xdr:to>
      <xdr:col>23</xdr:col>
      <xdr:colOff>51499</xdr:colOff>
      <xdr:row>142</xdr:row>
      <xdr:rowOff>41710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53175" y="15249525"/>
          <a:ext cx="9528874" cy="64806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8 Environment and energy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32AFAF"/>
      </a:accent1>
      <a:accent2>
        <a:srgbClr val="C84B96"/>
      </a:accent2>
      <a:accent3>
        <a:srgbClr val="286EB4"/>
      </a:accent3>
      <a:accent4>
        <a:srgbClr val="D73C41"/>
      </a:accent4>
      <a:accent5>
        <a:srgbClr val="00A5E6"/>
      </a:accent5>
      <a:accent6>
        <a:srgbClr val="B9C31E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epp.eurostat.ec.europa.eu/tgm/table.do?tab=table&amp;init=1&amp;plugin=1&amp;language=en&amp;pcode=ten00120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N57"/>
  <sheetViews>
    <sheetView showGridLines="0" tabSelected="1" zoomScaleNormal="100" workbookViewId="0"/>
  </sheetViews>
  <sheetFormatPr defaultColWidth="11.42578125" defaultRowHeight="12" x14ac:dyDescent="0.25"/>
  <cols>
    <col min="1" max="1" width="6.140625" style="1" customWidth="1"/>
    <col min="2" max="2" width="35.42578125" style="1" customWidth="1"/>
    <col min="3" max="9" width="12.42578125" style="1" customWidth="1"/>
    <col min="10" max="10" width="6" style="1" customWidth="1"/>
    <col min="11" max="11" width="25" style="1" customWidth="1"/>
    <col min="12" max="25" width="11.7109375" style="1" customWidth="1"/>
    <col min="26" max="16384" width="11.42578125" style="1"/>
  </cols>
  <sheetData>
    <row r="2" spans="2:14" ht="15.75" x14ac:dyDescent="0.25">
      <c r="B2" s="174" t="s">
        <v>163</v>
      </c>
      <c r="C2" s="2"/>
      <c r="D2" s="2"/>
      <c r="E2" s="2"/>
      <c r="F2" s="2"/>
      <c r="G2" s="2"/>
      <c r="H2" s="2"/>
      <c r="I2" s="2"/>
      <c r="J2" s="3"/>
    </row>
    <row r="3" spans="2:14" x14ac:dyDescent="0.25">
      <c r="B3" s="3"/>
      <c r="C3" s="3"/>
      <c r="D3" s="3"/>
      <c r="E3" s="3"/>
      <c r="F3" s="3"/>
      <c r="G3" s="3"/>
      <c r="H3" s="3"/>
      <c r="I3" s="3"/>
      <c r="J3" s="3"/>
    </row>
    <row r="4" spans="2:14" ht="85.5" customHeight="1" x14ac:dyDescent="0.25">
      <c r="B4" s="66"/>
      <c r="C4" s="130" t="s">
        <v>0</v>
      </c>
      <c r="D4" s="131" t="s">
        <v>1</v>
      </c>
      <c r="E4" s="132" t="s">
        <v>2</v>
      </c>
      <c r="F4" s="131" t="s">
        <v>162</v>
      </c>
      <c r="G4" s="180" t="s">
        <v>3</v>
      </c>
      <c r="H4" s="181"/>
      <c r="I4" s="181"/>
    </row>
    <row r="5" spans="2:14" x14ac:dyDescent="0.25">
      <c r="B5" s="133"/>
      <c r="C5" s="169">
        <v>2020</v>
      </c>
      <c r="D5" s="170"/>
      <c r="E5" s="170"/>
      <c r="F5" s="171"/>
      <c r="G5" s="169">
        <v>2019</v>
      </c>
      <c r="H5" s="170"/>
      <c r="I5" s="170"/>
    </row>
    <row r="6" spans="2:14" s="8" customFormat="1" ht="12" customHeight="1" x14ac:dyDescent="0.25">
      <c r="B6" s="134"/>
      <c r="C6" s="5"/>
      <c r="D6" s="127"/>
      <c r="E6" s="4"/>
      <c r="F6" s="6"/>
      <c r="G6" s="7" t="s">
        <v>4</v>
      </c>
      <c r="H6" s="127" t="s">
        <v>5</v>
      </c>
      <c r="I6" s="179" t="s">
        <v>6</v>
      </c>
      <c r="L6" s="9"/>
      <c r="M6" s="9"/>
      <c r="N6" s="9"/>
    </row>
    <row r="7" spans="2:14" x14ac:dyDescent="0.2">
      <c r="B7" s="135" t="s">
        <v>7</v>
      </c>
      <c r="C7" s="128">
        <v>299929.87515360327</v>
      </c>
      <c r="D7" s="10">
        <v>100</v>
      </c>
      <c r="E7" s="11">
        <v>2.2400000000000002</v>
      </c>
      <c r="F7" s="11">
        <v>5.42</v>
      </c>
      <c r="G7" s="12">
        <v>47.7</v>
      </c>
      <c r="H7" s="13">
        <v>48.69</v>
      </c>
      <c r="I7" s="175">
        <v>3.43</v>
      </c>
      <c r="J7" s="184"/>
      <c r="L7" s="14"/>
      <c r="M7" s="14"/>
      <c r="N7" s="14"/>
    </row>
    <row r="8" spans="2:14" x14ac:dyDescent="0.2">
      <c r="B8" s="136" t="s">
        <v>8</v>
      </c>
      <c r="C8" s="144">
        <v>231494.83314455385</v>
      </c>
      <c r="D8" s="15">
        <v>77.182985864945351</v>
      </c>
      <c r="E8" s="16">
        <v>1.73</v>
      </c>
      <c r="F8" s="16">
        <v>4.1900000000000004</v>
      </c>
      <c r="G8" s="17">
        <v>51.50374180066401</v>
      </c>
      <c r="H8" s="18">
        <v>44.040400215894586</v>
      </c>
      <c r="I8" s="176">
        <v>4.25</v>
      </c>
      <c r="J8" s="184">
        <f>100-G8-H8</f>
        <v>4.4558579834414047</v>
      </c>
      <c r="L8" s="14"/>
      <c r="M8" s="14"/>
      <c r="N8" s="14"/>
    </row>
    <row r="9" spans="2:14" x14ac:dyDescent="0.2">
      <c r="B9" s="137" t="s">
        <v>9</v>
      </c>
      <c r="C9" s="129">
        <v>57278.419252279418</v>
      </c>
      <c r="D9" s="19">
        <v>19.0972703946032</v>
      </c>
      <c r="E9" s="20">
        <v>0.43</v>
      </c>
      <c r="F9" s="20">
        <v>1.04</v>
      </c>
      <c r="G9" s="21">
        <v>33.049999999999997</v>
      </c>
      <c r="H9" s="22">
        <v>66.41</v>
      </c>
      <c r="I9" s="177">
        <v>0.47</v>
      </c>
      <c r="J9" s="184"/>
    </row>
    <row r="10" spans="2:14" x14ac:dyDescent="0.2">
      <c r="B10" s="138" t="s">
        <v>10</v>
      </c>
      <c r="C10" s="139">
        <v>11156.622756769999</v>
      </c>
      <c r="D10" s="140">
        <v>3.7197437404514475</v>
      </c>
      <c r="E10" s="141">
        <v>0.08</v>
      </c>
      <c r="F10" s="141">
        <v>0.2</v>
      </c>
      <c r="G10" s="142">
        <v>42.95</v>
      </c>
      <c r="H10" s="143">
        <v>55.93</v>
      </c>
      <c r="I10" s="178">
        <v>1.01</v>
      </c>
      <c r="J10" s="184"/>
      <c r="L10" s="9"/>
      <c r="M10" s="14"/>
      <c r="N10" s="14"/>
    </row>
    <row r="11" spans="2:14" x14ac:dyDescent="0.2">
      <c r="C11" s="183"/>
      <c r="D11" s="182"/>
      <c r="J11" s="23"/>
      <c r="K11" s="24"/>
      <c r="L11" s="9"/>
      <c r="M11" s="14"/>
      <c r="N11" s="14"/>
    </row>
    <row r="12" spans="2:14" x14ac:dyDescent="0.2">
      <c r="B12" s="25" t="s">
        <v>11</v>
      </c>
      <c r="J12" s="23"/>
      <c r="K12" s="24"/>
      <c r="L12" s="9"/>
      <c r="M12" s="14"/>
      <c r="N12" s="14"/>
    </row>
    <row r="13" spans="2:14" ht="15" customHeight="1" x14ac:dyDescent="0.2">
      <c r="B13" s="26" t="s">
        <v>12</v>
      </c>
      <c r="C13" s="25"/>
      <c r="D13" s="25"/>
      <c r="E13" s="25"/>
      <c r="J13" s="23"/>
      <c r="K13" s="23"/>
      <c r="L13" s="23"/>
    </row>
    <row r="14" spans="2:14" x14ac:dyDescent="0.2">
      <c r="B14" s="25" t="s">
        <v>13</v>
      </c>
      <c r="C14" s="25"/>
      <c r="D14" s="25"/>
      <c r="E14" s="25"/>
      <c r="J14" s="23"/>
      <c r="K14" s="23"/>
      <c r="L14" s="23"/>
    </row>
    <row r="15" spans="2:14" x14ac:dyDescent="0.2">
      <c r="B15" s="25"/>
      <c r="C15" s="25"/>
      <c r="D15" s="25"/>
      <c r="E15" s="25"/>
      <c r="J15" s="23"/>
      <c r="K15" s="23"/>
      <c r="L15" s="23"/>
    </row>
    <row r="16" spans="2:14" ht="15" customHeight="1" x14ac:dyDescent="0.2">
      <c r="B16" s="27" t="s">
        <v>161</v>
      </c>
      <c r="J16" s="23"/>
      <c r="K16" s="23"/>
      <c r="L16" s="23"/>
    </row>
    <row r="17" spans="2:12" x14ac:dyDescent="0.2">
      <c r="B17" s="27"/>
      <c r="J17" s="23"/>
      <c r="K17" s="23"/>
      <c r="L17" s="23"/>
    </row>
    <row r="18" spans="2:12" x14ac:dyDescent="0.2">
      <c r="B18" s="28" t="s">
        <v>14</v>
      </c>
      <c r="J18" s="23"/>
      <c r="K18" s="23"/>
      <c r="L18" s="23"/>
    </row>
    <row r="19" spans="2:12" x14ac:dyDescent="0.2">
      <c r="B19" s="29" t="s">
        <v>15</v>
      </c>
      <c r="J19" s="23"/>
      <c r="K19" s="23"/>
      <c r="L19" s="23"/>
    </row>
    <row r="20" spans="2:12" x14ac:dyDescent="0.2">
      <c r="B20" s="29"/>
      <c r="J20" s="23"/>
      <c r="K20" s="23"/>
      <c r="L20" s="23"/>
    </row>
    <row r="21" spans="2:12" x14ac:dyDescent="0.2">
      <c r="B21" s="29"/>
      <c r="J21" s="23"/>
      <c r="K21" s="23"/>
      <c r="L21" s="23"/>
    </row>
    <row r="22" spans="2:12" x14ac:dyDescent="0.2">
      <c r="J22" s="23"/>
      <c r="K22" s="23"/>
      <c r="L22" s="23"/>
    </row>
    <row r="23" spans="2:12" x14ac:dyDescent="0.2">
      <c r="B23" s="30" t="s">
        <v>16</v>
      </c>
      <c r="D23" s="23"/>
      <c r="E23" s="23"/>
      <c r="F23" s="23"/>
      <c r="G23" s="23"/>
      <c r="H23" s="23"/>
      <c r="I23" s="23"/>
      <c r="J23" s="23"/>
      <c r="K23" s="23"/>
    </row>
    <row r="24" spans="2:12" x14ac:dyDescent="0.2">
      <c r="B24" s="30" t="s">
        <v>17</v>
      </c>
      <c r="D24" s="23"/>
      <c r="E24" s="23"/>
      <c r="F24" s="23"/>
      <c r="G24" s="23"/>
      <c r="H24" s="23"/>
      <c r="I24" s="23"/>
      <c r="J24" s="23"/>
      <c r="K24" s="23"/>
    </row>
    <row r="25" spans="2:12" x14ac:dyDescent="0.2">
      <c r="D25" s="31"/>
      <c r="E25" s="23"/>
      <c r="F25" s="23"/>
      <c r="G25" s="23"/>
      <c r="H25" s="23"/>
      <c r="I25" s="23"/>
      <c r="J25" s="23"/>
      <c r="K25" s="23"/>
    </row>
    <row r="26" spans="2:12" x14ac:dyDescent="0.2">
      <c r="B26" s="32" t="s">
        <v>18</v>
      </c>
      <c r="C26" s="23"/>
      <c r="D26" s="32"/>
      <c r="E26" s="23"/>
      <c r="F26" s="23"/>
      <c r="G26" s="23"/>
      <c r="H26" s="23"/>
      <c r="I26" s="23"/>
      <c r="J26" s="23"/>
      <c r="K26" s="23"/>
    </row>
    <row r="27" spans="2:12" x14ac:dyDescent="0.2">
      <c r="B27" s="32" t="s">
        <v>19</v>
      </c>
      <c r="C27" s="23"/>
      <c r="D27" s="23"/>
      <c r="E27" s="23"/>
      <c r="F27" s="23"/>
      <c r="G27" s="23"/>
    </row>
    <row r="28" spans="2:12" x14ac:dyDescent="0.2">
      <c r="B28" s="23"/>
      <c r="C28" s="23"/>
      <c r="D28" s="23"/>
      <c r="E28" s="23"/>
      <c r="F28" s="23"/>
      <c r="G28" s="23"/>
    </row>
    <row r="29" spans="2:12" x14ac:dyDescent="0.2">
      <c r="B29" s="32" t="s">
        <v>20</v>
      </c>
      <c r="C29" s="61">
        <v>44531</v>
      </c>
      <c r="D29" s="23"/>
      <c r="E29" s="23"/>
      <c r="F29" s="23"/>
      <c r="G29" s="23"/>
    </row>
    <row r="30" spans="2:12" x14ac:dyDescent="0.2">
      <c r="B30" s="32" t="s">
        <v>21</v>
      </c>
      <c r="C30" s="32" t="s">
        <v>22</v>
      </c>
      <c r="D30" s="23"/>
      <c r="E30" s="23"/>
      <c r="F30" s="23"/>
      <c r="G30" s="23"/>
    </row>
    <row r="31" spans="2:12" x14ac:dyDescent="0.2">
      <c r="B31" s="23"/>
      <c r="C31" s="23"/>
      <c r="D31" s="23"/>
      <c r="E31" s="23"/>
      <c r="F31" s="23"/>
      <c r="G31" s="23"/>
    </row>
    <row r="32" spans="2:12" x14ac:dyDescent="0.2">
      <c r="B32" s="32" t="s">
        <v>23</v>
      </c>
      <c r="C32" s="2">
        <v>2019</v>
      </c>
      <c r="D32" s="23"/>
      <c r="E32" s="23"/>
      <c r="F32" s="23"/>
      <c r="G32" s="23"/>
    </row>
    <row r="33" spans="2:8" x14ac:dyDescent="0.2">
      <c r="B33" s="32" t="s">
        <v>24</v>
      </c>
      <c r="C33" s="32" t="s">
        <v>0</v>
      </c>
      <c r="D33" s="23"/>
      <c r="E33" s="23"/>
      <c r="F33" s="23"/>
      <c r="G33" s="23"/>
    </row>
    <row r="34" spans="2:8" x14ac:dyDescent="0.2">
      <c r="B34" s="32" t="s">
        <v>25</v>
      </c>
      <c r="C34" s="32" t="s">
        <v>26</v>
      </c>
      <c r="D34" s="23"/>
      <c r="E34" s="23"/>
      <c r="F34" s="23"/>
      <c r="G34" s="23"/>
    </row>
    <row r="35" spans="2:8" x14ac:dyDescent="0.2">
      <c r="B35" s="23"/>
      <c r="C35" s="23"/>
      <c r="D35" s="23"/>
      <c r="E35" s="23"/>
      <c r="F35" s="23"/>
      <c r="G35" s="23"/>
    </row>
    <row r="36" spans="2:8" x14ac:dyDescent="0.2">
      <c r="B36" s="168" t="s">
        <v>32</v>
      </c>
      <c r="C36" s="167" t="s">
        <v>7</v>
      </c>
      <c r="D36" s="167" t="s">
        <v>8</v>
      </c>
      <c r="E36" s="167" t="s">
        <v>9</v>
      </c>
      <c r="F36" s="167" t="s">
        <v>27</v>
      </c>
      <c r="G36" s="167" t="s">
        <v>28</v>
      </c>
      <c r="H36" s="167" t="s">
        <v>29</v>
      </c>
    </row>
    <row r="37" spans="2:8" x14ac:dyDescent="0.2">
      <c r="B37" s="164" t="s">
        <v>30</v>
      </c>
      <c r="C37" s="33">
        <v>324904.41180341999</v>
      </c>
      <c r="D37" s="33">
        <v>252173.65571672999</v>
      </c>
      <c r="E37" s="33">
        <v>61589.684791020001</v>
      </c>
      <c r="F37" s="33">
        <v>9654.7213748499998</v>
      </c>
      <c r="G37" s="33">
        <v>1486.3499208200001</v>
      </c>
      <c r="H37" s="33">
        <f>F37+G37</f>
        <v>11141.071295670001</v>
      </c>
    </row>
    <row r="38" spans="2:8" x14ac:dyDescent="0.2">
      <c r="B38" s="164" t="s">
        <v>5</v>
      </c>
      <c r="C38" s="33">
        <v>158192.83528302002</v>
      </c>
      <c r="D38" s="33">
        <v>111058.28721670002</v>
      </c>
      <c r="E38" s="33">
        <v>40902.732527219996</v>
      </c>
      <c r="F38" s="33">
        <v>5464.2638494600005</v>
      </c>
      <c r="G38" s="33">
        <v>767.55168963999995</v>
      </c>
      <c r="H38" s="33">
        <f t="shared" ref="H38:H40" si="0">F38+G38</f>
        <v>6231.8155391</v>
      </c>
    </row>
    <row r="39" spans="2:8" x14ac:dyDescent="0.2">
      <c r="B39" s="164" t="s">
        <v>6</v>
      </c>
      <c r="C39" s="33">
        <v>11134.121462000001</v>
      </c>
      <c r="D39" s="33">
        <v>10728.577315810002</v>
      </c>
      <c r="E39" s="33">
        <v>292.33938425999997</v>
      </c>
      <c r="F39" s="33">
        <v>97.918000000000006</v>
      </c>
      <c r="G39" s="33">
        <v>15.286761930000001</v>
      </c>
      <c r="H39" s="33">
        <f t="shared" si="0"/>
        <v>113.20476193</v>
      </c>
    </row>
    <row r="40" spans="2:8" x14ac:dyDescent="0.2">
      <c r="B40" s="164" t="s">
        <v>31</v>
      </c>
      <c r="C40" s="34">
        <v>155016.32785474003</v>
      </c>
      <c r="D40" s="33">
        <v>129878.86852964001</v>
      </c>
      <c r="E40" s="33">
        <v>20352.384058850006</v>
      </c>
      <c r="F40" s="33">
        <v>4083.6827969999995</v>
      </c>
      <c r="G40" s="33">
        <v>701.39246925000009</v>
      </c>
      <c r="H40" s="33">
        <f t="shared" si="0"/>
        <v>4785.0752662499999</v>
      </c>
    </row>
    <row r="41" spans="2:8" x14ac:dyDescent="0.2">
      <c r="B41" s="32"/>
      <c r="C41" s="31"/>
      <c r="D41" s="165"/>
      <c r="E41" s="165"/>
      <c r="F41" s="165"/>
      <c r="G41" s="165"/>
      <c r="H41" s="165"/>
    </row>
    <row r="43" spans="2:8" x14ac:dyDescent="0.2">
      <c r="B43" s="168" t="s">
        <v>32</v>
      </c>
      <c r="C43" s="168"/>
      <c r="D43" s="168" t="s">
        <v>4</v>
      </c>
      <c r="E43" s="168" t="s">
        <v>5</v>
      </c>
      <c r="F43" s="168" t="s">
        <v>6</v>
      </c>
    </row>
    <row r="44" spans="2:8" x14ac:dyDescent="0.2">
      <c r="B44" s="164" t="s">
        <v>7</v>
      </c>
      <c r="C44" s="33">
        <v>324904.41180341999</v>
      </c>
      <c r="D44" s="33">
        <v>155016.32785474003</v>
      </c>
      <c r="E44" s="33">
        <v>158192.83528302002</v>
      </c>
      <c r="F44" s="33">
        <v>11134.121462000001</v>
      </c>
    </row>
    <row r="45" spans="2:8" x14ac:dyDescent="0.2">
      <c r="B45" s="164" t="s">
        <v>8</v>
      </c>
      <c r="C45" s="33">
        <v>252173.65571672999</v>
      </c>
      <c r="D45" s="33">
        <v>129878.86852964001</v>
      </c>
      <c r="E45" s="33">
        <v>111058.28721670002</v>
      </c>
      <c r="F45" s="33">
        <v>10728.577315810002</v>
      </c>
    </row>
    <row r="46" spans="2:8" x14ac:dyDescent="0.2">
      <c r="B46" s="164" t="s">
        <v>9</v>
      </c>
      <c r="C46" s="33">
        <v>61589.684791020001</v>
      </c>
      <c r="D46" s="33">
        <v>20352.384058850006</v>
      </c>
      <c r="E46" s="33">
        <v>40902.732527219996</v>
      </c>
      <c r="F46" s="33">
        <v>292.33938425999997</v>
      </c>
    </row>
    <row r="47" spans="2:8" x14ac:dyDescent="0.2">
      <c r="B47" s="164" t="s">
        <v>27</v>
      </c>
      <c r="C47" s="33">
        <v>9654.7213748499998</v>
      </c>
      <c r="D47" s="33">
        <v>4083.6827969999995</v>
      </c>
      <c r="E47" s="33">
        <v>5464.2638494600005</v>
      </c>
      <c r="F47" s="33">
        <v>97.918000000000006</v>
      </c>
    </row>
    <row r="48" spans="2:8" x14ac:dyDescent="0.2">
      <c r="B48" s="164" t="s">
        <v>28</v>
      </c>
      <c r="C48" s="33">
        <v>1486.3499208200001</v>
      </c>
      <c r="D48" s="33">
        <v>701.39246925000009</v>
      </c>
      <c r="E48" s="33">
        <v>767.55168963999995</v>
      </c>
      <c r="F48" s="33">
        <v>15.286761930000001</v>
      </c>
    </row>
    <row r="49" spans="2:6" x14ac:dyDescent="0.2">
      <c r="B49" s="164" t="s">
        <v>29</v>
      </c>
      <c r="C49" s="33">
        <f>C47+C48</f>
        <v>11141.071295670001</v>
      </c>
      <c r="D49" s="33">
        <f>D47+D48</f>
        <v>4785.0752662499999</v>
      </c>
      <c r="E49" s="33">
        <f>E47+E48</f>
        <v>6231.8155391</v>
      </c>
      <c r="F49" s="33">
        <f>F47+F48</f>
        <v>113.20476193</v>
      </c>
    </row>
    <row r="50" spans="2:6" x14ac:dyDescent="0.2">
      <c r="B50" s="166"/>
      <c r="C50" s="166"/>
      <c r="D50" s="166"/>
      <c r="E50" s="166"/>
      <c r="F50" s="166"/>
    </row>
    <row r="51" spans="2:6" x14ac:dyDescent="0.2">
      <c r="B51" s="168" t="s">
        <v>32</v>
      </c>
      <c r="C51" s="167"/>
      <c r="D51" s="167" t="s">
        <v>4</v>
      </c>
      <c r="E51" s="167" t="s">
        <v>5</v>
      </c>
      <c r="F51" s="167" t="s">
        <v>6</v>
      </c>
    </row>
    <row r="52" spans="2:6" x14ac:dyDescent="0.2">
      <c r="B52" s="164" t="s">
        <v>7</v>
      </c>
      <c r="C52" s="35">
        <v>100</v>
      </c>
      <c r="D52" s="35">
        <f>D44*100/C44</f>
        <v>47.711364396163084</v>
      </c>
      <c r="E52" s="35">
        <f>E44*100/C44</f>
        <v>48.689038848365321</v>
      </c>
      <c r="F52" s="35">
        <f>F44*100/C44</f>
        <v>3.4268914356067852</v>
      </c>
    </row>
    <row r="53" spans="2:6" x14ac:dyDescent="0.2">
      <c r="B53" s="164" t="s">
        <v>8</v>
      </c>
      <c r="C53" s="35">
        <f>C45*100/C$44</f>
        <v>77.614721916827961</v>
      </c>
      <c r="D53" s="35">
        <f>D45*100/C45</f>
        <v>51.50374180066401</v>
      </c>
      <c r="E53" s="35">
        <f>E45*100/C45</f>
        <v>44.040400215894586</v>
      </c>
      <c r="F53" s="35">
        <f>F45*100/C45</f>
        <v>4.2544401735054969</v>
      </c>
    </row>
    <row r="54" spans="2:6" x14ac:dyDescent="0.2">
      <c r="B54" s="164" t="s">
        <v>9</v>
      </c>
      <c r="C54" s="35">
        <f>C46*100/C$44</f>
        <v>18.956247608076247</v>
      </c>
      <c r="D54" s="35">
        <f>D46*100/C46</f>
        <v>33.045118071163529</v>
      </c>
      <c r="E54" s="35">
        <f>E46*100/C46</f>
        <v>66.411660761062649</v>
      </c>
      <c r="F54" s="35">
        <f>F46*100/C46</f>
        <v>0.47465640594189906</v>
      </c>
    </row>
    <row r="55" spans="2:6" x14ac:dyDescent="0.2">
      <c r="B55" s="164" t="s">
        <v>27</v>
      </c>
      <c r="C55" s="35">
        <f>C47*100/C$44</f>
        <v>2.9715574870960779</v>
      </c>
      <c r="D55" s="35">
        <f>D47*100/C47</f>
        <v>42.297262017708363</v>
      </c>
      <c r="E55" s="35">
        <f>E47*100/C47</f>
        <v>56.596805203453073</v>
      </c>
      <c r="F55" s="35">
        <f>F47*100/C47</f>
        <v>1.014198092293692</v>
      </c>
    </row>
    <row r="56" spans="2:6" x14ac:dyDescent="0.2">
      <c r="B56" s="164" t="s">
        <v>28</v>
      </c>
      <c r="C56" s="35">
        <f>C48*100/C$44</f>
        <v>0.45747298799971375</v>
      </c>
      <c r="D56" s="35">
        <f>D48*100/C48</f>
        <v>47.188919609391235</v>
      </c>
      <c r="E56" s="35">
        <f>E48*100/C48</f>
        <v>51.640039730116285</v>
      </c>
      <c r="F56" s="35">
        <f>F48*100/C48</f>
        <v>1.0284766538397965</v>
      </c>
    </row>
    <row r="57" spans="2:6" x14ac:dyDescent="0.2">
      <c r="B57" s="164" t="s">
        <v>29</v>
      </c>
      <c r="C57" s="35">
        <f>C49*100/C$44</f>
        <v>3.4290304750957921</v>
      </c>
      <c r="D57" s="35">
        <f>D49*100/$C$49</f>
        <v>42.949866662371406</v>
      </c>
      <c r="E57" s="35">
        <f>E49*100/$C$49</f>
        <v>55.935514401761409</v>
      </c>
      <c r="F57" s="35">
        <f>F49*100/$C$49</f>
        <v>1.0161030203082648</v>
      </c>
    </row>
  </sheetData>
  <mergeCells count="3">
    <mergeCell ref="C5:F5"/>
    <mergeCell ref="G5:I5"/>
    <mergeCell ref="G4:I4"/>
  </mergeCells>
  <pageMargins left="0.75" right="0.75" top="1" bottom="1" header="0.4921259845" footer="0.4921259845"/>
  <pageSetup paperSize="9" scale="2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V90"/>
  <sheetViews>
    <sheetView showGridLines="0" zoomScaleNormal="100" workbookViewId="0">
      <selection activeCell="B1" sqref="B1"/>
    </sheetView>
  </sheetViews>
  <sheetFormatPr defaultColWidth="10" defaultRowHeight="12" x14ac:dyDescent="0.2"/>
  <cols>
    <col min="1" max="1" width="10" style="39"/>
    <col min="2" max="2" width="26.28515625" style="39" customWidth="1"/>
    <col min="3" max="40" width="10" style="39"/>
    <col min="41" max="46" width="10" style="38"/>
    <col min="47" max="16384" width="10" style="39"/>
  </cols>
  <sheetData>
    <row r="1" spans="1:48" x14ac:dyDescent="0.2">
      <c r="A1" s="36"/>
      <c r="B1" s="36"/>
      <c r="C1" s="37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7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</row>
    <row r="2" spans="1:48" x14ac:dyDescent="0.2">
      <c r="A2" s="36"/>
      <c r="B2" s="36"/>
      <c r="C2" s="37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7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</row>
    <row r="3" spans="1:48" x14ac:dyDescent="0.2">
      <c r="A3" s="36"/>
      <c r="B3" s="36"/>
      <c r="C3" s="37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7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</row>
    <row r="4" spans="1:48" x14ac:dyDescent="0.2">
      <c r="A4" s="36"/>
      <c r="B4" s="36"/>
      <c r="C4" s="40" t="s">
        <v>166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</row>
    <row r="5" spans="1:48" x14ac:dyDescent="0.2">
      <c r="A5" s="36"/>
      <c r="B5" s="36"/>
      <c r="C5" s="41" t="s">
        <v>33</v>
      </c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</row>
    <row r="6" spans="1:48" x14ac:dyDescent="0.2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42"/>
      <c r="AV6" s="42"/>
    </row>
    <row r="7" spans="1:48" x14ac:dyDescent="0.2"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36"/>
      <c r="AP7" s="36"/>
      <c r="AQ7" s="36"/>
      <c r="AR7" s="36"/>
      <c r="AS7" s="36"/>
      <c r="AT7" s="36"/>
      <c r="AU7" s="42"/>
      <c r="AV7" s="42"/>
    </row>
    <row r="8" spans="1:48" s="38" customFormat="1" x14ac:dyDescent="0.2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</row>
    <row r="9" spans="1:48" s="38" customFormat="1" x14ac:dyDescent="0.2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</row>
    <row r="10" spans="1:48" s="38" customFormat="1" x14ac:dyDescent="0.2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</row>
    <row r="11" spans="1:48" s="38" customFormat="1" x14ac:dyDescent="0.2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</row>
    <row r="12" spans="1:48" s="38" customFormat="1" x14ac:dyDescent="0.2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</row>
    <row r="13" spans="1:48" s="38" customFormat="1" x14ac:dyDescent="0.2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</row>
    <row r="14" spans="1:48" s="38" customFormat="1" x14ac:dyDescent="0.2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K14" s="39"/>
      <c r="AL14" s="39"/>
      <c r="AM14" s="39"/>
      <c r="AN14" s="39"/>
    </row>
    <row r="15" spans="1:48" s="38" customFormat="1" x14ac:dyDescent="0.2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K15" s="39"/>
      <c r="AL15" s="39"/>
      <c r="AM15" s="39"/>
      <c r="AN15" s="39"/>
    </row>
    <row r="16" spans="1:48" x14ac:dyDescent="0.2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8"/>
      <c r="AJ16" s="38"/>
    </row>
    <row r="17" spans="1:36" x14ac:dyDescent="0.2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8"/>
      <c r="AJ17" s="38"/>
    </row>
    <row r="18" spans="1:36" x14ac:dyDescent="0.2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8"/>
      <c r="AJ18" s="38"/>
    </row>
    <row r="19" spans="1:36" x14ac:dyDescent="0.2"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8"/>
      <c r="AJ19" s="38"/>
    </row>
    <row r="20" spans="1:36" x14ac:dyDescent="0.2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8"/>
      <c r="AJ20" s="38"/>
    </row>
    <row r="21" spans="1:36" x14ac:dyDescent="0.2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8"/>
      <c r="AJ21" s="38"/>
    </row>
    <row r="22" spans="1:36" x14ac:dyDescent="0.2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8"/>
      <c r="AJ22" s="38"/>
    </row>
    <row r="23" spans="1:36" x14ac:dyDescent="0.2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8"/>
      <c r="AJ23" s="38"/>
    </row>
    <row r="24" spans="1:36" x14ac:dyDescent="0.2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8"/>
      <c r="AJ24" s="38"/>
    </row>
    <row r="25" spans="1:36" x14ac:dyDescent="0.2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8"/>
      <c r="AJ25" s="38"/>
    </row>
    <row r="26" spans="1:36" x14ac:dyDescent="0.2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8"/>
      <c r="AJ26" s="38"/>
    </row>
    <row r="27" spans="1:36" x14ac:dyDescent="0.2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8"/>
      <c r="AJ27" s="38"/>
    </row>
    <row r="28" spans="1:36" x14ac:dyDescent="0.2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8"/>
      <c r="AJ28" s="38"/>
    </row>
    <row r="29" spans="1:36" x14ac:dyDescent="0.2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8"/>
      <c r="AJ29" s="38"/>
    </row>
    <row r="30" spans="1:36" x14ac:dyDescent="0.2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</row>
    <row r="31" spans="1:36" x14ac:dyDescent="0.2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</row>
    <row r="32" spans="1:36" x14ac:dyDescent="0.2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</row>
    <row r="33" spans="1:34" x14ac:dyDescent="0.2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</row>
    <row r="34" spans="1:34" x14ac:dyDescent="0.2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</row>
    <row r="35" spans="1:34" x14ac:dyDescent="0.2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</row>
    <row r="36" spans="1:34" x14ac:dyDescent="0.2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</row>
    <row r="37" spans="1:34" x14ac:dyDescent="0.2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</row>
    <row r="38" spans="1:34" x14ac:dyDescent="0.2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</row>
    <row r="39" spans="1:34" x14ac:dyDescent="0.2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</row>
    <row r="56" spans="1:46" x14ac:dyDescent="0.2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AO56" s="39"/>
      <c r="AP56" s="39"/>
      <c r="AQ56" s="39"/>
      <c r="AR56" s="39"/>
      <c r="AS56" s="39"/>
      <c r="AT56" s="39"/>
    </row>
    <row r="57" spans="1:46" x14ac:dyDescent="0.2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AO57" s="39"/>
      <c r="AP57" s="39"/>
      <c r="AQ57" s="39"/>
      <c r="AR57" s="39"/>
      <c r="AS57" s="39"/>
      <c r="AT57" s="39"/>
    </row>
    <row r="58" spans="1:46" x14ac:dyDescent="0.2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AO58" s="39"/>
      <c r="AP58" s="39"/>
      <c r="AQ58" s="39"/>
      <c r="AR58" s="39"/>
      <c r="AS58" s="39"/>
      <c r="AT58" s="39"/>
    </row>
    <row r="59" spans="1:46" x14ac:dyDescent="0.2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AO59" s="39"/>
      <c r="AP59" s="39"/>
      <c r="AQ59" s="39"/>
      <c r="AR59" s="39"/>
      <c r="AS59" s="39"/>
      <c r="AT59" s="39"/>
    </row>
    <row r="60" spans="1:46" x14ac:dyDescent="0.2">
      <c r="A60" s="36"/>
      <c r="B60" s="43"/>
      <c r="C60" s="44">
        <v>2002</v>
      </c>
      <c r="D60" s="44">
        <v>2003</v>
      </c>
      <c r="E60" s="44">
        <v>2004</v>
      </c>
      <c r="F60" s="44">
        <v>2005</v>
      </c>
      <c r="G60" s="44">
        <v>2006</v>
      </c>
      <c r="H60" s="44">
        <v>2007</v>
      </c>
      <c r="I60" s="44">
        <v>2008</v>
      </c>
      <c r="J60" s="44">
        <v>2009</v>
      </c>
      <c r="K60" s="44">
        <v>2010</v>
      </c>
      <c r="L60" s="44">
        <v>2011</v>
      </c>
      <c r="M60" s="44">
        <v>2012</v>
      </c>
      <c r="N60" s="44">
        <v>2013</v>
      </c>
      <c r="O60" s="44">
        <v>2014</v>
      </c>
      <c r="P60" s="44">
        <v>2015</v>
      </c>
      <c r="Q60" s="44">
        <v>2016</v>
      </c>
      <c r="R60" s="44">
        <v>2017</v>
      </c>
      <c r="S60" s="44">
        <v>2018</v>
      </c>
      <c r="T60" s="44">
        <v>2019</v>
      </c>
      <c r="U60" s="44">
        <v>2020</v>
      </c>
      <c r="V60" s="36"/>
      <c r="W60" s="36"/>
      <c r="X60" s="36"/>
      <c r="Y60" s="38"/>
      <c r="Z60" s="38"/>
      <c r="AA60" s="38"/>
      <c r="AB60" s="38"/>
      <c r="AC60" s="38"/>
      <c r="AD60" s="38"/>
      <c r="AO60" s="39"/>
      <c r="AP60" s="39"/>
      <c r="AQ60" s="39"/>
      <c r="AR60" s="39"/>
      <c r="AS60" s="39"/>
      <c r="AT60" s="39"/>
    </row>
    <row r="61" spans="1:46" x14ac:dyDescent="0.2">
      <c r="A61" s="36"/>
      <c r="B61" s="45" t="s">
        <v>8</v>
      </c>
      <c r="C61" s="46">
        <v>160903.80480365001</v>
      </c>
      <c r="D61" s="46">
        <v>168768.48857764</v>
      </c>
      <c r="E61" s="46">
        <v>172049.95740022999</v>
      </c>
      <c r="F61" s="46">
        <v>175186.50682993999</v>
      </c>
      <c r="G61" s="46">
        <v>179043.00192854</v>
      </c>
      <c r="H61" s="46">
        <v>179876.91982342</v>
      </c>
      <c r="I61" s="46">
        <v>185330.51194726001</v>
      </c>
      <c r="J61" s="46">
        <v>185882.68270321999</v>
      </c>
      <c r="K61" s="46">
        <v>193899.37697802001</v>
      </c>
      <c r="L61" s="46">
        <v>204810.07671861001</v>
      </c>
      <c r="M61" s="46">
        <v>210630.07415897</v>
      </c>
      <c r="N61" s="46">
        <v>216196.60394179999</v>
      </c>
      <c r="O61" s="46">
        <v>221887.33050354</v>
      </c>
      <c r="P61" s="46">
        <v>227600.03937556001</v>
      </c>
      <c r="Q61" s="46">
        <v>236747.89411174</v>
      </c>
      <c r="R61" s="46">
        <v>241692.64270932</v>
      </c>
      <c r="S61" s="46">
        <v>247576.44552447999</v>
      </c>
      <c r="T61" s="46">
        <v>252173.65571672999</v>
      </c>
      <c r="U61" s="46">
        <v>231494.83314455385</v>
      </c>
      <c r="V61" s="36"/>
      <c r="W61" s="36"/>
      <c r="X61" s="36"/>
      <c r="Y61" s="36"/>
      <c r="Z61" s="36"/>
      <c r="AA61" s="38"/>
      <c r="AB61" s="38"/>
      <c r="AC61" s="38"/>
      <c r="AD61" s="38"/>
      <c r="AE61" s="38"/>
      <c r="AF61" s="38"/>
      <c r="AO61" s="39"/>
      <c r="AP61" s="39"/>
      <c r="AQ61" s="39"/>
      <c r="AR61" s="39"/>
      <c r="AS61" s="39"/>
      <c r="AT61" s="39"/>
    </row>
    <row r="62" spans="1:46" x14ac:dyDescent="0.2">
      <c r="A62" s="36"/>
      <c r="B62" s="45" t="s">
        <v>9</v>
      </c>
      <c r="C62" s="46">
        <v>43290.178854520003</v>
      </c>
      <c r="D62" s="46">
        <v>44244.847417099998</v>
      </c>
      <c r="E62" s="46">
        <v>47558.911932950003</v>
      </c>
      <c r="F62" s="46">
        <v>50862.022113209998</v>
      </c>
      <c r="G62" s="46">
        <v>53634.303343779997</v>
      </c>
      <c r="H62" s="46">
        <v>56376.813835610003</v>
      </c>
      <c r="I62" s="46">
        <v>55088.65230116</v>
      </c>
      <c r="J62" s="46">
        <v>49876.898472059998</v>
      </c>
      <c r="K62" s="46">
        <v>51113.054404779999</v>
      </c>
      <c r="L62" s="46">
        <v>52750.988537259997</v>
      </c>
      <c r="M62" s="46">
        <v>52562.321452600001</v>
      </c>
      <c r="N62" s="46">
        <v>52749.053286399998</v>
      </c>
      <c r="O62" s="46">
        <v>53736.619906970001</v>
      </c>
      <c r="P62" s="46">
        <v>55650.906837549999</v>
      </c>
      <c r="Q62" s="46">
        <v>57422.716126760002</v>
      </c>
      <c r="R62" s="46">
        <v>59023.975731639999</v>
      </c>
      <c r="S62" s="46">
        <v>61061.50660791</v>
      </c>
      <c r="T62" s="46">
        <v>61589.684791020001</v>
      </c>
      <c r="U62" s="46">
        <v>57278.419252279418</v>
      </c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O62" s="39"/>
      <c r="AP62" s="39"/>
      <c r="AQ62" s="39"/>
      <c r="AR62" s="39"/>
      <c r="AS62" s="39"/>
      <c r="AT62" s="39"/>
    </row>
    <row r="63" spans="1:46" x14ac:dyDescent="0.2">
      <c r="A63" s="36"/>
      <c r="B63" s="45" t="s">
        <v>34</v>
      </c>
      <c r="C63" s="46">
        <v>7231.2842137500002</v>
      </c>
      <c r="D63" s="46">
        <v>7125.4297419100003</v>
      </c>
      <c r="E63" s="46">
        <v>7177.6388176700002</v>
      </c>
      <c r="F63" s="46">
        <v>7273.9756146400005</v>
      </c>
      <c r="G63" s="46">
        <v>7576.5750633600001</v>
      </c>
      <c r="H63" s="46">
        <v>8010.5988628599998</v>
      </c>
      <c r="I63" s="46">
        <v>9071.72328853</v>
      </c>
      <c r="J63" s="46">
        <v>8604.4828170299988</v>
      </c>
      <c r="K63" s="46">
        <v>8729.2911887099999</v>
      </c>
      <c r="L63" s="46">
        <v>9123.4784057399993</v>
      </c>
      <c r="M63" s="46">
        <v>9514.2731071500002</v>
      </c>
      <c r="N63" s="46">
        <v>9460.9403867700003</v>
      </c>
      <c r="O63" s="46">
        <v>9851.48061203</v>
      </c>
      <c r="P63" s="46">
        <v>10328.95372935</v>
      </c>
      <c r="Q63" s="46">
        <v>10311.22767801</v>
      </c>
      <c r="R63" s="46">
        <v>10368.358315340001</v>
      </c>
      <c r="S63" s="46">
        <v>10621.88154083</v>
      </c>
      <c r="T63" s="46">
        <v>11141.071295670001</v>
      </c>
      <c r="U63" s="46">
        <v>11156.622756769999</v>
      </c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O63" s="39"/>
      <c r="AP63" s="39"/>
      <c r="AQ63" s="39"/>
      <c r="AR63" s="39"/>
      <c r="AS63" s="39"/>
      <c r="AT63" s="39"/>
    </row>
    <row r="64" spans="1:46" x14ac:dyDescent="0.2">
      <c r="A64" s="36"/>
      <c r="B64" s="47" t="s">
        <v>164</v>
      </c>
      <c r="C64" s="33">
        <v>6.62</v>
      </c>
      <c r="D64" s="33">
        <v>6.71</v>
      </c>
      <c r="E64" s="33">
        <v>6.71</v>
      </c>
      <c r="F64" s="33">
        <v>6.58</v>
      </c>
      <c r="G64" s="33">
        <v>6.35</v>
      </c>
      <c r="H64" s="33">
        <v>6.07</v>
      </c>
      <c r="I64" s="33">
        <v>5.98</v>
      </c>
      <c r="J64" s="33">
        <v>6.19</v>
      </c>
      <c r="K64" s="33">
        <v>6.23</v>
      </c>
      <c r="L64" s="33">
        <v>6.27</v>
      </c>
      <c r="M64" s="33">
        <v>6.22</v>
      </c>
      <c r="N64" s="34">
        <v>6.2</v>
      </c>
      <c r="O64" s="34">
        <v>6.2</v>
      </c>
      <c r="P64" s="33">
        <v>6.16</v>
      </c>
      <c r="Q64" s="34">
        <v>6.2</v>
      </c>
      <c r="R64" s="33">
        <v>6.07</v>
      </c>
      <c r="S64" s="33">
        <v>5.99</v>
      </c>
      <c r="T64" s="33">
        <v>5.91</v>
      </c>
      <c r="U64" s="33">
        <v>5.42</v>
      </c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O64" s="39"/>
      <c r="AP64" s="39"/>
      <c r="AQ64" s="39"/>
      <c r="AR64" s="39"/>
      <c r="AS64" s="39"/>
      <c r="AT64" s="39"/>
    </row>
    <row r="65" spans="1:46" x14ac:dyDescent="0.2">
      <c r="A65" s="36"/>
      <c r="B65" s="47" t="s">
        <v>2</v>
      </c>
      <c r="C65" s="33">
        <v>2.5499999999999998</v>
      </c>
      <c r="D65" s="33">
        <v>2.59</v>
      </c>
      <c r="E65" s="33">
        <v>2.57</v>
      </c>
      <c r="F65" s="33">
        <v>2.54</v>
      </c>
      <c r="G65" s="33">
        <v>2.4700000000000002</v>
      </c>
      <c r="H65" s="33">
        <v>2.37</v>
      </c>
      <c r="I65" s="34">
        <v>2.2999999999999998</v>
      </c>
      <c r="J65" s="33">
        <v>2.36</v>
      </c>
      <c r="K65" s="33">
        <v>2.36</v>
      </c>
      <c r="L65" s="33">
        <v>2.41</v>
      </c>
      <c r="M65" s="33">
        <v>2.4500000000000002</v>
      </c>
      <c r="N65" s="33">
        <v>2.4700000000000002</v>
      </c>
      <c r="O65" s="33">
        <v>2.4700000000000002</v>
      </c>
      <c r="P65" s="33">
        <v>2.4500000000000002</v>
      </c>
      <c r="Q65" s="33">
        <v>2.4700000000000002</v>
      </c>
      <c r="R65" s="33">
        <v>2.42</v>
      </c>
      <c r="S65" s="33">
        <v>2.4</v>
      </c>
      <c r="T65" s="34">
        <v>2.37</v>
      </c>
      <c r="U65" s="33">
        <v>2.2400000000000002</v>
      </c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O65" s="39"/>
      <c r="AP65" s="39"/>
      <c r="AQ65" s="39"/>
      <c r="AR65" s="39"/>
      <c r="AS65" s="39"/>
      <c r="AT65" s="39"/>
    </row>
    <row r="66" spans="1:46" x14ac:dyDescent="0.2">
      <c r="A66" s="36"/>
      <c r="B66" s="1"/>
      <c r="C66" s="183">
        <f>C61+C62+C63</f>
        <v>211425.26787192002</v>
      </c>
      <c r="D66" s="183">
        <f t="shared" ref="D66:U66" si="0">D61+D62+D63</f>
        <v>220138.76573665001</v>
      </c>
      <c r="E66" s="183">
        <f t="shared" si="0"/>
        <v>226786.50815084999</v>
      </c>
      <c r="F66" s="183">
        <f t="shared" si="0"/>
        <v>233322.50455778997</v>
      </c>
      <c r="G66" s="183">
        <f t="shared" si="0"/>
        <v>240253.88033568001</v>
      </c>
      <c r="H66" s="183">
        <f t="shared" si="0"/>
        <v>244264.33252189</v>
      </c>
      <c r="I66" s="183">
        <f t="shared" si="0"/>
        <v>249490.88753695</v>
      </c>
      <c r="J66" s="183">
        <f t="shared" si="0"/>
        <v>244364.06399230997</v>
      </c>
      <c r="K66" s="183">
        <f t="shared" si="0"/>
        <v>253741.72257151001</v>
      </c>
      <c r="L66" s="183">
        <f t="shared" si="0"/>
        <v>266684.54366160999</v>
      </c>
      <c r="M66" s="183">
        <f t="shared" si="0"/>
        <v>272706.66871871997</v>
      </c>
      <c r="N66" s="183">
        <f t="shared" si="0"/>
        <v>278406.59761497</v>
      </c>
      <c r="O66" s="183">
        <f t="shared" si="0"/>
        <v>285475.43102254003</v>
      </c>
      <c r="P66" s="183">
        <f t="shared" si="0"/>
        <v>293579.89994246</v>
      </c>
      <c r="Q66" s="183">
        <f t="shared" si="0"/>
        <v>304481.83791651001</v>
      </c>
      <c r="R66" s="183">
        <f t="shared" si="0"/>
        <v>311084.97675630002</v>
      </c>
      <c r="S66" s="183">
        <f t="shared" si="0"/>
        <v>319259.83367322001</v>
      </c>
      <c r="T66" s="183">
        <f t="shared" si="0"/>
        <v>324904.41180341999</v>
      </c>
      <c r="U66" s="183">
        <f t="shared" si="0"/>
        <v>299929.87515360327</v>
      </c>
      <c r="V66" s="185">
        <f>U66-C66</f>
        <v>88504.607281683246</v>
      </c>
      <c r="W66" s="38"/>
      <c r="X66" s="38"/>
      <c r="Y66" s="38"/>
      <c r="Z66" s="38"/>
      <c r="AA66" s="38"/>
      <c r="AB66" s="38"/>
      <c r="AC66" s="38"/>
      <c r="AD66" s="38"/>
      <c r="AO66" s="39"/>
      <c r="AP66" s="39"/>
      <c r="AQ66" s="39"/>
      <c r="AR66" s="39"/>
      <c r="AS66" s="39"/>
      <c r="AT66" s="39"/>
    </row>
    <row r="67" spans="1:46" x14ac:dyDescent="0.2">
      <c r="A67" s="36"/>
      <c r="B67" s="29"/>
      <c r="C67" s="48"/>
      <c r="D67" s="29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38"/>
      <c r="W67" s="38"/>
      <c r="X67" s="38"/>
      <c r="Y67" s="38"/>
      <c r="Z67" s="38"/>
      <c r="AA67" s="38"/>
      <c r="AB67" s="38"/>
      <c r="AC67" s="38"/>
      <c r="AD67" s="38"/>
      <c r="AO67" s="39"/>
      <c r="AP67" s="39"/>
      <c r="AQ67" s="39"/>
      <c r="AR67" s="39"/>
      <c r="AS67" s="39"/>
      <c r="AT67" s="39"/>
    </row>
    <row r="68" spans="1:46" x14ac:dyDescent="0.2">
      <c r="A68" s="36"/>
      <c r="B68" s="29"/>
      <c r="C68" s="48"/>
      <c r="D68" s="29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38"/>
      <c r="W68" s="38"/>
      <c r="X68" s="38"/>
      <c r="Y68" s="38"/>
      <c r="Z68" s="38"/>
      <c r="AA68" s="38"/>
      <c r="AB68" s="38"/>
      <c r="AC68" s="38"/>
      <c r="AD68" s="38"/>
      <c r="AO68" s="39"/>
      <c r="AP68" s="39"/>
      <c r="AQ68" s="39"/>
      <c r="AR68" s="39"/>
      <c r="AS68" s="39"/>
      <c r="AT68" s="39"/>
    </row>
    <row r="69" spans="1:46" x14ac:dyDescent="0.2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O69" s="39"/>
      <c r="AP69" s="39"/>
      <c r="AQ69" s="39"/>
      <c r="AR69" s="39"/>
      <c r="AS69" s="39"/>
      <c r="AT69" s="39"/>
    </row>
    <row r="70" spans="1:46" x14ac:dyDescent="0.2">
      <c r="A70" s="36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AO70" s="39"/>
      <c r="AP70" s="39"/>
      <c r="AQ70" s="39"/>
      <c r="AR70" s="39"/>
      <c r="AS70" s="39"/>
      <c r="AT70" s="39"/>
    </row>
    <row r="71" spans="1:46" x14ac:dyDescent="0.2">
      <c r="A71" s="36"/>
      <c r="B71" s="36"/>
      <c r="C71" s="38"/>
      <c r="D71" s="38"/>
      <c r="E71" s="38"/>
      <c r="F71" s="38"/>
      <c r="G71" s="38"/>
      <c r="H71" s="38"/>
      <c r="I71" s="38"/>
      <c r="J71" s="38"/>
      <c r="K71" s="38"/>
      <c r="L71" s="38"/>
      <c r="AO71" s="39"/>
      <c r="AP71" s="39"/>
      <c r="AQ71" s="39"/>
      <c r="AR71" s="39"/>
      <c r="AS71" s="39"/>
      <c r="AT71" s="39"/>
    </row>
    <row r="72" spans="1:46" x14ac:dyDescent="0.2">
      <c r="A72" s="36"/>
      <c r="C72" s="38"/>
      <c r="D72" s="38"/>
      <c r="E72" s="38"/>
      <c r="F72" s="38"/>
      <c r="G72" s="38"/>
      <c r="H72" s="38"/>
      <c r="I72" s="38"/>
      <c r="J72" s="38"/>
      <c r="K72" s="38"/>
      <c r="L72" s="38"/>
      <c r="AO72" s="39"/>
      <c r="AP72" s="39"/>
      <c r="AQ72" s="39"/>
      <c r="AR72" s="39"/>
      <c r="AS72" s="39"/>
      <c r="AT72" s="39"/>
    </row>
    <row r="73" spans="1:46" x14ac:dyDescent="0.2">
      <c r="A73" s="36"/>
      <c r="B73" s="49" t="s">
        <v>165</v>
      </c>
      <c r="C73" s="38"/>
      <c r="D73" s="38"/>
      <c r="E73" s="38"/>
      <c r="F73" s="38"/>
      <c r="G73" s="38"/>
      <c r="H73" s="38"/>
      <c r="I73" s="38"/>
      <c r="J73" s="38"/>
      <c r="K73" s="38"/>
      <c r="L73" s="38"/>
      <c r="AO73" s="39"/>
      <c r="AP73" s="39"/>
      <c r="AQ73" s="39"/>
      <c r="AR73" s="39"/>
      <c r="AS73" s="39"/>
      <c r="AT73" s="39"/>
    </row>
    <row r="74" spans="1:46" x14ac:dyDescent="0.2">
      <c r="A74" s="36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AO74" s="39"/>
      <c r="AP74" s="39"/>
      <c r="AQ74" s="39"/>
      <c r="AR74" s="39"/>
      <c r="AS74" s="39"/>
      <c r="AT74" s="39"/>
    </row>
    <row r="75" spans="1:46" ht="15" customHeight="1" x14ac:dyDescent="0.2">
      <c r="A75" s="36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AO75" s="39"/>
      <c r="AP75" s="39"/>
      <c r="AQ75" s="39"/>
      <c r="AR75" s="39"/>
      <c r="AS75" s="39"/>
      <c r="AT75" s="39"/>
    </row>
    <row r="76" spans="1:46" x14ac:dyDescent="0.2">
      <c r="A76" s="36"/>
      <c r="B76" s="32" t="s">
        <v>18</v>
      </c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AO76" s="39"/>
      <c r="AP76" s="39"/>
      <c r="AQ76" s="39"/>
      <c r="AR76" s="39"/>
      <c r="AS76" s="39"/>
      <c r="AT76" s="39"/>
    </row>
    <row r="77" spans="1:46" x14ac:dyDescent="0.2">
      <c r="A77" s="36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O77" s="39"/>
      <c r="AP77" s="39"/>
      <c r="AQ77" s="39"/>
      <c r="AR77" s="39"/>
      <c r="AS77" s="39"/>
      <c r="AT77" s="39"/>
    </row>
    <row r="78" spans="1:46" x14ac:dyDescent="0.2">
      <c r="A78" s="36"/>
      <c r="B78" s="32" t="s">
        <v>20</v>
      </c>
      <c r="C78" s="31">
        <v>44172.712210648147</v>
      </c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O78" s="39"/>
      <c r="AP78" s="39"/>
      <c r="AQ78" s="39"/>
      <c r="AR78" s="39"/>
      <c r="AS78" s="39"/>
      <c r="AT78" s="39"/>
    </row>
    <row r="79" spans="1:46" x14ac:dyDescent="0.2">
      <c r="A79" s="36"/>
      <c r="B79" s="32" t="s">
        <v>35</v>
      </c>
      <c r="C79" s="31">
        <v>44173.471170486111</v>
      </c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O79" s="39"/>
      <c r="AP79" s="39"/>
      <c r="AQ79" s="39"/>
      <c r="AR79" s="39"/>
      <c r="AS79" s="39"/>
      <c r="AT79" s="39"/>
    </row>
    <row r="80" spans="1:46" x14ac:dyDescent="0.2">
      <c r="A80" s="36"/>
      <c r="B80" s="32" t="s">
        <v>21</v>
      </c>
      <c r="C80" s="32" t="s">
        <v>22</v>
      </c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O80" s="39"/>
      <c r="AP80" s="39"/>
      <c r="AQ80" s="39"/>
      <c r="AR80" s="39"/>
      <c r="AS80" s="39"/>
      <c r="AT80" s="39"/>
    </row>
    <row r="81" spans="1:36" s="38" customFormat="1" x14ac:dyDescent="0.2">
      <c r="A81" s="36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AE81" s="39"/>
      <c r="AF81" s="39"/>
      <c r="AG81" s="39"/>
      <c r="AH81" s="39"/>
      <c r="AI81" s="39"/>
      <c r="AJ81" s="39"/>
    </row>
    <row r="82" spans="1:36" s="38" customFormat="1" x14ac:dyDescent="0.2">
      <c r="A82" s="36"/>
      <c r="B82" s="32" t="s">
        <v>25</v>
      </c>
      <c r="C82" s="32" t="s">
        <v>26</v>
      </c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AE82" s="39"/>
      <c r="AF82" s="39"/>
      <c r="AG82" s="39"/>
      <c r="AH82" s="39"/>
      <c r="AI82" s="39"/>
      <c r="AJ82" s="39"/>
    </row>
    <row r="83" spans="1:36" s="38" customFormat="1" x14ac:dyDescent="0.2">
      <c r="A83" s="36"/>
      <c r="B83" s="32" t="s">
        <v>24</v>
      </c>
      <c r="C83" s="32" t="s">
        <v>0</v>
      </c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AE83" s="39"/>
      <c r="AF83" s="39"/>
      <c r="AG83" s="39"/>
      <c r="AH83" s="39"/>
      <c r="AI83" s="39"/>
      <c r="AJ83" s="39"/>
    </row>
    <row r="84" spans="1:36" s="38" customFormat="1" x14ac:dyDescent="0.2">
      <c r="A84" s="36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AE84" s="39"/>
      <c r="AF84" s="39"/>
      <c r="AG84" s="39"/>
      <c r="AH84" s="39"/>
      <c r="AI84" s="39"/>
      <c r="AJ84" s="39"/>
    </row>
    <row r="85" spans="1:36" s="38" customFormat="1" x14ac:dyDescent="0.2">
      <c r="A85" s="36"/>
      <c r="B85" s="44" t="s">
        <v>36</v>
      </c>
      <c r="C85" s="44">
        <v>2000</v>
      </c>
      <c r="D85" s="44">
        <v>2001</v>
      </c>
      <c r="E85" s="44">
        <v>2002</v>
      </c>
      <c r="F85" s="44">
        <v>2003</v>
      </c>
      <c r="G85" s="44">
        <v>2004</v>
      </c>
      <c r="H85" s="44">
        <v>2005</v>
      </c>
      <c r="I85" s="44">
        <v>2006</v>
      </c>
      <c r="J85" s="44">
        <v>2007</v>
      </c>
      <c r="K85" s="44">
        <v>2008</v>
      </c>
      <c r="L85" s="44">
        <v>2009</v>
      </c>
      <c r="M85" s="44">
        <v>2010</v>
      </c>
      <c r="N85" s="44">
        <v>2011</v>
      </c>
      <c r="O85" s="44">
        <v>2012</v>
      </c>
      <c r="P85" s="44">
        <v>2013</v>
      </c>
      <c r="Q85" s="44">
        <v>2014</v>
      </c>
      <c r="R85" s="44">
        <v>2015</v>
      </c>
      <c r="S85" s="44">
        <v>2016</v>
      </c>
      <c r="T85" s="44">
        <v>2017</v>
      </c>
      <c r="U85" s="44">
        <v>2018</v>
      </c>
      <c r="V85" s="44">
        <v>2019</v>
      </c>
      <c r="W85" s="44">
        <v>2020</v>
      </c>
    </row>
    <row r="86" spans="1:36" s="38" customFormat="1" x14ac:dyDescent="0.2">
      <c r="A86" s="36"/>
      <c r="B86" s="44" t="s">
        <v>7</v>
      </c>
      <c r="C86" s="50">
        <v>195299.16773287</v>
      </c>
      <c r="D86" s="50">
        <v>203062.01278133999</v>
      </c>
      <c r="E86" s="50">
        <v>211425.26787191999</v>
      </c>
      <c r="F86" s="50">
        <v>220138.76573665001</v>
      </c>
      <c r="G86" s="50">
        <v>226786.50815084999</v>
      </c>
      <c r="H86" s="50">
        <v>233322.50455779</v>
      </c>
      <c r="I86" s="50">
        <v>240253.88033568001</v>
      </c>
      <c r="J86" s="50">
        <v>244264.33252189</v>
      </c>
      <c r="K86" s="50">
        <v>249490.88753695</v>
      </c>
      <c r="L86" s="50">
        <v>244364.06399231</v>
      </c>
      <c r="M86" s="50">
        <v>253741.72257151001</v>
      </c>
      <c r="N86" s="50">
        <v>266684.54366160999</v>
      </c>
      <c r="O86" s="50">
        <v>272706.66871871997</v>
      </c>
      <c r="P86" s="50">
        <v>278406.59761497</v>
      </c>
      <c r="Q86" s="50">
        <v>285475.43102254003</v>
      </c>
      <c r="R86" s="50">
        <v>293579.89994246</v>
      </c>
      <c r="S86" s="50">
        <v>304481.83791651001</v>
      </c>
      <c r="T86" s="50">
        <v>311084.97675630002</v>
      </c>
      <c r="U86" s="50">
        <v>319259.83367322001</v>
      </c>
      <c r="V86" s="50">
        <v>324904.41180341999</v>
      </c>
      <c r="W86" s="50">
        <v>299929.87515360327</v>
      </c>
    </row>
    <row r="87" spans="1:36" s="38" customFormat="1" x14ac:dyDescent="0.2">
      <c r="A87" s="36"/>
      <c r="B87" s="44" t="s">
        <v>8</v>
      </c>
      <c r="C87" s="50">
        <v>148396.42721046999</v>
      </c>
      <c r="D87" s="50">
        <v>153763.53603187</v>
      </c>
      <c r="E87" s="50">
        <v>160903.80480365001</v>
      </c>
      <c r="F87" s="50">
        <v>168768.48857764</v>
      </c>
      <c r="G87" s="50">
        <v>172049.95740022999</v>
      </c>
      <c r="H87" s="50">
        <v>175186.50682993999</v>
      </c>
      <c r="I87" s="50">
        <v>179043.00192854</v>
      </c>
      <c r="J87" s="50">
        <v>179876.91982342</v>
      </c>
      <c r="K87" s="50">
        <v>185330.51194726001</v>
      </c>
      <c r="L87" s="50">
        <v>185882.68270321999</v>
      </c>
      <c r="M87" s="50">
        <v>193899.37697802001</v>
      </c>
      <c r="N87" s="50">
        <v>204810.07671861001</v>
      </c>
      <c r="O87" s="50">
        <v>210630.07415897</v>
      </c>
      <c r="P87" s="50">
        <v>216196.60394179999</v>
      </c>
      <c r="Q87" s="50">
        <v>221887.33050354</v>
      </c>
      <c r="R87" s="50">
        <v>227600.03937556001</v>
      </c>
      <c r="S87" s="50">
        <v>236747.89411174</v>
      </c>
      <c r="T87" s="50">
        <v>241692.64270932</v>
      </c>
      <c r="U87" s="50">
        <v>247576.44552447999</v>
      </c>
      <c r="V87" s="50">
        <v>252173.65571672999</v>
      </c>
      <c r="W87" s="50">
        <v>231494.83314455385</v>
      </c>
    </row>
    <row r="88" spans="1:36" x14ac:dyDescent="0.2">
      <c r="B88" s="44" t="s">
        <v>9</v>
      </c>
      <c r="C88" s="50">
        <v>40367.558299349999</v>
      </c>
      <c r="D88" s="50">
        <v>42558.497038590001</v>
      </c>
      <c r="E88" s="50">
        <v>43290.178854520003</v>
      </c>
      <c r="F88" s="50">
        <v>44244.847417099998</v>
      </c>
      <c r="G88" s="50">
        <v>47558.911932950003</v>
      </c>
      <c r="H88" s="50">
        <v>50862.022113209998</v>
      </c>
      <c r="I88" s="50">
        <v>53634.303343779997</v>
      </c>
      <c r="J88" s="50">
        <v>56376.813835610003</v>
      </c>
      <c r="K88" s="50">
        <v>55088.65230116</v>
      </c>
      <c r="L88" s="50">
        <v>49876.898472059998</v>
      </c>
      <c r="M88" s="50">
        <v>51113.054404779999</v>
      </c>
      <c r="N88" s="50">
        <v>52750.988537259997</v>
      </c>
      <c r="O88" s="50">
        <v>52562.321452600001</v>
      </c>
      <c r="P88" s="50">
        <v>52749.053286399998</v>
      </c>
      <c r="Q88" s="50">
        <v>53736.619906970001</v>
      </c>
      <c r="R88" s="50">
        <v>55650.906837549999</v>
      </c>
      <c r="S88" s="50">
        <v>57422.716126760002</v>
      </c>
      <c r="T88" s="50">
        <v>59023.975731639999</v>
      </c>
      <c r="U88" s="50">
        <v>61061.50660791</v>
      </c>
      <c r="V88" s="50">
        <v>61589.684791020001</v>
      </c>
      <c r="W88" s="50">
        <v>57278.419252279418</v>
      </c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</row>
    <row r="89" spans="1:36" x14ac:dyDescent="0.2">
      <c r="B89" s="44" t="s">
        <v>10</v>
      </c>
      <c r="C89" s="50">
        <v>6535.1822230500002</v>
      </c>
      <c r="D89" s="50">
        <v>6739.9797108800003</v>
      </c>
      <c r="E89" s="50">
        <v>7231.2842137500002</v>
      </c>
      <c r="F89" s="50">
        <v>7125.4297419100003</v>
      </c>
      <c r="G89" s="50">
        <v>7177.6388176700002</v>
      </c>
      <c r="H89" s="50">
        <v>7273.9756146400005</v>
      </c>
      <c r="I89" s="50">
        <v>7576.5750633600001</v>
      </c>
      <c r="J89" s="50">
        <v>8010.5988628599998</v>
      </c>
      <c r="K89" s="50">
        <v>9071.72328853</v>
      </c>
      <c r="L89" s="50">
        <v>8604.4828170299988</v>
      </c>
      <c r="M89" s="50">
        <v>8729.2911887099999</v>
      </c>
      <c r="N89" s="50">
        <v>9123.4784057399993</v>
      </c>
      <c r="O89" s="50">
        <v>9514.2731071500002</v>
      </c>
      <c r="P89" s="50">
        <v>9460.9403867700003</v>
      </c>
      <c r="Q89" s="50">
        <v>9851.48061203</v>
      </c>
      <c r="R89" s="50">
        <v>10328.95372935</v>
      </c>
      <c r="S89" s="50">
        <v>10311.22767801</v>
      </c>
      <c r="T89" s="50">
        <v>10368.358315340001</v>
      </c>
      <c r="U89" s="50">
        <v>10621.88154083</v>
      </c>
      <c r="V89" s="50">
        <v>11141.071295670001</v>
      </c>
      <c r="W89" s="50">
        <v>11156.622756769999</v>
      </c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</row>
    <row r="90" spans="1:36" x14ac:dyDescent="0.2"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4"/>
  <sheetViews>
    <sheetView showGridLines="0" zoomScaleNormal="100" workbookViewId="0"/>
  </sheetViews>
  <sheetFormatPr defaultColWidth="9.140625" defaultRowHeight="12" x14ac:dyDescent="0.2"/>
  <cols>
    <col min="1" max="1" width="6.7109375" style="52" customWidth="1"/>
    <col min="2" max="2" width="13.28515625" style="52" customWidth="1"/>
    <col min="3" max="3" width="10.28515625" style="52" customWidth="1"/>
    <col min="4" max="7" width="9.140625" style="52"/>
    <col min="8" max="8" width="9.7109375" style="52" customWidth="1"/>
    <col min="9" max="16384" width="9.140625" style="52"/>
  </cols>
  <sheetData>
    <row r="1" spans="1:23" x14ac:dyDescent="0.2">
      <c r="B1" s="51" t="s">
        <v>18</v>
      </c>
    </row>
    <row r="3" spans="1:23" x14ac:dyDescent="0.2">
      <c r="B3" s="51" t="s">
        <v>20</v>
      </c>
      <c r="C3" s="53">
        <v>44531</v>
      </c>
    </row>
    <row r="4" spans="1:23" x14ac:dyDescent="0.2">
      <c r="B4" s="51" t="s">
        <v>21</v>
      </c>
      <c r="C4" s="51" t="s">
        <v>22</v>
      </c>
    </row>
    <row r="6" spans="1:23" x14ac:dyDescent="0.2">
      <c r="B6" s="51" t="s">
        <v>24</v>
      </c>
      <c r="C6" s="51" t="s">
        <v>37</v>
      </c>
      <c r="I6" s="54" t="s">
        <v>38</v>
      </c>
    </row>
    <row r="7" spans="1:23" x14ac:dyDescent="0.2">
      <c r="B7" s="51" t="s">
        <v>23</v>
      </c>
      <c r="C7" s="145">
        <v>2020</v>
      </c>
      <c r="I7" s="55" t="s">
        <v>39</v>
      </c>
    </row>
    <row r="9" spans="1:23" x14ac:dyDescent="0.2">
      <c r="A9" s="188"/>
      <c r="B9" s="56"/>
      <c r="C9" s="57" t="s">
        <v>40</v>
      </c>
      <c r="D9" s="58" t="s">
        <v>41</v>
      </c>
      <c r="E9" s="58" t="s">
        <v>42</v>
      </c>
      <c r="F9" s="58" t="s">
        <v>43</v>
      </c>
      <c r="G9" s="58" t="s">
        <v>2</v>
      </c>
    </row>
    <row r="10" spans="1:23" x14ac:dyDescent="0.2">
      <c r="A10" s="186"/>
      <c r="B10" s="44" t="s">
        <v>44</v>
      </c>
      <c r="C10" s="35">
        <v>5.4226987606435761</v>
      </c>
      <c r="D10" s="35">
        <v>4.1854008179260989</v>
      </c>
      <c r="E10" s="35">
        <v>1.0355874450049005</v>
      </c>
      <c r="F10" s="35">
        <v>0.20171049771257768</v>
      </c>
      <c r="G10" s="59">
        <v>2.2393305568320891</v>
      </c>
      <c r="H10" s="186"/>
    </row>
    <row r="11" spans="1:23" x14ac:dyDescent="0.2">
      <c r="A11" s="186"/>
      <c r="B11" s="44"/>
      <c r="C11" s="35"/>
      <c r="D11" s="35"/>
      <c r="E11" s="35"/>
      <c r="F11" s="35"/>
      <c r="G11" s="59"/>
      <c r="H11" s="186"/>
    </row>
    <row r="12" spans="1:23" x14ac:dyDescent="0.2">
      <c r="A12" s="186"/>
      <c r="B12" s="44" t="s">
        <v>45</v>
      </c>
      <c r="C12" s="35">
        <v>12.323601698489922</v>
      </c>
      <c r="D12" s="35">
        <v>11.052169511543545</v>
      </c>
      <c r="E12" s="35">
        <v>1.1257276229577347</v>
      </c>
      <c r="F12" s="35">
        <v>0.14570456398863924</v>
      </c>
      <c r="G12" s="35">
        <v>4.6702715375761974</v>
      </c>
      <c r="H12" s="186"/>
    </row>
    <row r="13" spans="1:23" x14ac:dyDescent="0.2">
      <c r="A13" s="186"/>
      <c r="B13" s="44" t="s">
        <v>46</v>
      </c>
      <c r="C13" s="35">
        <v>10.119886357613087</v>
      </c>
      <c r="D13" s="35">
        <v>8.4828423317891257</v>
      </c>
      <c r="E13" s="35">
        <v>1.2637733088804315</v>
      </c>
      <c r="F13" s="35">
        <v>0.37327071694352859</v>
      </c>
      <c r="G13" s="35">
        <v>3.234790417132595</v>
      </c>
      <c r="H13" s="186"/>
    </row>
    <row r="14" spans="1:23" x14ac:dyDescent="0.2">
      <c r="A14" s="186"/>
      <c r="B14" s="44" t="s">
        <v>47</v>
      </c>
      <c r="C14" s="35">
        <v>9.8844542846650452</v>
      </c>
      <c r="D14" s="35">
        <v>8.7124982037457901</v>
      </c>
      <c r="E14" s="35">
        <v>1.013672820944058</v>
      </c>
      <c r="F14" s="35">
        <v>0.1582832599751984</v>
      </c>
      <c r="G14" s="35">
        <v>3.0281586799497808</v>
      </c>
      <c r="H14" s="186"/>
    </row>
    <row r="15" spans="1:23" x14ac:dyDescent="0.2">
      <c r="A15" s="186"/>
      <c r="B15" s="44" t="s">
        <v>48</v>
      </c>
      <c r="C15" s="35">
        <v>9.1112639573851588</v>
      </c>
      <c r="D15" s="35">
        <v>7.0624734754803686</v>
      </c>
      <c r="E15" s="35">
        <v>2.0429367948136332</v>
      </c>
      <c r="F15" s="35">
        <v>5.8536870911565422E-3</v>
      </c>
      <c r="G15" s="35">
        <v>3.7658837306080577</v>
      </c>
      <c r="H15" s="186"/>
      <c r="J15" s="172" t="s">
        <v>49</v>
      </c>
      <c r="K15" s="173"/>
      <c r="L15" s="173"/>
      <c r="M15" s="173"/>
      <c r="N15" s="173"/>
      <c r="O15" s="173"/>
      <c r="P15" s="173"/>
      <c r="Q15" s="173"/>
      <c r="R15" s="173"/>
      <c r="S15" s="173"/>
      <c r="T15" s="173"/>
      <c r="U15" s="173"/>
      <c r="V15" s="173"/>
      <c r="W15" s="173"/>
    </row>
    <row r="16" spans="1:23" x14ac:dyDescent="0.2">
      <c r="A16" s="186"/>
      <c r="B16" s="44" t="s">
        <v>50</v>
      </c>
      <c r="C16" s="35">
        <v>8.8138965640715945</v>
      </c>
      <c r="D16" s="35">
        <v>6.7606928507677262</v>
      </c>
      <c r="E16" s="35">
        <v>1.9576614950483939</v>
      </c>
      <c r="F16" s="35">
        <v>9.5542218255474043E-2</v>
      </c>
      <c r="G16" s="35">
        <v>3.2858938903677255</v>
      </c>
      <c r="H16" s="186"/>
      <c r="J16" s="173"/>
      <c r="K16" s="173"/>
      <c r="L16" s="173"/>
      <c r="M16" s="173"/>
      <c r="N16" s="173"/>
      <c r="O16" s="173"/>
      <c r="P16" s="173"/>
      <c r="Q16" s="173"/>
      <c r="R16" s="173"/>
      <c r="S16" s="173"/>
      <c r="T16" s="173"/>
      <c r="U16" s="173"/>
      <c r="V16" s="173"/>
      <c r="W16" s="173"/>
    </row>
    <row r="17" spans="1:10" x14ac:dyDescent="0.2">
      <c r="A17" s="186"/>
      <c r="B17" s="44" t="s">
        <v>51</v>
      </c>
      <c r="C17" s="35">
        <v>7.8714634563638342</v>
      </c>
      <c r="D17" s="35">
        <v>4.4539841040237658</v>
      </c>
      <c r="E17" s="35">
        <v>2.2994727264243386</v>
      </c>
      <c r="F17" s="35">
        <v>1.1180066259157295</v>
      </c>
      <c r="G17" s="35">
        <v>3.162624438347946</v>
      </c>
      <c r="H17" s="186"/>
      <c r="J17" s="55" t="s">
        <v>39</v>
      </c>
    </row>
    <row r="18" spans="1:10" x14ac:dyDescent="0.2">
      <c r="A18" s="186"/>
      <c r="B18" s="44" t="s">
        <v>52</v>
      </c>
      <c r="C18" s="35">
        <v>7.467537369772006</v>
      </c>
      <c r="D18" s="35">
        <v>3.6068750314560374</v>
      </c>
      <c r="E18" s="35">
        <v>3.0798480044290102</v>
      </c>
      <c r="F18" s="35">
        <v>0.78081433388695953</v>
      </c>
      <c r="G18" s="35">
        <v>2.2681204283323018</v>
      </c>
      <c r="H18" s="186"/>
    </row>
    <row r="19" spans="1:10" x14ac:dyDescent="0.2">
      <c r="A19" s="186"/>
      <c r="B19" s="44" t="s">
        <v>53</v>
      </c>
      <c r="C19" s="35">
        <v>7.1974266184157623</v>
      </c>
      <c r="D19" s="35">
        <v>5.5434928293794394</v>
      </c>
      <c r="E19" s="35">
        <v>1.5212438010990483</v>
      </c>
      <c r="F19" s="35">
        <v>0.13268998793727382</v>
      </c>
      <c r="G19" s="35">
        <v>2.4920643760093557</v>
      </c>
      <c r="H19" s="186"/>
    </row>
    <row r="20" spans="1:10" x14ac:dyDescent="0.2">
      <c r="A20" s="186"/>
      <c r="B20" s="44" t="s">
        <v>54</v>
      </c>
      <c r="C20" s="35">
        <v>7.1257131081755283</v>
      </c>
      <c r="D20" s="35">
        <v>6.5252163727467947</v>
      </c>
      <c r="E20" s="35">
        <v>0.12038784408147328</v>
      </c>
      <c r="F20" s="35">
        <v>0.48010889134725931</v>
      </c>
      <c r="G20" s="35">
        <v>2.4483593881011392</v>
      </c>
      <c r="H20" s="186"/>
    </row>
    <row r="21" spans="1:10" x14ac:dyDescent="0.2">
      <c r="A21" s="186"/>
      <c r="B21" s="44" t="s">
        <v>55</v>
      </c>
      <c r="C21" s="35">
        <v>7.0600147663748549</v>
      </c>
      <c r="D21" s="35">
        <v>5.6670534050557251</v>
      </c>
      <c r="E21" s="35">
        <v>1.310691558555708</v>
      </c>
      <c r="F21" s="35">
        <v>8.2269802763421579E-2</v>
      </c>
      <c r="G21" s="35">
        <v>3.0359634857084385</v>
      </c>
      <c r="H21" s="186"/>
    </row>
    <row r="22" spans="1:10" x14ac:dyDescent="0.2">
      <c r="A22" s="186"/>
      <c r="B22" s="44" t="s">
        <v>56</v>
      </c>
      <c r="C22" s="35">
        <v>6.9171130794302789</v>
      </c>
      <c r="D22" s="35">
        <v>6.3937436452574019</v>
      </c>
      <c r="E22" s="35">
        <v>0.50831196116419719</v>
      </c>
      <c r="F22" s="35">
        <v>1.5057473008678704E-2</v>
      </c>
      <c r="G22" s="35">
        <v>1.8803503033481053</v>
      </c>
      <c r="H22" s="186"/>
    </row>
    <row r="23" spans="1:10" x14ac:dyDescent="0.2">
      <c r="A23" s="186"/>
      <c r="B23" s="44" t="s">
        <v>57</v>
      </c>
      <c r="C23" s="35">
        <v>6.8408737163196927</v>
      </c>
      <c r="D23" s="35">
        <v>6.0245865725266334</v>
      </c>
      <c r="E23" s="35">
        <v>0.48193562924850719</v>
      </c>
      <c r="F23" s="35">
        <v>0.3343515145445517</v>
      </c>
      <c r="G23" s="35">
        <v>2.5044388828184587</v>
      </c>
      <c r="H23" s="186"/>
    </row>
    <row r="24" spans="1:10" x14ac:dyDescent="0.2">
      <c r="A24" s="186"/>
      <c r="B24" s="44" t="s">
        <v>58</v>
      </c>
      <c r="C24" s="35">
        <v>6.7199885479316075</v>
      </c>
      <c r="D24" s="35">
        <v>3.5415091104723384</v>
      </c>
      <c r="E24" s="35">
        <v>2.8304104806578074</v>
      </c>
      <c r="F24" s="35">
        <v>0.34806895680146133</v>
      </c>
      <c r="G24" s="35">
        <v>3.1972093169322848</v>
      </c>
      <c r="H24" s="186"/>
    </row>
    <row r="25" spans="1:10" x14ac:dyDescent="0.2">
      <c r="A25" s="186"/>
      <c r="B25" s="44" t="s">
        <v>59</v>
      </c>
      <c r="C25" s="35">
        <v>6.502280358843282</v>
      </c>
      <c r="D25" s="35">
        <v>4.5366611537112211</v>
      </c>
      <c r="E25" s="35">
        <v>1.9124943617501127</v>
      </c>
      <c r="F25" s="35">
        <v>5.3124843381947576E-2</v>
      </c>
      <c r="G25" s="35">
        <v>2.7467618527410456</v>
      </c>
      <c r="H25" s="186"/>
    </row>
    <row r="26" spans="1:10" x14ac:dyDescent="0.2">
      <c r="A26" s="186"/>
      <c r="B26" s="44" t="s">
        <v>60</v>
      </c>
      <c r="C26" s="35">
        <v>6.332598480861944</v>
      </c>
      <c r="D26" s="35">
        <v>4.7818684122402777</v>
      </c>
      <c r="E26" s="35">
        <v>1.5021474169869189</v>
      </c>
      <c r="F26" s="35">
        <v>4.8582651634747759E-2</v>
      </c>
      <c r="G26" s="35">
        <v>2.3816983161375318</v>
      </c>
      <c r="H26" s="186"/>
    </row>
    <row r="27" spans="1:10" x14ac:dyDescent="0.2">
      <c r="A27" s="186"/>
      <c r="B27" s="44" t="s">
        <v>61</v>
      </c>
      <c r="C27" s="35">
        <v>6.1566927180762923</v>
      </c>
      <c r="D27" s="35">
        <v>5.5699290892546802</v>
      </c>
      <c r="E27" s="35">
        <v>0.32893244408148448</v>
      </c>
      <c r="F27" s="35">
        <v>0.25783118474012717</v>
      </c>
      <c r="G27" s="35">
        <v>1.9187060657719219</v>
      </c>
      <c r="H27" s="186"/>
    </row>
    <row r="28" spans="1:10" x14ac:dyDescent="0.2">
      <c r="A28" s="186"/>
      <c r="B28" s="44" t="s">
        <v>62</v>
      </c>
      <c r="C28" s="35">
        <v>5.8405647770998019</v>
      </c>
      <c r="D28" s="35">
        <v>4.4737011575676586</v>
      </c>
      <c r="E28" s="35">
        <v>0.8000740585706696</v>
      </c>
      <c r="F28" s="35">
        <v>0.56678956096147348</v>
      </c>
      <c r="G28" s="35">
        <v>2.1242552443969491</v>
      </c>
      <c r="H28" s="186"/>
    </row>
    <row r="29" spans="1:10" x14ac:dyDescent="0.2">
      <c r="A29" s="186"/>
      <c r="B29" s="44" t="s">
        <v>63</v>
      </c>
      <c r="C29" s="35">
        <v>5.8198740810361915</v>
      </c>
      <c r="D29" s="35">
        <v>3.5800293553412557</v>
      </c>
      <c r="E29" s="35">
        <v>2.2256704734192536</v>
      </c>
      <c r="F29" s="35">
        <v>1.4174252275682706E-2</v>
      </c>
      <c r="G29" s="35">
        <v>1.2122874418193008</v>
      </c>
      <c r="H29" s="186"/>
    </row>
    <row r="30" spans="1:10" x14ac:dyDescent="0.2">
      <c r="A30" s="186"/>
      <c r="B30" s="44" t="s">
        <v>64</v>
      </c>
      <c r="C30" s="35">
        <v>5.5477035349537633</v>
      </c>
      <c r="D30" s="35">
        <v>5.1894897387879606</v>
      </c>
      <c r="E30" s="35">
        <v>0.31818573791274918</v>
      </c>
      <c r="F30" s="35">
        <v>4.002805825305198E-2</v>
      </c>
      <c r="G30" s="35">
        <v>2.0024045675634246</v>
      </c>
      <c r="H30" s="186"/>
    </row>
    <row r="31" spans="1:10" x14ac:dyDescent="0.2">
      <c r="A31" s="186"/>
      <c r="B31" s="44" t="s">
        <v>65</v>
      </c>
      <c r="C31" s="35">
        <v>5.5009902360872651</v>
      </c>
      <c r="D31" s="35">
        <v>3.7746557406430155</v>
      </c>
      <c r="E31" s="35">
        <v>1.4485847707995807</v>
      </c>
      <c r="F31" s="35">
        <v>0.27774972464466952</v>
      </c>
      <c r="G31" s="35">
        <v>2.5393478427876635</v>
      </c>
      <c r="H31" s="186"/>
    </row>
    <row r="32" spans="1:10" x14ac:dyDescent="0.2">
      <c r="A32" s="186"/>
      <c r="B32" s="44" t="s">
        <v>66</v>
      </c>
      <c r="C32" s="35">
        <v>4.9432866847737671</v>
      </c>
      <c r="D32" s="35">
        <v>2.8479457064015339</v>
      </c>
      <c r="E32" s="35">
        <v>2.0488390848597118</v>
      </c>
      <c r="F32" s="35">
        <v>4.6501893512521451E-2</v>
      </c>
      <c r="G32" s="35">
        <v>2.1046441127820152</v>
      </c>
      <c r="H32" s="186"/>
    </row>
    <row r="33" spans="1:8" x14ac:dyDescent="0.2">
      <c r="A33" s="186"/>
      <c r="B33" s="44" t="s">
        <v>67</v>
      </c>
      <c r="C33" s="35">
        <v>4.6894433917912046</v>
      </c>
      <c r="D33" s="35">
        <v>3.8446378793706875</v>
      </c>
      <c r="E33" s="35">
        <v>0.62327345081893248</v>
      </c>
      <c r="F33" s="35">
        <v>0.2215320616015842</v>
      </c>
      <c r="G33" s="35">
        <v>1.7603281078980488</v>
      </c>
      <c r="H33" s="186"/>
    </row>
    <row r="34" spans="1:8" x14ac:dyDescent="0.2">
      <c r="A34" s="186"/>
      <c r="B34" s="44" t="s">
        <v>68</v>
      </c>
      <c r="C34" s="35">
        <v>4.6050936677221372</v>
      </c>
      <c r="D34" s="35">
        <v>3.7704615508297903</v>
      </c>
      <c r="E34" s="35">
        <v>0.54055584891112296</v>
      </c>
      <c r="F34" s="35">
        <v>0.29407626798122444</v>
      </c>
      <c r="G34" s="35">
        <v>2.1889302866869893</v>
      </c>
      <c r="H34" s="186"/>
    </row>
    <row r="35" spans="1:8" x14ac:dyDescent="0.2">
      <c r="A35" s="186"/>
      <c r="B35" s="44" t="s">
        <v>69</v>
      </c>
      <c r="C35" s="35">
        <v>4.5763559282549542</v>
      </c>
      <c r="D35" s="35">
        <v>3.4187956583170531</v>
      </c>
      <c r="E35" s="35">
        <v>1.0201669977197492</v>
      </c>
      <c r="F35" s="35">
        <v>0.13739327221815209</v>
      </c>
      <c r="G35" s="35">
        <v>1.9865574694945538</v>
      </c>
      <c r="H35" s="186"/>
    </row>
    <row r="36" spans="1:8" x14ac:dyDescent="0.2">
      <c r="A36" s="186"/>
      <c r="B36" s="44" t="s">
        <v>70</v>
      </c>
      <c r="C36" s="35">
        <v>4.1174238899347886</v>
      </c>
      <c r="D36" s="35">
        <v>3.4103322142606602</v>
      </c>
      <c r="E36" s="35">
        <v>0.7070916756741279</v>
      </c>
      <c r="F36" s="35">
        <v>0</v>
      </c>
      <c r="G36" s="35">
        <v>1.7080616232524439</v>
      </c>
      <c r="H36" s="186"/>
    </row>
    <row r="37" spans="1:8" x14ac:dyDescent="0.2">
      <c r="A37" s="186"/>
      <c r="B37" s="44" t="s">
        <v>71</v>
      </c>
      <c r="C37" s="35">
        <v>4.0358120437956213</v>
      </c>
      <c r="D37" s="35">
        <v>3.2679584237522201</v>
      </c>
      <c r="E37" s="35">
        <v>0.59278827184849081</v>
      </c>
      <c r="F37" s="35">
        <v>0.17506534819491024</v>
      </c>
      <c r="G37" s="35">
        <v>1.4219069866951639</v>
      </c>
      <c r="H37" s="186"/>
    </row>
    <row r="38" spans="1:8" x14ac:dyDescent="0.2">
      <c r="A38" s="186"/>
      <c r="B38" s="44" t="s">
        <v>72</v>
      </c>
      <c r="C38" s="35">
        <v>3.4946974764603946</v>
      </c>
      <c r="D38" s="35">
        <v>3.2014645996408917</v>
      </c>
      <c r="E38" s="35">
        <v>0.2701920331099662</v>
      </c>
      <c r="F38" s="35">
        <v>2.3040843709536719E-2</v>
      </c>
      <c r="G38" s="35">
        <v>1.3910692903111284</v>
      </c>
      <c r="H38" s="186"/>
    </row>
    <row r="39" spans="1:8" x14ac:dyDescent="0.2">
      <c r="A39" s="186"/>
      <c r="B39" s="44"/>
      <c r="C39" s="35"/>
      <c r="D39" s="35"/>
      <c r="E39" s="35"/>
      <c r="F39" s="35"/>
      <c r="G39" s="35"/>
      <c r="H39" s="186"/>
    </row>
    <row r="40" spans="1:8" x14ac:dyDescent="0.2">
      <c r="A40" s="186"/>
      <c r="B40" s="44" t="s">
        <v>73</v>
      </c>
      <c r="C40" s="35">
        <v>5.25</v>
      </c>
      <c r="D40" s="35">
        <v>3.22</v>
      </c>
      <c r="E40" s="35">
        <v>1.83</v>
      </c>
      <c r="F40" s="35">
        <v>0.2</v>
      </c>
      <c r="G40" s="35">
        <v>2.11</v>
      </c>
      <c r="H40" s="186"/>
    </row>
    <row r="41" spans="1:8" x14ac:dyDescent="0.2">
      <c r="A41" s="186"/>
      <c r="B41" s="44" t="s">
        <v>74</v>
      </c>
      <c r="C41" s="35">
        <v>5.07</v>
      </c>
      <c r="D41" s="35">
        <v>3.55</v>
      </c>
      <c r="E41" s="35">
        <v>1.38</v>
      </c>
      <c r="F41" s="35">
        <v>0.14000000000000001</v>
      </c>
      <c r="G41" s="35">
        <v>1.38</v>
      </c>
      <c r="H41" s="186"/>
    </row>
    <row r="42" spans="1:8" x14ac:dyDescent="0.2">
      <c r="A42" s="186"/>
      <c r="B42" s="44" t="s">
        <v>75</v>
      </c>
      <c r="C42" s="35">
        <v>3.31</v>
      </c>
      <c r="D42" s="35">
        <v>2.77</v>
      </c>
      <c r="E42" s="35">
        <v>0.13</v>
      </c>
      <c r="F42" s="35">
        <v>0.41</v>
      </c>
      <c r="G42" s="35">
        <v>1.19</v>
      </c>
      <c r="H42" s="186"/>
    </row>
    <row r="43" spans="1:8" x14ac:dyDescent="0.2">
      <c r="A43" s="188"/>
    </row>
    <row r="44" spans="1:8" x14ac:dyDescent="0.2">
      <c r="A44" s="188"/>
      <c r="B44" s="51"/>
    </row>
    <row r="45" spans="1:8" x14ac:dyDescent="0.2">
      <c r="B45" s="51"/>
      <c r="C45" s="51"/>
    </row>
    <row r="51" spans="1:3" x14ac:dyDescent="0.2">
      <c r="A51" s="60"/>
      <c r="B51" s="60" t="s">
        <v>76</v>
      </c>
      <c r="C51" s="52" t="s">
        <v>66</v>
      </c>
    </row>
    <row r="52" spans="1:3" x14ac:dyDescent="0.2">
      <c r="A52" s="60"/>
      <c r="B52" s="60" t="s">
        <v>77</v>
      </c>
      <c r="C52" s="52" t="s">
        <v>65</v>
      </c>
    </row>
    <row r="53" spans="1:3" x14ac:dyDescent="0.2">
      <c r="A53" s="60"/>
      <c r="B53" s="60" t="s">
        <v>78</v>
      </c>
      <c r="C53" s="52" t="s">
        <v>47</v>
      </c>
    </row>
    <row r="54" spans="1:3" x14ac:dyDescent="0.2">
      <c r="A54" s="60"/>
      <c r="B54" s="60" t="s">
        <v>79</v>
      </c>
      <c r="C54" s="52" t="s">
        <v>74</v>
      </c>
    </row>
    <row r="55" spans="1:3" x14ac:dyDescent="0.2">
      <c r="A55" s="60"/>
      <c r="B55" s="60" t="s">
        <v>80</v>
      </c>
      <c r="C55" s="52" t="s">
        <v>53</v>
      </c>
    </row>
    <row r="56" spans="1:3" x14ac:dyDescent="0.2">
      <c r="A56" s="60"/>
      <c r="B56" s="60" t="s">
        <v>81</v>
      </c>
      <c r="C56" s="52" t="s">
        <v>64</v>
      </c>
    </row>
    <row r="57" spans="1:3" x14ac:dyDescent="0.2">
      <c r="A57" s="60"/>
      <c r="B57" s="60" t="s">
        <v>82</v>
      </c>
      <c r="C57" s="52" t="s">
        <v>70</v>
      </c>
    </row>
    <row r="58" spans="1:3" x14ac:dyDescent="0.2">
      <c r="A58" s="60"/>
      <c r="B58" s="60" t="s">
        <v>83</v>
      </c>
      <c r="C58" s="52" t="s">
        <v>58</v>
      </c>
    </row>
    <row r="59" spans="1:3" x14ac:dyDescent="0.2">
      <c r="A59" s="60"/>
      <c r="B59" s="60" t="s">
        <v>84</v>
      </c>
      <c r="C59" s="52" t="s">
        <v>54</v>
      </c>
    </row>
    <row r="60" spans="1:3" x14ac:dyDescent="0.2">
      <c r="A60" s="60"/>
      <c r="B60" s="60" t="s">
        <v>85</v>
      </c>
      <c r="C60" s="52" t="s">
        <v>48</v>
      </c>
    </row>
    <row r="61" spans="1:3" x14ac:dyDescent="0.2">
      <c r="A61" s="60"/>
      <c r="B61" s="60" t="s">
        <v>86</v>
      </c>
      <c r="C61" s="52" t="s">
        <v>67</v>
      </c>
    </row>
    <row r="62" spans="1:3" x14ac:dyDescent="0.2">
      <c r="A62" s="60"/>
      <c r="B62" s="60" t="s">
        <v>87</v>
      </c>
      <c r="C62" s="52" t="s">
        <v>59</v>
      </c>
    </row>
    <row r="63" spans="1:3" x14ac:dyDescent="0.2">
      <c r="A63" s="60"/>
      <c r="B63" s="60" t="s">
        <v>88</v>
      </c>
      <c r="C63" s="52" t="s">
        <v>68</v>
      </c>
    </row>
    <row r="64" spans="1:3" x14ac:dyDescent="0.2">
      <c r="A64" s="60"/>
      <c r="B64" s="60" t="s">
        <v>89</v>
      </c>
      <c r="C64" s="52" t="s">
        <v>50</v>
      </c>
    </row>
    <row r="65" spans="1:3" x14ac:dyDescent="0.2">
      <c r="A65" s="60"/>
      <c r="B65" s="60" t="s">
        <v>90</v>
      </c>
      <c r="C65" s="52" t="s">
        <v>62</v>
      </c>
    </row>
    <row r="66" spans="1:3" x14ac:dyDescent="0.2">
      <c r="A66" s="60"/>
      <c r="B66" s="60" t="s">
        <v>91</v>
      </c>
      <c r="C66" s="52" t="s">
        <v>63</v>
      </c>
    </row>
    <row r="67" spans="1:3" x14ac:dyDescent="0.2">
      <c r="A67" s="60"/>
      <c r="B67" s="60" t="s">
        <v>92</v>
      </c>
      <c r="C67" s="52" t="s">
        <v>75</v>
      </c>
    </row>
    <row r="68" spans="1:3" x14ac:dyDescent="0.2">
      <c r="A68" s="60"/>
      <c r="B68" s="60" t="s">
        <v>93</v>
      </c>
      <c r="C68" s="52" t="s">
        <v>55</v>
      </c>
    </row>
    <row r="69" spans="1:3" x14ac:dyDescent="0.2">
      <c r="A69" s="60"/>
      <c r="B69" s="60" t="s">
        <v>94</v>
      </c>
      <c r="C69" s="52" t="s">
        <v>61</v>
      </c>
    </row>
    <row r="70" spans="1:3" x14ac:dyDescent="0.2">
      <c r="A70" s="60"/>
      <c r="B70" s="60" t="s">
        <v>95</v>
      </c>
      <c r="C70" s="52" t="s">
        <v>72</v>
      </c>
    </row>
    <row r="71" spans="1:3" x14ac:dyDescent="0.2">
      <c r="A71" s="60"/>
      <c r="B71" s="60" t="s">
        <v>96</v>
      </c>
      <c r="C71" s="52" t="s">
        <v>46</v>
      </c>
    </row>
    <row r="72" spans="1:3" x14ac:dyDescent="0.2">
      <c r="A72" s="60"/>
      <c r="B72" s="60" t="s">
        <v>97</v>
      </c>
      <c r="C72" s="52" t="s">
        <v>52</v>
      </c>
    </row>
    <row r="73" spans="1:3" x14ac:dyDescent="0.2">
      <c r="A73" s="60"/>
      <c r="B73" s="60" t="s">
        <v>98</v>
      </c>
      <c r="C73" s="52" t="s">
        <v>51</v>
      </c>
    </row>
    <row r="74" spans="1:3" x14ac:dyDescent="0.2">
      <c r="A74" s="60"/>
      <c r="B74" s="60" t="s">
        <v>99</v>
      </c>
      <c r="C74" s="52" t="s">
        <v>73</v>
      </c>
    </row>
    <row r="75" spans="1:3" x14ac:dyDescent="0.2">
      <c r="A75" s="60"/>
      <c r="B75" s="60" t="s">
        <v>100</v>
      </c>
      <c r="C75" s="52" t="s">
        <v>57</v>
      </c>
    </row>
    <row r="76" spans="1:3" x14ac:dyDescent="0.2">
      <c r="A76" s="60"/>
      <c r="B76" s="60" t="s">
        <v>101</v>
      </c>
      <c r="C76" s="52" t="s">
        <v>60</v>
      </c>
    </row>
    <row r="77" spans="1:3" x14ac:dyDescent="0.2">
      <c r="A77" s="60"/>
      <c r="B77" s="60" t="s">
        <v>102</v>
      </c>
      <c r="C77" s="52" t="s">
        <v>56</v>
      </c>
    </row>
    <row r="78" spans="1:3" x14ac:dyDescent="0.2">
      <c r="A78" s="60"/>
      <c r="B78" s="60" t="s">
        <v>103</v>
      </c>
      <c r="C78" s="52" t="s">
        <v>69</v>
      </c>
    </row>
    <row r="79" spans="1:3" x14ac:dyDescent="0.2">
      <c r="A79" s="60"/>
      <c r="B79" s="60" t="s">
        <v>104</v>
      </c>
      <c r="C79" s="52" t="s">
        <v>45</v>
      </c>
    </row>
    <row r="80" spans="1:3" x14ac:dyDescent="0.2">
      <c r="A80" s="60"/>
      <c r="B80" s="60" t="s">
        <v>105</v>
      </c>
      <c r="C80" s="52" t="s">
        <v>71</v>
      </c>
    </row>
    <row r="81" spans="1:3" x14ac:dyDescent="0.2">
      <c r="A81" s="60"/>
      <c r="B81" s="60" t="s">
        <v>106</v>
      </c>
      <c r="C81" s="52" t="s">
        <v>107</v>
      </c>
    </row>
    <row r="82" spans="1:3" x14ac:dyDescent="0.2">
      <c r="B82" s="60" t="s">
        <v>108</v>
      </c>
      <c r="C82" s="52" t="s">
        <v>109</v>
      </c>
    </row>
    <row r="83" spans="1:3" x14ac:dyDescent="0.2">
      <c r="B83" s="60" t="s">
        <v>110</v>
      </c>
      <c r="C83" s="52" t="s">
        <v>111</v>
      </c>
    </row>
    <row r="84" spans="1:3" x14ac:dyDescent="0.2">
      <c r="B84" s="60" t="s">
        <v>112</v>
      </c>
      <c r="C84" s="52" t="s">
        <v>113</v>
      </c>
    </row>
  </sheetData>
  <mergeCells count="1">
    <mergeCell ref="J15:W16"/>
  </mergeCells>
  <pageMargins left="0.75" right="0.75" top="1" bottom="1" header="0.5" footer="0.5"/>
  <pageSetup paperSize="9" firstPageNumber="0" fitToWidth="0" fitToHeight="0" pageOrder="overThenDown"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2"/>
  <sheetViews>
    <sheetView showGridLines="0" zoomScaleNormal="100" workbookViewId="0">
      <selection activeCell="C1" sqref="C1"/>
    </sheetView>
  </sheetViews>
  <sheetFormatPr defaultColWidth="9" defaultRowHeight="12" x14ac:dyDescent="0.25"/>
  <cols>
    <col min="1" max="1" width="18" style="63" customWidth="1"/>
    <col min="2" max="2" width="13" style="63" customWidth="1"/>
    <col min="3" max="3" width="14.85546875" style="63" customWidth="1"/>
    <col min="4" max="5" width="18" style="84" customWidth="1"/>
    <col min="6" max="6" width="14.85546875" style="63" customWidth="1"/>
    <col min="7" max="7" width="8.42578125" style="63" customWidth="1"/>
    <col min="8" max="12" width="14.85546875" style="63" customWidth="1"/>
    <col min="13" max="13" width="14.5703125" style="63" customWidth="1"/>
    <col min="14" max="16384" width="9" style="63"/>
  </cols>
  <sheetData>
    <row r="1" spans="1:12" x14ac:dyDescent="0.2">
      <c r="A1" s="32" t="s">
        <v>35</v>
      </c>
      <c r="B1" s="61">
        <v>44545</v>
      </c>
      <c r="C1" s="23"/>
      <c r="D1" s="62"/>
      <c r="E1" s="62"/>
      <c r="F1" s="23"/>
      <c r="G1" s="23"/>
      <c r="H1" s="23"/>
      <c r="I1" s="23"/>
      <c r="J1" s="23"/>
      <c r="K1" s="23"/>
      <c r="L1" s="23"/>
    </row>
    <row r="2" spans="1:12" x14ac:dyDescent="0.2">
      <c r="A2" s="32" t="s">
        <v>21</v>
      </c>
      <c r="B2" s="32" t="s">
        <v>22</v>
      </c>
      <c r="C2" s="23"/>
      <c r="D2" s="62"/>
      <c r="E2" s="64" t="s">
        <v>114</v>
      </c>
      <c r="F2" s="23"/>
      <c r="G2" s="23"/>
      <c r="I2" s="64"/>
      <c r="J2" s="23"/>
      <c r="K2" s="23"/>
      <c r="L2" s="23"/>
    </row>
    <row r="3" spans="1:12" x14ac:dyDescent="0.2">
      <c r="A3" s="23"/>
      <c r="B3" s="23"/>
      <c r="C3" s="23"/>
      <c r="D3" s="62"/>
      <c r="E3" s="65" t="s">
        <v>115</v>
      </c>
      <c r="F3" s="23"/>
      <c r="G3" s="23"/>
      <c r="I3" s="65"/>
      <c r="J3" s="23"/>
      <c r="K3" s="23"/>
      <c r="L3" s="23"/>
    </row>
    <row r="4" spans="1:12" x14ac:dyDescent="0.2">
      <c r="A4" s="32" t="s">
        <v>116</v>
      </c>
      <c r="B4" s="32" t="s">
        <v>7</v>
      </c>
      <c r="C4" s="23"/>
      <c r="D4" s="62"/>
      <c r="E4" s="63"/>
      <c r="F4" s="23"/>
      <c r="G4" s="23"/>
      <c r="I4" s="23"/>
      <c r="J4" s="23"/>
      <c r="K4" s="23"/>
      <c r="L4" s="23"/>
    </row>
    <row r="5" spans="1:12" x14ac:dyDescent="0.2">
      <c r="A5" s="32" t="s">
        <v>24</v>
      </c>
      <c r="B5" s="32" t="s">
        <v>117</v>
      </c>
      <c r="C5" s="23"/>
      <c r="D5" s="62"/>
      <c r="E5" s="62"/>
      <c r="F5" s="23"/>
      <c r="G5" s="23"/>
      <c r="I5" s="23"/>
      <c r="J5" s="23"/>
      <c r="K5" s="23"/>
      <c r="L5" s="23"/>
    </row>
    <row r="6" spans="1:12" x14ac:dyDescent="0.2">
      <c r="A6" s="23"/>
      <c r="B6" s="23"/>
      <c r="C6" s="23"/>
      <c r="D6" s="62"/>
      <c r="E6" s="62"/>
      <c r="F6" s="23"/>
      <c r="G6" s="23"/>
      <c r="I6" s="23"/>
      <c r="J6" s="23"/>
      <c r="K6" s="23"/>
      <c r="L6" s="23"/>
    </row>
    <row r="7" spans="1:12" ht="39.75" customHeight="1" x14ac:dyDescent="0.2">
      <c r="A7" s="66"/>
      <c r="B7" s="67" t="s">
        <v>118</v>
      </c>
      <c r="C7" s="68" t="s">
        <v>167</v>
      </c>
      <c r="D7" s="62"/>
      <c r="E7" s="8"/>
      <c r="F7" s="8"/>
    </row>
    <row r="8" spans="1:12" x14ac:dyDescent="0.2">
      <c r="A8" s="69" t="s">
        <v>119</v>
      </c>
      <c r="B8" s="70">
        <v>-0.32601570998676799</v>
      </c>
      <c r="C8" s="71">
        <v>-0.11766499216955099</v>
      </c>
      <c r="D8" s="62"/>
      <c r="E8" s="1"/>
      <c r="F8" s="1"/>
    </row>
    <row r="9" spans="1:12" x14ac:dyDescent="0.2">
      <c r="A9" s="72"/>
      <c r="B9" s="73"/>
      <c r="C9" s="74"/>
      <c r="D9" s="62"/>
      <c r="E9" s="63"/>
    </row>
    <row r="10" spans="1:12" x14ac:dyDescent="0.2">
      <c r="A10" s="76" t="s">
        <v>54</v>
      </c>
      <c r="B10" s="73">
        <v>-2.365964050961459</v>
      </c>
      <c r="C10" s="75">
        <v>-0.75923969311462747</v>
      </c>
      <c r="D10" s="62"/>
      <c r="E10" s="63"/>
    </row>
    <row r="11" spans="1:12" x14ac:dyDescent="0.2">
      <c r="A11" s="76" t="s">
        <v>45</v>
      </c>
      <c r="B11" s="73">
        <v>-1.4453834065462479</v>
      </c>
      <c r="C11" s="75">
        <v>-0.52411583185917898</v>
      </c>
      <c r="D11" s="62"/>
      <c r="E11" s="63"/>
    </row>
    <row r="12" spans="1:12" x14ac:dyDescent="0.2">
      <c r="A12" s="76" t="s">
        <v>56</v>
      </c>
      <c r="B12" s="73">
        <v>-0.99527926811066081</v>
      </c>
      <c r="C12" s="75">
        <v>-0.23994924739630763</v>
      </c>
      <c r="D12" s="63"/>
      <c r="E12" s="63"/>
    </row>
    <row r="13" spans="1:12" x14ac:dyDescent="0.2">
      <c r="A13" s="76" t="s">
        <v>72</v>
      </c>
      <c r="B13" s="73">
        <v>-0.7694953371762705</v>
      </c>
      <c r="C13" s="75">
        <v>-0.34956371353869353</v>
      </c>
      <c r="D13" s="63"/>
      <c r="E13" s="63"/>
    </row>
    <row r="14" spans="1:12" x14ac:dyDescent="0.2">
      <c r="A14" s="76" t="s">
        <v>51</v>
      </c>
      <c r="B14" s="73">
        <v>-0.66178899110420097</v>
      </c>
      <c r="C14" s="75">
        <v>-0.22829007543033475</v>
      </c>
      <c r="D14" s="63"/>
      <c r="E14" s="63"/>
    </row>
    <row r="15" spans="1:12" x14ac:dyDescent="0.2">
      <c r="A15" s="77" t="s">
        <v>55</v>
      </c>
      <c r="B15" s="73">
        <v>-0.58754480638805973</v>
      </c>
      <c r="C15" s="75">
        <v>-0.21228802469452956</v>
      </c>
      <c r="D15" s="63"/>
      <c r="E15" s="63"/>
    </row>
    <row r="16" spans="1:12" x14ac:dyDescent="0.2">
      <c r="A16" s="76" t="s">
        <v>52</v>
      </c>
      <c r="B16" s="73">
        <v>-0.58703308016624778</v>
      </c>
      <c r="C16" s="75">
        <v>-0.1911009939379813</v>
      </c>
      <c r="D16" s="63"/>
      <c r="E16" s="63"/>
    </row>
    <row r="17" spans="1:5" x14ac:dyDescent="0.2">
      <c r="A17" s="76" t="s">
        <v>60</v>
      </c>
      <c r="B17" s="73">
        <v>-0.54907980315691507</v>
      </c>
      <c r="C17" s="75">
        <v>-0.14571771169412395</v>
      </c>
      <c r="D17" s="63"/>
      <c r="E17" s="63"/>
    </row>
    <row r="18" spans="1:5" x14ac:dyDescent="0.2">
      <c r="A18" s="76" t="s">
        <v>57</v>
      </c>
      <c r="B18" s="73">
        <v>-0.49265874033582424</v>
      </c>
      <c r="C18" s="75">
        <v>-0.13244617772409351</v>
      </c>
      <c r="D18" s="63"/>
      <c r="E18" s="63"/>
    </row>
    <row r="19" spans="1:5" x14ac:dyDescent="0.2">
      <c r="A19" s="76" t="s">
        <v>63</v>
      </c>
      <c r="B19" s="73">
        <v>-0.38061845861831411</v>
      </c>
      <c r="C19" s="75">
        <v>-0.19586141003258239</v>
      </c>
      <c r="D19" s="63"/>
      <c r="E19" s="63"/>
    </row>
    <row r="20" spans="1:5" x14ac:dyDescent="0.2">
      <c r="A20" s="76" t="s">
        <v>50</v>
      </c>
      <c r="B20" s="73">
        <v>-0.34083095075654057</v>
      </c>
      <c r="C20" s="75">
        <v>-0.17204144867357973</v>
      </c>
      <c r="D20" s="63"/>
      <c r="E20" s="63"/>
    </row>
    <row r="21" spans="1:5" x14ac:dyDescent="0.2">
      <c r="A21" s="76" t="s">
        <v>66</v>
      </c>
      <c r="B21" s="73">
        <v>-0.33864523989122386</v>
      </c>
      <c r="C21" s="75">
        <v>-0.174058639416939</v>
      </c>
      <c r="D21" s="63"/>
      <c r="E21" s="63"/>
    </row>
    <row r="22" spans="1:5" x14ac:dyDescent="0.2">
      <c r="A22" s="76" t="s">
        <v>62</v>
      </c>
      <c r="B22" s="73">
        <v>-0.33649360132169281</v>
      </c>
      <c r="C22" s="75">
        <v>-0.12823537280259201</v>
      </c>
      <c r="D22" s="63"/>
      <c r="E22" s="63"/>
    </row>
    <row r="23" spans="1:5" x14ac:dyDescent="0.2">
      <c r="A23" s="76" t="s">
        <v>68</v>
      </c>
      <c r="B23" s="73">
        <v>-0.31729309496952318</v>
      </c>
      <c r="C23" s="75">
        <v>-0.13016998878493347</v>
      </c>
      <c r="D23" s="63"/>
      <c r="E23" s="63"/>
    </row>
    <row r="24" spans="1:5" x14ac:dyDescent="0.2">
      <c r="A24" s="76" t="s">
        <v>47</v>
      </c>
      <c r="B24" s="73">
        <v>-0.30853289136523721</v>
      </c>
      <c r="C24" s="75">
        <v>-6.4427209585292022E-2</v>
      </c>
      <c r="D24" s="63"/>
      <c r="E24" s="63"/>
    </row>
    <row r="25" spans="1:5" x14ac:dyDescent="0.2">
      <c r="A25" s="76" t="s">
        <v>67</v>
      </c>
      <c r="B25" s="73">
        <v>-0.30350641783778176</v>
      </c>
      <c r="C25" s="75">
        <v>-9.070988033643701E-3</v>
      </c>
      <c r="D25" s="63"/>
      <c r="E25" s="63"/>
    </row>
    <row r="26" spans="1:5" x14ac:dyDescent="0.2">
      <c r="A26" s="76" t="s">
        <v>65</v>
      </c>
      <c r="B26" s="73">
        <v>-0.24570936154491907</v>
      </c>
      <c r="C26" s="75">
        <v>-9.2712675778583886E-2</v>
      </c>
      <c r="D26" s="63"/>
      <c r="E26" s="63"/>
    </row>
    <row r="27" spans="1:5" x14ac:dyDescent="0.2">
      <c r="A27" s="76" t="s">
        <v>58</v>
      </c>
      <c r="B27" s="73">
        <v>-0.2052692411865511</v>
      </c>
      <c r="C27" s="75">
        <v>-9.4933320865983717E-2</v>
      </c>
      <c r="D27" s="63"/>
      <c r="E27" s="78"/>
    </row>
    <row r="28" spans="1:5" ht="15" customHeight="1" x14ac:dyDescent="0.2">
      <c r="A28" s="76" t="s">
        <v>53</v>
      </c>
      <c r="B28" s="73">
        <v>-0.16882909742184538</v>
      </c>
      <c r="C28" s="75">
        <v>-4.2309958516217883E-2</v>
      </c>
      <c r="D28" s="63"/>
      <c r="E28" s="63"/>
    </row>
    <row r="29" spans="1:5" x14ac:dyDescent="0.2">
      <c r="A29" s="76" t="s">
        <v>71</v>
      </c>
      <c r="B29" s="73">
        <v>-0.15250353464542954</v>
      </c>
      <c r="C29" s="75">
        <v>-8.431998797676421E-3</v>
      </c>
      <c r="D29" s="63"/>
      <c r="E29" s="63"/>
    </row>
    <row r="30" spans="1:5" x14ac:dyDescent="0.2">
      <c r="A30" s="76" t="s">
        <v>59</v>
      </c>
      <c r="B30" s="73">
        <v>-0.13800915132989289</v>
      </c>
      <c r="C30" s="75">
        <v>-6.5619809670396378E-2</v>
      </c>
      <c r="D30" s="63"/>
      <c r="E30" s="63"/>
    </row>
    <row r="31" spans="1:5" x14ac:dyDescent="0.2">
      <c r="A31" s="76" t="s">
        <v>70</v>
      </c>
      <c r="B31" s="73">
        <v>-0.12732212423735234</v>
      </c>
      <c r="C31" s="75">
        <v>-5.1413004988303479E-2</v>
      </c>
      <c r="D31" s="63"/>
      <c r="E31" s="63"/>
    </row>
    <row r="32" spans="1:5" x14ac:dyDescent="0.2">
      <c r="A32" s="76" t="s">
        <v>64</v>
      </c>
      <c r="B32" s="73">
        <v>-0.11751870480783388</v>
      </c>
      <c r="C32" s="75">
        <v>-3.4605802523382412E-2</v>
      </c>
      <c r="D32" s="63"/>
      <c r="E32" s="63"/>
    </row>
    <row r="33" spans="1:12" x14ac:dyDescent="0.2">
      <c r="A33" s="76" t="s">
        <v>48</v>
      </c>
      <c r="B33" s="73">
        <v>-0.11639949663932647</v>
      </c>
      <c r="C33" s="75">
        <v>-0.10041069494299171</v>
      </c>
      <c r="D33" s="63"/>
      <c r="E33" s="32"/>
    </row>
    <row r="34" spans="1:12" x14ac:dyDescent="0.2">
      <c r="A34" s="76" t="s">
        <v>69</v>
      </c>
      <c r="B34" s="73">
        <v>-1.9258887782790168E-2</v>
      </c>
      <c r="C34" s="75">
        <v>-1.2702346933210817E-2</v>
      </c>
      <c r="D34" s="63"/>
      <c r="E34" s="79"/>
    </row>
    <row r="35" spans="1:12" x14ac:dyDescent="0.2">
      <c r="A35" s="76" t="s">
        <v>61</v>
      </c>
      <c r="B35" s="73">
        <v>-5.4025620590767431E-3</v>
      </c>
      <c r="C35" s="75">
        <v>3.3032947325097428E-2</v>
      </c>
      <c r="D35" s="63"/>
      <c r="E35" s="79"/>
    </row>
    <row r="36" spans="1:12" ht="15" customHeight="1" x14ac:dyDescent="0.2">
      <c r="A36" s="76" t="s">
        <v>46</v>
      </c>
      <c r="B36" s="73">
        <v>0.23993542141699997</v>
      </c>
      <c r="C36" s="75">
        <v>0.15976561878233797</v>
      </c>
      <c r="D36" s="63"/>
      <c r="E36" s="79"/>
      <c r="F36" s="80"/>
    </row>
    <row r="37" spans="1:12" x14ac:dyDescent="0.2">
      <c r="A37" s="76"/>
      <c r="B37" s="73"/>
      <c r="C37" s="75"/>
      <c r="D37" s="63"/>
      <c r="E37" s="79"/>
    </row>
    <row r="38" spans="1:12" x14ac:dyDescent="0.2">
      <c r="A38" s="76" t="s">
        <v>74</v>
      </c>
      <c r="B38" s="73">
        <v>0.32</v>
      </c>
      <c r="C38" s="75">
        <v>-8.6187787763258861E-3</v>
      </c>
      <c r="D38" s="63"/>
      <c r="E38" s="79"/>
    </row>
    <row r="39" spans="1:12" x14ac:dyDescent="0.2">
      <c r="A39" s="76" t="s">
        <v>73</v>
      </c>
      <c r="B39" s="73">
        <v>0.27338833587751132</v>
      </c>
      <c r="C39" s="75">
        <v>0.32777619719596474</v>
      </c>
      <c r="D39" s="63"/>
      <c r="E39" s="79"/>
    </row>
    <row r="40" spans="1:12" x14ac:dyDescent="0.2">
      <c r="A40" s="81" t="s">
        <v>75</v>
      </c>
      <c r="B40" s="82">
        <v>0.11923139987417741</v>
      </c>
      <c r="C40" s="83">
        <v>-1.4039134059852021E-2</v>
      </c>
      <c r="D40" s="63"/>
      <c r="E40" s="79"/>
    </row>
    <row r="41" spans="1:12" x14ac:dyDescent="0.2">
      <c r="A41" s="84"/>
      <c r="B41" s="84"/>
      <c r="C41" s="84"/>
      <c r="D41" s="63"/>
      <c r="E41" s="79"/>
    </row>
    <row r="42" spans="1:12" ht="15" customHeight="1" x14ac:dyDescent="0.2">
      <c r="A42" s="84"/>
      <c r="B42" s="84"/>
      <c r="C42" s="84"/>
      <c r="D42" s="79"/>
      <c r="E42" s="63"/>
      <c r="G42" s="79"/>
    </row>
    <row r="43" spans="1:12" ht="15" customHeight="1" x14ac:dyDescent="0.2">
      <c r="A43" s="84"/>
      <c r="B43" s="84"/>
      <c r="C43" s="84"/>
      <c r="D43" s="79"/>
      <c r="E43" s="63"/>
      <c r="G43" s="79"/>
    </row>
    <row r="44" spans="1:12" ht="15" customHeight="1" x14ac:dyDescent="0.2">
      <c r="A44" s="187" t="s">
        <v>168</v>
      </c>
      <c r="D44" s="79"/>
      <c r="E44" s="63"/>
      <c r="G44" s="79"/>
    </row>
    <row r="45" spans="1:12" x14ac:dyDescent="0.2">
      <c r="F45" s="84"/>
      <c r="G45" s="84"/>
      <c r="H45" s="84"/>
      <c r="I45" s="23"/>
      <c r="J45" s="23"/>
      <c r="K45" s="23"/>
      <c r="L45" s="23"/>
    </row>
    <row r="46" spans="1:12" x14ac:dyDescent="0.2">
      <c r="F46" s="84"/>
      <c r="G46" s="84"/>
      <c r="H46" s="84"/>
      <c r="I46" s="23"/>
      <c r="J46" s="23"/>
      <c r="K46" s="23"/>
      <c r="L46" s="23"/>
    </row>
    <row r="47" spans="1:12" x14ac:dyDescent="0.2">
      <c r="F47" s="84"/>
      <c r="G47" s="84"/>
      <c r="H47" s="84"/>
      <c r="I47" s="23"/>
      <c r="J47" s="23"/>
      <c r="K47" s="23"/>
      <c r="L47" s="23"/>
    </row>
    <row r="48" spans="1:12" x14ac:dyDescent="0.2">
      <c r="F48" s="84"/>
      <c r="G48" s="84"/>
      <c r="H48" s="84"/>
      <c r="I48" s="23"/>
      <c r="J48" s="23"/>
      <c r="K48" s="23"/>
      <c r="L48" s="23"/>
    </row>
    <row r="49" spans="1:17" x14ac:dyDescent="0.2">
      <c r="F49" s="84"/>
      <c r="G49" s="84"/>
      <c r="H49" s="84"/>
      <c r="I49" s="23"/>
      <c r="J49" s="23"/>
      <c r="K49" s="23"/>
      <c r="L49" s="23"/>
    </row>
    <row r="50" spans="1:17" x14ac:dyDescent="0.2">
      <c r="F50" s="84"/>
      <c r="G50" s="84"/>
      <c r="H50" s="84"/>
      <c r="I50" s="23"/>
      <c r="J50" s="23"/>
      <c r="K50" s="23"/>
      <c r="L50" s="23"/>
    </row>
    <row r="51" spans="1:17" x14ac:dyDescent="0.2">
      <c r="F51" s="84"/>
      <c r="G51" s="84"/>
      <c r="H51" s="84"/>
      <c r="I51" s="23"/>
      <c r="J51" s="23"/>
      <c r="K51" s="23"/>
      <c r="L51" s="23"/>
    </row>
    <row r="52" spans="1:17" x14ac:dyDescent="0.2">
      <c r="F52" s="84"/>
      <c r="G52" s="84"/>
      <c r="H52" s="84"/>
      <c r="I52" s="23"/>
      <c r="J52" s="23"/>
      <c r="K52" s="23"/>
      <c r="L52" s="23"/>
    </row>
    <row r="53" spans="1:17" x14ac:dyDescent="0.2">
      <c r="F53" s="84"/>
      <c r="G53" s="84"/>
      <c r="H53" s="84"/>
      <c r="I53" s="23"/>
      <c r="J53" s="23"/>
      <c r="K53" s="23"/>
      <c r="L53" s="23"/>
    </row>
    <row r="54" spans="1:17" x14ac:dyDescent="0.2">
      <c r="F54" s="84"/>
      <c r="G54" s="84"/>
      <c r="H54" s="84"/>
      <c r="I54" s="23"/>
      <c r="J54" s="23"/>
      <c r="K54" s="23"/>
      <c r="L54" s="23"/>
    </row>
    <row r="55" spans="1:17" x14ac:dyDescent="0.2">
      <c r="F55" s="84"/>
      <c r="G55" s="84"/>
      <c r="H55" s="84"/>
      <c r="I55" s="23"/>
      <c r="J55" s="23"/>
      <c r="K55" s="23"/>
      <c r="L55" s="23"/>
    </row>
    <row r="56" spans="1:17" x14ac:dyDescent="0.2">
      <c r="F56" s="84"/>
      <c r="G56" s="84"/>
      <c r="H56" s="84"/>
      <c r="I56" s="23"/>
      <c r="J56" s="23"/>
      <c r="K56" s="23"/>
      <c r="L56" s="23"/>
    </row>
    <row r="57" spans="1:17" x14ac:dyDescent="0.2">
      <c r="F57" s="84"/>
      <c r="G57" s="84"/>
      <c r="H57" s="84"/>
      <c r="I57" s="23"/>
      <c r="J57" s="23"/>
      <c r="K57" s="23"/>
      <c r="L57" s="23"/>
    </row>
    <row r="58" spans="1:17" x14ac:dyDescent="0.2">
      <c r="F58" s="84"/>
      <c r="G58" s="84"/>
      <c r="H58" s="84"/>
      <c r="I58" s="23"/>
      <c r="J58" s="23"/>
      <c r="K58" s="23"/>
      <c r="L58" s="23"/>
    </row>
    <row r="59" spans="1:17" x14ac:dyDescent="0.2">
      <c r="F59" s="84"/>
      <c r="G59" s="84"/>
      <c r="H59" s="84"/>
      <c r="I59" s="23"/>
      <c r="J59" s="23"/>
      <c r="K59" s="23"/>
      <c r="L59" s="23"/>
    </row>
    <row r="60" spans="1:17" x14ac:dyDescent="0.25">
      <c r="F60" s="84"/>
      <c r="G60" s="84"/>
    </row>
    <row r="61" spans="1:17" x14ac:dyDescent="0.25">
      <c r="E61" s="63"/>
      <c r="O61" s="84"/>
      <c r="P61" s="84"/>
      <c r="Q61" s="84"/>
    </row>
    <row r="62" spans="1:17" x14ac:dyDescent="0.25">
      <c r="E62" s="84" t="s">
        <v>7</v>
      </c>
      <c r="F62" s="84"/>
      <c r="G62" s="84"/>
      <c r="J62" s="63" t="s">
        <v>7</v>
      </c>
      <c r="O62" s="84"/>
      <c r="P62" s="84"/>
      <c r="Q62" s="84"/>
    </row>
    <row r="63" spans="1:17" x14ac:dyDescent="0.2">
      <c r="A63" s="85"/>
      <c r="B63" s="86" t="s">
        <v>122</v>
      </c>
      <c r="C63" s="87" t="s">
        <v>123</v>
      </c>
      <c r="E63" s="84" t="s">
        <v>121</v>
      </c>
      <c r="F63" s="84"/>
      <c r="G63" s="84"/>
      <c r="J63" s="63" t="s">
        <v>120</v>
      </c>
    </row>
    <row r="64" spans="1:17" x14ac:dyDescent="0.2">
      <c r="A64" s="91" t="s">
        <v>127</v>
      </c>
      <c r="B64" s="93">
        <v>-0.32601570998676799</v>
      </c>
      <c r="C64" s="75">
        <v>-0.11766499216955095</v>
      </c>
      <c r="E64" s="88" t="s">
        <v>124</v>
      </c>
      <c r="F64" s="89">
        <v>2019</v>
      </c>
      <c r="G64" s="89">
        <v>2020</v>
      </c>
      <c r="H64" s="90" t="s">
        <v>125</v>
      </c>
      <c r="I64" s="84"/>
      <c r="J64" s="88" t="s">
        <v>126</v>
      </c>
      <c r="K64" s="89">
        <v>2019</v>
      </c>
      <c r="L64" s="89">
        <v>2020</v>
      </c>
      <c r="M64" s="90" t="s">
        <v>125</v>
      </c>
    </row>
    <row r="65" spans="1:13" x14ac:dyDescent="0.2">
      <c r="A65" s="91" t="s">
        <v>76</v>
      </c>
      <c r="B65" s="93">
        <v>-0.33864523989122386</v>
      </c>
      <c r="C65" s="75">
        <v>-0.174058639416939</v>
      </c>
      <c r="E65" s="91" t="s">
        <v>127</v>
      </c>
      <c r="F65" s="92">
        <v>2.3569955490016401</v>
      </c>
      <c r="G65" s="92">
        <v>2.2393305568320891</v>
      </c>
      <c r="H65" s="93">
        <f>G65-F65</f>
        <v>-0.11766499216955095</v>
      </c>
      <c r="I65" s="84"/>
      <c r="J65" s="91" t="s">
        <v>127</v>
      </c>
      <c r="K65" s="92">
        <v>5.7487144706303441</v>
      </c>
      <c r="L65" s="92">
        <v>5.4226987606435761</v>
      </c>
      <c r="M65" s="93">
        <f>L65-K65</f>
        <v>-0.32601570998676799</v>
      </c>
    </row>
    <row r="66" spans="1:13" x14ac:dyDescent="0.2">
      <c r="A66" s="91" t="s">
        <v>77</v>
      </c>
      <c r="B66" s="93">
        <v>-0.24570936154491907</v>
      </c>
      <c r="C66" s="75">
        <v>-9.2712675778583886E-2</v>
      </c>
      <c r="D66" s="94"/>
      <c r="E66" s="91" t="s">
        <v>76</v>
      </c>
      <c r="F66" s="92">
        <v>2.2787027521989542</v>
      </c>
      <c r="G66" s="92">
        <v>2.1046441127820152</v>
      </c>
      <c r="H66" s="93">
        <f t="shared" ref="H66:H92" si="0">G66-F66</f>
        <v>-0.174058639416939</v>
      </c>
      <c r="I66" s="84"/>
      <c r="J66" s="91" t="s">
        <v>76</v>
      </c>
      <c r="K66" s="92">
        <v>5.281931924664991</v>
      </c>
      <c r="L66" s="92">
        <v>4.9432866847737671</v>
      </c>
      <c r="M66" s="93">
        <f t="shared" ref="M66:M92" si="1">L66-K66</f>
        <v>-0.33864523989122386</v>
      </c>
    </row>
    <row r="67" spans="1:13" x14ac:dyDescent="0.2">
      <c r="A67" s="91" t="s">
        <v>78</v>
      </c>
      <c r="B67" s="93">
        <v>-0.30853289136523721</v>
      </c>
      <c r="C67" s="75">
        <v>-6.4427209585292022E-2</v>
      </c>
      <c r="D67" s="94"/>
      <c r="E67" s="91" t="s">
        <v>77</v>
      </c>
      <c r="F67" s="92">
        <v>2.6320605185662473</v>
      </c>
      <c r="G67" s="92">
        <v>2.5393478427876635</v>
      </c>
      <c r="H67" s="93">
        <f t="shared" si="0"/>
        <v>-9.2712675778583886E-2</v>
      </c>
      <c r="I67" s="84"/>
      <c r="J67" s="91" t="s">
        <v>77</v>
      </c>
      <c r="K67" s="92">
        <v>5.7466995976321842</v>
      </c>
      <c r="L67" s="92">
        <v>5.5009902360872651</v>
      </c>
      <c r="M67" s="93">
        <f t="shared" si="1"/>
        <v>-0.24570936154491907</v>
      </c>
    </row>
    <row r="68" spans="1:13" x14ac:dyDescent="0.2">
      <c r="A68" s="91" t="s">
        <v>80</v>
      </c>
      <c r="B68" s="93">
        <v>-0.16882909742184538</v>
      </c>
      <c r="C68" s="75">
        <v>-4.2309958516217883E-2</v>
      </c>
      <c r="D68" s="94"/>
      <c r="E68" s="91" t="s">
        <v>78</v>
      </c>
      <c r="F68" s="92">
        <v>3.0925858895350729</v>
      </c>
      <c r="G68" s="92">
        <v>3.0281586799497808</v>
      </c>
      <c r="H68" s="93">
        <f t="shared" si="0"/>
        <v>-6.4427209585292022E-2</v>
      </c>
      <c r="I68" s="84"/>
      <c r="J68" s="91" t="s">
        <v>78</v>
      </c>
      <c r="K68" s="92">
        <v>10.192987176030282</v>
      </c>
      <c r="L68" s="92">
        <v>9.8844542846650452</v>
      </c>
      <c r="M68" s="93">
        <f t="shared" si="1"/>
        <v>-0.30853289136523721</v>
      </c>
    </row>
    <row r="69" spans="1:13" x14ac:dyDescent="0.2">
      <c r="A69" s="91" t="s">
        <v>81</v>
      </c>
      <c r="B69" s="93">
        <v>-0.11751870480783388</v>
      </c>
      <c r="C69" s="75">
        <v>-3.4605802523382412E-2</v>
      </c>
      <c r="D69" s="94"/>
      <c r="E69" s="91" t="s">
        <v>80</v>
      </c>
      <c r="F69" s="92">
        <v>2.5343743345255736</v>
      </c>
      <c r="G69" s="92">
        <v>2.4920643760093557</v>
      </c>
      <c r="H69" s="93">
        <f t="shared" si="0"/>
        <v>-4.2309958516217883E-2</v>
      </c>
      <c r="I69" s="84"/>
      <c r="J69" s="91" t="s">
        <v>80</v>
      </c>
      <c r="K69" s="92">
        <v>7.3662557158376076</v>
      </c>
      <c r="L69" s="92">
        <v>7.1974266184157623</v>
      </c>
      <c r="M69" s="93">
        <f t="shared" si="1"/>
        <v>-0.16882909742184538</v>
      </c>
    </row>
    <row r="70" spans="1:13" x14ac:dyDescent="0.2">
      <c r="A70" s="91" t="s">
        <v>82</v>
      </c>
      <c r="B70" s="93">
        <v>-0.12732212423735234</v>
      </c>
      <c r="C70" s="75">
        <v>-5.1413004988303479E-2</v>
      </c>
      <c r="D70" s="94"/>
      <c r="E70" s="91" t="s">
        <v>81</v>
      </c>
      <c r="F70" s="92">
        <v>2.037010370086807</v>
      </c>
      <c r="G70" s="92">
        <v>2.0024045675634246</v>
      </c>
      <c r="H70" s="93">
        <f t="shared" si="0"/>
        <v>-3.4605802523382412E-2</v>
      </c>
      <c r="I70" s="84"/>
      <c r="J70" s="91" t="s">
        <v>81</v>
      </c>
      <c r="K70" s="92">
        <v>5.6652222397615972</v>
      </c>
      <c r="L70" s="92">
        <v>5.5477035349537633</v>
      </c>
      <c r="M70" s="93">
        <f t="shared" si="1"/>
        <v>-0.11751870480783388</v>
      </c>
    </row>
    <row r="71" spans="1:13" x14ac:dyDescent="0.2">
      <c r="A71" s="91" t="s">
        <v>83</v>
      </c>
      <c r="B71" s="93">
        <v>-0.2052692411865511</v>
      </c>
      <c r="C71" s="75">
        <v>-9.4933320865983717E-2</v>
      </c>
      <c r="D71" s="94"/>
      <c r="E71" s="91" t="s">
        <v>82</v>
      </c>
      <c r="F71" s="92">
        <v>1.7594746282407474</v>
      </c>
      <c r="G71" s="92">
        <v>1.7080616232524439</v>
      </c>
      <c r="H71" s="93">
        <f t="shared" si="0"/>
        <v>-5.1413004988303479E-2</v>
      </c>
      <c r="I71" s="84"/>
      <c r="J71" s="91" t="s">
        <v>82</v>
      </c>
      <c r="K71" s="92">
        <v>4.2447460141721409</v>
      </c>
      <c r="L71" s="92">
        <v>4.1174238899347886</v>
      </c>
      <c r="M71" s="93">
        <f t="shared" si="1"/>
        <v>-0.12732212423735234</v>
      </c>
    </row>
    <row r="72" spans="1:13" x14ac:dyDescent="0.2">
      <c r="A72" s="91" t="s">
        <v>84</v>
      </c>
      <c r="B72" s="93">
        <v>-2.365964050961459</v>
      </c>
      <c r="C72" s="75">
        <v>-0.75923969311462747</v>
      </c>
      <c r="D72" s="94"/>
      <c r="E72" s="91" t="s">
        <v>83</v>
      </c>
      <c r="F72" s="92">
        <v>3.2921426377982685</v>
      </c>
      <c r="G72" s="92">
        <v>3.1972093169322848</v>
      </c>
      <c r="H72" s="93">
        <f t="shared" si="0"/>
        <v>-9.4933320865983717E-2</v>
      </c>
      <c r="I72" s="84"/>
      <c r="J72" s="91" t="s">
        <v>83</v>
      </c>
      <c r="K72" s="92">
        <v>6.9252577891181586</v>
      </c>
      <c r="L72" s="92">
        <v>6.7199885479316075</v>
      </c>
      <c r="M72" s="93">
        <f t="shared" si="1"/>
        <v>-0.2052692411865511</v>
      </c>
    </row>
    <row r="73" spans="1:13" x14ac:dyDescent="0.2">
      <c r="A73" s="91" t="s">
        <v>85</v>
      </c>
      <c r="B73" s="93">
        <v>-0.11639949663932647</v>
      </c>
      <c r="C73" s="75">
        <v>-0.10041069494299171</v>
      </c>
      <c r="D73" s="94"/>
      <c r="E73" s="91" t="s">
        <v>84</v>
      </c>
      <c r="F73" s="92">
        <v>3.2075990812157666</v>
      </c>
      <c r="G73" s="92">
        <v>2.4483593881011392</v>
      </c>
      <c r="H73" s="93">
        <f t="shared" si="0"/>
        <v>-0.75923969311462747</v>
      </c>
      <c r="I73" s="84"/>
      <c r="J73" s="91" t="s">
        <v>84</v>
      </c>
      <c r="K73" s="92">
        <v>9.4916771591369873</v>
      </c>
      <c r="L73" s="92">
        <v>7.1257131081755283</v>
      </c>
      <c r="M73" s="93">
        <f t="shared" si="1"/>
        <v>-2.365964050961459</v>
      </c>
    </row>
    <row r="74" spans="1:13" x14ac:dyDescent="0.2">
      <c r="A74" s="91" t="s">
        <v>86</v>
      </c>
      <c r="B74" s="93">
        <v>-0.30350641783778176</v>
      </c>
      <c r="C74" s="75">
        <v>-9.070988033643701E-3</v>
      </c>
      <c r="D74" s="94"/>
      <c r="E74" s="91" t="s">
        <v>85</v>
      </c>
      <c r="F74" s="92">
        <v>3.8662944255510494</v>
      </c>
      <c r="G74" s="92">
        <v>3.7658837306080577</v>
      </c>
      <c r="H74" s="93">
        <f t="shared" si="0"/>
        <v>-0.10041069494299171</v>
      </c>
      <c r="I74" s="84"/>
      <c r="J74" s="91" t="s">
        <v>85</v>
      </c>
      <c r="K74" s="92">
        <v>9.2276634540244853</v>
      </c>
      <c r="L74" s="92">
        <v>9.1112639573851588</v>
      </c>
      <c r="M74" s="93">
        <f t="shared" si="1"/>
        <v>-0.11639949663932647</v>
      </c>
    </row>
    <row r="75" spans="1:13" x14ac:dyDescent="0.2">
      <c r="A75" s="91" t="s">
        <v>87</v>
      </c>
      <c r="B75" s="93">
        <v>-0.13800915132989289</v>
      </c>
      <c r="C75" s="75">
        <v>-6.5619809670396378E-2</v>
      </c>
      <c r="D75" s="94"/>
      <c r="E75" s="91" t="s">
        <v>86</v>
      </c>
      <c r="F75" s="92">
        <v>1.7693990959316925</v>
      </c>
      <c r="G75" s="92">
        <v>1.7603281078980488</v>
      </c>
      <c r="H75" s="93">
        <f t="shared" si="0"/>
        <v>-9.070988033643701E-3</v>
      </c>
      <c r="I75" s="84"/>
      <c r="J75" s="91" t="s">
        <v>86</v>
      </c>
      <c r="K75" s="92">
        <v>4.9929498096289864</v>
      </c>
      <c r="L75" s="92">
        <v>4.6894433917912046</v>
      </c>
      <c r="M75" s="93">
        <f t="shared" si="1"/>
        <v>-0.30350641783778176</v>
      </c>
    </row>
    <row r="76" spans="1:13" x14ac:dyDescent="0.2">
      <c r="A76" s="91" t="s">
        <v>88</v>
      </c>
      <c r="B76" s="93">
        <v>-0.31729309496952318</v>
      </c>
      <c r="C76" s="75">
        <v>-0.13016998878493347</v>
      </c>
      <c r="D76" s="94"/>
      <c r="E76" s="91" t="s">
        <v>87</v>
      </c>
      <c r="F76" s="92">
        <v>2.8123816624114419</v>
      </c>
      <c r="G76" s="92">
        <v>2.7467618527410456</v>
      </c>
      <c r="H76" s="93">
        <f t="shared" si="0"/>
        <v>-6.5619809670396378E-2</v>
      </c>
      <c r="I76" s="84"/>
      <c r="J76" s="91" t="s">
        <v>87</v>
      </c>
      <c r="K76" s="92">
        <v>6.6402895101731749</v>
      </c>
      <c r="L76" s="92">
        <v>6.502280358843282</v>
      </c>
      <c r="M76" s="93">
        <f t="shared" si="1"/>
        <v>-0.13800915132989289</v>
      </c>
    </row>
    <row r="77" spans="1:13" x14ac:dyDescent="0.2">
      <c r="A77" s="91" t="s">
        <v>89</v>
      </c>
      <c r="B77" s="93">
        <v>-0.34083095075654057</v>
      </c>
      <c r="C77" s="75">
        <v>-0.17204144867357973</v>
      </c>
      <c r="D77" s="94"/>
      <c r="E77" s="91" t="s">
        <v>88</v>
      </c>
      <c r="F77" s="92">
        <v>2.3191002754719228</v>
      </c>
      <c r="G77" s="92">
        <v>2.1889302866869893</v>
      </c>
      <c r="H77" s="93">
        <f t="shared" si="0"/>
        <v>-0.13016998878493347</v>
      </c>
      <c r="I77" s="84"/>
      <c r="J77" s="91" t="s">
        <v>88</v>
      </c>
      <c r="K77" s="92">
        <v>4.9223867626916604</v>
      </c>
      <c r="L77" s="92">
        <v>4.6050936677221372</v>
      </c>
      <c r="M77" s="93">
        <f t="shared" si="1"/>
        <v>-0.31729309496952318</v>
      </c>
    </row>
    <row r="78" spans="1:13" x14ac:dyDescent="0.2">
      <c r="A78" s="91" t="s">
        <v>90</v>
      </c>
      <c r="B78" s="93">
        <v>-0.33649360132169281</v>
      </c>
      <c r="C78" s="75">
        <v>-0.12823537280259201</v>
      </c>
      <c r="D78" s="94"/>
      <c r="E78" s="91" t="s">
        <v>89</v>
      </c>
      <c r="F78" s="92">
        <v>3.4579353390413052</v>
      </c>
      <c r="G78" s="92">
        <v>3.2858938903677255</v>
      </c>
      <c r="H78" s="93">
        <f t="shared" si="0"/>
        <v>-0.17204144867357973</v>
      </c>
      <c r="I78" s="84"/>
      <c r="J78" s="91" t="s">
        <v>89</v>
      </c>
      <c r="K78" s="92">
        <v>9.1547275148281351</v>
      </c>
      <c r="L78" s="92">
        <v>8.8138965640715945</v>
      </c>
      <c r="M78" s="93">
        <f t="shared" si="1"/>
        <v>-0.34083095075654057</v>
      </c>
    </row>
    <row r="79" spans="1:13" x14ac:dyDescent="0.2">
      <c r="A79" s="91" t="s">
        <v>91</v>
      </c>
      <c r="B79" s="93">
        <v>-0.38061845861831411</v>
      </c>
      <c r="C79" s="75">
        <v>-0.19586141003258239</v>
      </c>
      <c r="D79" s="94"/>
      <c r="E79" s="91" t="s">
        <v>90</v>
      </c>
      <c r="F79" s="92">
        <v>2.2524906171995411</v>
      </c>
      <c r="G79" s="92">
        <v>2.1242552443969491</v>
      </c>
      <c r="H79" s="93">
        <f t="shared" si="0"/>
        <v>-0.12823537280259201</v>
      </c>
      <c r="I79" s="84"/>
      <c r="J79" s="91" t="s">
        <v>90</v>
      </c>
      <c r="K79" s="92">
        <v>6.1770583784214947</v>
      </c>
      <c r="L79" s="92">
        <v>5.8405647770998019</v>
      </c>
      <c r="M79" s="93">
        <f t="shared" si="1"/>
        <v>-0.33649360132169281</v>
      </c>
    </row>
    <row r="80" spans="1:13" x14ac:dyDescent="0.2">
      <c r="A80" s="91" t="s">
        <v>93</v>
      </c>
      <c r="B80" s="93">
        <v>-0.58754480638805973</v>
      </c>
      <c r="C80" s="75">
        <v>-0.21228802469452956</v>
      </c>
      <c r="D80" s="94"/>
      <c r="E80" s="91" t="s">
        <v>91</v>
      </c>
      <c r="F80" s="92">
        <v>1.4081488518518832</v>
      </c>
      <c r="G80" s="92">
        <v>1.2122874418193008</v>
      </c>
      <c r="H80" s="93">
        <f t="shared" si="0"/>
        <v>-0.19586141003258239</v>
      </c>
      <c r="I80" s="84"/>
      <c r="J80" s="91" t="s">
        <v>91</v>
      </c>
      <c r="K80" s="92">
        <v>6.2004925396545056</v>
      </c>
      <c r="L80" s="92">
        <v>5.8198740810361915</v>
      </c>
      <c r="M80" s="93">
        <f t="shared" si="1"/>
        <v>-0.38061845861831411</v>
      </c>
    </row>
    <row r="81" spans="1:13" x14ac:dyDescent="0.2">
      <c r="A81" s="91" t="s">
        <v>94</v>
      </c>
      <c r="B81" s="93">
        <v>-5.4025620590767431E-3</v>
      </c>
      <c r="C81" s="75">
        <v>3.3032947325097428E-2</v>
      </c>
      <c r="D81" s="94"/>
      <c r="E81" s="91" t="s">
        <v>93</v>
      </c>
      <c r="F81" s="92">
        <v>3.2482515104029681</v>
      </c>
      <c r="G81" s="92">
        <v>3.0359634857084385</v>
      </c>
      <c r="H81" s="93">
        <f t="shared" si="0"/>
        <v>-0.21228802469452956</v>
      </c>
      <c r="I81" s="84"/>
      <c r="J81" s="91" t="s">
        <v>93</v>
      </c>
      <c r="K81" s="92">
        <v>7.6475595727629146</v>
      </c>
      <c r="L81" s="92">
        <v>7.0600147663748549</v>
      </c>
      <c r="M81" s="93">
        <f t="shared" si="1"/>
        <v>-0.58754480638805973</v>
      </c>
    </row>
    <row r="82" spans="1:13" x14ac:dyDescent="0.2">
      <c r="A82" s="91" t="s">
        <v>95</v>
      </c>
      <c r="B82" s="93">
        <v>-0.7694953371762705</v>
      </c>
      <c r="C82" s="75">
        <v>-0.34956371353869353</v>
      </c>
      <c r="D82" s="94"/>
      <c r="E82" s="91" t="s">
        <v>94</v>
      </c>
      <c r="F82" s="92">
        <v>1.8856731184468245</v>
      </c>
      <c r="G82" s="92">
        <v>1.9187060657719219</v>
      </c>
      <c r="H82" s="93">
        <f t="shared" si="0"/>
        <v>3.3032947325097428E-2</v>
      </c>
      <c r="I82" s="84"/>
      <c r="J82" s="91" t="s">
        <v>94</v>
      </c>
      <c r="K82" s="92">
        <v>6.162095280135369</v>
      </c>
      <c r="L82" s="92">
        <v>6.1566927180762923</v>
      </c>
      <c r="M82" s="93">
        <f t="shared" si="1"/>
        <v>-5.4025620590767431E-3</v>
      </c>
    </row>
    <row r="83" spans="1:13" x14ac:dyDescent="0.2">
      <c r="A83" s="91" t="s">
        <v>96</v>
      </c>
      <c r="B83" s="93">
        <v>0.23993542141699997</v>
      </c>
      <c r="C83" s="75">
        <v>0.15976561878233797</v>
      </c>
      <c r="D83" s="94"/>
      <c r="E83" s="91" t="s">
        <v>95</v>
      </c>
      <c r="F83" s="92">
        <v>1.7406330038498219</v>
      </c>
      <c r="G83" s="92">
        <v>1.3910692903111284</v>
      </c>
      <c r="H83" s="93">
        <f t="shared" si="0"/>
        <v>-0.34956371353869353</v>
      </c>
      <c r="I83" s="84"/>
      <c r="J83" s="91" t="s">
        <v>95</v>
      </c>
      <c r="K83" s="92">
        <v>4.2641928136366651</v>
      </c>
      <c r="L83" s="92">
        <v>3.4946974764603946</v>
      </c>
      <c r="M83" s="93">
        <f t="shared" si="1"/>
        <v>-0.7694953371762705</v>
      </c>
    </row>
    <row r="84" spans="1:13" x14ac:dyDescent="0.2">
      <c r="A84" s="91" t="s">
        <v>97</v>
      </c>
      <c r="B84" s="93">
        <v>-0.58703308016624778</v>
      </c>
      <c r="C84" s="75">
        <v>-0.1911009939379813</v>
      </c>
      <c r="D84" s="94"/>
      <c r="E84" s="91" t="s">
        <v>96</v>
      </c>
      <c r="F84" s="92">
        <v>3.075024798350257</v>
      </c>
      <c r="G84" s="92">
        <v>3.234790417132595</v>
      </c>
      <c r="H84" s="93">
        <f t="shared" si="0"/>
        <v>0.15976561878233797</v>
      </c>
      <c r="I84" s="84"/>
      <c r="J84" s="91" t="s">
        <v>96</v>
      </c>
      <c r="K84" s="92">
        <v>9.8799509361960869</v>
      </c>
      <c r="L84" s="92">
        <v>10.119886357613087</v>
      </c>
      <c r="M84" s="93">
        <f t="shared" si="1"/>
        <v>0.23993542141699997</v>
      </c>
    </row>
    <row r="85" spans="1:13" x14ac:dyDescent="0.2">
      <c r="A85" s="91" t="s">
        <v>98</v>
      </c>
      <c r="B85" s="93">
        <v>-0.66178899110420097</v>
      </c>
      <c r="C85" s="75">
        <v>-0.22829007543033475</v>
      </c>
      <c r="D85" s="94"/>
      <c r="E85" s="91" t="s">
        <v>97</v>
      </c>
      <c r="F85" s="92">
        <v>2.4592214222702831</v>
      </c>
      <c r="G85" s="92">
        <v>2.2681204283323018</v>
      </c>
      <c r="H85" s="93">
        <f t="shared" si="0"/>
        <v>-0.1911009939379813</v>
      </c>
      <c r="I85" s="84"/>
      <c r="J85" s="91" t="s">
        <v>97</v>
      </c>
      <c r="K85" s="92">
        <v>8.0545704499382538</v>
      </c>
      <c r="L85" s="92">
        <v>7.467537369772006</v>
      </c>
      <c r="M85" s="93">
        <f t="shared" si="1"/>
        <v>-0.58703308016624778</v>
      </c>
    </row>
    <row r="86" spans="1:13" x14ac:dyDescent="0.2">
      <c r="A86" s="91" t="s">
        <v>100</v>
      </c>
      <c r="B86" s="93">
        <v>-0.49265874033582424</v>
      </c>
      <c r="C86" s="75">
        <v>-0.13244617772409351</v>
      </c>
      <c r="D86" s="94"/>
      <c r="E86" s="91" t="s">
        <v>98</v>
      </c>
      <c r="F86" s="92">
        <v>3.3909145137782808</v>
      </c>
      <c r="G86" s="92">
        <v>3.162624438347946</v>
      </c>
      <c r="H86" s="93">
        <f t="shared" si="0"/>
        <v>-0.22829007543033475</v>
      </c>
      <c r="I86" s="84"/>
      <c r="J86" s="91" t="s">
        <v>98</v>
      </c>
      <c r="K86" s="92">
        <v>8.5332524474680351</v>
      </c>
      <c r="L86" s="92">
        <v>7.8714634563638342</v>
      </c>
      <c r="M86" s="93">
        <f t="shared" si="1"/>
        <v>-0.66178899110420097</v>
      </c>
    </row>
    <row r="87" spans="1:13" x14ac:dyDescent="0.2">
      <c r="A87" s="91" t="s">
        <v>101</v>
      </c>
      <c r="B87" s="93">
        <v>-0.54907980315691507</v>
      </c>
      <c r="C87" s="75">
        <v>-0.14571771169412395</v>
      </c>
      <c r="D87" s="94"/>
      <c r="E87" s="91" t="s">
        <v>100</v>
      </c>
      <c r="F87" s="92">
        <v>2.6368850605425522</v>
      </c>
      <c r="G87" s="92">
        <v>2.5044388828184587</v>
      </c>
      <c r="H87" s="93">
        <f t="shared" si="0"/>
        <v>-0.13244617772409351</v>
      </c>
      <c r="I87" s="84"/>
      <c r="J87" s="91" t="s">
        <v>100</v>
      </c>
      <c r="K87" s="92">
        <v>7.3335324566555169</v>
      </c>
      <c r="L87" s="92">
        <v>6.8408737163196927</v>
      </c>
      <c r="M87" s="93">
        <f t="shared" si="1"/>
        <v>-0.49265874033582424</v>
      </c>
    </row>
    <row r="88" spans="1:13" x14ac:dyDescent="0.2">
      <c r="A88" s="91" t="s">
        <v>102</v>
      </c>
      <c r="B88" s="93">
        <v>-0.99527926811066081</v>
      </c>
      <c r="C88" s="75">
        <v>-0.23994924739630763</v>
      </c>
      <c r="D88" s="94"/>
      <c r="E88" s="91" t="s">
        <v>101</v>
      </c>
      <c r="F88" s="92">
        <v>2.5274160278316558</v>
      </c>
      <c r="G88" s="92">
        <v>2.3816983161375318</v>
      </c>
      <c r="H88" s="93">
        <f t="shared" si="0"/>
        <v>-0.14571771169412395</v>
      </c>
      <c r="I88" s="84"/>
      <c r="J88" s="91" t="s">
        <v>101</v>
      </c>
      <c r="K88" s="92">
        <v>6.8816782840188591</v>
      </c>
      <c r="L88" s="92">
        <v>6.332598480861944</v>
      </c>
      <c r="M88" s="93">
        <f t="shared" si="1"/>
        <v>-0.54907980315691507</v>
      </c>
    </row>
    <row r="89" spans="1:13" x14ac:dyDescent="0.2">
      <c r="A89" s="91" t="s">
        <v>103</v>
      </c>
      <c r="B89" s="93">
        <v>-1.9258887782790168E-2</v>
      </c>
      <c r="C89" s="75">
        <v>-1.2702346933210817E-2</v>
      </c>
      <c r="D89" s="94"/>
      <c r="E89" s="91" t="s">
        <v>102</v>
      </c>
      <c r="F89" s="92">
        <v>2.1202995507444129</v>
      </c>
      <c r="G89" s="92">
        <v>1.8803503033481053</v>
      </c>
      <c r="H89" s="93">
        <f t="shared" si="0"/>
        <v>-0.23994924739630763</v>
      </c>
      <c r="I89" s="84"/>
      <c r="J89" s="91" t="s">
        <v>102</v>
      </c>
      <c r="K89" s="92">
        <v>7.9123923475409397</v>
      </c>
      <c r="L89" s="92">
        <v>6.9171130794302789</v>
      </c>
      <c r="M89" s="93">
        <f t="shared" si="1"/>
        <v>-0.99527926811066081</v>
      </c>
    </row>
    <row r="90" spans="1:13" x14ac:dyDescent="0.2">
      <c r="A90" s="91" t="s">
        <v>104</v>
      </c>
      <c r="B90" s="93">
        <v>-1.4453834065462479</v>
      </c>
      <c r="C90" s="75">
        <v>-0.52411583185917898</v>
      </c>
      <c r="D90" s="94"/>
      <c r="E90" s="91" t="s">
        <v>103</v>
      </c>
      <c r="F90" s="92">
        <v>1.9992598164277646</v>
      </c>
      <c r="G90" s="92">
        <v>1.9865574694945538</v>
      </c>
      <c r="H90" s="93">
        <f t="shared" si="0"/>
        <v>-1.2702346933210817E-2</v>
      </c>
      <c r="I90" s="84"/>
      <c r="J90" s="91" t="s">
        <v>103</v>
      </c>
      <c r="K90" s="92">
        <v>4.5956148160377444</v>
      </c>
      <c r="L90" s="92">
        <v>4.5763559282549542</v>
      </c>
      <c r="M90" s="93">
        <f t="shared" si="1"/>
        <v>-1.9258887782790168E-2</v>
      </c>
    </row>
    <row r="91" spans="1:13" x14ac:dyDescent="0.2">
      <c r="A91" s="95" t="s">
        <v>105</v>
      </c>
      <c r="B91" s="97">
        <v>-0.15250353464542954</v>
      </c>
      <c r="C91" s="83">
        <v>-8.431998797676421E-3</v>
      </c>
      <c r="D91" s="94"/>
      <c r="E91" s="91" t="s">
        <v>104</v>
      </c>
      <c r="F91" s="92">
        <v>3.3146908776838093</v>
      </c>
      <c r="G91" s="92">
        <v>2.7905750458246303</v>
      </c>
      <c r="H91" s="93">
        <f t="shared" si="0"/>
        <v>-0.52411583185917898</v>
      </c>
      <c r="I91" s="84"/>
      <c r="J91" s="91" t="s">
        <v>104</v>
      </c>
      <c r="K91" s="92">
        <v>8.8089671077919949</v>
      </c>
      <c r="L91" s="92">
        <v>7.363583701245747</v>
      </c>
      <c r="M91" s="93">
        <f t="shared" si="1"/>
        <v>-1.4453834065462479</v>
      </c>
    </row>
    <row r="92" spans="1:13" x14ac:dyDescent="0.2">
      <c r="D92" s="94"/>
      <c r="E92" s="95" t="s">
        <v>105</v>
      </c>
      <c r="F92" s="96">
        <v>2.3881177696495404</v>
      </c>
      <c r="G92" s="96">
        <v>2.3796857708518639</v>
      </c>
      <c r="H92" s="97">
        <f t="shared" si="0"/>
        <v>-8.431998797676421E-3</v>
      </c>
      <c r="I92" s="84"/>
      <c r="J92" s="95" t="s">
        <v>105</v>
      </c>
      <c r="K92" s="96">
        <v>6.9067881568588856</v>
      </c>
      <c r="L92" s="96">
        <v>6.754284622213456</v>
      </c>
      <c r="M92" s="97">
        <f t="shared" si="1"/>
        <v>-0.15250353464542954</v>
      </c>
    </row>
  </sheetData>
  <sortState ref="A10:C36">
    <sortCondition ref="B10:B36"/>
  </sortState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91"/>
  <sheetViews>
    <sheetView showGridLines="0" topLeftCell="A40" zoomScaleNormal="100" workbookViewId="0">
      <selection activeCell="A40" sqref="A40"/>
    </sheetView>
  </sheetViews>
  <sheetFormatPr defaultColWidth="9" defaultRowHeight="12" x14ac:dyDescent="0.2"/>
  <cols>
    <col min="1" max="1" width="9" style="98"/>
    <col min="2" max="2" width="16.28515625" style="99" customWidth="1"/>
    <col min="3" max="3" width="14.5703125" style="99" customWidth="1"/>
    <col min="4" max="9" width="9.140625" style="99" bestFit="1" customWidth="1"/>
    <col min="10" max="11" width="16.5703125" style="99" customWidth="1"/>
    <col min="12" max="15" width="9.140625" style="99" bestFit="1" customWidth="1"/>
    <col min="16" max="16" width="9.85546875" style="99" bestFit="1" customWidth="1"/>
    <col min="17" max="17" width="9.140625" style="99" bestFit="1" customWidth="1"/>
    <col min="18" max="16384" width="9" style="101"/>
  </cols>
  <sheetData>
    <row r="2" spans="1:19" x14ac:dyDescent="0.2">
      <c r="E2" s="100"/>
      <c r="G2" s="100" t="s">
        <v>128</v>
      </c>
    </row>
    <row r="3" spans="1:19" x14ac:dyDescent="0.2">
      <c r="G3" s="99" t="s">
        <v>129</v>
      </c>
    </row>
    <row r="5" spans="1:19" x14ac:dyDescent="0.2">
      <c r="B5" s="98"/>
      <c r="C5" s="99" t="s">
        <v>130</v>
      </c>
      <c r="D5" s="99" t="s">
        <v>131</v>
      </c>
      <c r="E5" s="99" t="s">
        <v>132</v>
      </c>
      <c r="F5" s="99" t="s">
        <v>133</v>
      </c>
      <c r="G5" s="99" t="s">
        <v>5</v>
      </c>
      <c r="H5" s="99" t="s">
        <v>6</v>
      </c>
      <c r="I5" s="99" t="s">
        <v>130</v>
      </c>
      <c r="K5" s="99" t="s">
        <v>131</v>
      </c>
      <c r="L5" s="99" t="s">
        <v>132</v>
      </c>
      <c r="M5" s="99" t="s">
        <v>133</v>
      </c>
      <c r="N5" s="99" t="s">
        <v>5</v>
      </c>
      <c r="O5" s="99" t="s">
        <v>6</v>
      </c>
      <c r="R5" s="99"/>
      <c r="S5" s="99"/>
    </row>
    <row r="6" spans="1:19" x14ac:dyDescent="0.2">
      <c r="A6" s="32" t="s">
        <v>44</v>
      </c>
      <c r="B6" s="32" t="s">
        <v>44</v>
      </c>
      <c r="C6" s="102">
        <v>251072.90165552005</v>
      </c>
      <c r="D6" s="103">
        <v>7599.86699924</v>
      </c>
      <c r="E6" s="103">
        <v>52198.697482280004</v>
      </c>
      <c r="F6" s="103">
        <v>66260.053218030022</v>
      </c>
      <c r="G6" s="103">
        <v>114465.67350101002</v>
      </c>
      <c r="H6" s="103">
        <v>10548.610454959999</v>
      </c>
      <c r="I6" s="103">
        <v>100</v>
      </c>
      <c r="J6" s="103" t="s">
        <v>44</v>
      </c>
      <c r="K6" s="103">
        <f>D6/C6*100</f>
        <v>3.0269562940198371</v>
      </c>
      <c r="L6" s="103">
        <f>E6/C6*100</f>
        <v>20.790255395183294</v>
      </c>
      <c r="M6" s="103">
        <f>F6/C6*100</f>
        <v>26.390762516036443</v>
      </c>
      <c r="N6" s="103">
        <f>G6/C6*100</f>
        <v>45.590612426210988</v>
      </c>
      <c r="O6" s="103">
        <f>H6/C6*100</f>
        <v>4.2014133685494368</v>
      </c>
      <c r="R6" s="99"/>
      <c r="S6" s="99"/>
    </row>
    <row r="7" spans="1:19" x14ac:dyDescent="0.2">
      <c r="A7" s="32" t="s">
        <v>76</v>
      </c>
      <c r="B7" s="32" t="str">
        <f>VLOOKUP(A7,'Figure 2'!$B$51:$C$81,2,FALSE)</f>
        <v>Austria</v>
      </c>
      <c r="C7" s="104">
        <v>5385.2839999999997</v>
      </c>
      <c r="D7" s="103">
        <v>115.008</v>
      </c>
      <c r="E7" s="103">
        <v>862.53300000000002</v>
      </c>
      <c r="F7" s="103">
        <v>1092.713</v>
      </c>
      <c r="G7" s="103">
        <v>1920.577</v>
      </c>
      <c r="H7" s="103">
        <v>1394.453</v>
      </c>
      <c r="I7" s="103">
        <v>100</v>
      </c>
      <c r="J7" s="103" t="s">
        <v>66</v>
      </c>
      <c r="K7" s="103">
        <f t="shared" ref="K7:K39" si="0">D7/C7*100</f>
        <v>2.1355976769284593</v>
      </c>
      <c r="L7" s="103">
        <f t="shared" ref="L7:L39" si="1">E7/C7*100</f>
        <v>16.016481210647388</v>
      </c>
      <c r="M7" s="103">
        <f t="shared" ref="M7:M39" si="2">F7/C7*100</f>
        <v>20.290721900646279</v>
      </c>
      <c r="N7" s="103">
        <f t="shared" ref="N7:N39" si="3">G7/C7*100</f>
        <v>35.663430192353836</v>
      </c>
      <c r="O7" s="103">
        <f t="shared" ref="O7:O37" si="4">H7/C7*100</f>
        <v>25.893769019424045</v>
      </c>
      <c r="R7" s="99"/>
      <c r="S7" s="99"/>
    </row>
    <row r="8" spans="1:19" x14ac:dyDescent="0.2">
      <c r="A8" s="32" t="s">
        <v>77</v>
      </c>
      <c r="B8" s="32" t="str">
        <f>VLOOKUP(A8,'Figure 2'!$B$51:$C$81,2,FALSE)</f>
        <v>Belgium</v>
      </c>
      <c r="C8" s="102">
        <v>8814.0010000000002</v>
      </c>
      <c r="D8" s="103">
        <v>173.57400000000001</v>
      </c>
      <c r="E8" s="103">
        <v>1764.5070000000001</v>
      </c>
      <c r="F8" s="103">
        <v>2686.6120000000001</v>
      </c>
      <c r="G8" s="103">
        <v>4154.7619999999997</v>
      </c>
      <c r="H8" s="103">
        <v>34.545999999999999</v>
      </c>
      <c r="I8" s="103">
        <v>100</v>
      </c>
      <c r="J8" s="103" t="s">
        <v>65</v>
      </c>
      <c r="K8" s="103">
        <f t="shared" si="0"/>
        <v>1.9692986193216906</v>
      </c>
      <c r="L8" s="103">
        <f t="shared" si="1"/>
        <v>20.019364644955225</v>
      </c>
      <c r="M8" s="103">
        <f t="shared" si="2"/>
        <v>30.48118555920291</v>
      </c>
      <c r="N8" s="103">
        <f t="shared" si="3"/>
        <v>47.13820658745103</v>
      </c>
      <c r="O8" s="103">
        <f t="shared" si="4"/>
        <v>0.39194458906914126</v>
      </c>
      <c r="R8" s="99"/>
      <c r="S8" s="99"/>
    </row>
    <row r="9" spans="1:19" x14ac:dyDescent="0.2">
      <c r="A9" s="32" t="s">
        <v>78</v>
      </c>
      <c r="B9" s="32" t="str">
        <f>VLOOKUP(A9,'Figure 2'!$B$51:$C$81,2,FALSE)</f>
        <v>Bulgaria</v>
      </c>
      <c r="C9" s="102">
        <v>1441.9725943499998</v>
      </c>
      <c r="D9" s="103">
        <v>57.431230190000001</v>
      </c>
      <c r="E9" s="103">
        <v>495.89017281999998</v>
      </c>
      <c r="F9" s="103">
        <v>453.54432968999998</v>
      </c>
      <c r="G9" s="103">
        <v>388.11790572000001</v>
      </c>
      <c r="H9" s="103">
        <v>46.988955930000003</v>
      </c>
      <c r="I9" s="103">
        <v>100</v>
      </c>
      <c r="J9" s="103" t="s">
        <v>47</v>
      </c>
      <c r="K9" s="103">
        <f t="shared" si="0"/>
        <v>3.9828239742578715</v>
      </c>
      <c r="L9" s="103">
        <f t="shared" si="1"/>
        <v>34.38970856748724</v>
      </c>
      <c r="M9" s="103">
        <f t="shared" si="2"/>
        <v>31.453047822621404</v>
      </c>
      <c r="N9" s="103">
        <f t="shared" si="3"/>
        <v>26.91576159219257</v>
      </c>
      <c r="O9" s="103">
        <f t="shared" si="4"/>
        <v>3.258658043440922</v>
      </c>
      <c r="R9" s="99"/>
      <c r="S9" s="99"/>
    </row>
    <row r="10" spans="1:19" x14ac:dyDescent="0.2">
      <c r="A10" s="32" t="s">
        <v>80</v>
      </c>
      <c r="B10" s="32" t="str">
        <f>VLOOKUP(A10,'Figure 2'!$B$51:$C$81,2,FALSE)</f>
        <v>Cyprus</v>
      </c>
      <c r="C10" s="102">
        <v>500.803</v>
      </c>
      <c r="D10" s="103">
        <v>2.66</v>
      </c>
      <c r="E10" s="103">
        <v>83.010999999999996</v>
      </c>
      <c r="F10" s="103">
        <v>106.36500000000001</v>
      </c>
      <c r="G10" s="103">
        <v>284.048</v>
      </c>
      <c r="H10" s="103">
        <v>24.719000000000001</v>
      </c>
      <c r="I10" s="103">
        <v>100</v>
      </c>
      <c r="J10" s="103" t="s">
        <v>53</v>
      </c>
      <c r="K10" s="103">
        <f t="shared" si="0"/>
        <v>0.53114697795340682</v>
      </c>
      <c r="L10" s="103">
        <f t="shared" si="1"/>
        <v>16.575579619131673</v>
      </c>
      <c r="M10" s="103">
        <f t="shared" si="2"/>
        <v>21.238890342110572</v>
      </c>
      <c r="N10" s="103">
        <f t="shared" si="3"/>
        <v>56.718510072823051</v>
      </c>
      <c r="O10" s="103">
        <f t="shared" si="4"/>
        <v>4.9358729879813028</v>
      </c>
      <c r="R10" s="99"/>
      <c r="S10" s="99"/>
    </row>
    <row r="11" spans="1:19" x14ac:dyDescent="0.2">
      <c r="A11" s="32" t="s">
        <v>81</v>
      </c>
      <c r="B11" s="32" t="str">
        <f>VLOOKUP(A11,'Figure 2'!$B$51:$C$81,2,FALSE)</f>
        <v>Czechia</v>
      </c>
      <c r="C11" s="104">
        <v>3841.3459663899998</v>
      </c>
      <c r="D11" s="103">
        <v>151.01181424999999</v>
      </c>
      <c r="E11" s="103">
        <v>1166.0233165699999</v>
      </c>
      <c r="F11" s="103">
        <v>1579.8338987</v>
      </c>
      <c r="G11" s="103">
        <v>869.77034350999998</v>
      </c>
      <c r="H11" s="103">
        <v>74.706593359999999</v>
      </c>
      <c r="I11" s="103">
        <v>100</v>
      </c>
      <c r="J11" s="103" t="s">
        <v>64</v>
      </c>
      <c r="K11" s="103">
        <f t="shared" si="0"/>
        <v>3.9312213888382743</v>
      </c>
      <c r="L11" s="103">
        <f t="shared" si="1"/>
        <v>30.354550898881914</v>
      </c>
      <c r="M11" s="103">
        <f t="shared" si="2"/>
        <v>41.127092235971865</v>
      </c>
      <c r="N11" s="103">
        <f t="shared" si="3"/>
        <v>22.642332951004366</v>
      </c>
      <c r="O11" s="103">
        <f t="shared" si="4"/>
        <v>1.9448025253035819</v>
      </c>
      <c r="R11" s="99"/>
      <c r="S11" s="99"/>
    </row>
    <row r="12" spans="1:19" x14ac:dyDescent="0.2">
      <c r="A12" s="32" t="s">
        <v>82</v>
      </c>
      <c r="B12" s="32" t="str">
        <f>VLOOKUP(A12,'Figure 2'!$B$51:$C$81,2,FALSE)</f>
        <v>Germany</v>
      </c>
      <c r="C12" s="102">
        <v>49474.001999999993</v>
      </c>
      <c r="D12" s="103">
        <v>1451.047</v>
      </c>
      <c r="E12" s="103">
        <v>8698.518</v>
      </c>
      <c r="F12" s="103">
        <v>10143.576999999999</v>
      </c>
      <c r="G12" s="103">
        <v>23783.895</v>
      </c>
      <c r="H12" s="103">
        <v>5396.9650000000001</v>
      </c>
      <c r="I12" s="103">
        <v>100</v>
      </c>
      <c r="J12" s="103" t="s">
        <v>70</v>
      </c>
      <c r="K12" s="103">
        <f t="shared" si="0"/>
        <v>2.9329485009116509</v>
      </c>
      <c r="L12" s="103">
        <f t="shared" si="1"/>
        <v>17.58199791478361</v>
      </c>
      <c r="M12" s="103">
        <f t="shared" si="2"/>
        <v>20.502843089184498</v>
      </c>
      <c r="N12" s="103">
        <f t="shared" si="3"/>
        <v>48.073521523486221</v>
      </c>
      <c r="O12" s="103">
        <f t="shared" si="4"/>
        <v>10.908688971634033</v>
      </c>
      <c r="R12" s="99"/>
      <c r="S12" s="99"/>
    </row>
    <row r="13" spans="1:19" x14ac:dyDescent="0.2">
      <c r="A13" s="32" t="s">
        <v>83</v>
      </c>
      <c r="B13" s="32" t="str">
        <f>VLOOKUP(A13,'Figure 2'!$B$51:$C$81,2,FALSE)</f>
        <v>Denmark</v>
      </c>
      <c r="C13" s="102">
        <v>5894.0661729200001</v>
      </c>
      <c r="D13" s="103">
        <v>163.38203725</v>
      </c>
      <c r="E13" s="103">
        <v>870.23573766999993</v>
      </c>
      <c r="F13" s="103">
        <v>1333.3181720600001</v>
      </c>
      <c r="G13" s="103">
        <v>3527.1302259399999</v>
      </c>
      <c r="H13" s="103">
        <v>0</v>
      </c>
      <c r="I13" s="103">
        <v>100</v>
      </c>
      <c r="J13" s="103" t="s">
        <v>58</v>
      </c>
      <c r="K13" s="103">
        <f t="shared" si="0"/>
        <v>2.771974939824239</v>
      </c>
      <c r="L13" s="103">
        <f t="shared" si="1"/>
        <v>14.764607524568618</v>
      </c>
      <c r="M13" s="103">
        <f t="shared" si="2"/>
        <v>22.621364147315916</v>
      </c>
      <c r="N13" s="103">
        <f t="shared" si="3"/>
        <v>59.842053388291227</v>
      </c>
      <c r="O13" s="103">
        <f t="shared" si="4"/>
        <v>0</v>
      </c>
      <c r="R13" s="99"/>
      <c r="S13" s="99"/>
    </row>
    <row r="14" spans="1:19" x14ac:dyDescent="0.2">
      <c r="A14" s="32" t="s">
        <v>84</v>
      </c>
      <c r="B14" s="32" t="str">
        <f>VLOOKUP(A14,'Figure 2'!$B$51:$C$81,2,FALSE)</f>
        <v>Estonia</v>
      </c>
      <c r="C14" s="102">
        <v>623.93900000000008</v>
      </c>
      <c r="D14" s="103">
        <v>46.35</v>
      </c>
      <c r="E14" s="103">
        <v>137.09500000000003</v>
      </c>
      <c r="F14" s="103">
        <v>256.41700000000003</v>
      </c>
      <c r="G14" s="103">
        <v>174.494</v>
      </c>
      <c r="H14" s="103">
        <v>9.5830000000000002</v>
      </c>
      <c r="I14" s="103">
        <v>100</v>
      </c>
      <c r="J14" s="103" t="s">
        <v>54</v>
      </c>
      <c r="K14" s="103">
        <f t="shared" si="0"/>
        <v>7.4286108097105643</v>
      </c>
      <c r="L14" s="103">
        <f t="shared" si="1"/>
        <v>21.972500516877453</v>
      </c>
      <c r="M14" s="103">
        <f t="shared" si="2"/>
        <v>41.096485393604183</v>
      </c>
      <c r="N14" s="103">
        <f t="shared" si="3"/>
        <v>27.966515957489431</v>
      </c>
      <c r="O14" s="103">
        <f t="shared" si="4"/>
        <v>1.5358873223183676</v>
      </c>
      <c r="R14" s="99"/>
      <c r="S14" s="99"/>
    </row>
    <row r="15" spans="1:19" x14ac:dyDescent="0.2">
      <c r="A15" s="32" t="s">
        <v>85</v>
      </c>
      <c r="B15" s="32" t="str">
        <f>VLOOKUP(A15,'Figure 2'!$B$51:$C$81,2,FALSE)</f>
        <v>Greece</v>
      </c>
      <c r="C15" s="104">
        <v>5350.0000000000009</v>
      </c>
      <c r="D15" s="103">
        <v>251.68</v>
      </c>
      <c r="E15" s="103">
        <v>1235.2540000000001</v>
      </c>
      <c r="F15" s="103">
        <v>1769.5169999999998</v>
      </c>
      <c r="G15" s="103">
        <v>2002.998</v>
      </c>
      <c r="H15" s="103">
        <v>90.551000000000002</v>
      </c>
      <c r="I15" s="103">
        <v>100</v>
      </c>
      <c r="J15" s="103" t="s">
        <v>48</v>
      </c>
      <c r="K15" s="103">
        <f t="shared" si="0"/>
        <v>4.7042990654205603</v>
      </c>
      <c r="L15" s="103">
        <f t="shared" si="1"/>
        <v>23.088859813084113</v>
      </c>
      <c r="M15" s="103">
        <f t="shared" si="2"/>
        <v>33.075084112149526</v>
      </c>
      <c r="N15" s="103">
        <f t="shared" si="3"/>
        <v>37.439214953271019</v>
      </c>
      <c r="O15" s="103">
        <f t="shared" si="4"/>
        <v>1.6925420560747659</v>
      </c>
      <c r="R15" s="99"/>
      <c r="S15" s="99"/>
    </row>
    <row r="16" spans="1:19" x14ac:dyDescent="0.2">
      <c r="A16" s="32" t="s">
        <v>86</v>
      </c>
      <c r="B16" s="32" t="str">
        <f>VLOOKUP(A16,'Figure 2'!$B$51:$C$81,2,FALSE)</f>
        <v>Spain</v>
      </c>
      <c r="C16" s="104">
        <v>18253</v>
      </c>
      <c r="D16" s="103">
        <v>234</v>
      </c>
      <c r="E16" s="103">
        <v>3710.2000000000003</v>
      </c>
      <c r="F16" s="103">
        <v>5151.6000000000004</v>
      </c>
      <c r="G16" s="103">
        <v>9157.2000000000007</v>
      </c>
      <c r="H16" s="103">
        <v>0</v>
      </c>
      <c r="I16" s="103">
        <v>100</v>
      </c>
      <c r="J16" s="103" t="s">
        <v>67</v>
      </c>
      <c r="K16" s="103">
        <f t="shared" si="0"/>
        <v>1.2819810442119104</v>
      </c>
      <c r="L16" s="103">
        <f t="shared" si="1"/>
        <v>20.32652166767107</v>
      </c>
      <c r="M16" s="103">
        <f t="shared" si="2"/>
        <v>28.223305757957601</v>
      </c>
      <c r="N16" s="103">
        <f t="shared" si="3"/>
        <v>50.168191530159433</v>
      </c>
      <c r="O16" s="103">
        <f t="shared" si="4"/>
        <v>0</v>
      </c>
      <c r="R16" s="99"/>
      <c r="S16" s="99"/>
    </row>
    <row r="17" spans="1:19" x14ac:dyDescent="0.2">
      <c r="A17" s="32" t="s">
        <v>87</v>
      </c>
      <c r="B17" s="32" t="str">
        <f>VLOOKUP(A17,'Figure 2'!$B$51:$C$81,2,FALSE)</f>
        <v>Finland</v>
      </c>
      <c r="C17" s="102">
        <v>4591.009</v>
      </c>
      <c r="D17" s="103">
        <v>123.67100000000001</v>
      </c>
      <c r="E17" s="103">
        <v>1411.5630000000001</v>
      </c>
      <c r="F17" s="103">
        <v>1361.432</v>
      </c>
      <c r="G17" s="103">
        <v>1638.3430000000001</v>
      </c>
      <c r="H17" s="103">
        <v>56</v>
      </c>
      <c r="I17" s="103">
        <v>100</v>
      </c>
      <c r="J17" s="103" t="s">
        <v>59</v>
      </c>
      <c r="K17" s="103">
        <f t="shared" si="0"/>
        <v>2.6937651396457731</v>
      </c>
      <c r="L17" s="103">
        <f t="shared" si="1"/>
        <v>30.746247720272386</v>
      </c>
      <c r="M17" s="103">
        <f t="shared" si="2"/>
        <v>29.654309107213688</v>
      </c>
      <c r="N17" s="103">
        <f t="shared" si="3"/>
        <v>35.685902597882077</v>
      </c>
      <c r="O17" s="103">
        <f t="shared" si="4"/>
        <v>1.2197754349860783</v>
      </c>
      <c r="R17" s="99"/>
      <c r="S17" s="99"/>
    </row>
    <row r="18" spans="1:19" x14ac:dyDescent="0.2">
      <c r="A18" s="32" t="s">
        <v>88</v>
      </c>
      <c r="B18" s="32" t="str">
        <f>VLOOKUP(A18,'Figure 2'!$B$51:$C$81,2,FALSE)</f>
        <v>France</v>
      </c>
      <c r="C18" s="104">
        <v>46289.998999999996</v>
      </c>
      <c r="D18" s="103">
        <v>1806.249</v>
      </c>
      <c r="E18" s="103">
        <v>11992.157999999999</v>
      </c>
      <c r="F18" s="103">
        <v>11068.625</v>
      </c>
      <c r="G18" s="103">
        <v>20204.002</v>
      </c>
      <c r="H18" s="103">
        <v>1218.9649999999999</v>
      </c>
      <c r="I18" s="103">
        <v>100</v>
      </c>
      <c r="J18" s="103" t="s">
        <v>68</v>
      </c>
      <c r="K18" s="103">
        <f t="shared" si="0"/>
        <v>3.9020286001734421</v>
      </c>
      <c r="L18" s="103">
        <f t="shared" si="1"/>
        <v>25.906585135160618</v>
      </c>
      <c r="M18" s="103">
        <f t="shared" si="2"/>
        <v>23.911482478105047</v>
      </c>
      <c r="N18" s="103">
        <f t="shared" si="3"/>
        <v>43.646581197809056</v>
      </c>
      <c r="O18" s="103">
        <f t="shared" si="4"/>
        <v>2.6333225887518386</v>
      </c>
      <c r="R18" s="99"/>
      <c r="S18" s="99"/>
    </row>
    <row r="19" spans="1:19" x14ac:dyDescent="0.2">
      <c r="A19" s="32" t="s">
        <v>89</v>
      </c>
      <c r="B19" s="32" t="str">
        <f>VLOOKUP(A19,'Figure 2'!$B$51:$C$81,2,FALSE)</f>
        <v>Croatia</v>
      </c>
      <c r="C19" s="102">
        <v>1427.3718691899999</v>
      </c>
      <c r="D19" s="103">
        <v>95.652449379999993</v>
      </c>
      <c r="E19" s="103">
        <v>112.92968643999998</v>
      </c>
      <c r="F19" s="103">
        <v>703.52214823999998</v>
      </c>
      <c r="G19" s="103">
        <v>432.96176969999999</v>
      </c>
      <c r="H19" s="103">
        <v>82.305815429999996</v>
      </c>
      <c r="I19" s="103">
        <v>100</v>
      </c>
      <c r="J19" s="103" t="s">
        <v>50</v>
      </c>
      <c r="K19" s="103">
        <f t="shared" si="0"/>
        <v>6.7012984804219604</v>
      </c>
      <c r="L19" s="103">
        <f t="shared" si="1"/>
        <v>7.9117214565875491</v>
      </c>
      <c r="M19" s="103">
        <f t="shared" si="2"/>
        <v>49.287937041888902</v>
      </c>
      <c r="N19" s="103">
        <f t="shared" si="3"/>
        <v>30.332794070384452</v>
      </c>
      <c r="O19" s="103">
        <f t="shared" si="4"/>
        <v>5.7662489507171397</v>
      </c>
      <c r="R19" s="99"/>
      <c r="S19" s="99"/>
    </row>
    <row r="20" spans="1:19" x14ac:dyDescent="0.2">
      <c r="A20" s="32" t="s">
        <v>90</v>
      </c>
      <c r="B20" s="32" t="str">
        <f>VLOOKUP(A20,'Figure 2'!$B$51:$C$81,2,FALSE)</f>
        <v>Hungary</v>
      </c>
      <c r="C20" s="102">
        <v>2321.8651478500001</v>
      </c>
      <c r="D20" s="103">
        <v>144.21575150999999</v>
      </c>
      <c r="E20" s="103">
        <v>500.06610117000002</v>
      </c>
      <c r="F20" s="103">
        <v>697.82677097999999</v>
      </c>
      <c r="G20" s="103">
        <v>979.75652419000005</v>
      </c>
      <c r="H20" s="103">
        <v>0</v>
      </c>
      <c r="I20" s="103">
        <v>100</v>
      </c>
      <c r="J20" s="103" t="s">
        <v>62</v>
      </c>
      <c r="K20" s="103">
        <f t="shared" si="0"/>
        <v>6.2112027325764743</v>
      </c>
      <c r="L20" s="103">
        <f t="shared" si="1"/>
        <v>21.537258597169224</v>
      </c>
      <c r="M20" s="103">
        <f t="shared" si="2"/>
        <v>30.054577959713697</v>
      </c>
      <c r="N20" s="103">
        <f t="shared" si="3"/>
        <v>42.196960710540601</v>
      </c>
      <c r="O20" s="103">
        <f t="shared" si="4"/>
        <v>0</v>
      </c>
      <c r="R20" s="99"/>
      <c r="S20" s="99"/>
    </row>
    <row r="21" spans="1:19" x14ac:dyDescent="0.2">
      <c r="A21" s="32" t="s">
        <v>91</v>
      </c>
      <c r="B21" s="32" t="str">
        <f>VLOOKUP(A21,'Figure 2'!$B$51:$C$81,2,FALSE)</f>
        <v>Ireland</v>
      </c>
      <c r="C21" s="102">
        <v>3176.04</v>
      </c>
      <c r="D21" s="103">
        <v>68.162000000000006</v>
      </c>
      <c r="E21" s="103">
        <v>386.63099999999997</v>
      </c>
      <c r="F21" s="103">
        <v>1266.162</v>
      </c>
      <c r="G21" s="103">
        <v>1424.8989999999999</v>
      </c>
      <c r="H21" s="103">
        <v>30.186</v>
      </c>
      <c r="I21" s="103">
        <v>100</v>
      </c>
      <c r="J21" s="103" t="s">
        <v>63</v>
      </c>
      <c r="K21" s="103">
        <f t="shared" si="0"/>
        <v>2.1461316608103171</v>
      </c>
      <c r="L21" s="103">
        <f t="shared" si="1"/>
        <v>12.173366834170855</v>
      </c>
      <c r="M21" s="103">
        <f t="shared" si="2"/>
        <v>39.866059621415353</v>
      </c>
      <c r="N21" s="103">
        <f t="shared" si="3"/>
        <v>44.864013047694613</v>
      </c>
      <c r="O21" s="103">
        <f t="shared" si="4"/>
        <v>0.95042883590886773</v>
      </c>
      <c r="R21" s="99"/>
      <c r="S21" s="99"/>
    </row>
    <row r="22" spans="1:19" x14ac:dyDescent="0.2">
      <c r="A22" s="32" t="s">
        <v>93</v>
      </c>
      <c r="B22" s="32" t="str">
        <f>VLOOKUP(A22,'Figure 2'!$B$51:$C$81,2,FALSE)</f>
        <v>Italy</v>
      </c>
      <c r="C22" s="102">
        <v>47128</v>
      </c>
      <c r="D22" s="103">
        <v>1070.8679999999999</v>
      </c>
      <c r="E22" s="103">
        <v>9431.0349999999999</v>
      </c>
      <c r="F22" s="103">
        <v>12417.082999999999</v>
      </c>
      <c r="G22" s="103">
        <v>23038.748</v>
      </c>
      <c r="H22" s="103">
        <v>1170.2660000000001</v>
      </c>
      <c r="I22" s="103">
        <v>100</v>
      </c>
      <c r="J22" s="103" t="s">
        <v>55</v>
      </c>
      <c r="K22" s="103">
        <f t="shared" si="0"/>
        <v>2.2722542861992867</v>
      </c>
      <c r="L22" s="103">
        <f t="shared" si="1"/>
        <v>20.011532422339162</v>
      </c>
      <c r="M22" s="103">
        <f t="shared" si="2"/>
        <v>26.347570446443726</v>
      </c>
      <c r="N22" s="103">
        <f t="shared" si="3"/>
        <v>48.885477847564083</v>
      </c>
      <c r="O22" s="103">
        <f t="shared" si="4"/>
        <v>2.4831649974537431</v>
      </c>
      <c r="R22" s="99"/>
      <c r="S22" s="99"/>
    </row>
    <row r="23" spans="1:19" x14ac:dyDescent="0.2">
      <c r="A23" s="32" t="s">
        <v>94</v>
      </c>
      <c r="B23" s="32" t="str">
        <f>VLOOKUP(A23,'Figure 2'!$B$51:$C$81,2,FALSE)</f>
        <v>Lithuania</v>
      </c>
      <c r="C23" s="102">
        <v>809.32799999999997</v>
      </c>
      <c r="D23" s="103">
        <v>37.387</v>
      </c>
      <c r="E23" s="103">
        <v>107.31199999999998</v>
      </c>
      <c r="F23" s="103">
        <v>291.68699999999995</v>
      </c>
      <c r="G23" s="103">
        <v>372.94200000000001</v>
      </c>
      <c r="H23" s="103">
        <v>0</v>
      </c>
      <c r="I23" s="103">
        <v>100</v>
      </c>
      <c r="J23" s="103" t="s">
        <v>61</v>
      </c>
      <c r="K23" s="103">
        <f t="shared" si="0"/>
        <v>4.6195114959571395</v>
      </c>
      <c r="L23" s="103">
        <f t="shared" si="1"/>
        <v>13.259395449063913</v>
      </c>
      <c r="M23" s="103">
        <f t="shared" si="2"/>
        <v>36.040641124488459</v>
      </c>
      <c r="N23" s="103">
        <f t="shared" si="3"/>
        <v>46.080451930490483</v>
      </c>
      <c r="O23" s="103">
        <f t="shared" si="4"/>
        <v>0</v>
      </c>
      <c r="R23" s="99"/>
      <c r="S23" s="99"/>
    </row>
    <row r="24" spans="1:19" x14ac:dyDescent="0.2">
      <c r="A24" s="32" t="s">
        <v>95</v>
      </c>
      <c r="B24" s="32" t="str">
        <f>VLOOKUP(A24,'Figure 2'!$B$51:$C$81,2,FALSE)</f>
        <v>Luxembourg</v>
      </c>
      <c r="C24" s="102">
        <v>941.39999999999986</v>
      </c>
      <c r="D24" s="103">
        <v>0.32</v>
      </c>
      <c r="E24" s="103">
        <v>67.150000000000006</v>
      </c>
      <c r="F24" s="103">
        <v>237.45999999999998</v>
      </c>
      <c r="G24" s="103">
        <v>70.83</v>
      </c>
      <c r="H24" s="103">
        <v>565.64</v>
      </c>
      <c r="I24" s="103">
        <v>100</v>
      </c>
      <c r="J24" s="103" t="s">
        <v>72</v>
      </c>
      <c r="K24" s="103">
        <f t="shared" si="0"/>
        <v>3.3991926917357133E-2</v>
      </c>
      <c r="L24" s="103">
        <f t="shared" si="1"/>
        <v>7.1329934140641607</v>
      </c>
      <c r="M24" s="103">
        <f t="shared" si="2"/>
        <v>25.224134268111325</v>
      </c>
      <c r="N24" s="103">
        <f t="shared" si="3"/>
        <v>7.5239005736137674</v>
      </c>
      <c r="O24" s="103">
        <f t="shared" si="4"/>
        <v>60.084979817293402</v>
      </c>
      <c r="R24" s="99"/>
      <c r="S24" s="99"/>
    </row>
    <row r="25" spans="1:19" x14ac:dyDescent="0.2">
      <c r="A25" s="32" t="s">
        <v>96</v>
      </c>
      <c r="B25" s="32" t="str">
        <f>VLOOKUP(A25,'Figure 2'!$B$51:$C$81,2,FALSE)</f>
        <v>Latvia</v>
      </c>
      <c r="C25" s="104">
        <v>849.27300000000002</v>
      </c>
      <c r="D25" s="103">
        <v>50.988999999999997</v>
      </c>
      <c r="E25" s="103">
        <v>186.358</v>
      </c>
      <c r="F25" s="103">
        <v>299.88800000000003</v>
      </c>
      <c r="G25" s="103">
        <v>298.29300000000001</v>
      </c>
      <c r="H25" s="103">
        <v>13.744999999999999</v>
      </c>
      <c r="I25" s="103">
        <v>100</v>
      </c>
      <c r="J25" s="103" t="s">
        <v>46</v>
      </c>
      <c r="K25" s="103">
        <f t="shared" si="0"/>
        <v>6.0038409321855273</v>
      </c>
      <c r="L25" s="103">
        <f t="shared" si="1"/>
        <v>21.943238511055927</v>
      </c>
      <c r="M25" s="103">
        <f t="shared" si="2"/>
        <v>35.311142589014374</v>
      </c>
      <c r="N25" s="103">
        <f t="shared" si="3"/>
        <v>35.123334899378648</v>
      </c>
      <c r="O25" s="103">
        <f t="shared" si="4"/>
        <v>1.6184430683655313</v>
      </c>
      <c r="R25" s="99"/>
      <c r="S25" s="99"/>
    </row>
    <row r="26" spans="1:19" x14ac:dyDescent="0.2">
      <c r="A26" s="32" t="s">
        <v>97</v>
      </c>
      <c r="B26" s="32" t="str">
        <f>VLOOKUP(A26,'Figure 2'!$B$51:$C$81,2,FALSE)</f>
        <v>Malta</v>
      </c>
      <c r="C26" s="102">
        <v>161.739</v>
      </c>
      <c r="D26" s="103">
        <v>2.7160000000000002</v>
      </c>
      <c r="E26" s="103">
        <v>31.562000000000001</v>
      </c>
      <c r="F26" s="103">
        <v>41.427999999999997</v>
      </c>
      <c r="G26" s="103">
        <v>29.155999999999999</v>
      </c>
      <c r="H26" s="103">
        <v>56.877000000000002</v>
      </c>
      <c r="I26" s="103">
        <v>100</v>
      </c>
      <c r="J26" s="103" t="s">
        <v>52</v>
      </c>
      <c r="K26" s="103">
        <f t="shared" si="0"/>
        <v>1.6792486660607522</v>
      </c>
      <c r="L26" s="103">
        <f t="shared" si="1"/>
        <v>19.514155522168434</v>
      </c>
      <c r="M26" s="103">
        <f t="shared" si="2"/>
        <v>25.614106678043019</v>
      </c>
      <c r="N26" s="103">
        <f t="shared" si="3"/>
        <v>18.026573677344363</v>
      </c>
      <c r="O26" s="103">
        <f t="shared" si="4"/>
        <v>35.165915456383431</v>
      </c>
      <c r="R26" s="99"/>
      <c r="S26" s="99"/>
    </row>
    <row r="27" spans="1:19" x14ac:dyDescent="0.2">
      <c r="A27" s="32" t="s">
        <v>98</v>
      </c>
      <c r="B27" s="32" t="str">
        <f>VLOOKUP(A27,'Figure 2'!$B$51:$C$81,2,FALSE)</f>
        <v>Netherlands</v>
      </c>
      <c r="C27" s="105">
        <v>14487</v>
      </c>
      <c r="D27" s="103">
        <v>540</v>
      </c>
      <c r="E27" s="103">
        <v>1748</v>
      </c>
      <c r="F27" s="103">
        <v>4017</v>
      </c>
      <c r="G27" s="103">
        <v>8085</v>
      </c>
      <c r="H27" s="103">
        <v>97</v>
      </c>
      <c r="I27" s="103">
        <v>100</v>
      </c>
      <c r="J27" s="103" t="s">
        <v>51</v>
      </c>
      <c r="K27" s="103">
        <f t="shared" si="0"/>
        <v>3.7274798094843651</v>
      </c>
      <c r="L27" s="103">
        <f t="shared" si="1"/>
        <v>12.065990198108649</v>
      </c>
      <c r="M27" s="103">
        <f t="shared" si="2"/>
        <v>27.728308138330917</v>
      </c>
      <c r="N27" s="103">
        <f t="shared" si="3"/>
        <v>55.808656036446472</v>
      </c>
      <c r="O27" s="103">
        <f t="shared" si="4"/>
        <v>0.66956581762959888</v>
      </c>
      <c r="R27" s="99"/>
      <c r="S27" s="99"/>
    </row>
    <row r="28" spans="1:19" x14ac:dyDescent="0.2">
      <c r="A28" s="32" t="s">
        <v>100</v>
      </c>
      <c r="B28" s="32" t="str">
        <f>VLOOKUP(A28,'Figure 2'!$B$51:$C$81,2,FALSE)</f>
        <v>Poland</v>
      </c>
      <c r="C28" s="102">
        <v>11788.785638870002</v>
      </c>
      <c r="D28" s="103">
        <v>476.15158982000003</v>
      </c>
      <c r="E28" s="103">
        <v>2256.5763228900005</v>
      </c>
      <c r="F28" s="103">
        <v>4929.7172357199997</v>
      </c>
      <c r="G28" s="103">
        <v>4126.3404904400004</v>
      </c>
      <c r="H28" s="103">
        <v>0</v>
      </c>
      <c r="I28" s="103">
        <v>100</v>
      </c>
      <c r="J28" s="103" t="s">
        <v>57</v>
      </c>
      <c r="K28" s="103">
        <f t="shared" si="0"/>
        <v>4.0390215277986927</v>
      </c>
      <c r="L28" s="103">
        <f t="shared" si="1"/>
        <v>19.141719868496153</v>
      </c>
      <c r="M28" s="103">
        <f t="shared" si="2"/>
        <v>41.817006320529984</v>
      </c>
      <c r="N28" s="103">
        <f t="shared" si="3"/>
        <v>35.002252283175153</v>
      </c>
      <c r="O28" s="103">
        <f t="shared" si="4"/>
        <v>0</v>
      </c>
      <c r="R28" s="99"/>
      <c r="S28" s="99"/>
    </row>
    <row r="29" spans="1:19" x14ac:dyDescent="0.2">
      <c r="A29" s="32" t="s">
        <v>101</v>
      </c>
      <c r="B29" s="32" t="str">
        <f>VLOOKUP(A29,'Figure 2'!$B$51:$C$81,2,FALSE)</f>
        <v>Portugal</v>
      </c>
      <c r="C29" s="102">
        <v>3800.018</v>
      </c>
      <c r="D29" s="103">
        <v>76.09</v>
      </c>
      <c r="E29" s="103">
        <v>634.721</v>
      </c>
      <c r="F29" s="103">
        <v>1236.211</v>
      </c>
      <c r="G29" s="103">
        <v>1733.6130000000001</v>
      </c>
      <c r="H29" s="103">
        <v>119.383</v>
      </c>
      <c r="I29" s="103">
        <v>100</v>
      </c>
      <c r="J29" s="103" t="s">
        <v>60</v>
      </c>
      <c r="K29" s="103">
        <f t="shared" si="0"/>
        <v>2.0023589361945127</v>
      </c>
      <c r="L29" s="103">
        <f t="shared" si="1"/>
        <v>16.703105090554835</v>
      </c>
      <c r="M29" s="103">
        <f t="shared" si="2"/>
        <v>32.531714323458466</v>
      </c>
      <c r="N29" s="103">
        <f t="shared" si="3"/>
        <v>45.621178636522245</v>
      </c>
      <c r="O29" s="103">
        <f t="shared" si="4"/>
        <v>3.1416430132699369</v>
      </c>
      <c r="R29" s="99"/>
      <c r="S29" s="99"/>
    </row>
    <row r="30" spans="1:19" x14ac:dyDescent="0.2">
      <c r="A30" s="32" t="s">
        <v>102</v>
      </c>
      <c r="B30" s="32" t="str">
        <f>VLOOKUP(A30,'Figure 2'!$B$51:$C$81,2,FALSE)</f>
        <v>Romania</v>
      </c>
      <c r="C30" s="102">
        <v>3743.0599484200011</v>
      </c>
      <c r="D30" s="103">
        <v>48.06854319</v>
      </c>
      <c r="E30" s="103">
        <v>2617.1684572400004</v>
      </c>
      <c r="F30" s="103">
        <v>526.35861623999995</v>
      </c>
      <c r="G30" s="103">
        <v>546.69424150999998</v>
      </c>
      <c r="H30" s="103">
        <v>4.77009024</v>
      </c>
      <c r="I30" s="103">
        <v>100</v>
      </c>
      <c r="J30" s="103" t="s">
        <v>56</v>
      </c>
      <c r="K30" s="103">
        <f t="shared" si="0"/>
        <v>1.2842044704704882</v>
      </c>
      <c r="L30" s="103">
        <f t="shared" si="1"/>
        <v>69.920559470193496</v>
      </c>
      <c r="M30" s="103">
        <f t="shared" si="2"/>
        <v>14.062254505493115</v>
      </c>
      <c r="N30" s="103">
        <f t="shared" si="3"/>
        <v>14.605543299961504</v>
      </c>
      <c r="O30" s="103">
        <f t="shared" si="4"/>
        <v>0.12743825388138716</v>
      </c>
      <c r="R30" s="99"/>
      <c r="S30" s="99"/>
    </row>
    <row r="31" spans="1:19" x14ac:dyDescent="0.2">
      <c r="A31" s="32" t="s">
        <v>103</v>
      </c>
      <c r="B31" s="32" t="str">
        <f>VLOOKUP(A31,'Figure 2'!$B$51:$C$81,2,FALSE)</f>
        <v>Sweden</v>
      </c>
      <c r="C31" s="102">
        <v>6724.6823175299996</v>
      </c>
      <c r="D31" s="103">
        <v>339.36958364999998</v>
      </c>
      <c r="E31" s="103">
        <v>1194.57268748</v>
      </c>
      <c r="F31" s="103">
        <v>1694.2800464000002</v>
      </c>
      <c r="G31" s="103">
        <v>3496.46</v>
      </c>
      <c r="H31" s="103">
        <v>0</v>
      </c>
      <c r="I31" s="103">
        <v>100</v>
      </c>
      <c r="J31" s="103" t="s">
        <v>69</v>
      </c>
      <c r="K31" s="103">
        <f t="shared" si="0"/>
        <v>5.0466262586907105</v>
      </c>
      <c r="L31" s="103">
        <f t="shared" si="1"/>
        <v>17.76400179330361</v>
      </c>
      <c r="M31" s="103">
        <f t="shared" si="2"/>
        <v>25.194945521565032</v>
      </c>
      <c r="N31" s="103">
        <f t="shared" si="3"/>
        <v>51.994426426440654</v>
      </c>
      <c r="O31" s="103">
        <f t="shared" si="4"/>
        <v>0</v>
      </c>
      <c r="R31" s="99"/>
      <c r="S31" s="99"/>
    </row>
    <row r="32" spans="1:19" x14ac:dyDescent="0.2">
      <c r="A32" s="32" t="s">
        <v>105</v>
      </c>
      <c r="B32" s="32" t="str">
        <f>VLOOKUP(A32,'Figure 2'!$B$51:$C$81,2,FALSE)</f>
        <v>Slovakia</v>
      </c>
      <c r="C32" s="102">
        <v>1941.509</v>
      </c>
      <c r="D32" s="103">
        <v>71.257999999999996</v>
      </c>
      <c r="E32" s="103">
        <v>192.46799999999999</v>
      </c>
      <c r="F32" s="103">
        <v>746.803</v>
      </c>
      <c r="G32" s="103">
        <v>870.02</v>
      </c>
      <c r="H32" s="103">
        <v>60.96</v>
      </c>
      <c r="I32" s="103">
        <v>100</v>
      </c>
      <c r="J32" s="103" t="s">
        <v>71</v>
      </c>
      <c r="K32" s="103">
        <f t="shared" si="0"/>
        <v>3.6702379437849633</v>
      </c>
      <c r="L32" s="103">
        <f t="shared" si="1"/>
        <v>9.9133200000618071</v>
      </c>
      <c r="M32" s="103">
        <f t="shared" si="2"/>
        <v>38.465080512117126</v>
      </c>
      <c r="N32" s="103">
        <f t="shared" si="3"/>
        <v>44.811535769342299</v>
      </c>
      <c r="O32" s="103">
        <f t="shared" si="4"/>
        <v>3.1398257746938079</v>
      </c>
      <c r="R32" s="99"/>
      <c r="S32" s="99"/>
    </row>
    <row r="33" spans="1:19" x14ac:dyDescent="0.2">
      <c r="A33" s="32" t="s">
        <v>104</v>
      </c>
      <c r="B33" s="32" t="str">
        <f>VLOOKUP(A33,'Figure 2'!$B$51:$C$81,2,FALSE)</f>
        <v>Slovenia</v>
      </c>
      <c r="C33" s="102">
        <v>1313.4079999999999</v>
      </c>
      <c r="D33" s="103">
        <v>2.5550000000000002</v>
      </c>
      <c r="E33" s="103">
        <v>305.15899999999999</v>
      </c>
      <c r="F33" s="103">
        <v>151.072</v>
      </c>
      <c r="G33" s="103">
        <v>854.62199999999996</v>
      </c>
      <c r="H33" s="103">
        <v>0</v>
      </c>
      <c r="I33" s="103">
        <v>100</v>
      </c>
      <c r="J33" s="103" t="s">
        <v>45</v>
      </c>
      <c r="K33" s="103">
        <f t="shared" si="0"/>
        <v>0.1945320875158367</v>
      </c>
      <c r="L33" s="103">
        <f t="shared" si="1"/>
        <v>23.234135927297537</v>
      </c>
      <c r="M33" s="103">
        <f t="shared" si="2"/>
        <v>11.502290225124257</v>
      </c>
      <c r="N33" s="103">
        <f t="shared" si="3"/>
        <v>65.069041760062376</v>
      </c>
      <c r="O33" s="103">
        <f t="shared" si="4"/>
        <v>0</v>
      </c>
      <c r="R33" s="99"/>
      <c r="S33" s="99"/>
    </row>
    <row r="34" spans="1:19" x14ac:dyDescent="0.2">
      <c r="A34" s="32" t="s">
        <v>92</v>
      </c>
      <c r="B34" s="32" t="str">
        <f>VLOOKUP(A34,'Figure 2'!$B$51:$C$81,2,FALSE)</f>
        <v>Iceland</v>
      </c>
      <c r="C34" s="102">
        <v>246.18703571</v>
      </c>
      <c r="D34" s="103">
        <v>15.730471490000001</v>
      </c>
      <c r="E34" s="103">
        <v>34.482914989999998</v>
      </c>
      <c r="F34" s="103">
        <v>48.034795530000004</v>
      </c>
      <c r="G34" s="103">
        <v>136.21729611000001</v>
      </c>
      <c r="H34" s="103">
        <v>11.72155759</v>
      </c>
      <c r="I34" s="103">
        <v>100</v>
      </c>
      <c r="J34" s="103" t="s">
        <v>75</v>
      </c>
      <c r="K34" s="103">
        <f t="shared" si="0"/>
        <v>6.3896425108793968</v>
      </c>
      <c r="L34" s="103">
        <f t="shared" si="1"/>
        <v>14.006795642407305</v>
      </c>
      <c r="M34" s="103">
        <f t="shared" si="2"/>
        <v>19.511504897675998</v>
      </c>
      <c r="N34" s="103">
        <f t="shared" si="3"/>
        <v>55.330816148442267</v>
      </c>
      <c r="O34" s="103">
        <f t="shared" si="4"/>
        <v>4.7612408005950391</v>
      </c>
      <c r="R34" s="99"/>
      <c r="S34" s="99"/>
    </row>
    <row r="35" spans="1:19" x14ac:dyDescent="0.2">
      <c r="A35" s="32" t="s">
        <v>79</v>
      </c>
      <c r="B35" s="32" t="str">
        <f>VLOOKUP(A35,'Figure 2'!$B$51:$C$81,2,FALSE)</f>
        <v>Switzerland</v>
      </c>
      <c r="C35" s="105">
        <v>6144.2675324500005</v>
      </c>
      <c r="D35" s="103">
        <v>130.35238095</v>
      </c>
      <c r="E35" s="103">
        <v>933.8121211900002</v>
      </c>
      <c r="F35" s="103">
        <v>1386.7939394</v>
      </c>
      <c r="G35" s="103">
        <v>3050.4034631999998</v>
      </c>
      <c r="H35" s="103">
        <v>642.90562770999998</v>
      </c>
      <c r="I35" s="103">
        <v>100</v>
      </c>
      <c r="J35" s="103" t="s">
        <v>74</v>
      </c>
      <c r="K35" s="103">
        <f t="shared" si="0"/>
        <v>2.1215284045097973</v>
      </c>
      <c r="L35" s="103">
        <f t="shared" si="1"/>
        <v>15.198103211785874</v>
      </c>
      <c r="M35" s="103">
        <f t="shared" si="2"/>
        <v>22.570533136388704</v>
      </c>
      <c r="N35" s="103">
        <f t="shared" si="3"/>
        <v>49.646332082543033</v>
      </c>
      <c r="O35" s="103">
        <f t="shared" si="4"/>
        <v>10.463503164772581</v>
      </c>
      <c r="R35" s="99"/>
      <c r="S35" s="99"/>
    </row>
    <row r="36" spans="1:19" x14ac:dyDescent="0.2">
      <c r="A36" s="32" t="s">
        <v>99</v>
      </c>
      <c r="B36" s="32" t="str">
        <f>VLOOKUP(A36,'Figure 2'!$B$51:$C$81,2,FALSE)</f>
        <v>Norway</v>
      </c>
      <c r="C36" s="102">
        <v>4960.14587132</v>
      </c>
      <c r="D36" s="103">
        <v>95.649908830000001</v>
      </c>
      <c r="E36" s="103">
        <v>1527.16853348</v>
      </c>
      <c r="F36" s="103">
        <v>1458.7132065599999</v>
      </c>
      <c r="G36" s="103">
        <v>1878.6142224499999</v>
      </c>
      <c r="H36" s="103">
        <v>0</v>
      </c>
      <c r="I36" s="103">
        <v>100</v>
      </c>
      <c r="J36" s="103" t="s">
        <v>73</v>
      </c>
      <c r="K36" s="103">
        <f t="shared" si="0"/>
        <v>1.9283688688079961</v>
      </c>
      <c r="L36" s="103">
        <f t="shared" si="1"/>
        <v>30.78878269105396</v>
      </c>
      <c r="M36" s="103">
        <f t="shared" si="2"/>
        <v>29.408675559209012</v>
      </c>
      <c r="N36" s="103">
        <f t="shared" si="3"/>
        <v>37.874172880929017</v>
      </c>
      <c r="O36" s="103">
        <f t="shared" si="4"/>
        <v>0</v>
      </c>
      <c r="R36" s="99"/>
      <c r="S36" s="99"/>
    </row>
    <row r="37" spans="1:19" x14ac:dyDescent="0.2">
      <c r="A37" s="32" t="s">
        <v>112</v>
      </c>
      <c r="B37" s="32" t="str">
        <f>VLOOKUP(A37,'Figure 2'!$B$51:$C$84,2,FALSE)</f>
        <v>Noth Macedonia</v>
      </c>
      <c r="C37" s="102">
        <v>194.93891388000003</v>
      </c>
      <c r="D37" s="103">
        <v>27.223819939999998</v>
      </c>
      <c r="E37" s="103">
        <v>49.884379350000003</v>
      </c>
      <c r="F37" s="103">
        <v>62.625915480000003</v>
      </c>
      <c r="G37" s="103">
        <v>52.546662009999999</v>
      </c>
      <c r="H37" s="103">
        <v>2.6581370999999998</v>
      </c>
      <c r="I37" s="103">
        <v>100</v>
      </c>
      <c r="J37" s="103" t="s">
        <v>113</v>
      </c>
      <c r="K37" s="103">
        <f t="shared" si="0"/>
        <v>13.965308105060217</v>
      </c>
      <c r="L37" s="103">
        <f t="shared" si="1"/>
        <v>25.589749299982095</v>
      </c>
      <c r="M37" s="103">
        <f t="shared" si="2"/>
        <v>32.125917926551644</v>
      </c>
      <c r="N37" s="103">
        <f t="shared" si="3"/>
        <v>26.955450281387392</v>
      </c>
      <c r="O37" s="103">
        <f t="shared" si="4"/>
        <v>1.3635743870186374</v>
      </c>
      <c r="R37" s="99"/>
      <c r="S37" s="99"/>
    </row>
    <row r="38" spans="1:19" x14ac:dyDescent="0.2">
      <c r="A38" s="32" t="s">
        <v>110</v>
      </c>
      <c r="B38" s="32" t="str">
        <f>VLOOKUP(A38,'Figure 2'!$B$51:$C$84,2,FALSE)</f>
        <v>Turkey</v>
      </c>
      <c r="C38" s="102">
        <v>10112.771869589998</v>
      </c>
      <c r="D38" s="103">
        <v>566.28256566000005</v>
      </c>
      <c r="E38" s="103">
        <v>1402.6571123199999</v>
      </c>
      <c r="F38" s="103">
        <v>6128.7546647599993</v>
      </c>
      <c r="G38" s="103">
        <v>2015.0775268499999</v>
      </c>
      <c r="H38" s="103">
        <v>0</v>
      </c>
      <c r="I38" s="103">
        <v>100</v>
      </c>
      <c r="J38" s="103" t="s">
        <v>111</v>
      </c>
      <c r="K38" s="103">
        <f t="shared" si="0"/>
        <v>5.5996770515793193</v>
      </c>
      <c r="L38" s="103">
        <f t="shared" si="1"/>
        <v>13.870154794432912</v>
      </c>
      <c r="M38" s="103">
        <f t="shared" si="2"/>
        <v>60.604102849286136</v>
      </c>
      <c r="N38" s="103">
        <f t="shared" si="3"/>
        <v>19.926065304701638</v>
      </c>
      <c r="O38" s="103">
        <f>H38/C38*100</f>
        <v>0</v>
      </c>
      <c r="R38" s="99"/>
      <c r="S38" s="99"/>
    </row>
    <row r="39" spans="1:19" x14ac:dyDescent="0.2">
      <c r="A39" s="32" t="s">
        <v>108</v>
      </c>
      <c r="B39" s="32" t="str">
        <f>VLOOKUP(A39,'Figure 2'!$B$51:$C$84,2,FALSE)</f>
        <v>Serbia</v>
      </c>
      <c r="C39" s="102">
        <v>1542.12674894</v>
      </c>
      <c r="D39" s="103">
        <v>27.511253759999999</v>
      </c>
      <c r="E39" s="103">
        <v>378.19215263000001</v>
      </c>
      <c r="F39" s="103">
        <v>552.12912482999991</v>
      </c>
      <c r="G39" s="103">
        <v>584.29421772000001</v>
      </c>
      <c r="H39" s="103">
        <v>0</v>
      </c>
      <c r="I39" s="103">
        <v>100</v>
      </c>
      <c r="J39" s="103" t="s">
        <v>109</v>
      </c>
      <c r="K39" s="103">
        <f t="shared" si="0"/>
        <v>1.7839813607351147</v>
      </c>
      <c r="L39" s="103">
        <f t="shared" si="1"/>
        <v>24.524064114052564</v>
      </c>
      <c r="M39" s="103">
        <f t="shared" si="2"/>
        <v>35.803096289556791</v>
      </c>
      <c r="N39" s="103">
        <f t="shared" si="3"/>
        <v>37.888858235655526</v>
      </c>
      <c r="O39" s="103">
        <f>H39/C39*100</f>
        <v>0</v>
      </c>
      <c r="R39" s="99"/>
      <c r="S39" s="99"/>
    </row>
    <row r="41" spans="1:19" x14ac:dyDescent="0.2">
      <c r="A41" s="79"/>
      <c r="B41" s="106"/>
    </row>
    <row r="44" spans="1:19" x14ac:dyDescent="0.2">
      <c r="C44" s="107" t="s">
        <v>131</v>
      </c>
      <c r="D44" s="107" t="s">
        <v>134</v>
      </c>
      <c r="E44" s="107" t="s">
        <v>133</v>
      </c>
      <c r="F44" s="107" t="s">
        <v>5</v>
      </c>
      <c r="G44" s="107" t="s">
        <v>6</v>
      </c>
    </row>
    <row r="45" spans="1:19" x14ac:dyDescent="0.2">
      <c r="B45" s="108" t="s">
        <v>169</v>
      </c>
      <c r="C45" s="109">
        <v>3.0269562940198371</v>
      </c>
      <c r="D45" s="109">
        <v>20.790255395183294</v>
      </c>
      <c r="E45" s="109">
        <v>26.390762516036443</v>
      </c>
      <c r="F45" s="109">
        <v>45.590612426210988</v>
      </c>
      <c r="G45" s="109">
        <v>4.2014133685494368</v>
      </c>
    </row>
    <row r="46" spans="1:19" x14ac:dyDescent="0.2">
      <c r="B46" s="108"/>
      <c r="C46" s="109"/>
      <c r="D46" s="109"/>
      <c r="E46" s="109"/>
      <c r="F46" s="109"/>
      <c r="G46" s="109"/>
    </row>
    <row r="47" spans="1:19" x14ac:dyDescent="0.2">
      <c r="B47" s="108" t="s">
        <v>45</v>
      </c>
      <c r="C47" s="109">
        <v>0.1945320875158367</v>
      </c>
      <c r="D47" s="109">
        <v>23.234135927297537</v>
      </c>
      <c r="E47" s="109">
        <v>11.502290225124257</v>
      </c>
      <c r="F47" s="109">
        <v>65.069041760062376</v>
      </c>
      <c r="G47" s="109">
        <v>0</v>
      </c>
    </row>
    <row r="48" spans="1:19" x14ac:dyDescent="0.2">
      <c r="B48" s="108" t="s">
        <v>58</v>
      </c>
      <c r="C48" s="109">
        <v>2.771974939824239</v>
      </c>
      <c r="D48" s="109">
        <v>14.764607524568618</v>
      </c>
      <c r="E48" s="109">
        <v>22.621364147315916</v>
      </c>
      <c r="F48" s="109">
        <v>59.842053388291227</v>
      </c>
      <c r="G48" s="109">
        <v>0</v>
      </c>
    </row>
    <row r="49" spans="1:7" s="99" customFormat="1" x14ac:dyDescent="0.2">
      <c r="A49" s="98"/>
      <c r="B49" s="108" t="s">
        <v>53</v>
      </c>
      <c r="C49" s="109">
        <v>0.53114697795340682</v>
      </c>
      <c r="D49" s="109">
        <v>16.575579619131673</v>
      </c>
      <c r="E49" s="109">
        <v>21.238890342110572</v>
      </c>
      <c r="F49" s="109">
        <v>56.718510072823051</v>
      </c>
      <c r="G49" s="109">
        <v>4.9358729879813028</v>
      </c>
    </row>
    <row r="50" spans="1:7" s="99" customFormat="1" x14ac:dyDescent="0.2">
      <c r="A50" s="98"/>
      <c r="B50" s="108" t="s">
        <v>51</v>
      </c>
      <c r="C50" s="109">
        <v>3.7274798094843651</v>
      </c>
      <c r="D50" s="109">
        <v>12.065990198108649</v>
      </c>
      <c r="E50" s="109">
        <v>27.728308138330917</v>
      </c>
      <c r="F50" s="109">
        <v>55.808656036446472</v>
      </c>
      <c r="G50" s="109">
        <v>0.66956581762959888</v>
      </c>
    </row>
    <row r="51" spans="1:7" s="99" customFormat="1" x14ac:dyDescent="0.2">
      <c r="A51" s="98"/>
      <c r="B51" s="108" t="s">
        <v>69</v>
      </c>
      <c r="C51" s="109">
        <v>5.0466262586907105</v>
      </c>
      <c r="D51" s="109">
        <v>17.76400179330361</v>
      </c>
      <c r="E51" s="109">
        <v>25.194945521565032</v>
      </c>
      <c r="F51" s="109">
        <v>51.994426426440654</v>
      </c>
      <c r="G51" s="109">
        <v>0</v>
      </c>
    </row>
    <row r="52" spans="1:7" s="99" customFormat="1" x14ac:dyDescent="0.2">
      <c r="A52" s="98"/>
      <c r="B52" s="108" t="s">
        <v>67</v>
      </c>
      <c r="C52" s="109">
        <v>1.2819810442119104</v>
      </c>
      <c r="D52" s="109">
        <v>20.32652166767107</v>
      </c>
      <c r="E52" s="109">
        <v>28.223305757957601</v>
      </c>
      <c r="F52" s="109">
        <v>50.168191530159433</v>
      </c>
      <c r="G52" s="109">
        <v>0</v>
      </c>
    </row>
    <row r="53" spans="1:7" s="99" customFormat="1" x14ac:dyDescent="0.2">
      <c r="A53" s="98"/>
      <c r="B53" s="108" t="s">
        <v>55</v>
      </c>
      <c r="C53" s="109">
        <v>2.2722542861992867</v>
      </c>
      <c r="D53" s="109">
        <v>20.011532422339162</v>
      </c>
      <c r="E53" s="109">
        <v>26.347570446443726</v>
      </c>
      <c r="F53" s="109">
        <v>48.885477847564083</v>
      </c>
      <c r="G53" s="109">
        <v>2.4831649974537431</v>
      </c>
    </row>
    <row r="54" spans="1:7" s="99" customFormat="1" x14ac:dyDescent="0.2">
      <c r="A54" s="98"/>
      <c r="B54" s="108" t="s">
        <v>70</v>
      </c>
      <c r="C54" s="109">
        <v>2.9329485009116509</v>
      </c>
      <c r="D54" s="109">
        <v>17.58199791478361</v>
      </c>
      <c r="E54" s="109">
        <v>20.502843089184498</v>
      </c>
      <c r="F54" s="109">
        <v>48.073521523486221</v>
      </c>
      <c r="G54" s="109">
        <v>10.908688971634033</v>
      </c>
    </row>
    <row r="55" spans="1:7" s="99" customFormat="1" x14ac:dyDescent="0.2">
      <c r="A55" s="98"/>
      <c r="B55" s="108" t="s">
        <v>65</v>
      </c>
      <c r="C55" s="109">
        <v>1.9692986193216906</v>
      </c>
      <c r="D55" s="109">
        <v>20.019364644955225</v>
      </c>
      <c r="E55" s="109">
        <v>30.48118555920291</v>
      </c>
      <c r="F55" s="109">
        <v>47.13820658745103</v>
      </c>
      <c r="G55" s="109">
        <v>0.39194458906914126</v>
      </c>
    </row>
    <row r="56" spans="1:7" s="99" customFormat="1" x14ac:dyDescent="0.2">
      <c r="A56" s="98"/>
      <c r="B56" s="108" t="s">
        <v>61</v>
      </c>
      <c r="C56" s="109">
        <v>4.6195114959571395</v>
      </c>
      <c r="D56" s="109">
        <v>13.259395449063913</v>
      </c>
      <c r="E56" s="109">
        <v>36.040641124488459</v>
      </c>
      <c r="F56" s="109">
        <v>46.080451930490483</v>
      </c>
      <c r="G56" s="109">
        <v>0</v>
      </c>
    </row>
    <row r="57" spans="1:7" s="99" customFormat="1" x14ac:dyDescent="0.2">
      <c r="A57" s="98"/>
      <c r="B57" s="108" t="s">
        <v>60</v>
      </c>
      <c r="C57" s="109">
        <v>2.0023589361945127</v>
      </c>
      <c r="D57" s="109">
        <v>16.703105090554835</v>
      </c>
      <c r="E57" s="109">
        <v>32.531714323458466</v>
      </c>
      <c r="F57" s="109">
        <v>45.621178636522245</v>
      </c>
      <c r="G57" s="109">
        <v>3.1416430132699369</v>
      </c>
    </row>
    <row r="58" spans="1:7" s="99" customFormat="1" x14ac:dyDescent="0.2">
      <c r="A58" s="98"/>
      <c r="B58" s="108" t="s">
        <v>63</v>
      </c>
      <c r="C58" s="109">
        <v>2.1461316608103171</v>
      </c>
      <c r="D58" s="109">
        <v>12.173366834170855</v>
      </c>
      <c r="E58" s="109">
        <v>39.866059621415353</v>
      </c>
      <c r="F58" s="109">
        <v>44.864013047694613</v>
      </c>
      <c r="G58" s="109">
        <v>0.95042883590886773</v>
      </c>
    </row>
    <row r="59" spans="1:7" s="99" customFormat="1" x14ac:dyDescent="0.2">
      <c r="A59" s="98"/>
      <c r="B59" s="108" t="s">
        <v>71</v>
      </c>
      <c r="C59" s="109">
        <v>3.6702379437849633</v>
      </c>
      <c r="D59" s="109">
        <v>9.9133200000618071</v>
      </c>
      <c r="E59" s="109">
        <v>38.465080512117126</v>
      </c>
      <c r="F59" s="109">
        <v>44.811535769342299</v>
      </c>
      <c r="G59" s="109">
        <v>3.1398257746938079</v>
      </c>
    </row>
    <row r="60" spans="1:7" s="99" customFormat="1" x14ac:dyDescent="0.2">
      <c r="A60" s="98"/>
      <c r="B60" s="108" t="s">
        <v>68</v>
      </c>
      <c r="C60" s="109">
        <v>3.9020286001734421</v>
      </c>
      <c r="D60" s="109">
        <v>25.906585135160618</v>
      </c>
      <c r="E60" s="109">
        <v>23.911482478105047</v>
      </c>
      <c r="F60" s="109">
        <v>43.646581197809056</v>
      </c>
      <c r="G60" s="109">
        <v>2.6333225887518386</v>
      </c>
    </row>
    <row r="61" spans="1:7" s="99" customFormat="1" x14ac:dyDescent="0.2">
      <c r="A61" s="98"/>
      <c r="B61" s="108" t="s">
        <v>62</v>
      </c>
      <c r="C61" s="109">
        <v>6.2112027325764743</v>
      </c>
      <c r="D61" s="109">
        <v>21.537258597169224</v>
      </c>
      <c r="E61" s="109">
        <v>30.054577959713697</v>
      </c>
      <c r="F61" s="109">
        <v>42.196960710540601</v>
      </c>
      <c r="G61" s="109">
        <v>0</v>
      </c>
    </row>
    <row r="62" spans="1:7" s="99" customFormat="1" x14ac:dyDescent="0.2">
      <c r="A62" s="98"/>
      <c r="B62" s="108" t="s">
        <v>48</v>
      </c>
      <c r="C62" s="109">
        <v>4.7042990654205603</v>
      </c>
      <c r="D62" s="109">
        <v>23.088859813084113</v>
      </c>
      <c r="E62" s="109">
        <v>33.075084112149526</v>
      </c>
      <c r="F62" s="109">
        <v>37.439214953271019</v>
      </c>
      <c r="G62" s="109">
        <v>1.6925420560747659</v>
      </c>
    </row>
    <row r="63" spans="1:7" s="99" customFormat="1" x14ac:dyDescent="0.2">
      <c r="A63" s="98"/>
      <c r="B63" s="108" t="s">
        <v>59</v>
      </c>
      <c r="C63" s="109">
        <v>2.6937651396457731</v>
      </c>
      <c r="D63" s="109">
        <v>30.746247720272386</v>
      </c>
      <c r="E63" s="109">
        <v>29.654309107213688</v>
      </c>
      <c r="F63" s="109">
        <v>35.685902597882077</v>
      </c>
      <c r="G63" s="109">
        <v>1.2197754349860783</v>
      </c>
    </row>
    <row r="64" spans="1:7" s="99" customFormat="1" x14ac:dyDescent="0.2">
      <c r="A64" s="98"/>
      <c r="B64" s="108" t="s">
        <v>66</v>
      </c>
      <c r="C64" s="109">
        <v>2.1355976769284593</v>
      </c>
      <c r="D64" s="109">
        <v>16.016481210647388</v>
      </c>
      <c r="E64" s="109">
        <v>20.290721900646279</v>
      </c>
      <c r="F64" s="109">
        <v>35.663430192353836</v>
      </c>
      <c r="G64" s="109">
        <v>25.893769019424045</v>
      </c>
    </row>
    <row r="65" spans="1:7" s="99" customFormat="1" x14ac:dyDescent="0.2">
      <c r="A65" s="98"/>
      <c r="B65" s="108" t="s">
        <v>46</v>
      </c>
      <c r="C65" s="109">
        <v>6.0038409321855273</v>
      </c>
      <c r="D65" s="109">
        <v>21.943238511055927</v>
      </c>
      <c r="E65" s="109">
        <v>35.311142589014374</v>
      </c>
      <c r="F65" s="109">
        <v>35.123334899378648</v>
      </c>
      <c r="G65" s="109">
        <v>1.6184430683655313</v>
      </c>
    </row>
    <row r="66" spans="1:7" s="99" customFormat="1" x14ac:dyDescent="0.2">
      <c r="A66" s="98"/>
      <c r="B66" s="108" t="s">
        <v>57</v>
      </c>
      <c r="C66" s="109">
        <v>4.0390215277986927</v>
      </c>
      <c r="D66" s="109">
        <v>19.141719868496153</v>
      </c>
      <c r="E66" s="189">
        <v>41.817006320529984</v>
      </c>
      <c r="F66" s="109">
        <v>35.002252283175153</v>
      </c>
      <c r="G66" s="109">
        <v>0</v>
      </c>
    </row>
    <row r="67" spans="1:7" s="99" customFormat="1" x14ac:dyDescent="0.2">
      <c r="A67" s="98"/>
      <c r="B67" s="108" t="s">
        <v>50</v>
      </c>
      <c r="C67" s="109">
        <v>6.7012984804219604</v>
      </c>
      <c r="D67" s="109">
        <v>7.9117214565875491</v>
      </c>
      <c r="E67" s="189">
        <v>49.287937041888902</v>
      </c>
      <c r="F67" s="109">
        <v>30.332794070384452</v>
      </c>
      <c r="G67" s="109">
        <v>5.7662489507171397</v>
      </c>
    </row>
    <row r="68" spans="1:7" s="99" customFormat="1" x14ac:dyDescent="0.2">
      <c r="A68" s="98"/>
      <c r="B68" s="108" t="s">
        <v>54</v>
      </c>
      <c r="C68" s="109">
        <v>7.4286108097105643</v>
      </c>
      <c r="D68" s="109">
        <v>21.972500516877453</v>
      </c>
      <c r="E68" s="189">
        <v>41.096485393604183</v>
      </c>
      <c r="F68" s="109">
        <v>27.966515957489431</v>
      </c>
      <c r="G68" s="109">
        <v>1.5358873223183676</v>
      </c>
    </row>
    <row r="69" spans="1:7" s="99" customFormat="1" x14ac:dyDescent="0.2">
      <c r="A69" s="98"/>
      <c r="B69" s="108" t="s">
        <v>47</v>
      </c>
      <c r="C69" s="109">
        <v>3.9828239742578715</v>
      </c>
      <c r="D69" s="109">
        <v>34.38970856748724</v>
      </c>
      <c r="E69" s="189">
        <v>31.453047822621404</v>
      </c>
      <c r="F69" s="109">
        <v>26.91576159219257</v>
      </c>
      <c r="G69" s="109">
        <v>3.258658043440922</v>
      </c>
    </row>
    <row r="70" spans="1:7" s="99" customFormat="1" x14ac:dyDescent="0.2">
      <c r="A70" s="98"/>
      <c r="B70" s="108" t="s">
        <v>64</v>
      </c>
      <c r="C70" s="109">
        <v>3.9312213888382743</v>
      </c>
      <c r="D70" s="109">
        <v>30.354550898881914</v>
      </c>
      <c r="E70" s="189">
        <v>41.127092235971865</v>
      </c>
      <c r="F70" s="109">
        <v>22.642332951004366</v>
      </c>
      <c r="G70" s="109">
        <v>1.9448025253035819</v>
      </c>
    </row>
    <row r="71" spans="1:7" s="99" customFormat="1" x14ac:dyDescent="0.2">
      <c r="A71" s="98"/>
      <c r="B71" s="108" t="s">
        <v>52</v>
      </c>
      <c r="C71" s="109">
        <v>1.6792486660607522</v>
      </c>
      <c r="D71" s="109">
        <v>19.514155522168434</v>
      </c>
      <c r="E71" s="189">
        <v>25.614106678043019</v>
      </c>
      <c r="F71" s="109">
        <v>18.026573677344363</v>
      </c>
      <c r="G71" s="109">
        <v>35.165915456383431</v>
      </c>
    </row>
    <row r="72" spans="1:7" s="99" customFormat="1" x14ac:dyDescent="0.2">
      <c r="A72" s="98"/>
      <c r="B72" s="108" t="s">
        <v>56</v>
      </c>
      <c r="C72" s="109">
        <v>1.2842044704704882</v>
      </c>
      <c r="D72" s="109">
        <v>69.920559470193496</v>
      </c>
      <c r="E72" s="109">
        <v>14.062254505493115</v>
      </c>
      <c r="F72" s="109">
        <v>14.605543299961504</v>
      </c>
      <c r="G72" s="109">
        <v>0.12743825388138716</v>
      </c>
    </row>
    <row r="73" spans="1:7" s="99" customFormat="1" x14ac:dyDescent="0.2">
      <c r="A73" s="98"/>
      <c r="B73" s="108" t="s">
        <v>72</v>
      </c>
      <c r="C73" s="109">
        <v>3.3991926917357133E-2</v>
      </c>
      <c r="D73" s="109">
        <v>7.1329934140641607</v>
      </c>
      <c r="E73" s="109">
        <v>25.224134268111325</v>
      </c>
      <c r="F73" s="109">
        <v>7.5239005736137674</v>
      </c>
      <c r="G73" s="109">
        <v>60.084979817293402</v>
      </c>
    </row>
    <row r="74" spans="1:7" s="99" customFormat="1" x14ac:dyDescent="0.2">
      <c r="A74" s="98"/>
      <c r="B74" s="108"/>
      <c r="C74" s="109"/>
      <c r="D74" s="109"/>
      <c r="E74" s="109"/>
      <c r="F74" s="109"/>
      <c r="G74" s="109"/>
    </row>
    <row r="75" spans="1:7" s="99" customFormat="1" x14ac:dyDescent="0.2">
      <c r="A75" s="98"/>
      <c r="B75" s="108" t="s">
        <v>75</v>
      </c>
      <c r="C75" s="109">
        <v>6.3896425108793968</v>
      </c>
      <c r="D75" s="109">
        <v>14.006795642407305</v>
      </c>
      <c r="E75" s="109">
        <v>19.511504897675998</v>
      </c>
      <c r="F75" s="109">
        <v>55.330816148442267</v>
      </c>
      <c r="G75" s="109">
        <v>4.7612408005950391</v>
      </c>
    </row>
    <row r="76" spans="1:7" s="99" customFormat="1" x14ac:dyDescent="0.2">
      <c r="A76" s="98"/>
      <c r="B76" s="108" t="s">
        <v>74</v>
      </c>
      <c r="C76" s="109">
        <v>2.1215284045097973</v>
      </c>
      <c r="D76" s="109">
        <v>15.198103211785874</v>
      </c>
      <c r="E76" s="109">
        <v>22.570533136388704</v>
      </c>
      <c r="F76" s="109">
        <v>49.646332082543033</v>
      </c>
      <c r="G76" s="109">
        <v>10.463503164772581</v>
      </c>
    </row>
    <row r="77" spans="1:7" s="99" customFormat="1" x14ac:dyDescent="0.2">
      <c r="A77" s="98"/>
      <c r="B77" s="108" t="s">
        <v>73</v>
      </c>
      <c r="C77" s="109">
        <v>1.9283688688079961</v>
      </c>
      <c r="D77" s="109">
        <v>30.78878269105396</v>
      </c>
      <c r="E77" s="109">
        <v>29.408675559209012</v>
      </c>
      <c r="F77" s="109">
        <v>37.874172880929017</v>
      </c>
      <c r="G77" s="109">
        <v>0</v>
      </c>
    </row>
    <row r="78" spans="1:7" s="99" customFormat="1" x14ac:dyDescent="0.2">
      <c r="A78" s="98"/>
      <c r="B78" s="108"/>
      <c r="C78" s="109"/>
      <c r="D78" s="109"/>
      <c r="E78" s="109"/>
      <c r="F78" s="109"/>
      <c r="G78" s="109"/>
    </row>
    <row r="79" spans="1:7" s="99" customFormat="1" x14ac:dyDescent="0.2">
      <c r="A79" s="98"/>
      <c r="B79" s="108" t="s">
        <v>109</v>
      </c>
      <c r="C79" s="109">
        <v>1.7839813607351147</v>
      </c>
      <c r="D79" s="109">
        <v>24.524064114052564</v>
      </c>
      <c r="E79" s="109">
        <v>35.803096289556791</v>
      </c>
      <c r="F79" s="109">
        <v>37.888858235655526</v>
      </c>
      <c r="G79" s="109">
        <v>0</v>
      </c>
    </row>
    <row r="80" spans="1:7" s="99" customFormat="1" x14ac:dyDescent="0.2">
      <c r="A80" s="98"/>
      <c r="B80" s="108" t="s">
        <v>113</v>
      </c>
      <c r="C80" s="109">
        <v>13.965308105060217</v>
      </c>
      <c r="D80" s="109">
        <v>25.589749299982095</v>
      </c>
      <c r="E80" s="109">
        <v>32.125917926551644</v>
      </c>
      <c r="F80" s="109">
        <v>26.955450281387392</v>
      </c>
      <c r="G80" s="109">
        <v>1.3635743870186374</v>
      </c>
    </row>
    <row r="81" spans="1:7" s="99" customFormat="1" x14ac:dyDescent="0.2">
      <c r="A81" s="98"/>
      <c r="B81" s="108" t="s">
        <v>111</v>
      </c>
      <c r="C81" s="109">
        <v>5.5996770515793193</v>
      </c>
      <c r="D81" s="109">
        <v>13.870154794432912</v>
      </c>
      <c r="E81" s="109">
        <v>60.604102849286136</v>
      </c>
      <c r="F81" s="109">
        <v>19.926065304701638</v>
      </c>
      <c r="G81" s="109">
        <v>0</v>
      </c>
    </row>
    <row r="82" spans="1:7" s="99" customFormat="1" x14ac:dyDescent="0.2">
      <c r="A82" s="98"/>
      <c r="B82" s="108"/>
      <c r="C82" s="109"/>
      <c r="D82" s="109"/>
      <c r="E82" s="109"/>
      <c r="F82" s="109"/>
      <c r="G82" s="109"/>
    </row>
    <row r="83" spans="1:7" s="99" customFormat="1" x14ac:dyDescent="0.2">
      <c r="A83" s="98"/>
      <c r="B83" s="110"/>
    </row>
    <row r="84" spans="1:7" s="99" customFormat="1" x14ac:dyDescent="0.2">
      <c r="A84" s="98"/>
      <c r="B84" s="110"/>
    </row>
    <row r="85" spans="1:7" s="99" customFormat="1" x14ac:dyDescent="0.2">
      <c r="A85" s="98"/>
      <c r="B85" s="110"/>
    </row>
    <row r="87" spans="1:7" s="99" customFormat="1" ht="12.75" customHeight="1" x14ac:dyDescent="0.2">
      <c r="A87" s="98"/>
    </row>
    <row r="91" spans="1:7" s="99" customFormat="1" ht="15" customHeight="1" x14ac:dyDescent="0.2">
      <c r="A91" s="98"/>
      <c r="B91" s="111" t="s">
        <v>135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91"/>
  <sheetViews>
    <sheetView showGridLines="0" topLeftCell="A43" zoomScaleNormal="100" workbookViewId="0">
      <selection activeCell="A43" sqref="A43"/>
    </sheetView>
  </sheetViews>
  <sheetFormatPr defaultColWidth="9" defaultRowHeight="12" x14ac:dyDescent="0.2"/>
  <cols>
    <col min="1" max="1" width="9" style="98"/>
    <col min="2" max="2" width="16.28515625" style="99" customWidth="1"/>
    <col min="3" max="3" width="14.5703125" style="99" customWidth="1"/>
    <col min="4" max="9" width="9.140625" style="99" bestFit="1" customWidth="1"/>
    <col min="10" max="11" width="16.5703125" style="99" customWidth="1"/>
    <col min="12" max="15" width="9.140625" style="99" bestFit="1" customWidth="1"/>
    <col min="16" max="16" width="9.85546875" style="99" bestFit="1" customWidth="1"/>
    <col min="17" max="17" width="9.140625" style="99" bestFit="1" customWidth="1"/>
    <col min="18" max="16384" width="9" style="101"/>
  </cols>
  <sheetData>
    <row r="2" spans="1:19" x14ac:dyDescent="0.2">
      <c r="E2" s="100"/>
      <c r="G2" s="100" t="s">
        <v>136</v>
      </c>
    </row>
    <row r="3" spans="1:19" x14ac:dyDescent="0.2">
      <c r="G3" s="99" t="s">
        <v>137</v>
      </c>
    </row>
    <row r="4" spans="1:19" x14ac:dyDescent="0.2">
      <c r="C4" s="112"/>
    </row>
    <row r="5" spans="1:19" x14ac:dyDescent="0.2">
      <c r="B5" s="98"/>
      <c r="C5" s="99" t="s">
        <v>130</v>
      </c>
      <c r="D5" s="99" t="s">
        <v>131</v>
      </c>
      <c r="E5" s="99" t="s">
        <v>132</v>
      </c>
      <c r="F5" s="99" t="s">
        <v>133</v>
      </c>
      <c r="G5" s="99" t="s">
        <v>5</v>
      </c>
      <c r="H5" s="99" t="s">
        <v>6</v>
      </c>
      <c r="I5" s="99" t="s">
        <v>130</v>
      </c>
      <c r="K5" s="99" t="s">
        <v>131</v>
      </c>
      <c r="L5" s="99" t="s">
        <v>132</v>
      </c>
      <c r="M5" s="99" t="s">
        <v>133</v>
      </c>
      <c r="N5" s="99" t="s">
        <v>5</v>
      </c>
      <c r="O5" s="99" t="s">
        <v>6</v>
      </c>
      <c r="R5" s="99"/>
      <c r="S5" s="99"/>
    </row>
    <row r="6" spans="1:19" x14ac:dyDescent="0.2">
      <c r="A6" s="32" t="s">
        <v>44</v>
      </c>
      <c r="B6" s="32" t="s">
        <v>44</v>
      </c>
      <c r="C6" s="103">
        <v>63029.811849489983</v>
      </c>
      <c r="D6" s="103">
        <v>770.87144599999999</v>
      </c>
      <c r="E6" s="103">
        <v>4167.3658556900018</v>
      </c>
      <c r="F6" s="103">
        <v>15590.499893869999</v>
      </c>
      <c r="G6" s="103">
        <v>42208.735269669996</v>
      </c>
      <c r="H6" s="103">
        <v>292.33938425999997</v>
      </c>
      <c r="I6" s="103">
        <v>100</v>
      </c>
      <c r="J6" s="103" t="s">
        <v>44</v>
      </c>
      <c r="K6" s="103">
        <f>D6/C6*100</f>
        <v>1.2230267287498457</v>
      </c>
      <c r="L6" s="103">
        <f>E6/C6*100</f>
        <v>6.6117377371224419</v>
      </c>
      <c r="M6" s="103">
        <f>F6/C6*100</f>
        <v>24.735120471403015</v>
      </c>
      <c r="N6" s="103">
        <f>G6/C6*100</f>
        <v>66.966303771397875</v>
      </c>
      <c r="O6" s="103">
        <f>H6/C6*100</f>
        <v>0.46381129132684457</v>
      </c>
      <c r="R6" s="99"/>
      <c r="S6" s="99"/>
    </row>
    <row r="7" spans="1:19" x14ac:dyDescent="0.2">
      <c r="A7" s="32" t="s">
        <v>76</v>
      </c>
      <c r="B7" s="32" t="s">
        <v>66</v>
      </c>
      <c r="C7" s="104">
        <v>3403.788</v>
      </c>
      <c r="D7" s="103">
        <v>10.901</v>
      </c>
      <c r="E7" s="103">
        <v>203.11099999999999</v>
      </c>
      <c r="F7" s="103">
        <v>662.26700000000005</v>
      </c>
      <c r="G7" s="103">
        <v>2527.509</v>
      </c>
      <c r="H7" s="103">
        <v>0</v>
      </c>
      <c r="I7" s="103">
        <v>100</v>
      </c>
      <c r="J7" s="103" t="s">
        <v>66</v>
      </c>
      <c r="K7" s="103">
        <f t="shared" ref="K7:K39" si="0">D7/C7*100</f>
        <v>0.32026083880664719</v>
      </c>
      <c r="L7" s="103">
        <f t="shared" ref="L7:L39" si="1">E7/C7*100</f>
        <v>5.9672047730352178</v>
      </c>
      <c r="M7" s="103">
        <f t="shared" ref="M7:M39" si="2">F7/C7*100</f>
        <v>19.45676405228528</v>
      </c>
      <c r="N7" s="103">
        <f t="shared" ref="N7:N39" si="3">G7/C7*100</f>
        <v>74.255770335872867</v>
      </c>
      <c r="O7" s="103">
        <f t="shared" ref="O7:O37" si="4">H7/C7*100</f>
        <v>0</v>
      </c>
      <c r="R7" s="99"/>
      <c r="S7" s="99"/>
    </row>
    <row r="8" spans="1:19" x14ac:dyDescent="0.2">
      <c r="A8" s="32" t="s">
        <v>77</v>
      </c>
      <c r="B8" s="32" t="s">
        <v>65</v>
      </c>
      <c r="C8" s="102">
        <v>3066.3</v>
      </c>
      <c r="D8" s="103">
        <v>27.018000000000001</v>
      </c>
      <c r="E8" s="103">
        <v>180.11099999999999</v>
      </c>
      <c r="F8" s="103">
        <v>806.33999999999992</v>
      </c>
      <c r="G8" s="103">
        <v>1976.7049999999999</v>
      </c>
      <c r="H8" s="103">
        <v>76.126000000000005</v>
      </c>
      <c r="I8" s="103">
        <v>100</v>
      </c>
      <c r="J8" s="103" t="s">
        <v>65</v>
      </c>
      <c r="K8" s="103">
        <f t="shared" si="0"/>
        <v>0.88112709128265321</v>
      </c>
      <c r="L8" s="103">
        <f t="shared" si="1"/>
        <v>5.8738870951961637</v>
      </c>
      <c r="M8" s="103">
        <f t="shared" si="2"/>
        <v>26.296839839546028</v>
      </c>
      <c r="N8" s="103">
        <f t="shared" si="3"/>
        <v>64.465479568209233</v>
      </c>
      <c r="O8" s="103">
        <f t="shared" si="4"/>
        <v>2.4826664057659067</v>
      </c>
      <c r="R8" s="99"/>
      <c r="S8" s="99"/>
    </row>
    <row r="9" spans="1:19" x14ac:dyDescent="0.2">
      <c r="A9" s="32" t="s">
        <v>78</v>
      </c>
      <c r="B9" s="32" t="s">
        <v>47</v>
      </c>
      <c r="C9" s="102">
        <v>180.50414153000003</v>
      </c>
      <c r="D9" s="103">
        <v>3.4297985500000001</v>
      </c>
      <c r="E9" s="103">
        <v>17.824419669999997</v>
      </c>
      <c r="F9" s="103">
        <v>61.691379490000003</v>
      </c>
      <c r="G9" s="103">
        <v>71.620308829999999</v>
      </c>
      <c r="H9" s="103">
        <v>25.938234990000002</v>
      </c>
      <c r="I9" s="103">
        <v>100</v>
      </c>
      <c r="J9" s="103" t="s">
        <v>47</v>
      </c>
      <c r="K9" s="103">
        <f t="shared" si="0"/>
        <v>1.9001218038146583</v>
      </c>
      <c r="L9" s="103">
        <f t="shared" si="1"/>
        <v>9.8747981730034464</v>
      </c>
      <c r="M9" s="103">
        <f t="shared" si="2"/>
        <v>34.177265389640276</v>
      </c>
      <c r="N9" s="103">
        <f t="shared" si="3"/>
        <v>39.677931056278069</v>
      </c>
      <c r="O9" s="103">
        <f t="shared" si="4"/>
        <v>14.369883577263534</v>
      </c>
      <c r="R9" s="99"/>
      <c r="S9" s="99"/>
    </row>
    <row r="10" spans="1:19" x14ac:dyDescent="0.2">
      <c r="A10" s="32" t="s">
        <v>80</v>
      </c>
      <c r="B10" s="32" t="s">
        <v>53</v>
      </c>
      <c r="C10" s="102">
        <v>114.223</v>
      </c>
      <c r="D10" s="103">
        <v>1.571</v>
      </c>
      <c r="E10" s="103">
        <v>7.6310000000000002</v>
      </c>
      <c r="F10" s="103">
        <v>23.459000000000003</v>
      </c>
      <c r="G10" s="103">
        <v>79.974000000000004</v>
      </c>
      <c r="H10" s="103">
        <v>1.5880000000000001</v>
      </c>
      <c r="I10" s="103">
        <v>100</v>
      </c>
      <c r="J10" s="103" t="s">
        <v>53</v>
      </c>
      <c r="K10" s="103">
        <f t="shared" si="0"/>
        <v>1.375379739632123</v>
      </c>
      <c r="L10" s="103">
        <f t="shared" si="1"/>
        <v>6.6807910841074039</v>
      </c>
      <c r="M10" s="103">
        <f t="shared" si="2"/>
        <v>20.537895169974526</v>
      </c>
      <c r="N10" s="103">
        <f t="shared" si="3"/>
        <v>70.01567109951587</v>
      </c>
      <c r="O10" s="103">
        <f t="shared" si="4"/>
        <v>1.3902629067700902</v>
      </c>
      <c r="R10" s="99"/>
      <c r="S10" s="99"/>
    </row>
    <row r="11" spans="1:19" x14ac:dyDescent="0.2">
      <c r="A11" s="32" t="s">
        <v>81</v>
      </c>
      <c r="B11" s="32" t="s">
        <v>64</v>
      </c>
      <c r="C11" s="104">
        <v>269.38059992000001</v>
      </c>
      <c r="D11" s="103">
        <v>11.21932217</v>
      </c>
      <c r="E11" s="103">
        <v>73.977405529999999</v>
      </c>
      <c r="F11" s="103">
        <v>171.21153096999998</v>
      </c>
      <c r="G11" s="103">
        <v>12.972341249999999</v>
      </c>
      <c r="H11" s="103">
        <v>0</v>
      </c>
      <c r="I11" s="103">
        <v>100</v>
      </c>
      <c r="J11" s="103" t="s">
        <v>64</v>
      </c>
      <c r="K11" s="103">
        <f t="shared" si="0"/>
        <v>4.1648590037040103</v>
      </c>
      <c r="L11" s="103">
        <f t="shared" si="1"/>
        <v>27.462039045116697</v>
      </c>
      <c r="M11" s="103">
        <f t="shared" si="2"/>
        <v>63.557483731510722</v>
      </c>
      <c r="N11" s="103">
        <f t="shared" si="3"/>
        <v>4.8156182196685631</v>
      </c>
      <c r="O11" s="103">
        <f t="shared" si="4"/>
        <v>0</v>
      </c>
      <c r="R11" s="99"/>
      <c r="S11" s="99"/>
    </row>
    <row r="12" spans="1:19" x14ac:dyDescent="0.2">
      <c r="A12" s="32" t="s">
        <v>82</v>
      </c>
      <c r="B12" s="32" t="s">
        <v>70</v>
      </c>
      <c r="C12" s="102">
        <v>10539.267</v>
      </c>
      <c r="D12" s="103">
        <v>20.609000000000002</v>
      </c>
      <c r="E12" s="103">
        <v>566.71799999999996</v>
      </c>
      <c r="F12" s="103">
        <v>2160.085</v>
      </c>
      <c r="G12" s="103">
        <v>7791.8549999999996</v>
      </c>
      <c r="H12" s="103">
        <v>0</v>
      </c>
      <c r="I12" s="103">
        <v>100</v>
      </c>
      <c r="J12" s="103" t="s">
        <v>70</v>
      </c>
      <c r="K12" s="103">
        <f t="shared" si="0"/>
        <v>0.19554490838879024</v>
      </c>
      <c r="L12" s="103">
        <f t="shared" si="1"/>
        <v>5.3772050750778018</v>
      </c>
      <c r="M12" s="103">
        <f t="shared" si="2"/>
        <v>20.495590442864767</v>
      </c>
      <c r="N12" s="103">
        <f t="shared" si="3"/>
        <v>73.931659573668639</v>
      </c>
      <c r="O12" s="103">
        <f t="shared" si="4"/>
        <v>0</v>
      </c>
      <c r="R12" s="99"/>
      <c r="S12" s="99"/>
    </row>
    <row r="13" spans="1:19" x14ac:dyDescent="0.2">
      <c r="A13" s="32" t="s">
        <v>83</v>
      </c>
      <c r="B13" s="32" t="s">
        <v>58</v>
      </c>
      <c r="C13" s="102">
        <v>4441.0918685799998</v>
      </c>
      <c r="D13" s="103">
        <v>34.580436909999996</v>
      </c>
      <c r="E13" s="103">
        <v>190.33163231</v>
      </c>
      <c r="F13" s="103">
        <v>1705.2048593</v>
      </c>
      <c r="G13" s="103">
        <v>2510.9749400599999</v>
      </c>
      <c r="H13" s="103">
        <v>0</v>
      </c>
      <c r="I13" s="103">
        <v>100</v>
      </c>
      <c r="J13" s="103" t="s">
        <v>58</v>
      </c>
      <c r="K13" s="103">
        <f t="shared" si="0"/>
        <v>0.77864718707241665</v>
      </c>
      <c r="L13" s="103">
        <f t="shared" si="1"/>
        <v>4.2856945531022506</v>
      </c>
      <c r="M13" s="103">
        <f t="shared" si="2"/>
        <v>38.396072627185355</v>
      </c>
      <c r="N13" s="103">
        <f t="shared" si="3"/>
        <v>56.539585632639977</v>
      </c>
      <c r="O13" s="103">
        <f t="shared" si="4"/>
        <v>0</v>
      </c>
      <c r="R13" s="99"/>
      <c r="S13" s="99"/>
    </row>
    <row r="14" spans="1:19" x14ac:dyDescent="0.2">
      <c r="A14" s="32" t="s">
        <v>84</v>
      </c>
      <c r="B14" s="32" t="s">
        <v>54</v>
      </c>
      <c r="C14" s="102">
        <v>13.371</v>
      </c>
      <c r="D14" s="103">
        <v>0.61799999999999999</v>
      </c>
      <c r="E14" s="103">
        <v>1.4119999999999999</v>
      </c>
      <c r="F14" s="103">
        <v>6.0880000000000001</v>
      </c>
      <c r="G14" s="103">
        <v>5.2530000000000001</v>
      </c>
      <c r="H14" s="103">
        <v>0</v>
      </c>
      <c r="I14" s="103">
        <v>100</v>
      </c>
      <c r="J14" s="103" t="s">
        <v>54</v>
      </c>
      <c r="K14" s="103">
        <f t="shared" si="0"/>
        <v>4.6219430109939417</v>
      </c>
      <c r="L14" s="103">
        <f t="shared" si="1"/>
        <v>10.560167526736967</v>
      </c>
      <c r="M14" s="103">
        <f t="shared" si="2"/>
        <v>45.53137386882058</v>
      </c>
      <c r="N14" s="103">
        <f t="shared" si="3"/>
        <v>39.286515593448506</v>
      </c>
      <c r="O14" s="103">
        <f t="shared" si="4"/>
        <v>0</v>
      </c>
      <c r="R14" s="99"/>
      <c r="S14" s="99"/>
    </row>
    <row r="15" spans="1:19" x14ac:dyDescent="0.2">
      <c r="A15" s="32" t="s">
        <v>85</v>
      </c>
      <c r="B15" s="32" t="s">
        <v>48</v>
      </c>
      <c r="C15" s="104">
        <v>1501.002</v>
      </c>
      <c r="D15" s="103">
        <v>102.476</v>
      </c>
      <c r="E15" s="103">
        <v>81.372</v>
      </c>
      <c r="F15" s="103">
        <v>328.66399999999999</v>
      </c>
      <c r="G15" s="103">
        <v>988.49</v>
      </c>
      <c r="H15" s="103">
        <v>0</v>
      </c>
      <c r="I15" s="103">
        <v>100</v>
      </c>
      <c r="J15" s="103" t="s">
        <v>48</v>
      </c>
      <c r="K15" s="103">
        <f t="shared" si="0"/>
        <v>6.8271727819150136</v>
      </c>
      <c r="L15" s="103">
        <f t="shared" si="1"/>
        <v>5.4211786526600232</v>
      </c>
      <c r="M15" s="103">
        <f t="shared" si="2"/>
        <v>21.896306600524181</v>
      </c>
      <c r="N15" s="103">
        <f t="shared" si="3"/>
        <v>65.855341964900788</v>
      </c>
      <c r="O15" s="103">
        <f t="shared" si="4"/>
        <v>0</v>
      </c>
      <c r="R15" s="99"/>
      <c r="S15" s="99"/>
    </row>
    <row r="16" spans="1:19" x14ac:dyDescent="0.2">
      <c r="A16" s="32" t="s">
        <v>86</v>
      </c>
      <c r="B16" s="32" t="s">
        <v>67</v>
      </c>
      <c r="C16" s="104">
        <v>2962.96</v>
      </c>
      <c r="D16" s="103">
        <v>1.8</v>
      </c>
      <c r="E16" s="103">
        <v>36.199999999999996</v>
      </c>
      <c r="F16" s="103">
        <v>656.9</v>
      </c>
      <c r="G16" s="103">
        <v>2268.06</v>
      </c>
      <c r="H16" s="103">
        <v>0</v>
      </c>
      <c r="I16" s="103">
        <v>100</v>
      </c>
      <c r="J16" s="103" t="s">
        <v>67</v>
      </c>
      <c r="K16" s="103">
        <f t="shared" si="0"/>
        <v>6.0750060750060751E-2</v>
      </c>
      <c r="L16" s="103">
        <f t="shared" si="1"/>
        <v>1.2217512217512216</v>
      </c>
      <c r="M16" s="103">
        <f t="shared" si="2"/>
        <v>22.17039717039717</v>
      </c>
      <c r="N16" s="103">
        <f t="shared" si="3"/>
        <v>76.547101547101548</v>
      </c>
      <c r="O16" s="103">
        <f t="shared" si="4"/>
        <v>0</v>
      </c>
      <c r="R16" s="99"/>
      <c r="S16" s="99"/>
    </row>
    <row r="17" spans="1:19" x14ac:dyDescent="0.2">
      <c r="A17" s="32" t="s">
        <v>87</v>
      </c>
      <c r="B17" s="32" t="s">
        <v>59</v>
      </c>
      <c r="C17" s="102">
        <v>2113.1469999999999</v>
      </c>
      <c r="D17" s="103">
        <v>52.79</v>
      </c>
      <c r="E17" s="103">
        <v>129.33199999999999</v>
      </c>
      <c r="F17" s="103">
        <v>311.327</v>
      </c>
      <c r="G17" s="103">
        <v>1619.6980000000001</v>
      </c>
      <c r="H17" s="103">
        <v>0</v>
      </c>
      <c r="I17" s="103">
        <v>100</v>
      </c>
      <c r="J17" s="103" t="s">
        <v>59</v>
      </c>
      <c r="K17" s="103">
        <f t="shared" si="0"/>
        <v>2.4981697913112528</v>
      </c>
      <c r="L17" s="103">
        <f t="shared" si="1"/>
        <v>6.1203503589669817</v>
      </c>
      <c r="M17" s="103">
        <f t="shared" si="2"/>
        <v>14.732860515619596</v>
      </c>
      <c r="N17" s="103">
        <f t="shared" si="3"/>
        <v>76.648619334102179</v>
      </c>
      <c r="O17" s="103">
        <f t="shared" si="4"/>
        <v>0</v>
      </c>
      <c r="R17" s="99"/>
      <c r="S17" s="99"/>
    </row>
    <row r="18" spans="1:19" x14ac:dyDescent="0.2">
      <c r="A18" s="32" t="s">
        <v>88</v>
      </c>
      <c r="B18" s="32" t="s">
        <v>68</v>
      </c>
      <c r="C18" s="104">
        <v>6747</v>
      </c>
      <c r="D18" s="103">
        <v>52.890999999999998</v>
      </c>
      <c r="E18" s="103">
        <v>962.61400000000003</v>
      </c>
      <c r="F18" s="103">
        <v>2225.444</v>
      </c>
      <c r="G18" s="103">
        <v>3364.2190000000001</v>
      </c>
      <c r="H18" s="103">
        <v>141.83199999999999</v>
      </c>
      <c r="I18" s="103">
        <v>100</v>
      </c>
      <c r="J18" s="103" t="s">
        <v>68</v>
      </c>
      <c r="K18" s="103">
        <f t="shared" si="0"/>
        <v>0.78391877871646665</v>
      </c>
      <c r="L18" s="103">
        <f t="shared" si="1"/>
        <v>14.267289165555061</v>
      </c>
      <c r="M18" s="103">
        <f t="shared" si="2"/>
        <v>32.984200385356452</v>
      </c>
      <c r="N18" s="103">
        <f t="shared" si="3"/>
        <v>49.862442567066843</v>
      </c>
      <c r="O18" s="103">
        <f t="shared" si="4"/>
        <v>2.1021491033051722</v>
      </c>
      <c r="R18" s="99"/>
      <c r="S18" s="99"/>
    </row>
    <row r="19" spans="1:19" x14ac:dyDescent="0.2">
      <c r="A19" s="32" t="s">
        <v>89</v>
      </c>
      <c r="B19" s="32" t="s">
        <v>50</v>
      </c>
      <c r="C19" s="102">
        <v>429.46858992</v>
      </c>
      <c r="D19" s="103">
        <v>4.2994068499999996</v>
      </c>
      <c r="E19" s="103">
        <v>24.940415210000001</v>
      </c>
      <c r="F19" s="103">
        <v>63.5428687</v>
      </c>
      <c r="G19" s="103">
        <v>299.77352386000001</v>
      </c>
      <c r="H19" s="103">
        <v>36.912375300000001</v>
      </c>
      <c r="I19" s="103">
        <v>100</v>
      </c>
      <c r="J19" s="103" t="s">
        <v>50</v>
      </c>
      <c r="K19" s="103">
        <f t="shared" si="0"/>
        <v>1.0010992540341259</v>
      </c>
      <c r="L19" s="103">
        <f t="shared" si="1"/>
        <v>5.8072734061053959</v>
      </c>
      <c r="M19" s="103">
        <f t="shared" si="2"/>
        <v>14.79569640048334</v>
      </c>
      <c r="N19" s="103">
        <f t="shared" si="3"/>
        <v>69.801035720875618</v>
      </c>
      <c r="O19" s="103">
        <f t="shared" si="4"/>
        <v>8.5948952185015255</v>
      </c>
      <c r="R19" s="99"/>
      <c r="S19" s="99"/>
    </row>
    <row r="20" spans="1:19" x14ac:dyDescent="0.2">
      <c r="A20" s="32" t="s">
        <v>90</v>
      </c>
      <c r="B20" s="32" t="s">
        <v>62</v>
      </c>
      <c r="C20" s="102">
        <v>464.91238856000007</v>
      </c>
      <c r="D20" s="103">
        <v>12.398653550000001</v>
      </c>
      <c r="E20" s="103">
        <v>22.62154318</v>
      </c>
      <c r="F20" s="103">
        <v>145.26421765000001</v>
      </c>
      <c r="G20" s="103">
        <v>284.62797418000002</v>
      </c>
      <c r="H20" s="103">
        <v>0</v>
      </c>
      <c r="I20" s="103">
        <v>100</v>
      </c>
      <c r="J20" s="103" t="s">
        <v>62</v>
      </c>
      <c r="K20" s="103">
        <f t="shared" si="0"/>
        <v>2.6668795788391582</v>
      </c>
      <c r="L20" s="103">
        <f t="shared" si="1"/>
        <v>4.8657647627044334</v>
      </c>
      <c r="M20" s="103">
        <f t="shared" si="2"/>
        <v>31.245503717363874</v>
      </c>
      <c r="N20" s="103">
        <f t="shared" si="3"/>
        <v>61.221851941092517</v>
      </c>
      <c r="O20" s="103">
        <f t="shared" si="4"/>
        <v>0</v>
      </c>
      <c r="R20" s="99"/>
      <c r="S20" s="99"/>
    </row>
    <row r="21" spans="1:19" x14ac:dyDescent="0.2">
      <c r="A21" s="32" t="s">
        <v>91</v>
      </c>
      <c r="B21" s="32" t="s">
        <v>63</v>
      </c>
      <c r="C21" s="102">
        <v>1986.7470000000001</v>
      </c>
      <c r="D21" s="103">
        <v>4.2670000000000003</v>
      </c>
      <c r="E21" s="103">
        <v>201.43300000000002</v>
      </c>
      <c r="F21" s="103">
        <v>307.15699999999998</v>
      </c>
      <c r="G21" s="103">
        <v>1473.89</v>
      </c>
      <c r="H21" s="103">
        <v>0</v>
      </c>
      <c r="I21" s="103">
        <v>100</v>
      </c>
      <c r="J21" s="103" t="s">
        <v>63</v>
      </c>
      <c r="K21" s="103">
        <f t="shared" si="0"/>
        <v>0.21477319457384358</v>
      </c>
      <c r="L21" s="103">
        <f t="shared" si="1"/>
        <v>10.138834990061644</v>
      </c>
      <c r="M21" s="103">
        <f t="shared" si="2"/>
        <v>15.460297662460293</v>
      </c>
      <c r="N21" s="103">
        <f t="shared" si="3"/>
        <v>74.186094152904218</v>
      </c>
      <c r="O21" s="103">
        <f t="shared" si="4"/>
        <v>0</v>
      </c>
      <c r="R21" s="99"/>
      <c r="S21" s="99"/>
    </row>
    <row r="22" spans="1:19" x14ac:dyDescent="0.2">
      <c r="A22" s="32" t="s">
        <v>93</v>
      </c>
      <c r="B22" s="32" t="s">
        <v>55</v>
      </c>
      <c r="C22" s="102">
        <v>10686.999</v>
      </c>
      <c r="D22" s="103">
        <v>137.71799999999999</v>
      </c>
      <c r="E22" s="103">
        <v>821.57799999999997</v>
      </c>
      <c r="F22" s="103">
        <v>1630.4110000000001</v>
      </c>
      <c r="G22" s="103">
        <v>8097.2920000000004</v>
      </c>
      <c r="H22" s="103">
        <v>0</v>
      </c>
      <c r="I22" s="103">
        <v>100</v>
      </c>
      <c r="J22" s="103" t="s">
        <v>55</v>
      </c>
      <c r="K22" s="103">
        <f t="shared" si="0"/>
        <v>1.2886498819734145</v>
      </c>
      <c r="L22" s="103">
        <f t="shared" si="1"/>
        <v>7.6876399071432493</v>
      </c>
      <c r="M22" s="103">
        <f t="shared" si="2"/>
        <v>15.256022761862335</v>
      </c>
      <c r="N22" s="103">
        <f t="shared" si="3"/>
        <v>75.767687449020997</v>
      </c>
      <c r="O22" s="103">
        <f t="shared" si="4"/>
        <v>0</v>
      </c>
      <c r="R22" s="99"/>
      <c r="S22" s="99"/>
    </row>
    <row r="23" spans="1:19" x14ac:dyDescent="0.2">
      <c r="A23" s="32" t="s">
        <v>94</v>
      </c>
      <c r="B23" s="32" t="s">
        <v>61</v>
      </c>
      <c r="C23" s="102">
        <v>38.268999999999998</v>
      </c>
      <c r="D23" s="103">
        <v>0.751</v>
      </c>
      <c r="E23" s="103">
        <v>3.3679999999999999</v>
      </c>
      <c r="F23" s="103">
        <v>19.873000000000001</v>
      </c>
      <c r="G23" s="103">
        <v>14.276999999999999</v>
      </c>
      <c r="H23" s="103">
        <v>0</v>
      </c>
      <c r="I23" s="103">
        <v>100</v>
      </c>
      <c r="J23" s="103" t="s">
        <v>61</v>
      </c>
      <c r="K23" s="103">
        <f t="shared" si="0"/>
        <v>1.9624238940134313</v>
      </c>
      <c r="L23" s="103">
        <f t="shared" si="1"/>
        <v>8.800857090595521</v>
      </c>
      <c r="M23" s="103">
        <f t="shared" si="2"/>
        <v>51.929760380464607</v>
      </c>
      <c r="N23" s="103">
        <f t="shared" si="3"/>
        <v>37.306958634926438</v>
      </c>
      <c r="O23" s="103">
        <f t="shared" si="4"/>
        <v>0</v>
      </c>
      <c r="R23" s="99"/>
      <c r="S23" s="99"/>
    </row>
    <row r="24" spans="1:19" x14ac:dyDescent="0.2">
      <c r="A24" s="32" t="s">
        <v>95</v>
      </c>
      <c r="B24" s="32" t="s">
        <v>72</v>
      </c>
      <c r="C24" s="102">
        <v>68.27</v>
      </c>
      <c r="D24" s="103">
        <v>0</v>
      </c>
      <c r="E24" s="103">
        <v>5.52</v>
      </c>
      <c r="F24" s="103">
        <v>22.590000000000003</v>
      </c>
      <c r="G24" s="103">
        <v>40.159999999999997</v>
      </c>
      <c r="H24" s="103">
        <v>0</v>
      </c>
      <c r="I24" s="103">
        <v>100</v>
      </c>
      <c r="J24" s="103" t="s">
        <v>72</v>
      </c>
      <c r="K24" s="103">
        <f t="shared" si="0"/>
        <v>0</v>
      </c>
      <c r="L24" s="103">
        <f t="shared" si="1"/>
        <v>8.0855426981104443</v>
      </c>
      <c r="M24" s="103">
        <f t="shared" si="2"/>
        <v>33.08920462868025</v>
      </c>
      <c r="N24" s="103">
        <f t="shared" si="3"/>
        <v>58.825252673209313</v>
      </c>
      <c r="O24" s="103">
        <f t="shared" si="4"/>
        <v>0</v>
      </c>
      <c r="R24" s="99"/>
      <c r="S24" s="99"/>
    </row>
    <row r="25" spans="1:19" x14ac:dyDescent="0.2">
      <c r="A25" s="32" t="s">
        <v>96</v>
      </c>
      <c r="B25" s="32" t="s">
        <v>46</v>
      </c>
      <c r="C25" s="104">
        <v>116.41300000000001</v>
      </c>
      <c r="D25" s="103">
        <v>0.5</v>
      </c>
      <c r="E25" s="103">
        <v>3.1880000000000002</v>
      </c>
      <c r="F25" s="103">
        <v>48.716000000000001</v>
      </c>
      <c r="G25" s="103">
        <v>64.007999999999996</v>
      </c>
      <c r="H25" s="103">
        <v>1E-3</v>
      </c>
      <c r="I25" s="103">
        <v>100</v>
      </c>
      <c r="J25" s="103" t="s">
        <v>46</v>
      </c>
      <c r="K25" s="103">
        <f t="shared" si="0"/>
        <v>0.42950529580029717</v>
      </c>
      <c r="L25" s="103">
        <f t="shared" si="1"/>
        <v>2.7385257660226947</v>
      </c>
      <c r="M25" s="103">
        <f t="shared" si="2"/>
        <v>41.847559980414559</v>
      </c>
      <c r="N25" s="103">
        <f t="shared" si="3"/>
        <v>54.983549947170843</v>
      </c>
      <c r="O25" s="103">
        <f t="shared" si="4"/>
        <v>8.5901059160059436E-4</v>
      </c>
      <c r="R25" s="99"/>
      <c r="S25" s="99"/>
    </row>
    <row r="26" spans="1:19" x14ac:dyDescent="0.2">
      <c r="A26" s="32" t="s">
        <v>97</v>
      </c>
      <c r="B26" s="32" t="s">
        <v>52</v>
      </c>
      <c r="C26" s="102">
        <v>136.54</v>
      </c>
      <c r="D26" s="103">
        <v>1.131</v>
      </c>
      <c r="E26" s="103">
        <v>7.78</v>
      </c>
      <c r="F26" s="103">
        <v>21.904</v>
      </c>
      <c r="G26" s="103">
        <v>105.72499999999999</v>
      </c>
      <c r="H26" s="103">
        <v>0</v>
      </c>
      <c r="I26" s="103">
        <v>100</v>
      </c>
      <c r="J26" s="103" t="s">
        <v>52</v>
      </c>
      <c r="K26" s="103">
        <f t="shared" si="0"/>
        <v>0.82832869488794503</v>
      </c>
      <c r="L26" s="103">
        <f t="shared" si="1"/>
        <v>5.6979639666031936</v>
      </c>
      <c r="M26" s="103">
        <f t="shared" si="2"/>
        <v>16.042185440164054</v>
      </c>
      <c r="N26" s="103">
        <f t="shared" si="3"/>
        <v>77.431521898344812</v>
      </c>
      <c r="O26" s="103">
        <f t="shared" si="4"/>
        <v>0</v>
      </c>
      <c r="R26" s="99"/>
      <c r="S26" s="99"/>
    </row>
    <row r="27" spans="1:19" x14ac:dyDescent="0.2">
      <c r="A27" s="32" t="s">
        <v>98</v>
      </c>
      <c r="B27" s="32" t="s">
        <v>51</v>
      </c>
      <c r="C27" s="105">
        <v>8236</v>
      </c>
      <c r="D27" s="103">
        <v>33</v>
      </c>
      <c r="E27" s="103">
        <v>206</v>
      </c>
      <c r="F27" s="103">
        <v>2603</v>
      </c>
      <c r="G27" s="103">
        <v>5385</v>
      </c>
      <c r="H27" s="103">
        <v>9</v>
      </c>
      <c r="I27" s="103">
        <v>100</v>
      </c>
      <c r="J27" s="103" t="s">
        <v>51</v>
      </c>
      <c r="K27" s="103">
        <f t="shared" si="0"/>
        <v>0.40067994171928117</v>
      </c>
      <c r="L27" s="103">
        <f t="shared" si="1"/>
        <v>2.5012141816415734</v>
      </c>
      <c r="M27" s="103">
        <f t="shared" si="2"/>
        <v>31.60514813016027</v>
      </c>
      <c r="N27" s="103">
        <f t="shared" si="3"/>
        <v>65.383681398737252</v>
      </c>
      <c r="O27" s="103">
        <f t="shared" si="4"/>
        <v>0.10927634774162215</v>
      </c>
      <c r="R27" s="99"/>
      <c r="S27" s="99"/>
    </row>
    <row r="28" spans="1:19" x14ac:dyDescent="0.2">
      <c r="A28" s="32" t="s">
        <v>100</v>
      </c>
      <c r="B28" s="32" t="s">
        <v>57</v>
      </c>
      <c r="C28" s="102">
        <v>1185.31505956</v>
      </c>
      <c r="D28" s="103">
        <v>27.399013400000001</v>
      </c>
      <c r="E28" s="103">
        <v>75.244322409999995</v>
      </c>
      <c r="F28" s="103">
        <v>307.36457557</v>
      </c>
      <c r="G28" s="103">
        <v>775.30714818000001</v>
      </c>
      <c r="H28" s="103">
        <v>0</v>
      </c>
      <c r="I28" s="103">
        <v>100</v>
      </c>
      <c r="J28" s="103" t="s">
        <v>57</v>
      </c>
      <c r="K28" s="103">
        <f t="shared" si="0"/>
        <v>2.3115384537652606</v>
      </c>
      <c r="L28" s="103">
        <f t="shared" si="1"/>
        <v>6.3480440751281257</v>
      </c>
      <c r="M28" s="103">
        <f t="shared" si="2"/>
        <v>25.931044500868538</v>
      </c>
      <c r="N28" s="103">
        <f t="shared" si="3"/>
        <v>65.409372970238081</v>
      </c>
      <c r="O28" s="103">
        <f t="shared" si="4"/>
        <v>0</v>
      </c>
      <c r="R28" s="99"/>
      <c r="S28" s="99"/>
    </row>
    <row r="29" spans="1:19" x14ac:dyDescent="0.2">
      <c r="A29" s="32" t="s">
        <v>101</v>
      </c>
      <c r="B29" s="32" t="s">
        <v>60</v>
      </c>
      <c r="C29" s="102">
        <v>1458.623</v>
      </c>
      <c r="D29" s="103">
        <v>46.97</v>
      </c>
      <c r="E29" s="103">
        <v>99.614000000000004</v>
      </c>
      <c r="F29" s="103">
        <v>517.40300000000002</v>
      </c>
      <c r="G29" s="103">
        <v>794.63599999999997</v>
      </c>
      <c r="H29" s="103">
        <v>0</v>
      </c>
      <c r="I29" s="103">
        <v>100</v>
      </c>
      <c r="J29" s="103" t="s">
        <v>60</v>
      </c>
      <c r="K29" s="103">
        <f t="shared" si="0"/>
        <v>3.2201603841431266</v>
      </c>
      <c r="L29" s="103">
        <f t="shared" si="1"/>
        <v>6.8293177880782086</v>
      </c>
      <c r="M29" s="103">
        <f t="shared" si="2"/>
        <v>35.472017101060381</v>
      </c>
      <c r="N29" s="103">
        <f t="shared" si="3"/>
        <v>54.478504726718278</v>
      </c>
      <c r="O29" s="103">
        <f t="shared" si="4"/>
        <v>0</v>
      </c>
      <c r="R29" s="99"/>
      <c r="S29" s="99"/>
    </row>
    <row r="30" spans="1:19" x14ac:dyDescent="0.2">
      <c r="A30" s="32" t="s">
        <v>102</v>
      </c>
      <c r="B30" s="32" t="s">
        <v>56</v>
      </c>
      <c r="C30" s="102">
        <v>313.93167976999996</v>
      </c>
      <c r="D30" s="103">
        <v>23.482814570000002</v>
      </c>
      <c r="E30" s="103">
        <v>18.310117380000001</v>
      </c>
      <c r="F30" s="103">
        <v>68.030682990000003</v>
      </c>
      <c r="G30" s="103">
        <v>203.16629086</v>
      </c>
      <c r="H30" s="103">
        <v>0.94177396999999996</v>
      </c>
      <c r="I30" s="103">
        <v>100</v>
      </c>
      <c r="J30" s="103" t="s">
        <v>56</v>
      </c>
      <c r="K30" s="103">
        <f t="shared" si="0"/>
        <v>7.4802309175055344</v>
      </c>
      <c r="L30" s="103">
        <f t="shared" si="1"/>
        <v>5.8325166142565772</v>
      </c>
      <c r="M30" s="103">
        <f t="shared" si="2"/>
        <v>21.670537691462759</v>
      </c>
      <c r="N30" s="103">
        <f t="shared" si="3"/>
        <v>64.716721488206758</v>
      </c>
      <c r="O30" s="103">
        <f t="shared" si="4"/>
        <v>0.29999328856838681</v>
      </c>
      <c r="R30" s="99"/>
      <c r="S30" s="99"/>
    </row>
    <row r="31" spans="1:19" x14ac:dyDescent="0.2">
      <c r="A31" s="32" t="s">
        <v>103</v>
      </c>
      <c r="B31" s="32" t="s">
        <v>69</v>
      </c>
      <c r="C31" s="102">
        <v>2118.78252165</v>
      </c>
      <c r="D31" s="103">
        <v>149</v>
      </c>
      <c r="E31" s="103">
        <v>160.6</v>
      </c>
      <c r="F31" s="103">
        <v>503.17977919999998</v>
      </c>
      <c r="G31" s="103">
        <v>1306.0027424500001</v>
      </c>
      <c r="H31" s="103">
        <v>0</v>
      </c>
      <c r="I31" s="103">
        <v>100</v>
      </c>
      <c r="J31" s="103" t="s">
        <v>69</v>
      </c>
      <c r="K31" s="103">
        <f t="shared" si="0"/>
        <v>7.0323404350138947</v>
      </c>
      <c r="L31" s="103">
        <f t="shared" si="1"/>
        <v>7.5798246568002119</v>
      </c>
      <c r="M31" s="103">
        <f t="shared" si="2"/>
        <v>23.748533606372643</v>
      </c>
      <c r="N31" s="103">
        <f t="shared" si="3"/>
        <v>61.639301301813255</v>
      </c>
      <c r="O31" s="103">
        <f t="shared" si="4"/>
        <v>0</v>
      </c>
      <c r="R31" s="99"/>
      <c r="S31" s="99"/>
    </row>
    <row r="32" spans="1:19" x14ac:dyDescent="0.2">
      <c r="A32" s="32" t="s">
        <v>105</v>
      </c>
      <c r="B32" s="32" t="s">
        <v>71</v>
      </c>
      <c r="C32" s="102">
        <v>233.08999999999997</v>
      </c>
      <c r="D32" s="103">
        <v>9.7219999999999995</v>
      </c>
      <c r="E32" s="103">
        <v>56.899000000000001</v>
      </c>
      <c r="F32" s="103">
        <v>147.65899999999999</v>
      </c>
      <c r="G32" s="103">
        <v>18.809999999999999</v>
      </c>
      <c r="H32" s="103">
        <v>0</v>
      </c>
      <c r="I32" s="103">
        <v>100</v>
      </c>
      <c r="J32" s="103" t="s">
        <v>71</v>
      </c>
      <c r="K32" s="103">
        <f t="shared" si="0"/>
        <v>4.1709211034364406</v>
      </c>
      <c r="L32" s="103">
        <f t="shared" si="1"/>
        <v>24.410742631601533</v>
      </c>
      <c r="M32" s="103">
        <f t="shared" si="2"/>
        <v>63.34849199879875</v>
      </c>
      <c r="N32" s="103">
        <f t="shared" si="3"/>
        <v>8.069844266163285</v>
      </c>
      <c r="O32" s="103">
        <f t="shared" si="4"/>
        <v>0</v>
      </c>
      <c r="R32" s="99"/>
      <c r="S32" s="99"/>
    </row>
    <row r="33" spans="1:19" x14ac:dyDescent="0.2">
      <c r="A33" s="32" t="s">
        <v>104</v>
      </c>
      <c r="B33" s="32" t="s">
        <v>45</v>
      </c>
      <c r="C33" s="102">
        <v>204.416</v>
      </c>
      <c r="D33" s="103">
        <v>0.32900000000000001</v>
      </c>
      <c r="E33" s="103">
        <v>9.6349999999999998</v>
      </c>
      <c r="F33" s="103">
        <v>65.722999999999999</v>
      </c>
      <c r="G33" s="103">
        <v>128.72900000000001</v>
      </c>
      <c r="H33" s="103">
        <v>0</v>
      </c>
      <c r="I33" s="103">
        <v>100</v>
      </c>
      <c r="J33" s="103" t="s">
        <v>45</v>
      </c>
      <c r="K33" s="103">
        <f t="shared" si="0"/>
        <v>0.16094630557294928</v>
      </c>
      <c r="L33" s="103">
        <f t="shared" si="1"/>
        <v>4.7134275203506579</v>
      </c>
      <c r="M33" s="103">
        <f t="shared" si="2"/>
        <v>32.151592830306825</v>
      </c>
      <c r="N33" s="103">
        <f t="shared" si="3"/>
        <v>62.974033343769577</v>
      </c>
      <c r="O33" s="103">
        <f t="shared" si="4"/>
        <v>0</v>
      </c>
      <c r="R33" s="99"/>
      <c r="S33" s="99"/>
    </row>
    <row r="34" spans="1:19" x14ac:dyDescent="0.2">
      <c r="A34" s="32" t="s">
        <v>92</v>
      </c>
      <c r="B34" s="32" t="s">
        <v>75</v>
      </c>
      <c r="C34" s="102">
        <v>114.29625582000001</v>
      </c>
      <c r="D34" s="103">
        <v>5.1984265699999996</v>
      </c>
      <c r="E34" s="103">
        <v>11.250364220000002</v>
      </c>
      <c r="F34" s="103">
        <v>26.941579250000004</v>
      </c>
      <c r="G34" s="103">
        <v>70.905885780000006</v>
      </c>
      <c r="H34" s="103">
        <v>0</v>
      </c>
      <c r="I34" s="103">
        <v>100</v>
      </c>
      <c r="J34" s="103" t="s">
        <v>75</v>
      </c>
      <c r="K34" s="103">
        <f t="shared" si="0"/>
        <v>4.5482037296014015</v>
      </c>
      <c r="L34" s="103">
        <f t="shared" si="1"/>
        <v>9.8431607748531054</v>
      </c>
      <c r="M34" s="103">
        <f t="shared" si="2"/>
        <v>23.571707626563963</v>
      </c>
      <c r="N34" s="103">
        <f t="shared" si="3"/>
        <v>62.036927868981529</v>
      </c>
      <c r="O34" s="103">
        <f t="shared" si="4"/>
        <v>0</v>
      </c>
      <c r="R34" s="99"/>
      <c r="S34" s="99"/>
    </row>
    <row r="35" spans="1:19" x14ac:dyDescent="0.2">
      <c r="A35" s="32" t="s">
        <v>79</v>
      </c>
      <c r="B35" s="32" t="s">
        <v>74</v>
      </c>
      <c r="C35" s="105">
        <v>2541.2207839100001</v>
      </c>
      <c r="D35" s="103">
        <v>145.51330457</v>
      </c>
      <c r="E35" s="103">
        <v>243.73336929999999</v>
      </c>
      <c r="F35" s="103">
        <v>490.38475369000003</v>
      </c>
      <c r="G35" s="103">
        <v>1661.5893563499999</v>
      </c>
      <c r="H35" s="103">
        <v>0</v>
      </c>
      <c r="I35" s="103">
        <v>100</v>
      </c>
      <c r="J35" s="103" t="s">
        <v>74</v>
      </c>
      <c r="K35" s="103">
        <f t="shared" si="0"/>
        <v>5.726118151218202</v>
      </c>
      <c r="L35" s="103">
        <f t="shared" si="1"/>
        <v>9.5911921877556949</v>
      </c>
      <c r="M35" s="103">
        <f t="shared" si="2"/>
        <v>19.297211670663224</v>
      </c>
      <c r="N35" s="103">
        <f t="shared" si="3"/>
        <v>65.385477990362872</v>
      </c>
      <c r="O35" s="103">
        <f t="shared" si="4"/>
        <v>0</v>
      </c>
      <c r="R35" s="99"/>
      <c r="S35" s="99"/>
    </row>
    <row r="36" spans="1:19" x14ac:dyDescent="0.2">
      <c r="A36" s="32" t="s">
        <v>99</v>
      </c>
      <c r="B36" s="32" t="s">
        <v>73</v>
      </c>
      <c r="C36" s="102">
        <v>2637.0659114200002</v>
      </c>
      <c r="D36" s="103">
        <v>10.65870816</v>
      </c>
      <c r="E36" s="103">
        <v>91.969424739999994</v>
      </c>
      <c r="F36" s="103">
        <v>1147.2830445300001</v>
      </c>
      <c r="G36" s="103">
        <v>1387.1547339900001</v>
      </c>
      <c r="H36" s="103">
        <v>0</v>
      </c>
      <c r="I36" s="103">
        <v>100</v>
      </c>
      <c r="J36" s="103" t="s">
        <v>73</v>
      </c>
      <c r="K36" s="103">
        <f t="shared" si="0"/>
        <v>0.40418815903848709</v>
      </c>
      <c r="L36" s="103">
        <f t="shared" si="1"/>
        <v>3.4875664025582336</v>
      </c>
      <c r="M36" s="103">
        <f t="shared" si="2"/>
        <v>43.506043575232987</v>
      </c>
      <c r="N36" s="103">
        <f t="shared" si="3"/>
        <v>52.602201863170293</v>
      </c>
      <c r="O36" s="103">
        <f t="shared" si="4"/>
        <v>0</v>
      </c>
      <c r="R36" s="99"/>
      <c r="S36" s="99"/>
    </row>
    <row r="37" spans="1:19" x14ac:dyDescent="0.2">
      <c r="A37" s="32" t="s">
        <v>112</v>
      </c>
      <c r="B37" s="32" t="s">
        <v>113</v>
      </c>
      <c r="C37" s="102">
        <v>78.146961279999999</v>
      </c>
      <c r="D37" s="103">
        <v>4.5241439899999998</v>
      </c>
      <c r="E37" s="103">
        <v>20.575797479999999</v>
      </c>
      <c r="F37" s="103">
        <v>53.047019810000002</v>
      </c>
      <c r="G37" s="103">
        <v>0</v>
      </c>
      <c r="H37" s="103">
        <v>0</v>
      </c>
      <c r="I37" s="103">
        <v>100</v>
      </c>
      <c r="J37" s="103" t="s">
        <v>113</v>
      </c>
      <c r="K37" s="103">
        <f t="shared" si="0"/>
        <v>5.7892769160787001</v>
      </c>
      <c r="L37" s="103">
        <f t="shared" si="1"/>
        <v>26.329619402956776</v>
      </c>
      <c r="M37" s="103">
        <f t="shared" si="2"/>
        <v>67.881103680964529</v>
      </c>
      <c r="N37" s="103">
        <f t="shared" si="3"/>
        <v>0</v>
      </c>
      <c r="O37" s="103">
        <f t="shared" si="4"/>
        <v>0</v>
      </c>
      <c r="R37" s="99"/>
      <c r="S37" s="99"/>
    </row>
    <row r="38" spans="1:19" x14ac:dyDescent="0.2">
      <c r="A38" s="32" t="s">
        <v>110</v>
      </c>
      <c r="B38" s="32" t="s">
        <v>111</v>
      </c>
      <c r="C38" s="102">
        <v>4651.1065148500002</v>
      </c>
      <c r="D38" s="103">
        <v>7.5526125400000002</v>
      </c>
      <c r="E38" s="103">
        <v>445.39463336999995</v>
      </c>
      <c r="F38" s="103">
        <v>726.81619429</v>
      </c>
      <c r="G38" s="103">
        <v>3471.3430746499998</v>
      </c>
      <c r="H38" s="103">
        <v>0</v>
      </c>
      <c r="I38" s="103">
        <v>100</v>
      </c>
      <c r="J38" s="103" t="s">
        <v>111</v>
      </c>
      <c r="K38" s="103">
        <f t="shared" si="0"/>
        <v>0.16238313433343451</v>
      </c>
      <c r="L38" s="103">
        <f t="shared" si="1"/>
        <v>9.576100481636983</v>
      </c>
      <c r="M38" s="103">
        <f t="shared" si="2"/>
        <v>15.626737249930301</v>
      </c>
      <c r="N38" s="103">
        <f t="shared" si="3"/>
        <v>74.634779134099276</v>
      </c>
      <c r="O38" s="103">
        <f>H38/C38*100</f>
        <v>0</v>
      </c>
      <c r="R38" s="99"/>
      <c r="S38" s="99"/>
    </row>
    <row r="39" spans="1:19" x14ac:dyDescent="0.2">
      <c r="A39" s="32" t="s">
        <v>108</v>
      </c>
      <c r="B39" s="32" t="s">
        <v>109</v>
      </c>
      <c r="C39" s="102">
        <v>133.97189194999999</v>
      </c>
      <c r="D39" s="103">
        <v>3.0067440299999997</v>
      </c>
      <c r="E39" s="103">
        <v>22.20262803</v>
      </c>
      <c r="F39" s="103">
        <v>63.943653240000003</v>
      </c>
      <c r="G39" s="103">
        <v>44.818866649999997</v>
      </c>
      <c r="H39" s="103">
        <v>0</v>
      </c>
      <c r="I39" s="103">
        <v>100</v>
      </c>
      <c r="J39" s="103" t="s">
        <v>109</v>
      </c>
      <c r="K39" s="103">
        <f t="shared" si="0"/>
        <v>2.2443095982567409</v>
      </c>
      <c r="L39" s="103">
        <f t="shared" si="1"/>
        <v>16.57260169042496</v>
      </c>
      <c r="M39" s="103">
        <f t="shared" si="2"/>
        <v>47.729155951507039</v>
      </c>
      <c r="N39" s="103">
        <f t="shared" si="3"/>
        <v>33.453932759811266</v>
      </c>
      <c r="O39" s="103">
        <f>H39/C39*100</f>
        <v>0</v>
      </c>
      <c r="R39" s="99"/>
      <c r="S39" s="99"/>
    </row>
    <row r="40" spans="1:19" x14ac:dyDescent="0.2">
      <c r="F40" s="112"/>
      <c r="Q40" s="101"/>
    </row>
    <row r="41" spans="1:19" x14ac:dyDescent="0.2">
      <c r="A41" s="79"/>
      <c r="B41" s="106"/>
      <c r="Q41" s="101"/>
    </row>
    <row r="44" spans="1:19" x14ac:dyDescent="0.2">
      <c r="C44" s="107" t="s">
        <v>131</v>
      </c>
      <c r="D44" s="107" t="s">
        <v>134</v>
      </c>
      <c r="E44" s="107" t="s">
        <v>133</v>
      </c>
      <c r="F44" s="107" t="s">
        <v>5</v>
      </c>
      <c r="G44" s="107" t="s">
        <v>6</v>
      </c>
    </row>
    <row r="45" spans="1:19" x14ac:dyDescent="0.2">
      <c r="B45" s="108" t="s">
        <v>44</v>
      </c>
      <c r="C45" s="109">
        <v>1.2230267287498457</v>
      </c>
      <c r="D45" s="109">
        <v>6.6117377371224419</v>
      </c>
      <c r="E45" s="109">
        <v>24.735120471403015</v>
      </c>
      <c r="F45" s="109">
        <v>66.966303771397875</v>
      </c>
      <c r="G45" s="109">
        <v>0.46381129132684457</v>
      </c>
    </row>
    <row r="46" spans="1:19" x14ac:dyDescent="0.2">
      <c r="B46" s="108"/>
      <c r="C46" s="109"/>
      <c r="D46" s="109"/>
      <c r="E46" s="109"/>
      <c r="F46" s="109"/>
      <c r="G46" s="109"/>
    </row>
    <row r="47" spans="1:19" x14ac:dyDescent="0.2">
      <c r="B47" s="108" t="s">
        <v>52</v>
      </c>
      <c r="C47" s="109">
        <v>0.82832869488794503</v>
      </c>
      <c r="D47" s="109">
        <v>5.6979639666031936</v>
      </c>
      <c r="E47" s="109">
        <v>16.042185440164054</v>
      </c>
      <c r="F47" s="109">
        <v>77.431521898344812</v>
      </c>
      <c r="G47" s="109">
        <v>0</v>
      </c>
    </row>
    <row r="48" spans="1:19" x14ac:dyDescent="0.2">
      <c r="B48" s="108" t="s">
        <v>59</v>
      </c>
      <c r="C48" s="109">
        <v>2.4981697913112528</v>
      </c>
      <c r="D48" s="109">
        <v>6.1203503589669817</v>
      </c>
      <c r="E48" s="109">
        <v>14.732860515619596</v>
      </c>
      <c r="F48" s="109">
        <v>76.648619334102179</v>
      </c>
      <c r="G48" s="109">
        <v>0</v>
      </c>
    </row>
    <row r="49" spans="1:7" s="99" customFormat="1" x14ac:dyDescent="0.2">
      <c r="A49" s="98"/>
      <c r="B49" s="108" t="s">
        <v>67</v>
      </c>
      <c r="C49" s="109">
        <v>6.0750060750060751E-2</v>
      </c>
      <c r="D49" s="109">
        <v>1.2217512217512216</v>
      </c>
      <c r="E49" s="109">
        <v>22.17039717039717</v>
      </c>
      <c r="F49" s="109">
        <v>76.547101547101548</v>
      </c>
      <c r="G49" s="109">
        <v>0</v>
      </c>
    </row>
    <row r="50" spans="1:7" s="99" customFormat="1" x14ac:dyDescent="0.2">
      <c r="A50" s="98"/>
      <c r="B50" s="108" t="s">
        <v>55</v>
      </c>
      <c r="C50" s="109">
        <v>1.2886498819734145</v>
      </c>
      <c r="D50" s="109">
        <v>7.6876399071432493</v>
      </c>
      <c r="E50" s="109">
        <v>15.256022761862335</v>
      </c>
      <c r="F50" s="109">
        <v>75.767687449020997</v>
      </c>
      <c r="G50" s="109">
        <v>0</v>
      </c>
    </row>
    <row r="51" spans="1:7" s="99" customFormat="1" x14ac:dyDescent="0.2">
      <c r="A51" s="98"/>
      <c r="B51" s="108" t="s">
        <v>66</v>
      </c>
      <c r="C51" s="109">
        <v>0.32026083880664719</v>
      </c>
      <c r="D51" s="109">
        <v>5.9672047730352178</v>
      </c>
      <c r="E51" s="109">
        <v>19.45676405228528</v>
      </c>
      <c r="F51" s="109">
        <v>74.255770335872867</v>
      </c>
      <c r="G51" s="109">
        <v>0</v>
      </c>
    </row>
    <row r="52" spans="1:7" s="99" customFormat="1" x14ac:dyDescent="0.2">
      <c r="A52" s="98"/>
      <c r="B52" s="108" t="s">
        <v>63</v>
      </c>
      <c r="C52" s="109">
        <v>0.21477319457384358</v>
      </c>
      <c r="D52" s="109">
        <v>10.138834990061644</v>
      </c>
      <c r="E52" s="109">
        <v>15.460297662460293</v>
      </c>
      <c r="F52" s="109">
        <v>74.186094152904218</v>
      </c>
      <c r="G52" s="109">
        <v>0</v>
      </c>
    </row>
    <row r="53" spans="1:7" s="99" customFormat="1" x14ac:dyDescent="0.2">
      <c r="A53" s="98"/>
      <c r="B53" s="108" t="s">
        <v>70</v>
      </c>
      <c r="C53" s="109">
        <v>0.19554490838879024</v>
      </c>
      <c r="D53" s="109">
        <v>5.3772050750778018</v>
      </c>
      <c r="E53" s="109">
        <v>20.495590442864767</v>
      </c>
      <c r="F53" s="109">
        <v>73.931659573668639</v>
      </c>
      <c r="G53" s="109">
        <v>0</v>
      </c>
    </row>
    <row r="54" spans="1:7" s="99" customFormat="1" x14ac:dyDescent="0.2">
      <c r="A54" s="98"/>
      <c r="B54" s="108" t="s">
        <v>53</v>
      </c>
      <c r="C54" s="109">
        <v>1.375379739632123</v>
      </c>
      <c r="D54" s="109">
        <v>6.6807910841074039</v>
      </c>
      <c r="E54" s="109">
        <v>20.537895169974526</v>
      </c>
      <c r="F54" s="109">
        <v>70.01567109951587</v>
      </c>
      <c r="G54" s="109">
        <v>1.3902629067700902</v>
      </c>
    </row>
    <row r="55" spans="1:7" s="99" customFormat="1" x14ac:dyDescent="0.2">
      <c r="A55" s="98"/>
      <c r="B55" s="108" t="s">
        <v>50</v>
      </c>
      <c r="C55" s="109">
        <v>1.0010992540341259</v>
      </c>
      <c r="D55" s="109">
        <v>5.8072734061053959</v>
      </c>
      <c r="E55" s="109">
        <v>14.79569640048334</v>
      </c>
      <c r="F55" s="109">
        <v>69.801035720875618</v>
      </c>
      <c r="G55" s="109">
        <v>8.5948952185015255</v>
      </c>
    </row>
    <row r="56" spans="1:7" s="99" customFormat="1" x14ac:dyDescent="0.2">
      <c r="A56" s="98"/>
      <c r="B56" s="108" t="s">
        <v>48</v>
      </c>
      <c r="C56" s="109">
        <v>6.8271727819150136</v>
      </c>
      <c r="D56" s="109">
        <v>5.4211786526600232</v>
      </c>
      <c r="E56" s="109">
        <v>21.896306600524181</v>
      </c>
      <c r="F56" s="109">
        <v>65.855341964900788</v>
      </c>
      <c r="G56" s="109">
        <v>0</v>
      </c>
    </row>
    <row r="57" spans="1:7" s="99" customFormat="1" x14ac:dyDescent="0.2">
      <c r="A57" s="98"/>
      <c r="B57" s="108" t="s">
        <v>57</v>
      </c>
      <c r="C57" s="109">
        <v>2.3115384537652606</v>
      </c>
      <c r="D57" s="109">
        <v>6.3480440751281257</v>
      </c>
      <c r="E57" s="109">
        <v>25.931044500868538</v>
      </c>
      <c r="F57" s="109">
        <v>65.409372970238081</v>
      </c>
      <c r="G57" s="109">
        <v>0</v>
      </c>
    </row>
    <row r="58" spans="1:7" s="99" customFormat="1" x14ac:dyDescent="0.2">
      <c r="A58" s="98"/>
      <c r="B58" s="108" t="s">
        <v>51</v>
      </c>
      <c r="C58" s="109">
        <v>0.40067994171928117</v>
      </c>
      <c r="D58" s="109">
        <v>2.5012141816415734</v>
      </c>
      <c r="E58" s="109">
        <v>31.60514813016027</v>
      </c>
      <c r="F58" s="109">
        <v>65.383681398737252</v>
      </c>
      <c r="G58" s="109">
        <v>0.10927634774162215</v>
      </c>
    </row>
    <row r="59" spans="1:7" s="99" customFormat="1" x14ac:dyDescent="0.2">
      <c r="A59" s="98"/>
      <c r="B59" s="108" t="s">
        <v>56</v>
      </c>
      <c r="C59" s="109">
        <v>7.4802309175055344</v>
      </c>
      <c r="D59" s="109">
        <v>5.8325166142565772</v>
      </c>
      <c r="E59" s="109">
        <v>21.670537691462759</v>
      </c>
      <c r="F59" s="109">
        <v>64.716721488206758</v>
      </c>
      <c r="G59" s="109">
        <v>0.29999328856838681</v>
      </c>
    </row>
    <row r="60" spans="1:7" s="99" customFormat="1" x14ac:dyDescent="0.2">
      <c r="A60" s="98"/>
      <c r="B60" s="108" t="s">
        <v>65</v>
      </c>
      <c r="C60" s="109">
        <v>0.88112709128265321</v>
      </c>
      <c r="D60" s="109">
        <v>5.8738870951961637</v>
      </c>
      <c r="E60" s="109">
        <v>26.296839839546028</v>
      </c>
      <c r="F60" s="109">
        <v>64.465479568209233</v>
      </c>
      <c r="G60" s="109">
        <v>2.4826664057659067</v>
      </c>
    </row>
    <row r="61" spans="1:7" s="99" customFormat="1" x14ac:dyDescent="0.2">
      <c r="A61" s="98"/>
      <c r="B61" s="108" t="s">
        <v>45</v>
      </c>
      <c r="C61" s="109">
        <v>0.16094630557294928</v>
      </c>
      <c r="D61" s="109">
        <v>4.7134275203506579</v>
      </c>
      <c r="E61" s="109">
        <v>32.151592830306825</v>
      </c>
      <c r="F61" s="109">
        <v>62.974033343769577</v>
      </c>
      <c r="G61" s="109">
        <v>0</v>
      </c>
    </row>
    <row r="62" spans="1:7" s="99" customFormat="1" x14ac:dyDescent="0.2">
      <c r="A62" s="98"/>
      <c r="B62" s="108" t="s">
        <v>69</v>
      </c>
      <c r="C62" s="109">
        <v>7.0323404350138947</v>
      </c>
      <c r="D62" s="109">
        <v>7.5798246568002119</v>
      </c>
      <c r="E62" s="109">
        <v>23.748533606372643</v>
      </c>
      <c r="F62" s="109">
        <v>61.639301301813255</v>
      </c>
      <c r="G62" s="109">
        <v>0</v>
      </c>
    </row>
    <row r="63" spans="1:7" s="99" customFormat="1" x14ac:dyDescent="0.2">
      <c r="A63" s="98"/>
      <c r="B63" s="108" t="s">
        <v>62</v>
      </c>
      <c r="C63" s="109">
        <v>2.6668795788391582</v>
      </c>
      <c r="D63" s="109">
        <v>4.8657647627044334</v>
      </c>
      <c r="E63" s="109">
        <v>31.245503717363874</v>
      </c>
      <c r="F63" s="109">
        <v>61.221851941092517</v>
      </c>
      <c r="G63" s="109">
        <v>0</v>
      </c>
    </row>
    <row r="64" spans="1:7" s="99" customFormat="1" x14ac:dyDescent="0.2">
      <c r="A64" s="98"/>
      <c r="B64" s="108" t="s">
        <v>72</v>
      </c>
      <c r="C64" s="109">
        <v>0</v>
      </c>
      <c r="D64" s="109">
        <v>8.0855426981104443</v>
      </c>
      <c r="E64" s="109">
        <v>33.08920462868025</v>
      </c>
      <c r="F64" s="109">
        <v>58.825252673209313</v>
      </c>
      <c r="G64" s="109">
        <v>0</v>
      </c>
    </row>
    <row r="65" spans="1:7" s="99" customFormat="1" x14ac:dyDescent="0.2">
      <c r="A65" s="98"/>
      <c r="B65" s="108" t="s">
        <v>58</v>
      </c>
      <c r="C65" s="109">
        <v>0.77864718707241665</v>
      </c>
      <c r="D65" s="109">
        <v>4.2856945531022506</v>
      </c>
      <c r="E65" s="109">
        <v>38.396072627185355</v>
      </c>
      <c r="F65" s="109">
        <v>56.539585632639977</v>
      </c>
      <c r="G65" s="109">
        <v>0</v>
      </c>
    </row>
    <row r="66" spans="1:7" s="99" customFormat="1" x14ac:dyDescent="0.2">
      <c r="A66" s="98"/>
      <c r="B66" s="108" t="s">
        <v>46</v>
      </c>
      <c r="C66" s="109">
        <v>0.42950529580029717</v>
      </c>
      <c r="D66" s="109">
        <v>2.7385257660226947</v>
      </c>
      <c r="E66" s="109">
        <v>41.847559980414559</v>
      </c>
      <c r="F66" s="109">
        <v>54.983549947170843</v>
      </c>
      <c r="G66" s="109">
        <v>8.5901059160059436E-4</v>
      </c>
    </row>
    <row r="67" spans="1:7" s="99" customFormat="1" x14ac:dyDescent="0.2">
      <c r="A67" s="98"/>
      <c r="B67" s="108" t="s">
        <v>60</v>
      </c>
      <c r="C67" s="109">
        <v>3.2201603841431266</v>
      </c>
      <c r="D67" s="109">
        <v>6.8293177880782086</v>
      </c>
      <c r="E67" s="109">
        <v>35.472017101060381</v>
      </c>
      <c r="F67" s="109">
        <v>54.478504726718278</v>
      </c>
      <c r="G67" s="109">
        <v>0</v>
      </c>
    </row>
    <row r="68" spans="1:7" s="99" customFormat="1" x14ac:dyDescent="0.2">
      <c r="A68" s="98"/>
      <c r="B68" s="108" t="s">
        <v>68</v>
      </c>
      <c r="C68" s="109">
        <v>0.78391877871646665</v>
      </c>
      <c r="D68" s="109">
        <v>14.267289165555061</v>
      </c>
      <c r="E68" s="109">
        <v>32.984200385356452</v>
      </c>
      <c r="F68" s="109">
        <v>49.862442567066843</v>
      </c>
      <c r="G68" s="109">
        <v>2.1021491033051722</v>
      </c>
    </row>
    <row r="69" spans="1:7" s="99" customFormat="1" x14ac:dyDescent="0.2">
      <c r="A69" s="98"/>
      <c r="B69" s="108" t="s">
        <v>47</v>
      </c>
      <c r="C69" s="109">
        <v>1.9001218038146583</v>
      </c>
      <c r="D69" s="109">
        <v>9.8747981730034464</v>
      </c>
      <c r="E69" s="109">
        <v>34.177265389640276</v>
      </c>
      <c r="F69" s="109">
        <v>39.677931056278069</v>
      </c>
      <c r="G69" s="109">
        <v>14.369883577263534</v>
      </c>
    </row>
    <row r="70" spans="1:7" s="99" customFormat="1" x14ac:dyDescent="0.2">
      <c r="A70" s="98"/>
      <c r="B70" s="108" t="s">
        <v>54</v>
      </c>
      <c r="C70" s="109">
        <v>4.6219430109939417</v>
      </c>
      <c r="D70" s="109">
        <v>10.560167526736967</v>
      </c>
      <c r="E70" s="109">
        <v>45.53137386882058</v>
      </c>
      <c r="F70" s="109">
        <v>39.286515593448506</v>
      </c>
      <c r="G70" s="109">
        <v>0</v>
      </c>
    </row>
    <row r="71" spans="1:7" s="99" customFormat="1" x14ac:dyDescent="0.2">
      <c r="A71" s="98"/>
      <c r="B71" s="108" t="s">
        <v>61</v>
      </c>
      <c r="C71" s="109">
        <v>1.9624238940134313</v>
      </c>
      <c r="D71" s="109">
        <v>8.800857090595521</v>
      </c>
      <c r="E71" s="109">
        <v>51.929760380464607</v>
      </c>
      <c r="F71" s="109">
        <v>37.306958634926438</v>
      </c>
      <c r="G71" s="109">
        <v>0</v>
      </c>
    </row>
    <row r="72" spans="1:7" s="99" customFormat="1" x14ac:dyDescent="0.2">
      <c r="A72" s="98"/>
      <c r="B72" s="108" t="s">
        <v>71</v>
      </c>
      <c r="C72" s="109">
        <v>4.1709211034364406</v>
      </c>
      <c r="D72" s="109">
        <v>24.410742631601533</v>
      </c>
      <c r="E72" s="109">
        <v>63.34849199879875</v>
      </c>
      <c r="F72" s="109">
        <v>8.069844266163285</v>
      </c>
      <c r="G72" s="109">
        <v>0</v>
      </c>
    </row>
    <row r="73" spans="1:7" s="99" customFormat="1" x14ac:dyDescent="0.2">
      <c r="A73" s="98"/>
      <c r="B73" s="108" t="s">
        <v>64</v>
      </c>
      <c r="C73" s="109">
        <v>4.1648590037040103</v>
      </c>
      <c r="D73" s="109">
        <v>27.462039045116697</v>
      </c>
      <c r="E73" s="109">
        <v>63.557483731510722</v>
      </c>
      <c r="F73" s="109">
        <v>4.8156182196685631</v>
      </c>
      <c r="G73" s="109">
        <v>0</v>
      </c>
    </row>
    <row r="74" spans="1:7" s="99" customFormat="1" x14ac:dyDescent="0.2">
      <c r="A74" s="98"/>
      <c r="B74" s="108"/>
      <c r="C74" s="109"/>
      <c r="D74" s="109"/>
      <c r="E74" s="109"/>
      <c r="F74" s="109"/>
      <c r="G74" s="109"/>
    </row>
    <row r="75" spans="1:7" s="99" customFormat="1" x14ac:dyDescent="0.2">
      <c r="A75" s="98"/>
      <c r="B75" s="108" t="s">
        <v>74</v>
      </c>
      <c r="C75" s="109">
        <v>5.726118151218202</v>
      </c>
      <c r="D75" s="109">
        <v>9.5911921877556949</v>
      </c>
      <c r="E75" s="109">
        <v>19.297211670663224</v>
      </c>
      <c r="F75" s="109">
        <v>65.385477990362872</v>
      </c>
      <c r="G75" s="109">
        <v>0</v>
      </c>
    </row>
    <row r="76" spans="1:7" s="99" customFormat="1" x14ac:dyDescent="0.2">
      <c r="A76" s="98"/>
      <c r="B76" s="108" t="s">
        <v>75</v>
      </c>
      <c r="C76" s="109">
        <v>4.5482037296014015</v>
      </c>
      <c r="D76" s="109">
        <v>9.8431607748531054</v>
      </c>
      <c r="E76" s="109">
        <v>23.571707626563963</v>
      </c>
      <c r="F76" s="109">
        <v>62.036927868981529</v>
      </c>
      <c r="G76" s="109">
        <v>0</v>
      </c>
    </row>
    <row r="77" spans="1:7" s="99" customFormat="1" x14ac:dyDescent="0.2">
      <c r="A77" s="98"/>
      <c r="B77" s="108" t="s">
        <v>73</v>
      </c>
      <c r="C77" s="109">
        <v>0.40418815903848709</v>
      </c>
      <c r="D77" s="109">
        <v>3.4875664025582336</v>
      </c>
      <c r="E77" s="109">
        <v>43.506043575232987</v>
      </c>
      <c r="F77" s="109">
        <v>52.602201863170293</v>
      </c>
      <c r="G77" s="109">
        <v>0</v>
      </c>
    </row>
    <row r="78" spans="1:7" s="99" customFormat="1" x14ac:dyDescent="0.2">
      <c r="A78" s="98"/>
      <c r="B78" s="108"/>
      <c r="C78" s="109"/>
      <c r="D78" s="109"/>
      <c r="E78" s="109"/>
      <c r="F78" s="109"/>
      <c r="G78" s="109"/>
    </row>
    <row r="79" spans="1:7" s="99" customFormat="1" x14ac:dyDescent="0.2">
      <c r="A79" s="98"/>
      <c r="B79" s="108" t="s">
        <v>111</v>
      </c>
      <c r="C79" s="109">
        <v>0.16238313433343451</v>
      </c>
      <c r="D79" s="109">
        <v>9.576100481636983</v>
      </c>
      <c r="E79" s="109">
        <v>15.626737249930301</v>
      </c>
      <c r="F79" s="109">
        <v>74.634779134099276</v>
      </c>
      <c r="G79" s="109">
        <v>0</v>
      </c>
    </row>
    <row r="80" spans="1:7" s="99" customFormat="1" x14ac:dyDescent="0.2">
      <c r="A80" s="98"/>
      <c r="B80" s="108" t="s">
        <v>109</v>
      </c>
      <c r="C80" s="109">
        <v>2.2443095982567409</v>
      </c>
      <c r="D80" s="109">
        <v>16.57260169042496</v>
      </c>
      <c r="E80" s="109">
        <v>47.729155951507039</v>
      </c>
      <c r="F80" s="109">
        <v>33.453932759811266</v>
      </c>
      <c r="G80" s="109">
        <v>0</v>
      </c>
    </row>
    <row r="81" spans="1:7" s="99" customFormat="1" x14ac:dyDescent="0.2">
      <c r="A81" s="98"/>
      <c r="B81" s="108"/>
      <c r="C81" s="109"/>
      <c r="D81" s="109"/>
      <c r="E81" s="109"/>
      <c r="F81" s="109"/>
      <c r="G81" s="109"/>
    </row>
    <row r="82" spans="1:7" s="99" customFormat="1" x14ac:dyDescent="0.2">
      <c r="A82" s="98"/>
      <c r="B82" s="108"/>
      <c r="C82" s="109"/>
      <c r="D82" s="109"/>
      <c r="E82" s="109"/>
      <c r="F82" s="109"/>
      <c r="G82" s="109"/>
    </row>
    <row r="83" spans="1:7" s="99" customFormat="1" x14ac:dyDescent="0.2">
      <c r="A83" s="98"/>
      <c r="B83" s="110"/>
    </row>
    <row r="84" spans="1:7" s="99" customFormat="1" x14ac:dyDescent="0.2">
      <c r="A84" s="98"/>
      <c r="B84" s="110"/>
    </row>
    <row r="85" spans="1:7" s="99" customFormat="1" x14ac:dyDescent="0.2">
      <c r="A85" s="98"/>
      <c r="B85" s="110"/>
    </row>
    <row r="87" spans="1:7" s="99" customFormat="1" ht="12.75" customHeight="1" x14ac:dyDescent="0.2">
      <c r="A87" s="98"/>
    </row>
    <row r="91" spans="1:7" s="99" customFormat="1" ht="15" customHeight="1" x14ac:dyDescent="0.2">
      <c r="A91" s="98"/>
      <c r="B91" s="111" t="s">
        <v>135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I51"/>
  <sheetViews>
    <sheetView showGridLines="0" zoomScaleNormal="100" workbookViewId="0"/>
  </sheetViews>
  <sheetFormatPr defaultColWidth="14" defaultRowHeight="12" x14ac:dyDescent="0.25"/>
  <cols>
    <col min="1" max="2" width="9.140625" style="29" customWidth="1"/>
    <col min="3" max="3" width="11.85546875" style="29" customWidth="1"/>
    <col min="4" max="14" width="6" style="29" customWidth="1"/>
    <col min="15" max="15" width="14" style="29" customWidth="1"/>
    <col min="16" max="16384" width="14" style="29"/>
  </cols>
  <sheetData>
    <row r="1" spans="1:35" x14ac:dyDescent="0.25">
      <c r="A1" s="113"/>
      <c r="B1" s="1"/>
    </row>
    <row r="2" spans="1:35" x14ac:dyDescent="0.25">
      <c r="A2" s="114"/>
      <c r="B2" s="1"/>
      <c r="C2" s="30"/>
    </row>
    <row r="3" spans="1:35" x14ac:dyDescent="0.25">
      <c r="C3" s="30" t="s">
        <v>16</v>
      </c>
    </row>
    <row r="4" spans="1:35" x14ac:dyDescent="0.25">
      <c r="C4" s="30" t="s">
        <v>17</v>
      </c>
    </row>
    <row r="6" spans="1:35" s="115" customFormat="1" x14ac:dyDescent="0.2">
      <c r="C6" s="2" t="s">
        <v>138</v>
      </c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</row>
    <row r="7" spans="1:35" s="117" customFormat="1" x14ac:dyDescent="0.2">
      <c r="C7" s="118" t="s">
        <v>139</v>
      </c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18"/>
      <c r="AF7" s="118"/>
      <c r="AG7" s="118"/>
      <c r="AH7" s="118"/>
      <c r="AI7" s="118"/>
    </row>
    <row r="8" spans="1:35" x14ac:dyDescent="0.25"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35" x14ac:dyDescent="0.25"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35" x14ac:dyDescent="0.2">
      <c r="D10" s="119" t="s">
        <v>140</v>
      </c>
      <c r="E10" s="119"/>
      <c r="F10" s="119"/>
      <c r="G10" s="119"/>
      <c r="H10" s="119"/>
      <c r="I10" s="119"/>
      <c r="J10" s="119"/>
      <c r="K10" s="119"/>
      <c r="L10" s="119"/>
      <c r="M10" s="119"/>
      <c r="N10" s="119"/>
    </row>
    <row r="11" spans="1:35" x14ac:dyDescent="0.2">
      <c r="C11" s="116">
        <v>2002</v>
      </c>
      <c r="D11" s="120">
        <v>205.79</v>
      </c>
      <c r="F11" s="120"/>
      <c r="G11" s="120"/>
    </row>
    <row r="12" spans="1:35" x14ac:dyDescent="0.2">
      <c r="C12" s="116">
        <v>2003</v>
      </c>
      <c r="D12" s="120">
        <v>205.96</v>
      </c>
      <c r="F12" s="120"/>
      <c r="G12" s="120"/>
    </row>
    <row r="13" spans="1:35" x14ac:dyDescent="0.2">
      <c r="C13" s="116">
        <v>2004</v>
      </c>
      <c r="D13" s="120">
        <v>204.11</v>
      </c>
      <c r="F13" s="120"/>
      <c r="G13" s="120"/>
    </row>
    <row r="14" spans="1:35" x14ac:dyDescent="0.2">
      <c r="C14" s="116">
        <v>2005</v>
      </c>
      <c r="D14" s="120">
        <v>202.24</v>
      </c>
      <c r="F14" s="120"/>
      <c r="G14" s="120"/>
    </row>
    <row r="15" spans="1:35" x14ac:dyDescent="0.2">
      <c r="C15" s="116">
        <v>2006</v>
      </c>
      <c r="D15" s="120">
        <v>201.27</v>
      </c>
      <c r="F15" s="120"/>
      <c r="G15" s="120"/>
    </row>
    <row r="16" spans="1:35" x14ac:dyDescent="0.2">
      <c r="C16" s="116" t="s">
        <v>141</v>
      </c>
      <c r="D16" s="120">
        <v>200.24</v>
      </c>
      <c r="F16" s="120"/>
      <c r="G16" s="120"/>
    </row>
    <row r="17" spans="1:12" x14ac:dyDescent="0.2">
      <c r="C17" s="116" t="s">
        <v>142</v>
      </c>
      <c r="D17" s="120">
        <v>195.48</v>
      </c>
      <c r="F17" s="120"/>
      <c r="G17" s="120"/>
    </row>
    <row r="18" spans="1:12" x14ac:dyDescent="0.2">
      <c r="C18" s="116" t="s">
        <v>143</v>
      </c>
      <c r="D18" s="120">
        <v>205.83</v>
      </c>
      <c r="F18" s="120"/>
      <c r="G18" s="120"/>
    </row>
    <row r="19" spans="1:12" x14ac:dyDescent="0.2">
      <c r="C19" s="116" t="s">
        <v>144</v>
      </c>
      <c r="D19" s="120">
        <v>204.13</v>
      </c>
      <c r="F19" s="120"/>
      <c r="G19" s="120"/>
    </row>
    <row r="20" spans="1:12" x14ac:dyDescent="0.2">
      <c r="C20" s="116" t="s">
        <v>145</v>
      </c>
      <c r="D20" s="120">
        <v>221.81</v>
      </c>
      <c r="F20" s="120"/>
      <c r="G20" s="120"/>
    </row>
    <row r="21" spans="1:12" x14ac:dyDescent="0.2">
      <c r="C21" s="116" t="s">
        <v>146</v>
      </c>
      <c r="D21" s="120">
        <v>225.26</v>
      </c>
      <c r="F21" s="120"/>
      <c r="G21" s="120"/>
    </row>
    <row r="22" spans="1:12" x14ac:dyDescent="0.2">
      <c r="C22" s="116" t="s">
        <v>147</v>
      </c>
      <c r="D22" s="120">
        <v>228.69</v>
      </c>
      <c r="F22" s="120"/>
      <c r="G22" s="120"/>
    </row>
    <row r="23" spans="1:12" x14ac:dyDescent="0.2">
      <c r="C23" s="116" t="s">
        <v>148</v>
      </c>
      <c r="D23" s="120">
        <v>243.27</v>
      </c>
      <c r="F23" s="120"/>
      <c r="G23" s="120"/>
    </row>
    <row r="24" spans="1:12" x14ac:dyDescent="0.2">
      <c r="C24" s="116" t="s">
        <v>149</v>
      </c>
      <c r="D24" s="120">
        <v>240.66</v>
      </c>
    </row>
    <row r="25" spans="1:12" x14ac:dyDescent="0.2">
      <c r="C25" s="116">
        <v>2016</v>
      </c>
      <c r="D25" s="120">
        <v>243.73</v>
      </c>
    </row>
    <row r="26" spans="1:12" ht="15" customHeight="1" x14ac:dyDescent="0.2">
      <c r="C26" s="116">
        <v>2017</v>
      </c>
      <c r="D26" s="120">
        <v>242.02</v>
      </c>
    </row>
    <row r="27" spans="1:12" x14ac:dyDescent="0.2">
      <c r="C27" s="116">
        <v>2018</v>
      </c>
      <c r="D27" s="120">
        <v>245.3</v>
      </c>
    </row>
    <row r="28" spans="1:12" x14ac:dyDescent="0.2">
      <c r="C28" s="116">
        <v>2019</v>
      </c>
      <c r="D28" s="120">
        <v>247</v>
      </c>
      <c r="E28" s="94"/>
      <c r="F28" s="120"/>
    </row>
    <row r="29" spans="1:12" x14ac:dyDescent="0.25">
      <c r="D29" s="121"/>
    </row>
    <row r="30" spans="1:12" ht="15" customHeight="1" x14ac:dyDescent="0.25">
      <c r="C30" s="29" t="s">
        <v>150</v>
      </c>
    </row>
    <row r="31" spans="1:12" x14ac:dyDescent="0.2">
      <c r="A31" s="122"/>
      <c r="B31" s="122"/>
      <c r="C31" s="123" t="s">
        <v>151</v>
      </c>
      <c r="E31" s="122"/>
      <c r="F31" s="122"/>
      <c r="G31" s="122"/>
      <c r="H31" s="122"/>
      <c r="I31" s="122"/>
      <c r="J31" s="122"/>
      <c r="K31" s="122"/>
      <c r="L31" s="122"/>
    </row>
    <row r="32" spans="1:12" x14ac:dyDescent="0.25">
      <c r="C32" s="122"/>
      <c r="D32" s="122"/>
    </row>
    <row r="33" spans="1:14" ht="40.5" customHeight="1" x14ac:dyDescent="0.25"/>
    <row r="34" spans="1:14" x14ac:dyDescent="0.2">
      <c r="A34" s="122"/>
      <c r="B34" s="122"/>
      <c r="E34" s="122"/>
      <c r="F34" s="79"/>
      <c r="G34" s="79"/>
      <c r="H34" s="79"/>
      <c r="I34" s="79"/>
      <c r="J34" s="79"/>
      <c r="K34" s="79"/>
      <c r="L34" s="79"/>
      <c r="M34" s="79"/>
      <c r="N34" s="79"/>
    </row>
    <row r="35" spans="1:14" x14ac:dyDescent="0.2">
      <c r="C35" s="122"/>
      <c r="D35" s="122"/>
      <c r="E35" s="79"/>
      <c r="F35" s="79"/>
      <c r="G35" s="124"/>
      <c r="H35" s="79"/>
      <c r="I35" s="79"/>
      <c r="J35" s="79"/>
      <c r="K35" s="79"/>
      <c r="L35" s="79"/>
      <c r="M35" s="79"/>
      <c r="N35" s="79"/>
    </row>
    <row r="36" spans="1:14" x14ac:dyDescent="0.2">
      <c r="C36" s="122"/>
      <c r="D36" s="122"/>
      <c r="E36" s="119"/>
      <c r="F36" s="119"/>
      <c r="G36" s="119"/>
      <c r="H36" s="119"/>
      <c r="I36" s="119"/>
      <c r="J36" s="119"/>
      <c r="K36" s="119"/>
      <c r="L36" s="119"/>
      <c r="M36" s="119"/>
      <c r="N36" s="119"/>
    </row>
    <row r="37" spans="1:14" x14ac:dyDescent="0.2">
      <c r="E37" s="119"/>
      <c r="F37" s="119"/>
      <c r="G37" s="119"/>
      <c r="H37" s="119"/>
      <c r="I37" s="119"/>
      <c r="J37" s="119"/>
      <c r="K37" s="119"/>
      <c r="L37" s="119"/>
      <c r="M37" s="119"/>
      <c r="N37" s="119"/>
    </row>
    <row r="39" spans="1:14" x14ac:dyDescent="0.2">
      <c r="D39" s="79"/>
    </row>
    <row r="40" spans="1:14" x14ac:dyDescent="0.25">
      <c r="A40" s="30" t="s">
        <v>14</v>
      </c>
      <c r="D40" s="125"/>
    </row>
    <row r="41" spans="1:14" x14ac:dyDescent="0.2">
      <c r="A41" s="126" t="s">
        <v>152</v>
      </c>
      <c r="D41" s="119"/>
    </row>
    <row r="42" spans="1:14" x14ac:dyDescent="0.2">
      <c r="D42" s="119"/>
    </row>
    <row r="49" spans="3:16" x14ac:dyDescent="0.25">
      <c r="E49" s="122"/>
      <c r="F49" s="122"/>
      <c r="G49" s="122"/>
      <c r="H49" s="122"/>
      <c r="I49" s="122"/>
      <c r="J49" s="122"/>
      <c r="K49" s="122"/>
      <c r="L49" s="122"/>
      <c r="M49" s="122"/>
      <c r="N49" s="122"/>
      <c r="O49" s="122"/>
      <c r="P49" s="122"/>
    </row>
    <row r="51" spans="3:16" x14ac:dyDescent="0.25">
      <c r="C51" s="122"/>
      <c r="D51" s="122"/>
    </row>
  </sheetData>
  <hyperlinks>
    <hyperlink ref="A41" r:id="rId1"/>
  </hyperlinks>
  <pageMargins left="0.75" right="0.75" top="1" bottom="1" header="0.4921259845" footer="0.4921259845"/>
  <pageSetup paperSize="9" orientation="portrait" horizontalDpi="4294967293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H1" sqref="H1"/>
    </sheetView>
  </sheetViews>
  <sheetFormatPr defaultRowHeight="15" x14ac:dyDescent="0.25"/>
  <cols>
    <col min="1" max="1" width="7.28515625" customWidth="1"/>
    <col min="2" max="2" width="10.42578125" bestFit="1" customWidth="1"/>
    <col min="5" max="5" width="2.85546875" customWidth="1"/>
    <col min="6" max="6" width="10.42578125" bestFit="1" customWidth="1"/>
  </cols>
  <sheetData>
    <row r="1" spans="1:10" x14ac:dyDescent="0.25">
      <c r="A1" s="146" t="s">
        <v>153</v>
      </c>
      <c r="B1" s="146" t="s">
        <v>154</v>
      </c>
      <c r="C1" s="146" t="s">
        <v>155</v>
      </c>
      <c r="D1" s="147" t="s">
        <v>156</v>
      </c>
      <c r="E1" s="147"/>
      <c r="F1" s="157" t="s">
        <v>154</v>
      </c>
      <c r="G1" s="158" t="s">
        <v>157</v>
      </c>
      <c r="H1" s="148"/>
      <c r="I1" s="148"/>
      <c r="J1" s="148"/>
    </row>
    <row r="2" spans="1:10" x14ac:dyDescent="0.25">
      <c r="A2" s="149" t="s">
        <v>155</v>
      </c>
      <c r="B2" s="149" t="s">
        <v>104</v>
      </c>
      <c r="C2" s="150">
        <v>2191.1980000000003</v>
      </c>
      <c r="D2" s="151">
        <v>17780.5</v>
      </c>
      <c r="E2" s="151"/>
      <c r="F2" s="159" t="s">
        <v>104</v>
      </c>
      <c r="G2" s="160">
        <f t="shared" ref="G2:G29" si="0">C2*100/D2</f>
        <v>12.323601698489922</v>
      </c>
      <c r="H2" s="148"/>
      <c r="I2" s="152"/>
      <c r="J2" s="148"/>
    </row>
    <row r="3" spans="1:10" x14ac:dyDescent="0.25">
      <c r="A3" s="149" t="s">
        <v>155</v>
      </c>
      <c r="B3" s="149" t="s">
        <v>96</v>
      </c>
      <c r="C3" s="150">
        <v>954.61900000000003</v>
      </c>
      <c r="D3" s="151">
        <v>9433.1</v>
      </c>
      <c r="E3" s="151"/>
      <c r="F3" s="159" t="s">
        <v>96</v>
      </c>
      <c r="G3" s="160">
        <f t="shared" si="0"/>
        <v>10.119886357613087</v>
      </c>
      <c r="H3" s="148"/>
      <c r="I3" s="148"/>
      <c r="J3" s="148"/>
    </row>
    <row r="4" spans="1:10" x14ac:dyDescent="0.25">
      <c r="A4" s="149" t="s">
        <v>155</v>
      </c>
      <c r="B4" s="149" t="s">
        <v>78</v>
      </c>
      <c r="C4" s="150">
        <v>1857.2</v>
      </c>
      <c r="D4" s="151">
        <v>18789.099999999999</v>
      </c>
      <c r="E4" s="151"/>
      <c r="F4" s="159" t="s">
        <v>78</v>
      </c>
      <c r="G4" s="160">
        <f t="shared" si="0"/>
        <v>9.8844542846650452</v>
      </c>
      <c r="H4" s="148"/>
      <c r="I4" s="148"/>
      <c r="J4" s="148"/>
    </row>
    <row r="5" spans="1:10" x14ac:dyDescent="0.25">
      <c r="A5" s="149" t="s">
        <v>155</v>
      </c>
      <c r="B5" s="149" t="s">
        <v>85</v>
      </c>
      <c r="C5" s="150">
        <v>6226</v>
      </c>
      <c r="D5" s="151">
        <v>68333</v>
      </c>
      <c r="E5" s="151"/>
      <c r="F5" s="159" t="s">
        <v>85</v>
      </c>
      <c r="G5" s="160">
        <f t="shared" si="0"/>
        <v>9.1112639573851588</v>
      </c>
      <c r="H5" s="148"/>
      <c r="I5" s="148"/>
      <c r="J5" s="148"/>
    </row>
    <row r="6" spans="1:10" x14ac:dyDescent="0.25">
      <c r="A6" s="149" t="s">
        <v>155</v>
      </c>
      <c r="B6" s="149" t="s">
        <v>89</v>
      </c>
      <c r="C6" s="150">
        <v>1649.1769999999999</v>
      </c>
      <c r="D6" s="151">
        <v>18711.099999999999</v>
      </c>
      <c r="E6" s="151"/>
      <c r="F6" s="159" t="s">
        <v>89</v>
      </c>
      <c r="G6" s="160">
        <f t="shared" si="0"/>
        <v>8.8138965640715945</v>
      </c>
      <c r="H6" s="148"/>
      <c r="I6" s="148"/>
      <c r="J6" s="148"/>
    </row>
    <row r="7" spans="1:10" x14ac:dyDescent="0.25">
      <c r="A7" s="149" t="s">
        <v>155</v>
      </c>
      <c r="B7" s="149" t="s">
        <v>98</v>
      </c>
      <c r="C7" s="150">
        <v>25304</v>
      </c>
      <c r="D7" s="151">
        <v>321465</v>
      </c>
      <c r="E7" s="151"/>
      <c r="F7" s="159" t="s">
        <v>98</v>
      </c>
      <c r="G7" s="160">
        <f t="shared" si="0"/>
        <v>7.8714634563638342</v>
      </c>
      <c r="H7" s="148"/>
      <c r="I7" s="148"/>
      <c r="J7" s="148"/>
    </row>
    <row r="8" spans="1:10" x14ac:dyDescent="0.25">
      <c r="A8" s="149" t="s">
        <v>155</v>
      </c>
      <c r="B8" s="149" t="s">
        <v>97</v>
      </c>
      <c r="C8" s="150">
        <v>296.745</v>
      </c>
      <c r="D8" s="151">
        <v>3973.8</v>
      </c>
      <c r="E8" s="151"/>
      <c r="F8" s="159" t="s">
        <v>97</v>
      </c>
      <c r="G8" s="160">
        <f t="shared" si="0"/>
        <v>7.467537369772006</v>
      </c>
      <c r="H8" s="148"/>
      <c r="I8" s="148"/>
      <c r="J8" s="148"/>
    </row>
    <row r="9" spans="1:10" x14ac:dyDescent="0.25">
      <c r="A9" s="149" t="s">
        <v>155</v>
      </c>
      <c r="B9" s="149" t="s">
        <v>80</v>
      </c>
      <c r="C9" s="150">
        <v>537</v>
      </c>
      <c r="D9" s="151">
        <v>7461</v>
      </c>
      <c r="E9" s="151"/>
      <c r="F9" s="159" t="s">
        <v>80</v>
      </c>
      <c r="G9" s="160">
        <f t="shared" si="0"/>
        <v>7.1974266184157623</v>
      </c>
      <c r="H9" s="148"/>
      <c r="I9" s="148"/>
      <c r="J9" s="148"/>
    </row>
    <row r="10" spans="1:10" x14ac:dyDescent="0.25">
      <c r="A10" s="149" t="s">
        <v>155</v>
      </c>
      <c r="B10" s="149" t="s">
        <v>84</v>
      </c>
      <c r="C10" s="150">
        <v>657.00500000000011</v>
      </c>
      <c r="D10" s="151">
        <v>9220.2000000000007</v>
      </c>
      <c r="E10" s="151"/>
      <c r="F10" s="159" t="s">
        <v>84</v>
      </c>
      <c r="G10" s="160">
        <f t="shared" si="0"/>
        <v>7.1257131081755283</v>
      </c>
      <c r="H10" s="148"/>
      <c r="I10" s="148"/>
      <c r="J10" s="148"/>
    </row>
    <row r="11" spans="1:10" x14ac:dyDescent="0.25">
      <c r="A11" s="149" t="s">
        <v>155</v>
      </c>
      <c r="B11" s="149" t="s">
        <v>93</v>
      </c>
      <c r="C11" s="150">
        <v>50202</v>
      </c>
      <c r="D11" s="151">
        <v>711075</v>
      </c>
      <c r="E11" s="151"/>
      <c r="F11" s="159" t="s">
        <v>93</v>
      </c>
      <c r="G11" s="160">
        <f t="shared" si="0"/>
        <v>7.0600147663748549</v>
      </c>
      <c r="H11" s="148"/>
      <c r="I11" s="148"/>
      <c r="J11" s="148"/>
    </row>
    <row r="12" spans="1:10" x14ac:dyDescent="0.25">
      <c r="A12" s="149" t="s">
        <v>155</v>
      </c>
      <c r="B12" s="149" t="s">
        <v>102</v>
      </c>
      <c r="C12" s="150">
        <v>4102.2700000000004</v>
      </c>
      <c r="D12" s="151">
        <v>59306.1</v>
      </c>
      <c r="E12" s="151"/>
      <c r="F12" s="159" t="s">
        <v>102</v>
      </c>
      <c r="G12" s="160">
        <f t="shared" si="0"/>
        <v>6.9171130794302789</v>
      </c>
      <c r="H12" s="148"/>
      <c r="I12" s="148"/>
      <c r="J12" s="148"/>
    </row>
    <row r="13" spans="1:10" x14ac:dyDescent="0.25">
      <c r="A13" s="149" t="s">
        <v>155</v>
      </c>
      <c r="B13" s="149" t="s">
        <v>100</v>
      </c>
      <c r="C13" s="150">
        <v>13114.94</v>
      </c>
      <c r="D13" s="151">
        <v>191714.4</v>
      </c>
      <c r="E13" s="151"/>
      <c r="F13" s="159" t="s">
        <v>100</v>
      </c>
      <c r="G13" s="160">
        <f t="shared" si="0"/>
        <v>6.8408737163196927</v>
      </c>
      <c r="H13" s="148"/>
      <c r="I13" s="148"/>
      <c r="J13" s="148"/>
    </row>
    <row r="14" spans="1:10" x14ac:dyDescent="0.25">
      <c r="A14" s="149" t="s">
        <v>155</v>
      </c>
      <c r="B14" s="149" t="s">
        <v>83</v>
      </c>
      <c r="C14" s="150">
        <v>9991.8098521600004</v>
      </c>
      <c r="D14" s="151">
        <v>148687.9</v>
      </c>
      <c r="E14" s="151"/>
      <c r="F14" s="159" t="s">
        <v>83</v>
      </c>
      <c r="G14" s="160">
        <f t="shared" si="0"/>
        <v>6.7199885479316075</v>
      </c>
      <c r="H14" s="148"/>
      <c r="I14" s="148"/>
      <c r="J14" s="148"/>
    </row>
    <row r="15" spans="1:10" x14ac:dyDescent="0.25">
      <c r="A15" s="149" t="s">
        <v>155</v>
      </c>
      <c r="B15" s="149" t="s">
        <v>87</v>
      </c>
      <c r="C15" s="150">
        <v>6487</v>
      </c>
      <c r="D15" s="151">
        <v>99765</v>
      </c>
      <c r="E15" s="151"/>
      <c r="F15" s="159" t="s">
        <v>87</v>
      </c>
      <c r="G15" s="160">
        <f t="shared" si="0"/>
        <v>6.502280358843282</v>
      </c>
      <c r="H15" s="148"/>
      <c r="I15" s="148"/>
      <c r="J15" s="148"/>
    </row>
    <row r="16" spans="1:10" x14ac:dyDescent="0.25">
      <c r="A16" s="149" t="s">
        <v>155</v>
      </c>
      <c r="B16" s="149" t="s">
        <v>101</v>
      </c>
      <c r="C16" s="150">
        <v>4765.4830000000002</v>
      </c>
      <c r="D16" s="151">
        <v>75253.2</v>
      </c>
      <c r="E16" s="151"/>
      <c r="F16" s="159" t="s">
        <v>101</v>
      </c>
      <c r="G16" s="160">
        <f t="shared" si="0"/>
        <v>6.332598480861944</v>
      </c>
      <c r="H16" s="148"/>
      <c r="I16" s="148"/>
      <c r="J16" s="148"/>
    </row>
    <row r="17" spans="1:10" x14ac:dyDescent="0.25">
      <c r="A17" s="149" t="s">
        <v>155</v>
      </c>
      <c r="B17" s="149" t="s">
        <v>94</v>
      </c>
      <c r="C17" s="150">
        <v>949.8976493938369</v>
      </c>
      <c r="D17" s="151">
        <v>15428.7</v>
      </c>
      <c r="E17" s="151"/>
      <c r="F17" s="159" t="s">
        <v>94</v>
      </c>
      <c r="G17" s="160">
        <f t="shared" si="0"/>
        <v>6.1566927180762923</v>
      </c>
      <c r="H17" s="148"/>
      <c r="I17" s="148"/>
      <c r="J17" s="148"/>
    </row>
    <row r="18" spans="1:10" x14ac:dyDescent="0.25">
      <c r="A18" s="149" t="s">
        <v>155</v>
      </c>
      <c r="B18" s="149" t="s">
        <v>90</v>
      </c>
      <c r="C18" s="150">
        <v>2902.2</v>
      </c>
      <c r="D18" s="151">
        <v>49690.400000000001</v>
      </c>
      <c r="E18" s="151"/>
      <c r="F18" s="159" t="s">
        <v>90</v>
      </c>
      <c r="G18" s="160">
        <f t="shared" si="0"/>
        <v>5.8405647770998019</v>
      </c>
      <c r="H18" s="148"/>
      <c r="I18" s="148"/>
      <c r="J18" s="148"/>
    </row>
    <row r="19" spans="1:10" x14ac:dyDescent="0.25">
      <c r="A19" s="149" t="s">
        <v>155</v>
      </c>
      <c r="B19" s="149" t="s">
        <v>91</v>
      </c>
      <c r="C19" s="150">
        <v>4520.2379999999994</v>
      </c>
      <c r="D19" s="151">
        <v>77669</v>
      </c>
      <c r="E19" s="151"/>
      <c r="F19" s="159" t="s">
        <v>91</v>
      </c>
      <c r="G19" s="160">
        <f t="shared" si="0"/>
        <v>5.8198740810361915</v>
      </c>
      <c r="H19" s="148"/>
      <c r="I19" s="148"/>
      <c r="J19" s="148"/>
    </row>
    <row r="20" spans="1:10" x14ac:dyDescent="0.25">
      <c r="A20" s="149" t="s">
        <v>155</v>
      </c>
      <c r="B20" s="149" t="s">
        <v>81</v>
      </c>
      <c r="C20" s="150">
        <v>4310.3160000000007</v>
      </c>
      <c r="D20" s="151">
        <v>77695.5</v>
      </c>
      <c r="E20" s="151"/>
      <c r="F20" s="159" t="s">
        <v>81</v>
      </c>
      <c r="G20" s="160">
        <f t="shared" si="0"/>
        <v>5.5477035349537633</v>
      </c>
      <c r="H20" s="148"/>
      <c r="I20" s="148" t="s">
        <v>158</v>
      </c>
      <c r="J20" s="148"/>
    </row>
    <row r="21" spans="1:10" x14ac:dyDescent="0.25">
      <c r="A21" s="149" t="s">
        <v>155</v>
      </c>
      <c r="B21" s="149" t="s">
        <v>77</v>
      </c>
      <c r="C21" s="150">
        <v>11602.099999999999</v>
      </c>
      <c r="D21" s="151">
        <v>210909.3</v>
      </c>
      <c r="E21" s="151"/>
      <c r="F21" s="159" t="s">
        <v>77</v>
      </c>
      <c r="G21" s="160">
        <f t="shared" si="0"/>
        <v>5.5009902360872651</v>
      </c>
      <c r="H21" s="148"/>
      <c r="I21" s="148"/>
      <c r="J21" s="148"/>
    </row>
    <row r="22" spans="1:10" x14ac:dyDescent="0.25">
      <c r="A22" s="149" t="s">
        <v>155</v>
      </c>
      <c r="B22" s="149" t="s">
        <v>127</v>
      </c>
      <c r="C22" s="153">
        <v>299929.87515360327</v>
      </c>
      <c r="D22" s="151">
        <v>5531007.5</v>
      </c>
      <c r="E22" s="151"/>
      <c r="F22" s="159" t="s">
        <v>127</v>
      </c>
      <c r="G22" s="160">
        <f t="shared" si="0"/>
        <v>5.4226987606435761</v>
      </c>
      <c r="H22" s="148"/>
      <c r="I22" s="148" t="s">
        <v>159</v>
      </c>
      <c r="J22" s="148"/>
    </row>
    <row r="23" spans="1:10" x14ac:dyDescent="0.25">
      <c r="A23" s="149" t="s">
        <v>155</v>
      </c>
      <c r="B23" s="149" t="s">
        <v>76</v>
      </c>
      <c r="C23" s="150">
        <v>7983.3486764694162</v>
      </c>
      <c r="D23" s="151">
        <v>161498.79999999999</v>
      </c>
      <c r="E23" s="151"/>
      <c r="F23" s="159" t="s">
        <v>76</v>
      </c>
      <c r="G23" s="160">
        <f t="shared" si="0"/>
        <v>4.9432866847737671</v>
      </c>
      <c r="H23" s="148"/>
      <c r="I23" s="148"/>
      <c r="J23" s="148"/>
    </row>
    <row r="24" spans="1:10" x14ac:dyDescent="0.25">
      <c r="A24" s="149" t="s">
        <v>155</v>
      </c>
      <c r="B24" s="149" t="s">
        <v>86</v>
      </c>
      <c r="C24" s="150">
        <v>19749.966</v>
      </c>
      <c r="D24" s="151">
        <v>421158</v>
      </c>
      <c r="E24" s="151"/>
      <c r="F24" s="159" t="s">
        <v>86</v>
      </c>
      <c r="G24" s="160">
        <f t="shared" si="0"/>
        <v>4.6894433917912046</v>
      </c>
      <c r="H24" s="148"/>
      <c r="I24" s="148" t="s">
        <v>160</v>
      </c>
      <c r="J24" s="148"/>
    </row>
    <row r="25" spans="1:10" x14ac:dyDescent="0.25">
      <c r="A25" s="149" t="s">
        <v>155</v>
      </c>
      <c r="B25" s="149" t="s">
        <v>88</v>
      </c>
      <c r="C25" s="150">
        <v>50408</v>
      </c>
      <c r="D25" s="151">
        <v>1094614</v>
      </c>
      <c r="E25" s="151"/>
      <c r="F25" s="159" t="s">
        <v>88</v>
      </c>
      <c r="G25" s="160">
        <f t="shared" si="0"/>
        <v>4.6050936677221372</v>
      </c>
      <c r="H25" s="148"/>
      <c r="I25" s="148"/>
      <c r="J25" s="148"/>
    </row>
    <row r="26" spans="1:10" x14ac:dyDescent="0.25">
      <c r="A26" s="149" t="s">
        <v>155</v>
      </c>
      <c r="B26" s="149" t="s">
        <v>103</v>
      </c>
      <c r="C26" s="150">
        <v>9444.7199755799993</v>
      </c>
      <c r="D26" s="151">
        <v>206380.79999999999</v>
      </c>
      <c r="E26" s="151"/>
      <c r="F26" s="159" t="s">
        <v>103</v>
      </c>
      <c r="G26" s="160">
        <f t="shared" si="0"/>
        <v>4.5763559282549542</v>
      </c>
      <c r="H26" s="148"/>
      <c r="I26" s="148"/>
      <c r="J26" s="148"/>
    </row>
    <row r="27" spans="1:10" x14ac:dyDescent="0.25">
      <c r="A27" s="149" t="s">
        <v>155</v>
      </c>
      <c r="B27" s="149" t="s">
        <v>82</v>
      </c>
      <c r="C27" s="150">
        <v>57520</v>
      </c>
      <c r="D27" s="151">
        <v>1396990</v>
      </c>
      <c r="E27" s="151"/>
      <c r="F27" s="159" t="s">
        <v>82</v>
      </c>
      <c r="G27" s="160">
        <f t="shared" si="0"/>
        <v>4.1174238899347886</v>
      </c>
      <c r="H27" s="148"/>
      <c r="I27" s="148"/>
      <c r="J27" s="148"/>
    </row>
    <row r="28" spans="1:10" x14ac:dyDescent="0.25">
      <c r="A28" s="149" t="s">
        <v>155</v>
      </c>
      <c r="B28" s="149" t="s">
        <v>105</v>
      </c>
      <c r="C28" s="150">
        <v>1309.2820000000002</v>
      </c>
      <c r="D28" s="151">
        <v>32441.599999999999</v>
      </c>
      <c r="E28" s="151"/>
      <c r="F28" s="159" t="s">
        <v>105</v>
      </c>
      <c r="G28" s="160">
        <f t="shared" si="0"/>
        <v>4.0358120437956213</v>
      </c>
      <c r="H28" s="148"/>
      <c r="I28" s="148"/>
      <c r="J28" s="148"/>
    </row>
    <row r="29" spans="1:10" x14ac:dyDescent="0.25">
      <c r="A29" s="149" t="s">
        <v>155</v>
      </c>
      <c r="B29" s="149" t="s">
        <v>95</v>
      </c>
      <c r="C29" s="150">
        <v>893.36</v>
      </c>
      <c r="D29" s="151">
        <v>25563.3</v>
      </c>
      <c r="E29" s="151"/>
      <c r="F29" s="159" t="s">
        <v>95</v>
      </c>
      <c r="G29" s="160">
        <f t="shared" si="0"/>
        <v>3.4946974764603946</v>
      </c>
      <c r="H29" s="148"/>
      <c r="I29" s="148"/>
      <c r="J29" s="148"/>
    </row>
    <row r="30" spans="1:10" x14ac:dyDescent="0.25">
      <c r="A30" s="154"/>
      <c r="B30" s="154"/>
      <c r="C30" s="154"/>
      <c r="D30" s="154"/>
      <c r="E30" s="154"/>
      <c r="F30" s="161"/>
      <c r="G30" s="160"/>
      <c r="H30" s="148"/>
      <c r="I30" s="148"/>
      <c r="J30" s="148"/>
    </row>
    <row r="31" spans="1:10" x14ac:dyDescent="0.25">
      <c r="A31" s="149" t="s">
        <v>155</v>
      </c>
      <c r="B31" s="149" t="s">
        <v>92</v>
      </c>
      <c r="C31" s="150">
        <v>435.53037326000003</v>
      </c>
      <c r="D31" s="154">
        <v>6856.5</v>
      </c>
      <c r="E31" s="154"/>
      <c r="F31" s="159" t="s">
        <v>92</v>
      </c>
      <c r="G31" s="160">
        <f>C31*100/D31</f>
        <v>6.3520801175526884</v>
      </c>
      <c r="H31" s="155"/>
      <c r="I31" s="155"/>
      <c r="J31" s="156"/>
    </row>
    <row r="32" spans="1:10" x14ac:dyDescent="0.25">
      <c r="A32" s="149" t="s">
        <v>155</v>
      </c>
      <c r="B32" s="149" t="s">
        <v>99</v>
      </c>
      <c r="C32" s="150">
        <v>6683.7799999999988</v>
      </c>
      <c r="D32" s="154">
        <v>123365.3</v>
      </c>
      <c r="E32" s="154"/>
      <c r="F32" s="159" t="s">
        <v>99</v>
      </c>
      <c r="G32" s="160">
        <f>C32*100/D32</f>
        <v>5.4178768259794277</v>
      </c>
      <c r="H32" s="155"/>
      <c r="I32" s="155"/>
      <c r="J32" s="156"/>
    </row>
    <row r="33" spans="1:10" x14ac:dyDescent="0.25">
      <c r="A33" s="149" t="s">
        <v>155</v>
      </c>
      <c r="B33" s="149" t="s">
        <v>79</v>
      </c>
      <c r="C33" s="150">
        <v>9164.19336759</v>
      </c>
      <c r="D33" s="154">
        <v>182790.7</v>
      </c>
      <c r="E33" s="154"/>
      <c r="F33" s="162" t="s">
        <v>79</v>
      </c>
      <c r="G33" s="163">
        <f>C33*100/D33</f>
        <v>5.0134899464743006</v>
      </c>
      <c r="H33" s="155"/>
      <c r="I33" s="155"/>
      <c r="J33" s="156"/>
    </row>
    <row r="34" spans="1:10" x14ac:dyDescent="0.25">
      <c r="A34" s="148"/>
      <c r="B34" s="148"/>
      <c r="C34" s="148"/>
      <c r="D34" s="148"/>
      <c r="E34" s="148"/>
      <c r="F34" s="148"/>
      <c r="G34" s="148"/>
      <c r="H34" s="148"/>
      <c r="I34" s="148"/>
      <c r="J34" s="148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Table 1</vt:lpstr>
      <vt:lpstr>Figure 1</vt:lpstr>
      <vt:lpstr>Figure 2</vt:lpstr>
      <vt:lpstr>Figure 3</vt:lpstr>
      <vt:lpstr>Figure 4</vt:lpstr>
      <vt:lpstr>Figure 5</vt:lpstr>
      <vt:lpstr>Figure 6</vt:lpstr>
      <vt:lpstr>Environmental taxes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2021-12-08T11:33:18Z</dcterms:created>
  <dcterms:modified xsi:type="dcterms:W3CDTF">2021-12-13T12:42:17Z</dcterms:modified>
</cp:coreProperties>
</file>