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ne\Documents\Master\Thesis\performance testing\"/>
    </mc:Choice>
  </mc:AlternateContent>
  <xr:revisionPtr revIDLastSave="0" documentId="12_ncr:500000_{E2F46B1D-96FF-4A04-BA8F-6FA78C736972}" xr6:coauthVersionLast="31" xr6:coauthVersionMax="31" xr10:uidLastSave="{00000000-0000-0000-0000-000000000000}"/>
  <bookViews>
    <workbookView xWindow="0" yWindow="0" windowWidth="12300" windowHeight="7515" xr2:uid="{5E9EBEA6-22DD-46EF-8E04-CB2FF6244AF6}"/>
  </bookViews>
  <sheets>
    <sheet name="Sheet1 (2)" sheetId="2" r:id="rId1"/>
    <sheet name="Sheet1 (3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2" l="1"/>
  <c r="E58" i="2"/>
  <c r="D58" i="2"/>
  <c r="D45" i="2" l="1"/>
  <c r="D76" i="2"/>
  <c r="D74" i="2"/>
  <c r="D43" i="2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48" i="2"/>
  <c r="E48" i="2" s="1"/>
  <c r="C58" i="2"/>
  <c r="K3" i="2" l="1"/>
  <c r="J3" i="2"/>
  <c r="I3" i="2"/>
  <c r="L39" i="2"/>
  <c r="L40" i="2"/>
  <c r="L38" i="2"/>
  <c r="E43" i="2"/>
  <c r="E33" i="2"/>
  <c r="E42" i="2"/>
  <c r="E41" i="2"/>
  <c r="E40" i="2"/>
  <c r="E39" i="2"/>
  <c r="E38" i="2"/>
  <c r="E37" i="2"/>
  <c r="E36" i="2"/>
  <c r="E35" i="2"/>
  <c r="E34" i="2"/>
  <c r="E28" i="2"/>
  <c r="E19" i="2"/>
  <c r="E20" i="2"/>
  <c r="E21" i="2"/>
  <c r="E22" i="2"/>
  <c r="E23" i="2"/>
  <c r="E24" i="2"/>
  <c r="E25" i="2"/>
  <c r="E26" i="2"/>
  <c r="E27" i="2"/>
  <c r="E18" i="2"/>
  <c r="E13" i="2"/>
  <c r="E4" i="2"/>
  <c r="E5" i="2"/>
  <c r="E6" i="2"/>
  <c r="E7" i="2"/>
  <c r="E8" i="2"/>
  <c r="E9" i="2"/>
  <c r="E10" i="2"/>
  <c r="E11" i="2"/>
  <c r="E12" i="2"/>
  <c r="E3" i="2"/>
  <c r="B58" i="2"/>
  <c r="I15" i="3" l="1"/>
  <c r="I13" i="3"/>
  <c r="H13" i="3"/>
  <c r="G13" i="3"/>
  <c r="C74" i="2"/>
  <c r="B74" i="2"/>
  <c r="D91" i="2"/>
  <c r="D106" i="2"/>
  <c r="I45" i="3"/>
  <c r="D104" i="2"/>
  <c r="C104" i="2"/>
  <c r="B104" i="2"/>
  <c r="I30" i="3"/>
  <c r="C89" i="2"/>
  <c r="B89" i="2"/>
  <c r="D79" i="2"/>
  <c r="D69" i="2"/>
  <c r="D72" i="2"/>
  <c r="D68" i="2"/>
  <c r="D67" i="2"/>
  <c r="D64" i="2"/>
  <c r="D103" i="2"/>
  <c r="D102" i="2"/>
  <c r="D101" i="2"/>
  <c r="D100" i="2"/>
  <c r="D99" i="2"/>
  <c r="D98" i="2"/>
  <c r="D97" i="2"/>
  <c r="D96" i="2"/>
  <c r="D95" i="2"/>
  <c r="D94" i="2"/>
  <c r="D88" i="2"/>
  <c r="D87" i="2"/>
  <c r="D86" i="2"/>
  <c r="D85" i="2"/>
  <c r="D84" i="2"/>
  <c r="D83" i="2"/>
  <c r="D82" i="2"/>
  <c r="D81" i="2"/>
  <c r="D80" i="2"/>
  <c r="D73" i="2"/>
  <c r="D70" i="2"/>
  <c r="D66" i="2"/>
  <c r="K39" i="2"/>
  <c r="K40" i="2"/>
  <c r="K38" i="2"/>
  <c r="J40" i="2"/>
  <c r="I40" i="2"/>
  <c r="J39" i="2"/>
  <c r="I39" i="2"/>
  <c r="J38" i="2"/>
  <c r="I38" i="2"/>
  <c r="N3" i="2"/>
  <c r="H43" i="3"/>
  <c r="G43" i="3"/>
  <c r="I43" i="3" s="1"/>
  <c r="C43" i="3"/>
  <c r="B43" i="3"/>
  <c r="D43" i="3" s="1"/>
  <c r="D45" i="3" s="1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H28" i="3"/>
  <c r="G28" i="3"/>
  <c r="I28" i="3" s="1"/>
  <c r="C28" i="3"/>
  <c r="B28" i="3"/>
  <c r="D28" i="3" s="1"/>
  <c r="D30" i="3" s="1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C13" i="3"/>
  <c r="B13" i="3"/>
  <c r="D13" i="3" s="1"/>
  <c r="D15" i="3" s="1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C43" i="2"/>
  <c r="B43" i="2"/>
  <c r="I34" i="2" s="1"/>
  <c r="D42" i="2"/>
  <c r="D41" i="2"/>
  <c r="D40" i="2"/>
  <c r="D39" i="2"/>
  <c r="D38" i="2"/>
  <c r="D37" i="2"/>
  <c r="D36" i="2"/>
  <c r="D35" i="2"/>
  <c r="D34" i="2"/>
  <c r="D33" i="2"/>
  <c r="C28" i="2"/>
  <c r="L3" i="2" s="1"/>
  <c r="B28" i="2"/>
  <c r="D28" i="2" s="1"/>
  <c r="D30" i="2" s="1"/>
  <c r="I33" i="2" s="1"/>
  <c r="D27" i="2"/>
  <c r="D26" i="2"/>
  <c r="D25" i="2"/>
  <c r="D24" i="2"/>
  <c r="D23" i="2"/>
  <c r="D22" i="2"/>
  <c r="D21" i="2"/>
  <c r="D20" i="2"/>
  <c r="D19" i="2"/>
  <c r="D18" i="2"/>
  <c r="C13" i="2"/>
  <c r="B13" i="2"/>
  <c r="D13" i="2" s="1"/>
  <c r="D15" i="2" s="1"/>
  <c r="I32" i="2" s="1"/>
  <c r="D12" i="2"/>
  <c r="D11" i="2"/>
  <c r="D10" i="2"/>
  <c r="D9" i="2"/>
  <c r="D8" i="2"/>
  <c r="D7" i="2"/>
  <c r="D6" i="2"/>
  <c r="D5" i="2"/>
  <c r="D4" i="2"/>
  <c r="D3" i="2"/>
  <c r="D89" i="2" l="1"/>
  <c r="D71" i="2"/>
  <c r="D65" i="2"/>
  <c r="M3" i="2"/>
</calcChain>
</file>

<file path=xl/sharedStrings.xml><?xml version="1.0" encoding="utf-8"?>
<sst xmlns="http://schemas.openxmlformats.org/spreadsheetml/2006/main" count="210" uniqueCount="49">
  <si>
    <t>HTTPS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</si>
  <si>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</si>
  <si>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</si>
  <si>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</si>
  <si>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</si>
  <si>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</si>
  <si>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</si>
  <si>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</si>
  <si>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</si>
  <si>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</si>
  <si>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</si>
  <si>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HTTP</t>
  </si>
  <si>
    <t>Difference</t>
  </si>
  <si>
    <t>Average difference</t>
  </si>
  <si>
    <t>Total</t>
  </si>
  <si>
    <t>GET with Capability</t>
  </si>
  <si>
    <t>GET without Capability</t>
  </si>
  <si>
    <t>POST with Capability</t>
  </si>
  <si>
    <t>POST without Capability</t>
  </si>
  <si>
    <t>CPU Load Average (HTTPS)</t>
  </si>
  <si>
    <t>CPU Load Average (HTTP)</t>
  </si>
  <si>
    <t>CPU Load Average (GET with Cap)</t>
  </si>
  <si>
    <t>CPU Load Average (GET without Cap)</t>
  </si>
  <si>
    <t>CPU Load Average (POST with Cap)</t>
  </si>
  <si>
    <t>CPU Load Average (POST without Cap)</t>
  </si>
  <si>
    <t>Mean (ms)</t>
  </si>
  <si>
    <t>Front page (HTTPS)</t>
  </si>
  <si>
    <t>Front page (HTTP)</t>
  </si>
  <si>
    <t>GET function (with vs without capability)</t>
  </si>
  <si>
    <t xml:space="preserve">Front Page (HTTPS vs HTTP) </t>
  </si>
  <si>
    <t>Type</t>
  </si>
  <si>
    <t>POST function (with vs without capability)</t>
  </si>
  <si>
    <t xml:space="preserve">GET function </t>
  </si>
  <si>
    <t xml:space="preserve">POST function </t>
  </si>
  <si>
    <t>Difference (ms)</t>
  </si>
  <si>
    <t>After (with HTTPS and Capability) in ms</t>
  </si>
  <si>
    <t>Before (without security) in ms</t>
  </si>
  <si>
    <t>Front Page landing</t>
  </si>
  <si>
    <t>Based on 10 concurrent sessions of 100 requests</t>
  </si>
  <si>
    <t>System Load Average (HTTPS)</t>
  </si>
  <si>
    <t>System Load Average (GET with Cap)</t>
  </si>
  <si>
    <t>System Load Average (POST with Cap)</t>
  </si>
  <si>
    <t>System Load Average (HTTP)</t>
  </si>
  <si>
    <t>System Load Average (GET without Cap)</t>
  </si>
  <si>
    <t>System Load Average (POST without Cap)</t>
  </si>
  <si>
    <t>PUT with Capability</t>
  </si>
  <si>
    <t>Ratio</t>
  </si>
  <si>
    <t>Ratio (%)</t>
  </si>
  <si>
    <t>PUT without Capability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</si>
</sst>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3" borderId="0" xfId="0" applyFont="1" applyFill="1"/>
    <xf numFmtId="164" fontId="1" fillId="0" borderId="0" xfId="0" applyNumberFormat="1" applyFont="1"/>
    <xf numFmtId="1" fontId="1" fillId="0" borderId="0" xfId="0" applyNumberFormat="1" applyFont="1"/>
    <xf numFmtId="0" fontId="0" fillId="3" borderId="0" xfId="0" applyFill="1"/>
    <xf numFmtId="0" fontId="1" fillId="3" borderId="0" xfId="0" applyFont="1" applyFill="1" applyAlignment="1">
      <alignment wrapText="1"/>
    </xf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1" fontId="0" fillId="0" borderId="0" xfId="0" applyNumberFormat="1" applyFill="1" applyBorder="1"/>
    <xf numFmtId="9" fontId="0" fillId="0" borderId="0" xfId="1" applyFont="1"/>
    <xf numFmtId="9" fontId="1" fillId="3" borderId="0" xfId="0" applyNumberFormat="1" applyFont="1" applyFill="1"/>
    <xf numFmtId="9" fontId="1" fillId="0" borderId="0" xfId="0" applyNumberFormat="1" applyFont="1"/>
    <xf numFmtId="9" fontId="0" fillId="0" borderId="1" xfId="1" applyNumberFormat="1" applyFont="1" applyBorder="1"/>
    <xf numFmtId="0" fontId="0" fillId="0" borderId="0" xfId="0" applyFont="1"/>
    <xf numFmtId="165" fontId="1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Response Time Measurement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(2)'!$H$3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988-4692-A890-FA8A552827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8-4692-A890-FA8A552827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988-4692-A890-FA8A55282779}"/>
              </c:ext>
            </c:extLst>
          </c:dPt>
          <c:cat>
            <c:strRef>
              <c:f>'Sheet1 (2)'!$I$2:$N$2</c:f>
              <c:strCache>
                <c:ptCount val="6"/>
                <c:pt idx="0">
                  <c:v>Front page (HTTPS)</c:v>
                </c:pt>
                <c:pt idx="1">
                  <c:v>Front page (HTTP)</c:v>
                </c:pt>
                <c:pt idx="2">
                  <c:v>GET with Capability</c:v>
                </c:pt>
                <c:pt idx="3">
                  <c:v>GET without Capability</c:v>
                </c:pt>
                <c:pt idx="4">
                  <c:v>POST with Capability</c:v>
                </c:pt>
                <c:pt idx="5">
                  <c:v>POST without Capability</c:v>
                </c:pt>
              </c:strCache>
            </c:strRef>
          </c:cat>
          <c:val>
            <c:numRef>
              <c:f>'Sheet1 (2)'!$I$3:$N$3</c:f>
              <c:numCache>
                <c:formatCode>General</c:formatCode>
                <c:ptCount val="6"/>
                <c:pt idx="0">
                  <c:v>864.4</c:v>
                </c:pt>
                <c:pt idx="1">
                  <c:v>776.4</c:v>
                </c:pt>
                <c:pt idx="2">
                  <c:v>471.2</c:v>
                </c:pt>
                <c:pt idx="3">
                  <c:v>312.7</c:v>
                </c:pt>
                <c:pt idx="4">
                  <c:v>4200.3</c:v>
                </c:pt>
                <c:pt idx="5">
                  <c:v>736.7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8-4692-A890-FA8A5528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6613016"/>
        <c:axId val="426610064"/>
      </c:barChart>
      <c:catAx>
        <c:axId val="42661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0064"/>
        <c:crosses val="autoZero"/>
        <c:auto val="1"/>
        <c:lblAlgn val="ctr"/>
        <c:lblOffset val="100"/>
        <c:noMultiLvlLbl val="0"/>
      </c:catAx>
      <c:valAx>
        <c:axId val="4266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9527</xdr:colOff>
      <xdr:row>7</xdr:row>
      <xdr:rowOff>95250</xdr:rowOff>
    </xdr:from>
    <xdr:to>
      <xdr:col>9</xdr:col>
      <xdr:colOff>1181101</xdr:colOff>
      <xdr:row>20</xdr:row>
      <xdr:rowOff>114298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6D619-C5A1-4E2F-A216-265BC9908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2ED4-4E38-4653-817C-646F75A8F88B}">
  <dimension ref="A1:N106"/>
  <sheetViews>
    <sheetView tabSelected="1" topLeftCell="A34" zoomScale="110" zoomScaleNormal="110" workbookViewId="0">
      <selection activeCell="G55" sqref="G55"/>
    </sheetView>
  </sheetViews>
  <sheetFormatPr defaultRowHeight="15" x14ac:dyDescent="0.25"/>
  <cols>
    <col min="2" max="2" width="27.5703125" customWidth="1"/>
    <col min="3" max="3" width="22.7109375" bestFit="1" customWidth="1"/>
    <col min="4" max="5" width="11.140625" customWidth="1"/>
    <col min="8" max="8" width="22.140625" customWidth="1"/>
    <col min="9" max="9" width="17.5703125" customWidth="1"/>
    <col min="10" max="10" width="21.140625" customWidth="1"/>
    <col min="11" max="11" width="14.28515625" customWidth="1"/>
    <col min="12" max="12" width="9.7109375" customWidth="1"/>
    <col min="13" max="13" width="19.5703125" bestFit="1" customWidth="1"/>
    <col min="14" max="14" width="22.7109375" bestFit="1" customWidth="1"/>
    <col min="15" max="15" width="17.140625" customWidth="1"/>
    <col min="16" max="16" width="15.140625" customWidth="1"/>
  </cols>
  <sheetData>
    <row r="1" spans="1:14" ht="29.25" customHeight="1" x14ac:dyDescent="0.25">
      <c r="K1" s="1"/>
    </row>
    <row r="2" spans="1:14" x14ac:dyDescent="0.25">
      <c r="A2" s="2"/>
      <c r="B2" s="2" t="s">
        <v>0</v>
      </c>
      <c r="C2" s="2" t="s">
        <v>11</v>
      </c>
      <c r="D2" s="2" t="s">
        <v>12</v>
      </c>
      <c r="E2" s="2" t="s">
        <v>46</v>
      </c>
      <c r="H2" s="2" t="s">
        <v>30</v>
      </c>
      <c r="I2" s="2" t="s">
        <v>26</v>
      </c>
      <c r="J2" s="2" t="s">
        <v>27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 x14ac:dyDescent="0.25">
      <c r="A3" t="s">
        <v>1</v>
      </c>
      <c r="B3">
        <v>840</v>
      </c>
      <c r="C3">
        <v>779</v>
      </c>
      <c r="D3">
        <f>B3-C3</f>
        <v>61</v>
      </c>
      <c r="E3" s="17">
        <f>D3/C3</f>
        <v>7.8305519897304235E-2</v>
      </c>
      <c r="H3" s="1" t="s">
        <v>25</v>
      </c>
      <c r="I3">
        <f>B13/10</f>
        <v>864.4</v>
      </c>
      <c r="J3">
        <f>C13/10</f>
        <v>776.4</v>
      </c>
      <c r="K3">
        <f>B28/10</f>
        <v>471.2</v>
      </c>
      <c r="L3">
        <f>C28/10</f>
        <v>312.7</v>
      </c>
      <c r="M3">
        <f>B43/10</f>
        <v>4200.3</v>
      </c>
      <c r="N3">
        <f>C43/10</f>
        <v>736.7</v>
      </c>
    </row>
    <row r="4" spans="1:14" x14ac:dyDescent="0.25">
      <c r="A4" t="s">
        <v>2</v>
      </c>
      <c r="B4">
        <v>957</v>
      </c>
      <c r="C4">
        <v>760</v>
      </c>
      <c r="D4">
        <f t="shared" ref="D4:D12" si="0">B4-C4</f>
        <v>197</v>
      </c>
      <c r="E4" s="17">
        <f t="shared" ref="E4:E12" si="1">D4/C4</f>
        <v>0.25921052631578945</v>
      </c>
    </row>
    <row r="5" spans="1:14" x14ac:dyDescent="0.25">
      <c r="A5" t="s">
        <v>3</v>
      </c>
      <c r="B5">
        <v>817</v>
      </c>
      <c r="C5">
        <v>788</v>
      </c>
      <c r="D5">
        <f t="shared" si="0"/>
        <v>29</v>
      </c>
      <c r="E5" s="17">
        <f t="shared" si="1"/>
        <v>3.6802030456852791E-2</v>
      </c>
    </row>
    <row r="6" spans="1:14" x14ac:dyDescent="0.25">
      <c r="A6" t="s">
        <v>4</v>
      </c>
      <c r="B6">
        <v>844</v>
      </c>
      <c r="C6">
        <v>771</v>
      </c>
      <c r="D6">
        <f t="shared" si="0"/>
        <v>73</v>
      </c>
      <c r="E6" s="17">
        <f t="shared" si="1"/>
        <v>9.4682230869001294E-2</v>
      </c>
    </row>
    <row r="7" spans="1:14" x14ac:dyDescent="0.25">
      <c r="A7" t="s">
        <v>5</v>
      </c>
      <c r="B7">
        <v>818</v>
      </c>
      <c r="C7">
        <v>787</v>
      </c>
      <c r="D7">
        <f t="shared" si="0"/>
        <v>31</v>
      </c>
      <c r="E7" s="17">
        <f t="shared" si="1"/>
        <v>3.9390088945362133E-2</v>
      </c>
    </row>
    <row r="8" spans="1:14" x14ac:dyDescent="0.25">
      <c r="A8" t="s">
        <v>6</v>
      </c>
      <c r="B8">
        <v>827</v>
      </c>
      <c r="C8">
        <v>785</v>
      </c>
      <c r="D8">
        <f t="shared" si="0"/>
        <v>42</v>
      </c>
      <c r="E8" s="17">
        <f t="shared" si="1"/>
        <v>5.3503184713375798E-2</v>
      </c>
    </row>
    <row r="9" spans="1:14" x14ac:dyDescent="0.25">
      <c r="A9" t="s">
        <v>7</v>
      </c>
      <c r="B9">
        <v>801</v>
      </c>
      <c r="C9">
        <v>771</v>
      </c>
      <c r="D9">
        <f t="shared" si="0"/>
        <v>30</v>
      </c>
      <c r="E9" s="17">
        <f t="shared" si="1"/>
        <v>3.8910505836575876E-2</v>
      </c>
    </row>
    <row r="10" spans="1:14" x14ac:dyDescent="0.25">
      <c r="A10" t="s">
        <v>8</v>
      </c>
      <c r="B10">
        <v>949</v>
      </c>
      <c r="C10">
        <v>752</v>
      </c>
      <c r="D10">
        <f>B10-C10</f>
        <v>197</v>
      </c>
      <c r="E10" s="17">
        <f t="shared" si="1"/>
        <v>0.26196808510638298</v>
      </c>
    </row>
    <row r="11" spans="1:14" x14ac:dyDescent="0.25">
      <c r="A11" t="s">
        <v>9</v>
      </c>
      <c r="B11">
        <v>958</v>
      </c>
      <c r="C11">
        <v>788</v>
      </c>
      <c r="D11">
        <f t="shared" si="0"/>
        <v>170</v>
      </c>
      <c r="E11" s="17">
        <f t="shared" si="1"/>
        <v>0.21573604060913706</v>
      </c>
    </row>
    <row r="12" spans="1:14" x14ac:dyDescent="0.25">
      <c r="A12" t="s">
        <v>10</v>
      </c>
      <c r="B12">
        <v>833</v>
      </c>
      <c r="C12">
        <v>783</v>
      </c>
      <c r="D12">
        <f t="shared" si="0"/>
        <v>50</v>
      </c>
      <c r="E12" s="17">
        <f t="shared" si="1"/>
        <v>6.3856960408684549E-2</v>
      </c>
    </row>
    <row r="13" spans="1:14" x14ac:dyDescent="0.25">
      <c r="A13" s="2" t="s">
        <v>14</v>
      </c>
      <c r="B13" s="2">
        <f>SUM(B3:B12)</f>
        <v>8644</v>
      </c>
      <c r="C13" s="2">
        <f>SUM(C3:C12)</f>
        <v>7764</v>
      </c>
      <c r="D13" s="2">
        <f>B13-C13</f>
        <v>880</v>
      </c>
      <c r="E13" s="18">
        <f>SUM(E3:E12)/10</f>
        <v>0.11423651731584661</v>
      </c>
    </row>
    <row r="14" spans="1:14" x14ac:dyDescent="0.25">
      <c r="C14" s="1"/>
      <c r="D14" s="1"/>
      <c r="E14" s="19"/>
    </row>
    <row r="15" spans="1:14" x14ac:dyDescent="0.25">
      <c r="C15" s="1" t="s">
        <v>13</v>
      </c>
      <c r="D15" s="1">
        <f>D13/10</f>
        <v>88</v>
      </c>
      <c r="E15" s="1"/>
    </row>
    <row r="17" spans="1:9" x14ac:dyDescent="0.25">
      <c r="A17" s="2"/>
      <c r="B17" s="2" t="s">
        <v>15</v>
      </c>
      <c r="C17" s="2" t="s">
        <v>16</v>
      </c>
      <c r="D17" s="2" t="s">
        <v>12</v>
      </c>
      <c r="E17" s="2" t="s">
        <v>46</v>
      </c>
    </row>
    <row r="18" spans="1:9" x14ac:dyDescent="0.25">
      <c r="A18" t="s">
        <v>1</v>
      </c>
      <c r="B18">
        <v>461</v>
      </c>
      <c r="C18">
        <v>334</v>
      </c>
      <c r="D18">
        <f>B18-C18</f>
        <v>127</v>
      </c>
      <c r="E18" s="17">
        <f>D18/C18</f>
        <v>0.38023952095808383</v>
      </c>
    </row>
    <row r="19" spans="1:9" x14ac:dyDescent="0.25">
      <c r="A19" t="s">
        <v>2</v>
      </c>
      <c r="B19">
        <v>528</v>
      </c>
      <c r="C19">
        <v>312</v>
      </c>
      <c r="D19">
        <f t="shared" ref="D19:D27" si="2">B19-C19</f>
        <v>216</v>
      </c>
      <c r="E19" s="17">
        <f t="shared" ref="E19:E27" si="3">D19/C19</f>
        <v>0.69230769230769229</v>
      </c>
    </row>
    <row r="20" spans="1:9" x14ac:dyDescent="0.25">
      <c r="A20" t="s">
        <v>3</v>
      </c>
      <c r="B20">
        <v>466</v>
      </c>
      <c r="C20">
        <v>304</v>
      </c>
      <c r="D20">
        <f t="shared" si="2"/>
        <v>162</v>
      </c>
      <c r="E20" s="17">
        <f t="shared" si="3"/>
        <v>0.53289473684210531</v>
      </c>
    </row>
    <row r="21" spans="1:9" x14ac:dyDescent="0.25">
      <c r="A21" t="s">
        <v>4</v>
      </c>
      <c r="B21">
        <v>463</v>
      </c>
      <c r="C21">
        <v>314</v>
      </c>
      <c r="D21">
        <f t="shared" si="2"/>
        <v>149</v>
      </c>
      <c r="E21" s="17">
        <f t="shared" si="3"/>
        <v>0.47452229299363058</v>
      </c>
    </row>
    <row r="22" spans="1:9" x14ac:dyDescent="0.25">
      <c r="A22" t="s">
        <v>5</v>
      </c>
      <c r="B22">
        <v>464</v>
      </c>
      <c r="C22">
        <v>314</v>
      </c>
      <c r="D22">
        <f t="shared" si="2"/>
        <v>150</v>
      </c>
      <c r="E22" s="17">
        <f t="shared" si="3"/>
        <v>0.47770700636942676</v>
      </c>
    </row>
    <row r="23" spans="1:9" x14ac:dyDescent="0.25">
      <c r="A23" t="s">
        <v>6</v>
      </c>
      <c r="B23">
        <v>462</v>
      </c>
      <c r="C23">
        <v>311</v>
      </c>
      <c r="D23">
        <f t="shared" si="2"/>
        <v>151</v>
      </c>
      <c r="E23" s="17">
        <f t="shared" si="3"/>
        <v>0.48553054662379419</v>
      </c>
      <c r="H23" t="s">
        <v>38</v>
      </c>
    </row>
    <row r="24" spans="1:9" x14ac:dyDescent="0.25">
      <c r="A24" t="s">
        <v>7</v>
      </c>
      <c r="B24">
        <v>497</v>
      </c>
      <c r="C24">
        <v>305</v>
      </c>
      <c r="D24">
        <f t="shared" si="2"/>
        <v>192</v>
      </c>
      <c r="E24" s="17">
        <f t="shared" si="3"/>
        <v>0.62950819672131153</v>
      </c>
    </row>
    <row r="25" spans="1:9" x14ac:dyDescent="0.25">
      <c r="A25" t="s">
        <v>8</v>
      </c>
      <c r="B25">
        <v>456</v>
      </c>
      <c r="C25">
        <v>298</v>
      </c>
      <c r="D25">
        <f t="shared" si="2"/>
        <v>158</v>
      </c>
      <c r="E25" s="17">
        <f t="shared" si="3"/>
        <v>0.53020134228187921</v>
      </c>
    </row>
    <row r="26" spans="1:9" x14ac:dyDescent="0.25">
      <c r="A26" t="s">
        <v>9</v>
      </c>
      <c r="B26">
        <v>458</v>
      </c>
      <c r="C26">
        <v>307</v>
      </c>
      <c r="D26">
        <f t="shared" si="2"/>
        <v>151</v>
      </c>
      <c r="E26" s="17">
        <f t="shared" si="3"/>
        <v>0.49185667752442996</v>
      </c>
    </row>
    <row r="27" spans="1:9" x14ac:dyDescent="0.25">
      <c r="A27" t="s">
        <v>10</v>
      </c>
      <c r="B27">
        <v>457</v>
      </c>
      <c r="C27">
        <v>328</v>
      </c>
      <c r="D27">
        <f t="shared" si="2"/>
        <v>129</v>
      </c>
      <c r="E27" s="17">
        <f t="shared" si="3"/>
        <v>0.39329268292682928</v>
      </c>
    </row>
    <row r="28" spans="1:9" x14ac:dyDescent="0.25">
      <c r="A28" s="2" t="s">
        <v>14</v>
      </c>
      <c r="B28" s="2">
        <f>SUM(B18:B27)</f>
        <v>4712</v>
      </c>
      <c r="C28" s="2">
        <f>SUM(C18:C27)</f>
        <v>3127</v>
      </c>
      <c r="D28" s="2">
        <f>B28-C28</f>
        <v>1585</v>
      </c>
      <c r="E28" s="18">
        <f>SUM(E18:E27)/10</f>
        <v>0.50880606955491825</v>
      </c>
    </row>
    <row r="30" spans="1:9" x14ac:dyDescent="0.25">
      <c r="C30" s="1" t="s">
        <v>13</v>
      </c>
      <c r="D30" s="4">
        <f>D28/10</f>
        <v>158.5</v>
      </c>
      <c r="E30" s="4"/>
    </row>
    <row r="31" spans="1:9" x14ac:dyDescent="0.25">
      <c r="C31" s="1"/>
      <c r="D31" s="4"/>
      <c r="E31" s="4"/>
      <c r="H31" s="7"/>
      <c r="I31" s="7" t="s">
        <v>12</v>
      </c>
    </row>
    <row r="32" spans="1:9" x14ac:dyDescent="0.25">
      <c r="A32" s="2"/>
      <c r="B32" s="2" t="s">
        <v>17</v>
      </c>
      <c r="C32" s="2" t="s">
        <v>18</v>
      </c>
      <c r="D32" s="2" t="s">
        <v>12</v>
      </c>
      <c r="E32" s="2" t="s">
        <v>46</v>
      </c>
      <c r="H32" s="8" t="s">
        <v>29</v>
      </c>
      <c r="I32" s="8">
        <f>D15</f>
        <v>88</v>
      </c>
    </row>
    <row r="33" spans="1:14" x14ac:dyDescent="0.25">
      <c r="A33" t="s">
        <v>1</v>
      </c>
      <c r="B33">
        <v>2481</v>
      </c>
      <c r="C33">
        <v>711</v>
      </c>
      <c r="D33">
        <f>B33-C33</f>
        <v>1770</v>
      </c>
      <c r="E33" s="17">
        <f>D33/C33</f>
        <v>2.4894514767932487</v>
      </c>
      <c r="H33" s="8" t="s">
        <v>28</v>
      </c>
      <c r="I33" s="9">
        <f>D30</f>
        <v>158.5</v>
      </c>
    </row>
    <row r="34" spans="1:14" x14ac:dyDescent="0.25">
      <c r="A34" t="s">
        <v>2</v>
      </c>
      <c r="B34">
        <v>3662</v>
      </c>
      <c r="C34">
        <v>781</v>
      </c>
      <c r="D34">
        <f t="shared" ref="D34:D42" si="4">B34-C34</f>
        <v>2881</v>
      </c>
      <c r="E34" s="17">
        <f t="shared" ref="E34:E42" si="5">D34/C34</f>
        <v>3.6888604353393086</v>
      </c>
      <c r="H34" s="8" t="s">
        <v>31</v>
      </c>
      <c r="I34" s="9">
        <f>D45</f>
        <v>3463.6</v>
      </c>
    </row>
    <row r="35" spans="1:14" x14ac:dyDescent="0.25">
      <c r="A35" t="s">
        <v>3</v>
      </c>
      <c r="B35">
        <v>5544</v>
      </c>
      <c r="C35">
        <v>897</v>
      </c>
      <c r="D35">
        <f t="shared" si="4"/>
        <v>4647</v>
      </c>
      <c r="E35" s="17">
        <f t="shared" si="5"/>
        <v>5.1806020066889635</v>
      </c>
    </row>
    <row r="36" spans="1:14" x14ac:dyDescent="0.25">
      <c r="A36" t="s">
        <v>4</v>
      </c>
      <c r="B36">
        <v>2607</v>
      </c>
      <c r="C36">
        <v>989</v>
      </c>
      <c r="D36">
        <f t="shared" si="4"/>
        <v>1618</v>
      </c>
      <c r="E36" s="17">
        <f t="shared" si="5"/>
        <v>1.6359959555106167</v>
      </c>
    </row>
    <row r="37" spans="1:14" ht="30" x14ac:dyDescent="0.25">
      <c r="A37" t="s">
        <v>5</v>
      </c>
      <c r="B37">
        <v>3927</v>
      </c>
      <c r="C37">
        <v>936</v>
      </c>
      <c r="D37">
        <f t="shared" si="4"/>
        <v>2991</v>
      </c>
      <c r="E37" s="17">
        <f t="shared" si="5"/>
        <v>3.1955128205128207</v>
      </c>
      <c r="H37" s="11"/>
      <c r="I37" s="12" t="s">
        <v>36</v>
      </c>
      <c r="J37" s="12" t="s">
        <v>35</v>
      </c>
      <c r="K37" s="11" t="s">
        <v>34</v>
      </c>
      <c r="L37" s="11" t="s">
        <v>47</v>
      </c>
      <c r="M37" s="10"/>
      <c r="N37" s="10"/>
    </row>
    <row r="38" spans="1:14" x14ac:dyDescent="0.25">
      <c r="A38" t="s">
        <v>6</v>
      </c>
      <c r="B38">
        <v>5680</v>
      </c>
      <c r="C38">
        <v>644</v>
      </c>
      <c r="D38">
        <f t="shared" si="4"/>
        <v>5036</v>
      </c>
      <c r="E38" s="17">
        <f t="shared" si="5"/>
        <v>7.8198757763975157</v>
      </c>
      <c r="H38" s="8" t="s">
        <v>37</v>
      </c>
      <c r="I38" s="9">
        <f>J3</f>
        <v>776.4</v>
      </c>
      <c r="J38" s="9">
        <f>I3</f>
        <v>864.4</v>
      </c>
      <c r="K38" s="8">
        <f>J38-I38</f>
        <v>88</v>
      </c>
      <c r="L38" s="20">
        <f>K38/I38</f>
        <v>0.11334363730036064</v>
      </c>
    </row>
    <row r="39" spans="1:14" x14ac:dyDescent="0.25">
      <c r="A39" t="s">
        <v>7</v>
      </c>
      <c r="B39">
        <v>7201</v>
      </c>
      <c r="C39">
        <v>687</v>
      </c>
      <c r="D39">
        <f t="shared" si="4"/>
        <v>6514</v>
      </c>
      <c r="E39" s="17">
        <f t="shared" si="5"/>
        <v>9.4818049490538581</v>
      </c>
      <c r="H39" s="8" t="s">
        <v>32</v>
      </c>
      <c r="I39" s="9">
        <f>L3</f>
        <v>312.7</v>
      </c>
      <c r="J39" s="9">
        <f>K3</f>
        <v>471.2</v>
      </c>
      <c r="K39" s="9">
        <f t="shared" ref="K39:K40" si="6">J39-I39</f>
        <v>158.5</v>
      </c>
      <c r="L39" s="20">
        <f t="shared" ref="L39:L40" si="7">K39/I39</f>
        <v>0.50687559961624562</v>
      </c>
    </row>
    <row r="40" spans="1:14" x14ac:dyDescent="0.25">
      <c r="A40" t="s">
        <v>8</v>
      </c>
      <c r="B40">
        <v>2742</v>
      </c>
      <c r="C40">
        <v>750</v>
      </c>
      <c r="D40">
        <f t="shared" si="4"/>
        <v>1992</v>
      </c>
      <c r="E40" s="17">
        <f t="shared" si="5"/>
        <v>2.6560000000000001</v>
      </c>
      <c r="H40" s="8" t="s">
        <v>33</v>
      </c>
      <c r="I40" s="9">
        <f>N3</f>
        <v>736.7</v>
      </c>
      <c r="J40" s="9">
        <f>M3</f>
        <v>4200.3</v>
      </c>
      <c r="K40" s="9">
        <f t="shared" si="6"/>
        <v>3463.6000000000004</v>
      </c>
      <c r="L40" s="20">
        <f t="shared" si="7"/>
        <v>4.70150671915298</v>
      </c>
    </row>
    <row r="41" spans="1:14" x14ac:dyDescent="0.25">
      <c r="A41" t="s">
        <v>9</v>
      </c>
      <c r="B41">
        <v>4218</v>
      </c>
      <c r="C41">
        <v>806</v>
      </c>
      <c r="D41">
        <f t="shared" si="4"/>
        <v>3412</v>
      </c>
      <c r="E41" s="17">
        <f t="shared" si="5"/>
        <v>4.2332506203473947</v>
      </c>
    </row>
    <row r="42" spans="1:14" x14ac:dyDescent="0.25">
      <c r="A42" t="s">
        <v>10</v>
      </c>
      <c r="B42">
        <v>6422</v>
      </c>
      <c r="C42">
        <v>877</v>
      </c>
      <c r="D42">
        <f t="shared" si="4"/>
        <v>5545</v>
      </c>
      <c r="E42" s="17">
        <f t="shared" si="5"/>
        <v>6.3226909920182441</v>
      </c>
    </row>
    <row r="43" spans="1:14" x14ac:dyDescent="0.25">
      <c r="A43" s="5"/>
      <c r="B43" s="2">
        <f>SUM(B34:B42)</f>
        <v>42003</v>
      </c>
      <c r="C43" s="2">
        <f>SUM(C34:C42)</f>
        <v>7367</v>
      </c>
      <c r="D43" s="2">
        <f>B43-C43</f>
        <v>34636</v>
      </c>
      <c r="E43" s="18">
        <f>SUM(E33:E42)/10</f>
        <v>4.6704045032661972</v>
      </c>
    </row>
    <row r="44" spans="1:14" x14ac:dyDescent="0.25">
      <c r="H44" s="13"/>
      <c r="I44" s="13"/>
      <c r="J44" s="13"/>
      <c r="K44" s="13"/>
    </row>
    <row r="45" spans="1:14" x14ac:dyDescent="0.25">
      <c r="C45" s="1" t="s">
        <v>13</v>
      </c>
      <c r="D45" s="4">
        <f>D43/10</f>
        <v>3463.6</v>
      </c>
      <c r="E45" s="4"/>
      <c r="H45" s="13"/>
      <c r="I45" s="13"/>
      <c r="J45" s="13"/>
      <c r="K45" s="13"/>
    </row>
    <row r="46" spans="1:14" x14ac:dyDescent="0.25">
      <c r="C46" s="1"/>
      <c r="D46" s="4"/>
      <c r="E46" s="4"/>
      <c r="H46" s="13"/>
      <c r="I46" s="13"/>
      <c r="J46" s="13"/>
      <c r="K46" s="13"/>
    </row>
    <row r="47" spans="1:14" x14ac:dyDescent="0.25">
      <c r="A47" s="2"/>
      <c r="B47" s="2" t="s">
        <v>45</v>
      </c>
      <c r="C47" s="2" t="s">
        <v>48</v>
      </c>
      <c r="D47" s="2" t="s">
        <v>12</v>
      </c>
      <c r="E47" s="2" t="s">
        <v>46</v>
      </c>
      <c r="H47" s="13"/>
      <c r="I47" s="13"/>
      <c r="J47" s="13"/>
      <c r="K47" s="13"/>
    </row>
    <row r="48" spans="1:14" x14ac:dyDescent="0.25">
      <c r="A48" t="s">
        <v>1</v>
      </c>
      <c r="B48">
        <v>447</v>
      </c>
      <c r="C48" s="21">
        <v>337</v>
      </c>
      <c r="D48">
        <f>B48-C48</f>
        <v>110</v>
      </c>
      <c r="E48" s="17">
        <f>D48/C48</f>
        <v>0.32640949554896143</v>
      </c>
      <c r="H48" s="13"/>
      <c r="I48" s="13"/>
      <c r="J48" s="13"/>
      <c r="K48" s="13"/>
    </row>
    <row r="49" spans="1:11" x14ac:dyDescent="0.25">
      <c r="A49" t="s">
        <v>2</v>
      </c>
      <c r="B49">
        <v>443</v>
      </c>
      <c r="C49" s="21">
        <v>322</v>
      </c>
      <c r="D49">
        <f t="shared" ref="D49:D57" si="8">B49-C49</f>
        <v>121</v>
      </c>
      <c r="E49" s="17">
        <f t="shared" ref="E49:E57" si="9">D49/C49</f>
        <v>0.37577639751552794</v>
      </c>
      <c r="H49" s="13"/>
      <c r="I49" s="13"/>
      <c r="J49" s="13"/>
      <c r="K49" s="13"/>
    </row>
    <row r="50" spans="1:11" x14ac:dyDescent="0.25">
      <c r="A50" t="s">
        <v>3</v>
      </c>
      <c r="B50">
        <v>431</v>
      </c>
      <c r="C50" s="21">
        <v>327</v>
      </c>
      <c r="D50">
        <f t="shared" si="8"/>
        <v>104</v>
      </c>
      <c r="E50" s="17">
        <f t="shared" si="9"/>
        <v>0.31804281345565749</v>
      </c>
      <c r="H50" s="13"/>
      <c r="I50" s="13"/>
      <c r="J50" s="13"/>
      <c r="K50" s="13"/>
    </row>
    <row r="51" spans="1:11" x14ac:dyDescent="0.25">
      <c r="A51" t="s">
        <v>4</v>
      </c>
      <c r="B51">
        <v>447</v>
      </c>
      <c r="C51" s="21">
        <v>323</v>
      </c>
      <c r="D51">
        <f t="shared" si="8"/>
        <v>124</v>
      </c>
      <c r="E51" s="17">
        <f t="shared" si="9"/>
        <v>0.38390092879256965</v>
      </c>
      <c r="H51" s="13"/>
      <c r="I51" s="13"/>
      <c r="J51" s="13"/>
      <c r="K51" s="13"/>
    </row>
    <row r="52" spans="1:11" x14ac:dyDescent="0.25">
      <c r="A52" t="s">
        <v>5</v>
      </c>
      <c r="B52">
        <v>443</v>
      </c>
      <c r="C52" s="21">
        <v>312</v>
      </c>
      <c r="D52">
        <f t="shared" si="8"/>
        <v>131</v>
      </c>
      <c r="E52" s="17">
        <f t="shared" si="9"/>
        <v>0.41987179487179488</v>
      </c>
      <c r="H52" s="13"/>
      <c r="I52" s="13"/>
      <c r="J52" s="13"/>
      <c r="K52" s="13"/>
    </row>
    <row r="53" spans="1:11" x14ac:dyDescent="0.25">
      <c r="A53" t="s">
        <v>6</v>
      </c>
      <c r="B53">
        <v>443</v>
      </c>
      <c r="C53" s="21">
        <v>305</v>
      </c>
      <c r="D53">
        <f t="shared" si="8"/>
        <v>138</v>
      </c>
      <c r="E53" s="17">
        <f t="shared" si="9"/>
        <v>0.4524590163934426</v>
      </c>
      <c r="H53" s="13"/>
      <c r="I53" s="13"/>
      <c r="J53" s="13"/>
      <c r="K53" s="13"/>
    </row>
    <row r="54" spans="1:11" x14ac:dyDescent="0.25">
      <c r="A54" t="s">
        <v>7</v>
      </c>
      <c r="B54">
        <v>461</v>
      </c>
      <c r="C54" s="21">
        <v>326</v>
      </c>
      <c r="D54">
        <f t="shared" si="8"/>
        <v>135</v>
      </c>
      <c r="E54" s="17">
        <f t="shared" si="9"/>
        <v>0.41411042944785276</v>
      </c>
      <c r="H54" s="13"/>
      <c r="I54" s="13"/>
      <c r="J54" s="13"/>
      <c r="K54" s="13"/>
    </row>
    <row r="55" spans="1:11" x14ac:dyDescent="0.25">
      <c r="A55" t="s">
        <v>8</v>
      </c>
      <c r="B55">
        <v>414</v>
      </c>
      <c r="C55" s="21">
        <v>316</v>
      </c>
      <c r="D55">
        <f t="shared" si="8"/>
        <v>98</v>
      </c>
      <c r="E55" s="17">
        <f t="shared" si="9"/>
        <v>0.310126582278481</v>
      </c>
      <c r="H55" s="13"/>
      <c r="I55" s="13"/>
      <c r="J55" s="13"/>
      <c r="K55" s="13"/>
    </row>
    <row r="56" spans="1:11" x14ac:dyDescent="0.25">
      <c r="A56" t="s">
        <v>9</v>
      </c>
      <c r="B56">
        <v>447</v>
      </c>
      <c r="C56" s="21">
        <v>312</v>
      </c>
      <c r="D56">
        <f t="shared" si="8"/>
        <v>135</v>
      </c>
      <c r="E56" s="17">
        <f t="shared" si="9"/>
        <v>0.43269230769230771</v>
      </c>
      <c r="H56" s="13"/>
      <c r="I56" s="13"/>
      <c r="J56" s="13"/>
      <c r="K56" s="13"/>
    </row>
    <row r="57" spans="1:11" x14ac:dyDescent="0.25">
      <c r="A57" t="s">
        <v>10</v>
      </c>
      <c r="B57">
        <v>505</v>
      </c>
      <c r="C57" s="21">
        <v>327</v>
      </c>
      <c r="D57">
        <f t="shared" si="8"/>
        <v>178</v>
      </c>
      <c r="E57" s="17">
        <f t="shared" si="9"/>
        <v>0.54434250764525993</v>
      </c>
      <c r="H57" s="13"/>
      <c r="I57" s="13"/>
      <c r="J57" s="13"/>
      <c r="K57" s="13"/>
    </row>
    <row r="58" spans="1:11" x14ac:dyDescent="0.25">
      <c r="A58" s="5"/>
      <c r="B58" s="2">
        <f>SUM(B48:B57)</f>
        <v>4481</v>
      </c>
      <c r="C58" s="2">
        <f>SUM(C48:C57)</f>
        <v>3207</v>
      </c>
      <c r="D58" s="2">
        <f>B58-C58</f>
        <v>1274</v>
      </c>
      <c r="E58" s="22">
        <f>SUM(E48:E57)/10</f>
        <v>0.39777322736418552</v>
      </c>
      <c r="H58" s="13"/>
      <c r="I58" s="13"/>
      <c r="J58" s="13"/>
      <c r="K58" s="13"/>
    </row>
    <row r="59" spans="1:11" x14ac:dyDescent="0.25">
      <c r="C59" s="1"/>
      <c r="D59" s="4"/>
      <c r="E59" s="4"/>
      <c r="H59" s="13"/>
      <c r="I59" s="13"/>
      <c r="J59" s="13"/>
      <c r="K59" s="13"/>
    </row>
    <row r="60" spans="1:11" x14ac:dyDescent="0.25">
      <c r="C60" s="1" t="s">
        <v>13</v>
      </c>
      <c r="D60" s="4">
        <f>D58/10</f>
        <v>127.4</v>
      </c>
      <c r="E60" s="4"/>
      <c r="H60" s="13"/>
      <c r="I60" s="13"/>
      <c r="J60" s="13"/>
      <c r="K60" s="13"/>
    </row>
    <row r="61" spans="1:11" x14ac:dyDescent="0.25">
      <c r="C61" s="1"/>
      <c r="D61" s="4"/>
      <c r="E61" s="4"/>
      <c r="H61" s="13"/>
      <c r="I61" s="13"/>
      <c r="J61" s="13"/>
      <c r="K61" s="13"/>
    </row>
    <row r="62" spans="1:11" x14ac:dyDescent="0.25">
      <c r="H62" s="13"/>
      <c r="I62" s="13"/>
      <c r="J62" s="13"/>
      <c r="K62" s="13"/>
    </row>
    <row r="63" spans="1:11" x14ac:dyDescent="0.25">
      <c r="A63" s="5"/>
      <c r="B63" s="2" t="s">
        <v>39</v>
      </c>
      <c r="C63" s="2" t="s">
        <v>42</v>
      </c>
      <c r="D63" s="2" t="s">
        <v>12</v>
      </c>
      <c r="E63" s="2"/>
      <c r="H63" s="14"/>
      <c r="I63" s="15"/>
      <c r="J63" s="15"/>
      <c r="K63" s="14"/>
    </row>
    <row r="64" spans="1:11" x14ac:dyDescent="0.25">
      <c r="A64" t="s">
        <v>1</v>
      </c>
      <c r="B64">
        <v>0.96</v>
      </c>
      <c r="C64">
        <v>0.54</v>
      </c>
      <c r="D64">
        <f>B64-C64</f>
        <v>0.41999999999999993</v>
      </c>
      <c r="H64" s="13"/>
      <c r="I64" s="13"/>
      <c r="J64" s="13"/>
      <c r="K64" s="13"/>
    </row>
    <row r="65" spans="1:11" x14ac:dyDescent="0.25">
      <c r="A65" t="s">
        <v>2</v>
      </c>
      <c r="B65">
        <v>0.34</v>
      </c>
      <c r="C65">
        <v>0.47</v>
      </c>
      <c r="D65">
        <f t="shared" ref="D65:D73" si="10">B65-C65</f>
        <v>-0.12999999999999995</v>
      </c>
      <c r="H65" s="13"/>
      <c r="I65" s="16"/>
      <c r="J65" s="13"/>
      <c r="K65" s="13"/>
    </row>
    <row r="66" spans="1:11" x14ac:dyDescent="0.25">
      <c r="A66" t="s">
        <v>3</v>
      </c>
      <c r="B66">
        <v>1.1299999999999999</v>
      </c>
      <c r="C66">
        <v>0.62</v>
      </c>
      <c r="D66">
        <f t="shared" si="10"/>
        <v>0.5099999999999999</v>
      </c>
      <c r="H66" s="13"/>
      <c r="I66" s="16"/>
      <c r="J66" s="13"/>
      <c r="K66" s="13"/>
    </row>
    <row r="67" spans="1:11" x14ac:dyDescent="0.25">
      <c r="A67" t="s">
        <v>4</v>
      </c>
      <c r="B67">
        <v>0.42</v>
      </c>
      <c r="C67">
        <v>0.67</v>
      </c>
      <c r="D67">
        <f t="shared" si="10"/>
        <v>-0.25000000000000006</v>
      </c>
      <c r="H67" s="13"/>
      <c r="I67" s="13"/>
      <c r="J67" s="13"/>
      <c r="K67" s="13"/>
    </row>
    <row r="68" spans="1:11" x14ac:dyDescent="0.25">
      <c r="A68" t="s">
        <v>5</v>
      </c>
      <c r="B68">
        <v>0.49</v>
      </c>
      <c r="C68">
        <v>0.76</v>
      </c>
      <c r="D68">
        <f t="shared" si="10"/>
        <v>-0.27</v>
      </c>
    </row>
    <row r="69" spans="1:11" x14ac:dyDescent="0.25">
      <c r="A69" t="s">
        <v>6</v>
      </c>
      <c r="B69">
        <v>0.68</v>
      </c>
      <c r="C69">
        <v>0.63</v>
      </c>
      <c r="D69">
        <f t="shared" si="10"/>
        <v>5.0000000000000044E-2</v>
      </c>
    </row>
    <row r="70" spans="1:11" x14ac:dyDescent="0.25">
      <c r="A70" t="s">
        <v>7</v>
      </c>
      <c r="B70">
        <v>1.1100000000000001</v>
      </c>
      <c r="C70">
        <v>0.59</v>
      </c>
      <c r="D70">
        <f t="shared" si="10"/>
        <v>0.52000000000000013</v>
      </c>
    </row>
    <row r="71" spans="1:11" x14ac:dyDescent="0.25">
      <c r="A71" t="s">
        <v>8</v>
      </c>
      <c r="B71">
        <v>0.83</v>
      </c>
      <c r="C71">
        <v>0.59</v>
      </c>
      <c r="D71">
        <f t="shared" si="10"/>
        <v>0.24</v>
      </c>
    </row>
    <row r="72" spans="1:11" x14ac:dyDescent="0.25">
      <c r="A72" t="s">
        <v>9</v>
      </c>
      <c r="B72">
        <v>0.54</v>
      </c>
      <c r="C72">
        <v>0.88</v>
      </c>
      <c r="D72">
        <f t="shared" si="10"/>
        <v>-0.33999999999999997</v>
      </c>
    </row>
    <row r="73" spans="1:11" x14ac:dyDescent="0.25">
      <c r="A73" t="s">
        <v>10</v>
      </c>
      <c r="B73">
        <v>0.65</v>
      </c>
      <c r="C73">
        <v>0.65</v>
      </c>
      <c r="D73">
        <f t="shared" si="10"/>
        <v>0</v>
      </c>
    </row>
    <row r="74" spans="1:11" x14ac:dyDescent="0.25">
      <c r="A74" s="5"/>
      <c r="B74" s="2">
        <f>(SUM(B64:B73)/10)/4</f>
        <v>0.17875000000000002</v>
      </c>
      <c r="C74" s="2">
        <f>(SUM(C64:C73)/10)/4</f>
        <v>0.15999999999999998</v>
      </c>
      <c r="D74" s="2">
        <f>B74-C74</f>
        <v>1.8750000000000044E-2</v>
      </c>
      <c r="E74" s="2"/>
    </row>
    <row r="76" spans="1:11" x14ac:dyDescent="0.25">
      <c r="B76" s="1"/>
      <c r="C76" s="3" t="s">
        <v>13</v>
      </c>
      <c r="D76" s="1">
        <f>D74</f>
        <v>1.8750000000000044E-2</v>
      </c>
      <c r="E76" s="1"/>
    </row>
    <row r="78" spans="1:11" ht="30" x14ac:dyDescent="0.25">
      <c r="A78" s="5"/>
      <c r="B78" s="6" t="s">
        <v>40</v>
      </c>
      <c r="C78" s="6" t="s">
        <v>43</v>
      </c>
      <c r="D78" s="2" t="s">
        <v>12</v>
      </c>
      <c r="E78" s="2"/>
    </row>
    <row r="79" spans="1:11" x14ac:dyDescent="0.25">
      <c r="A79" t="s">
        <v>1</v>
      </c>
      <c r="B79">
        <v>0.87</v>
      </c>
      <c r="C79">
        <v>0.56999999999999995</v>
      </c>
      <c r="D79">
        <f>B79-C79</f>
        <v>0.30000000000000004</v>
      </c>
    </row>
    <row r="80" spans="1:11" x14ac:dyDescent="0.25">
      <c r="A80" t="s">
        <v>2</v>
      </c>
      <c r="B80">
        <v>0.73</v>
      </c>
      <c r="C80">
        <v>0.34</v>
      </c>
      <c r="D80">
        <f t="shared" ref="D80:D88" si="11">B80-C80</f>
        <v>0.38999999999999996</v>
      </c>
    </row>
    <row r="81" spans="1:5" x14ac:dyDescent="0.25">
      <c r="A81" t="s">
        <v>3</v>
      </c>
      <c r="B81">
        <v>0.66</v>
      </c>
      <c r="C81">
        <v>0.42</v>
      </c>
      <c r="D81">
        <f t="shared" si="11"/>
        <v>0.24000000000000005</v>
      </c>
    </row>
    <row r="82" spans="1:5" x14ac:dyDescent="0.25">
      <c r="A82" t="s">
        <v>4</v>
      </c>
      <c r="B82">
        <v>0.81</v>
      </c>
      <c r="C82">
        <v>0.52</v>
      </c>
      <c r="D82">
        <f t="shared" si="11"/>
        <v>0.29000000000000004</v>
      </c>
    </row>
    <row r="83" spans="1:5" x14ac:dyDescent="0.25">
      <c r="A83" t="s">
        <v>5</v>
      </c>
      <c r="B83">
        <v>0.62</v>
      </c>
      <c r="C83">
        <v>0.28000000000000003</v>
      </c>
      <c r="D83">
        <f t="shared" si="11"/>
        <v>0.33999999999999997</v>
      </c>
    </row>
    <row r="84" spans="1:5" x14ac:dyDescent="0.25">
      <c r="A84" t="s">
        <v>6</v>
      </c>
      <c r="B84">
        <v>0.56999999999999995</v>
      </c>
      <c r="C84">
        <v>0.73</v>
      </c>
      <c r="D84">
        <f t="shared" si="11"/>
        <v>-0.16000000000000003</v>
      </c>
    </row>
    <row r="85" spans="1:5" x14ac:dyDescent="0.25">
      <c r="A85" t="s">
        <v>7</v>
      </c>
      <c r="B85">
        <v>0.57999999999999996</v>
      </c>
      <c r="C85">
        <v>0.49</v>
      </c>
      <c r="D85">
        <f t="shared" si="11"/>
        <v>8.9999999999999969E-2</v>
      </c>
    </row>
    <row r="86" spans="1:5" x14ac:dyDescent="0.25">
      <c r="A86" t="s">
        <v>8</v>
      </c>
      <c r="B86">
        <v>0.56999999999999995</v>
      </c>
      <c r="C86">
        <v>0.4</v>
      </c>
      <c r="D86">
        <f t="shared" si="11"/>
        <v>0.16999999999999993</v>
      </c>
    </row>
    <row r="87" spans="1:5" x14ac:dyDescent="0.25">
      <c r="A87" t="s">
        <v>9</v>
      </c>
      <c r="B87">
        <v>0.35</v>
      </c>
      <c r="C87">
        <v>0.23</v>
      </c>
      <c r="D87">
        <f t="shared" si="11"/>
        <v>0.11999999999999997</v>
      </c>
    </row>
    <row r="88" spans="1:5" x14ac:dyDescent="0.25">
      <c r="A88" t="s">
        <v>10</v>
      </c>
      <c r="B88">
        <v>0.3</v>
      </c>
      <c r="C88">
        <v>0.34</v>
      </c>
      <c r="D88">
        <f t="shared" si="11"/>
        <v>-4.0000000000000036E-2</v>
      </c>
    </row>
    <row r="89" spans="1:5" x14ac:dyDescent="0.25">
      <c r="A89" s="5"/>
      <c r="B89" s="2">
        <f>(SUM(B79:B88)/10)/4</f>
        <v>0.15150000000000002</v>
      </c>
      <c r="C89" s="2">
        <f>(SUM(C79:C88)/10)/4</f>
        <v>0.10799999999999998</v>
      </c>
      <c r="D89" s="2">
        <f>B89-C89</f>
        <v>4.3500000000000039E-2</v>
      </c>
      <c r="E89" s="2"/>
    </row>
    <row r="91" spans="1:5" x14ac:dyDescent="0.25">
      <c r="C91" s="3" t="s">
        <v>13</v>
      </c>
      <c r="D91" s="1">
        <f>D89</f>
        <v>4.3500000000000039E-2</v>
      </c>
      <c r="E91" s="1"/>
    </row>
    <row r="93" spans="1:5" ht="30" x14ac:dyDescent="0.25">
      <c r="A93" s="5"/>
      <c r="B93" s="6" t="s">
        <v>41</v>
      </c>
      <c r="C93" s="6" t="s">
        <v>44</v>
      </c>
      <c r="D93" s="2" t="s">
        <v>12</v>
      </c>
      <c r="E93" s="2"/>
    </row>
    <row r="94" spans="1:5" x14ac:dyDescent="0.25">
      <c r="A94" t="s">
        <v>1</v>
      </c>
      <c r="B94">
        <v>0.81</v>
      </c>
      <c r="C94">
        <v>0.62</v>
      </c>
      <c r="D94">
        <f>B94-C94</f>
        <v>0.19000000000000006</v>
      </c>
    </row>
    <row r="95" spans="1:5" x14ac:dyDescent="0.25">
      <c r="A95" t="s">
        <v>2</v>
      </c>
      <c r="B95">
        <v>1.1000000000000001</v>
      </c>
      <c r="C95">
        <v>0.36</v>
      </c>
      <c r="D95">
        <f t="shared" ref="D95:D103" si="12">B95-C95</f>
        <v>0.7400000000000001</v>
      </c>
    </row>
    <row r="96" spans="1:5" x14ac:dyDescent="0.25">
      <c r="A96" t="s">
        <v>3</v>
      </c>
      <c r="B96">
        <v>1.05</v>
      </c>
      <c r="C96">
        <v>0.61</v>
      </c>
      <c r="D96">
        <f t="shared" si="12"/>
        <v>0.44000000000000006</v>
      </c>
    </row>
    <row r="97" spans="1:5" x14ac:dyDescent="0.25">
      <c r="A97" t="s">
        <v>4</v>
      </c>
      <c r="B97">
        <v>0.92</v>
      </c>
      <c r="C97">
        <v>0.53</v>
      </c>
      <c r="D97">
        <f t="shared" si="12"/>
        <v>0.39</v>
      </c>
    </row>
    <row r="98" spans="1:5" x14ac:dyDescent="0.25">
      <c r="A98" t="s">
        <v>5</v>
      </c>
      <c r="B98">
        <v>1.01</v>
      </c>
      <c r="C98">
        <v>0.64</v>
      </c>
      <c r="D98">
        <f t="shared" si="12"/>
        <v>0.37</v>
      </c>
    </row>
    <row r="99" spans="1:5" x14ac:dyDescent="0.25">
      <c r="A99" t="s">
        <v>6</v>
      </c>
      <c r="B99">
        <v>0.94</v>
      </c>
      <c r="C99">
        <v>1.1299999999999999</v>
      </c>
      <c r="D99">
        <f t="shared" si="12"/>
        <v>-0.18999999999999995</v>
      </c>
    </row>
    <row r="100" spans="1:5" x14ac:dyDescent="0.25">
      <c r="A100" t="s">
        <v>7</v>
      </c>
      <c r="B100">
        <v>1.02</v>
      </c>
      <c r="C100">
        <v>0.88</v>
      </c>
      <c r="D100">
        <f t="shared" si="12"/>
        <v>0.14000000000000001</v>
      </c>
    </row>
    <row r="101" spans="1:5" x14ac:dyDescent="0.25">
      <c r="A101" t="s">
        <v>8</v>
      </c>
      <c r="B101">
        <v>0.96</v>
      </c>
      <c r="C101">
        <v>0.71</v>
      </c>
      <c r="D101">
        <f t="shared" si="12"/>
        <v>0.25</v>
      </c>
    </row>
    <row r="102" spans="1:5" x14ac:dyDescent="0.25">
      <c r="A102" t="s">
        <v>9</v>
      </c>
      <c r="B102">
        <v>1.03</v>
      </c>
      <c r="C102">
        <v>0.54</v>
      </c>
      <c r="D102">
        <f t="shared" si="12"/>
        <v>0.49</v>
      </c>
    </row>
    <row r="103" spans="1:5" x14ac:dyDescent="0.25">
      <c r="A103" t="s">
        <v>10</v>
      </c>
      <c r="B103">
        <v>1.32</v>
      </c>
      <c r="C103">
        <v>0.45</v>
      </c>
      <c r="D103">
        <f t="shared" si="12"/>
        <v>0.87000000000000011</v>
      </c>
    </row>
    <row r="104" spans="1:5" x14ac:dyDescent="0.25">
      <c r="A104" s="5"/>
      <c r="B104" s="2">
        <f>(SUM(B94:B103)/10)/4</f>
        <v>0.254</v>
      </c>
      <c r="C104" s="2">
        <f>(SUM(C94:C103)/10)/4</f>
        <v>0.16175</v>
      </c>
      <c r="D104" s="2">
        <f>B104-C104</f>
        <v>9.2249999999999999E-2</v>
      </c>
      <c r="E104" s="2"/>
    </row>
    <row r="106" spans="1:5" x14ac:dyDescent="0.25">
      <c r="C106" s="3" t="s">
        <v>13</v>
      </c>
      <c r="D106" s="1">
        <f>D104</f>
        <v>9.2249999999999999E-2</v>
      </c>
      <c r="E10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3C0E-44E0-4452-89B4-1E59D9D0345D}">
  <dimension ref="A2:I45"/>
  <sheetViews>
    <sheetView zoomScale="90" zoomScaleNormal="90" workbookViewId="0">
      <selection activeCell="I16" sqref="I16"/>
    </sheetView>
  </sheetViews>
  <sheetFormatPr defaultRowHeight="15" x14ac:dyDescent="0.25"/>
  <cols>
    <col min="2" max="2" width="19.5703125" bestFit="1" customWidth="1"/>
    <col min="3" max="3" width="22.7109375" bestFit="1" customWidth="1"/>
    <col min="4" max="4" width="11.140625" customWidth="1"/>
    <col min="7" max="7" width="26.42578125" customWidth="1"/>
    <col min="8" max="8" width="24.5703125" customWidth="1"/>
    <col min="9" max="9" width="10.42578125" bestFit="1" customWidth="1"/>
  </cols>
  <sheetData>
    <row r="2" spans="1:9" x14ac:dyDescent="0.25">
      <c r="A2" s="2"/>
      <c r="B2" s="2" t="s">
        <v>0</v>
      </c>
      <c r="C2" s="2" t="s">
        <v>11</v>
      </c>
      <c r="D2" s="2" t="s">
        <v>12</v>
      </c>
      <c r="F2" s="5"/>
      <c r="G2" s="2" t="s">
        <v>19</v>
      </c>
      <c r="H2" s="2" t="s">
        <v>20</v>
      </c>
      <c r="I2" s="2" t="s">
        <v>12</v>
      </c>
    </row>
    <row r="3" spans="1:9" x14ac:dyDescent="0.25">
      <c r="A3" t="s">
        <v>1</v>
      </c>
      <c r="B3">
        <v>840</v>
      </c>
      <c r="C3">
        <v>779</v>
      </c>
      <c r="D3">
        <f>B3-C3</f>
        <v>61</v>
      </c>
      <c r="F3" t="s">
        <v>1</v>
      </c>
      <c r="G3">
        <v>0.96</v>
      </c>
      <c r="H3">
        <v>0.54</v>
      </c>
      <c r="I3">
        <f>G3-H3</f>
        <v>0.41999999999999993</v>
      </c>
    </row>
    <row r="4" spans="1:9" x14ac:dyDescent="0.25">
      <c r="A4" t="s">
        <v>2</v>
      </c>
      <c r="B4">
        <v>957</v>
      </c>
      <c r="C4">
        <v>760</v>
      </c>
      <c r="D4">
        <f t="shared" ref="D4:D12" si="0">B4-C4</f>
        <v>197</v>
      </c>
      <c r="F4" t="s">
        <v>2</v>
      </c>
      <c r="G4">
        <v>0.34</v>
      </c>
      <c r="H4">
        <v>0.47</v>
      </c>
      <c r="I4">
        <f t="shared" ref="I4:I12" si="1">G4-H4</f>
        <v>-0.12999999999999995</v>
      </c>
    </row>
    <row r="5" spans="1:9" x14ac:dyDescent="0.25">
      <c r="A5" t="s">
        <v>3</v>
      </c>
      <c r="B5">
        <v>817</v>
      </c>
      <c r="C5">
        <v>788</v>
      </c>
      <c r="D5">
        <f t="shared" si="0"/>
        <v>29</v>
      </c>
      <c r="F5" t="s">
        <v>3</v>
      </c>
      <c r="G5">
        <v>1.1299999999999999</v>
      </c>
      <c r="H5">
        <v>0.62</v>
      </c>
      <c r="I5">
        <f t="shared" si="1"/>
        <v>0.5099999999999999</v>
      </c>
    </row>
    <row r="6" spans="1:9" x14ac:dyDescent="0.25">
      <c r="A6" t="s">
        <v>4</v>
      </c>
      <c r="B6">
        <v>844</v>
      </c>
      <c r="C6">
        <v>771</v>
      </c>
      <c r="D6">
        <f t="shared" si="0"/>
        <v>73</v>
      </c>
      <c r="F6" t="s">
        <v>4</v>
      </c>
      <c r="G6">
        <v>0.42</v>
      </c>
      <c r="H6">
        <v>0.67</v>
      </c>
      <c r="I6">
        <f t="shared" si="1"/>
        <v>-0.25000000000000006</v>
      </c>
    </row>
    <row r="7" spans="1:9" x14ac:dyDescent="0.25">
      <c r="A7" t="s">
        <v>5</v>
      </c>
      <c r="B7">
        <v>818</v>
      </c>
      <c r="C7">
        <v>787</v>
      </c>
      <c r="D7">
        <f t="shared" si="0"/>
        <v>31</v>
      </c>
      <c r="F7" t="s">
        <v>5</v>
      </c>
      <c r="G7">
        <v>0.49</v>
      </c>
      <c r="H7">
        <v>0.76</v>
      </c>
      <c r="I7">
        <f t="shared" si="1"/>
        <v>-0.27</v>
      </c>
    </row>
    <row r="8" spans="1:9" x14ac:dyDescent="0.25">
      <c r="A8" t="s">
        <v>6</v>
      </c>
      <c r="B8">
        <v>827</v>
      </c>
      <c r="C8">
        <v>785</v>
      </c>
      <c r="D8">
        <f t="shared" si="0"/>
        <v>42</v>
      </c>
      <c r="F8" t="s">
        <v>6</v>
      </c>
      <c r="G8">
        <v>0.68</v>
      </c>
      <c r="H8">
        <v>0.63</v>
      </c>
      <c r="I8">
        <f t="shared" si="1"/>
        <v>5.0000000000000044E-2</v>
      </c>
    </row>
    <row r="9" spans="1:9" x14ac:dyDescent="0.25">
      <c r="A9" t="s">
        <v>7</v>
      </c>
      <c r="B9">
        <v>801</v>
      </c>
      <c r="C9">
        <v>771</v>
      </c>
      <c r="D9">
        <f t="shared" si="0"/>
        <v>30</v>
      </c>
      <c r="F9" t="s">
        <v>7</v>
      </c>
      <c r="G9">
        <v>1.1100000000000001</v>
      </c>
      <c r="H9">
        <v>0.59</v>
      </c>
      <c r="I9">
        <f t="shared" si="1"/>
        <v>0.52000000000000013</v>
      </c>
    </row>
    <row r="10" spans="1:9" x14ac:dyDescent="0.25">
      <c r="A10" t="s">
        <v>8</v>
      </c>
      <c r="B10">
        <v>949</v>
      </c>
      <c r="C10">
        <v>752</v>
      </c>
      <c r="D10">
        <f>B10-C10</f>
        <v>197</v>
      </c>
      <c r="F10" t="s">
        <v>8</v>
      </c>
      <c r="G10">
        <v>0.83</v>
      </c>
      <c r="H10">
        <v>0.59</v>
      </c>
      <c r="I10">
        <f t="shared" si="1"/>
        <v>0.24</v>
      </c>
    </row>
    <row r="11" spans="1:9" x14ac:dyDescent="0.25">
      <c r="A11" t="s">
        <v>9</v>
      </c>
      <c r="B11">
        <v>958</v>
      </c>
      <c r="C11">
        <v>788</v>
      </c>
      <c r="D11">
        <f t="shared" si="0"/>
        <v>170</v>
      </c>
      <c r="F11" t="s">
        <v>9</v>
      </c>
      <c r="G11">
        <v>0.54</v>
      </c>
      <c r="H11">
        <v>0.88</v>
      </c>
      <c r="I11">
        <f t="shared" si="1"/>
        <v>-0.33999999999999997</v>
      </c>
    </row>
    <row r="12" spans="1:9" x14ac:dyDescent="0.25">
      <c r="A12" t="s">
        <v>10</v>
      </c>
      <c r="B12">
        <v>833</v>
      </c>
      <c r="C12">
        <v>783</v>
      </c>
      <c r="D12">
        <f t="shared" si="0"/>
        <v>50</v>
      </c>
      <c r="F12" t="s">
        <v>10</v>
      </c>
      <c r="G12">
        <v>0.65</v>
      </c>
      <c r="H12">
        <v>0.65</v>
      </c>
      <c r="I12">
        <f t="shared" si="1"/>
        <v>0</v>
      </c>
    </row>
    <row r="13" spans="1:9" x14ac:dyDescent="0.25">
      <c r="A13" s="2" t="s">
        <v>14</v>
      </c>
      <c r="B13" s="2">
        <f>SUM(B3:B12)</f>
        <v>8644</v>
      </c>
      <c r="C13" s="2">
        <f>SUM(C3:C12)</f>
        <v>7764</v>
      </c>
      <c r="D13" s="2">
        <f>B13-C13</f>
        <v>880</v>
      </c>
      <c r="F13" s="5"/>
      <c r="G13" s="2">
        <f>SUM(G3:G12)</f>
        <v>7.15</v>
      </c>
      <c r="H13" s="2">
        <f>SUM(H3:H12)</f>
        <v>6.3999999999999995</v>
      </c>
      <c r="I13" s="2">
        <f>G13-H13</f>
        <v>0.75000000000000089</v>
      </c>
    </row>
    <row r="14" spans="1:9" x14ac:dyDescent="0.25">
      <c r="C14" s="1"/>
      <c r="D14" s="1"/>
    </row>
    <row r="15" spans="1:9" x14ac:dyDescent="0.25">
      <c r="C15" s="1" t="s">
        <v>13</v>
      </c>
      <c r="D15" s="1">
        <f>D13/10</f>
        <v>88</v>
      </c>
      <c r="G15" s="1"/>
      <c r="H15" s="3" t="s">
        <v>13</v>
      </c>
      <c r="I15" s="1">
        <f>(I13/10)/4</f>
        <v>1.8750000000000024E-2</v>
      </c>
    </row>
    <row r="17" spans="1:9" ht="30" x14ac:dyDescent="0.25">
      <c r="A17" s="2"/>
      <c r="B17" s="2" t="s">
        <v>15</v>
      </c>
      <c r="C17" s="2" t="s">
        <v>16</v>
      </c>
      <c r="D17" s="2" t="s">
        <v>12</v>
      </c>
      <c r="F17" s="5"/>
      <c r="G17" s="6" t="s">
        <v>21</v>
      </c>
      <c r="H17" s="6" t="s">
        <v>22</v>
      </c>
      <c r="I17" s="2" t="s">
        <v>12</v>
      </c>
    </row>
    <row r="18" spans="1:9" x14ac:dyDescent="0.25">
      <c r="A18" t="s">
        <v>1</v>
      </c>
      <c r="B18">
        <v>461</v>
      </c>
      <c r="C18">
        <v>334</v>
      </c>
      <c r="D18">
        <f>B18-C18</f>
        <v>127</v>
      </c>
      <c r="F18" t="s">
        <v>1</v>
      </c>
      <c r="G18">
        <v>0.87</v>
      </c>
      <c r="H18">
        <v>0.56999999999999995</v>
      </c>
      <c r="I18">
        <f>G18-H18</f>
        <v>0.30000000000000004</v>
      </c>
    </row>
    <row r="19" spans="1:9" x14ac:dyDescent="0.25">
      <c r="A19" t="s">
        <v>2</v>
      </c>
      <c r="B19">
        <v>528</v>
      </c>
      <c r="C19">
        <v>312</v>
      </c>
      <c r="D19">
        <f t="shared" ref="D19:D27" si="2">B19-C19</f>
        <v>216</v>
      </c>
      <c r="F19" t="s">
        <v>2</v>
      </c>
      <c r="G19">
        <v>0.73</v>
      </c>
      <c r="H19">
        <v>0.34</v>
      </c>
      <c r="I19">
        <f t="shared" ref="I19:I27" si="3">G19-H19</f>
        <v>0.38999999999999996</v>
      </c>
    </row>
    <row r="20" spans="1:9" x14ac:dyDescent="0.25">
      <c r="A20" t="s">
        <v>3</v>
      </c>
      <c r="B20">
        <v>466</v>
      </c>
      <c r="C20">
        <v>304</v>
      </c>
      <c r="D20">
        <f t="shared" si="2"/>
        <v>162</v>
      </c>
      <c r="F20" t="s">
        <v>3</v>
      </c>
      <c r="G20">
        <v>0.66</v>
      </c>
      <c r="H20">
        <v>0.42</v>
      </c>
      <c r="I20">
        <f t="shared" si="3"/>
        <v>0.24000000000000005</v>
      </c>
    </row>
    <row r="21" spans="1:9" x14ac:dyDescent="0.25">
      <c r="A21" t="s">
        <v>4</v>
      </c>
      <c r="B21">
        <v>463</v>
      </c>
      <c r="C21">
        <v>314</v>
      </c>
      <c r="D21">
        <f t="shared" si="2"/>
        <v>149</v>
      </c>
      <c r="F21" t="s">
        <v>4</v>
      </c>
      <c r="G21">
        <v>0.81</v>
      </c>
      <c r="H21">
        <v>0.52</v>
      </c>
      <c r="I21">
        <f t="shared" si="3"/>
        <v>0.29000000000000004</v>
      </c>
    </row>
    <row r="22" spans="1:9" x14ac:dyDescent="0.25">
      <c r="A22" t="s">
        <v>5</v>
      </c>
      <c r="B22">
        <v>464</v>
      </c>
      <c r="C22">
        <v>314</v>
      </c>
      <c r="D22">
        <f t="shared" si="2"/>
        <v>150</v>
      </c>
      <c r="F22" t="s">
        <v>5</v>
      </c>
      <c r="G22">
        <v>0.62</v>
      </c>
      <c r="H22">
        <v>0.28000000000000003</v>
      </c>
      <c r="I22">
        <f t="shared" si="3"/>
        <v>0.33999999999999997</v>
      </c>
    </row>
    <row r="23" spans="1:9" x14ac:dyDescent="0.25">
      <c r="A23" t="s">
        <v>6</v>
      </c>
      <c r="B23">
        <v>462</v>
      </c>
      <c r="C23">
        <v>311</v>
      </c>
      <c r="D23">
        <f t="shared" si="2"/>
        <v>151</v>
      </c>
      <c r="F23" t="s">
        <v>6</v>
      </c>
      <c r="G23">
        <v>0.56999999999999995</v>
      </c>
      <c r="H23">
        <v>0.73</v>
      </c>
      <c r="I23">
        <f t="shared" si="3"/>
        <v>-0.16000000000000003</v>
      </c>
    </row>
    <row r="24" spans="1:9" x14ac:dyDescent="0.25">
      <c r="A24" t="s">
        <v>7</v>
      </c>
      <c r="B24">
        <v>497</v>
      </c>
      <c r="C24">
        <v>305</v>
      </c>
      <c r="D24">
        <f t="shared" si="2"/>
        <v>192</v>
      </c>
      <c r="F24" t="s">
        <v>7</v>
      </c>
      <c r="G24">
        <v>0.57999999999999996</v>
      </c>
      <c r="H24">
        <v>0.49</v>
      </c>
      <c r="I24">
        <f t="shared" si="3"/>
        <v>8.9999999999999969E-2</v>
      </c>
    </row>
    <row r="25" spans="1:9" x14ac:dyDescent="0.25">
      <c r="A25" t="s">
        <v>8</v>
      </c>
      <c r="B25">
        <v>456</v>
      </c>
      <c r="C25">
        <v>298</v>
      </c>
      <c r="D25">
        <f t="shared" si="2"/>
        <v>158</v>
      </c>
      <c r="F25" t="s">
        <v>8</v>
      </c>
      <c r="G25">
        <v>0.56999999999999995</v>
      </c>
      <c r="H25">
        <v>0.4</v>
      </c>
      <c r="I25">
        <f t="shared" si="3"/>
        <v>0.16999999999999993</v>
      </c>
    </row>
    <row r="26" spans="1:9" x14ac:dyDescent="0.25">
      <c r="A26" t="s">
        <v>9</v>
      </c>
      <c r="B26">
        <v>458</v>
      </c>
      <c r="C26">
        <v>307</v>
      </c>
      <c r="D26">
        <f t="shared" si="2"/>
        <v>151</v>
      </c>
      <c r="F26" t="s">
        <v>9</v>
      </c>
      <c r="G26">
        <v>0.35</v>
      </c>
      <c r="H26">
        <v>0.23</v>
      </c>
      <c r="I26">
        <f t="shared" si="3"/>
        <v>0.11999999999999997</v>
      </c>
    </row>
    <row r="27" spans="1:9" x14ac:dyDescent="0.25">
      <c r="A27" t="s">
        <v>10</v>
      </c>
      <c r="B27">
        <v>457</v>
      </c>
      <c r="C27">
        <v>328</v>
      </c>
      <c r="D27">
        <f t="shared" si="2"/>
        <v>129</v>
      </c>
      <c r="F27" t="s">
        <v>10</v>
      </c>
      <c r="G27">
        <v>0.3</v>
      </c>
      <c r="H27">
        <v>0.34</v>
      </c>
      <c r="I27">
        <f t="shared" si="3"/>
        <v>-4.0000000000000036E-2</v>
      </c>
    </row>
    <row r="28" spans="1:9" x14ac:dyDescent="0.25">
      <c r="A28" s="2" t="s">
        <v>14</v>
      </c>
      <c r="B28" s="2">
        <f>SUM(B18:B27)</f>
        <v>4712</v>
      </c>
      <c r="C28" s="2">
        <f>SUM(C18:C27)</f>
        <v>3127</v>
      </c>
      <c r="D28" s="2">
        <f>B28-C28</f>
        <v>1585</v>
      </c>
      <c r="F28" s="5"/>
      <c r="G28" s="2">
        <f>SUM(G18:G27)</f>
        <v>6.0600000000000005</v>
      </c>
      <c r="H28" s="2">
        <f>SUM(H18:H27)</f>
        <v>4.3199999999999994</v>
      </c>
      <c r="I28" s="2">
        <f>G28-H28</f>
        <v>1.7400000000000011</v>
      </c>
    </row>
    <row r="30" spans="1:9" x14ac:dyDescent="0.25">
      <c r="C30" s="1" t="s">
        <v>13</v>
      </c>
      <c r="D30" s="4">
        <f>D28/10</f>
        <v>158.5</v>
      </c>
      <c r="H30" s="3" t="s">
        <v>13</v>
      </c>
      <c r="I30" s="1">
        <f>(I28/10)/4</f>
        <v>4.3500000000000025E-2</v>
      </c>
    </row>
    <row r="31" spans="1:9" x14ac:dyDescent="0.25">
      <c r="C31" s="1"/>
      <c r="D31" s="4"/>
    </row>
    <row r="32" spans="1:9" ht="30" x14ac:dyDescent="0.25">
      <c r="A32" s="2"/>
      <c r="B32" s="2" t="s">
        <v>17</v>
      </c>
      <c r="C32" s="2" t="s">
        <v>18</v>
      </c>
      <c r="D32" s="2" t="s">
        <v>12</v>
      </c>
      <c r="F32" s="5"/>
      <c r="G32" s="6" t="s">
        <v>23</v>
      </c>
      <c r="H32" s="6" t="s">
        <v>24</v>
      </c>
      <c r="I32" s="2" t="s">
        <v>12</v>
      </c>
    </row>
    <row r="33" spans="1:9" x14ac:dyDescent="0.25">
      <c r="A33" t="s">
        <v>1</v>
      </c>
      <c r="B33">
        <v>2481</v>
      </c>
      <c r="C33">
        <v>711</v>
      </c>
      <c r="D33">
        <f>B33-C33</f>
        <v>1770</v>
      </c>
      <c r="F33" t="s">
        <v>1</v>
      </c>
      <c r="G33">
        <v>0.81</v>
      </c>
      <c r="H33">
        <v>0.62</v>
      </c>
      <c r="I33">
        <f>G33-H33</f>
        <v>0.19000000000000006</v>
      </c>
    </row>
    <row r="34" spans="1:9" x14ac:dyDescent="0.25">
      <c r="A34" t="s">
        <v>2</v>
      </c>
      <c r="B34">
        <v>3662</v>
      </c>
      <c r="C34">
        <v>781</v>
      </c>
      <c r="D34">
        <f t="shared" ref="D34:D42" si="4">B34-C34</f>
        <v>2881</v>
      </c>
      <c r="F34" t="s">
        <v>2</v>
      </c>
      <c r="G34">
        <v>1.1000000000000001</v>
      </c>
      <c r="H34">
        <v>0.36</v>
      </c>
      <c r="I34">
        <f t="shared" ref="I34:I42" si="5">G34-H34</f>
        <v>0.7400000000000001</v>
      </c>
    </row>
    <row r="35" spans="1:9" x14ac:dyDescent="0.25">
      <c r="A35" t="s">
        <v>3</v>
      </c>
      <c r="B35">
        <v>5544</v>
      </c>
      <c r="C35">
        <v>897</v>
      </c>
      <c r="D35">
        <f t="shared" si="4"/>
        <v>4647</v>
      </c>
      <c r="F35" t="s">
        <v>3</v>
      </c>
      <c r="G35">
        <v>1.05</v>
      </c>
      <c r="H35">
        <v>0.61</v>
      </c>
      <c r="I35">
        <f t="shared" si="5"/>
        <v>0.44000000000000006</v>
      </c>
    </row>
    <row r="36" spans="1:9" x14ac:dyDescent="0.25">
      <c r="A36" t="s">
        <v>4</v>
      </c>
      <c r="B36">
        <v>2607</v>
      </c>
      <c r="C36">
        <v>989</v>
      </c>
      <c r="D36">
        <f t="shared" si="4"/>
        <v>1618</v>
      </c>
      <c r="F36" t="s">
        <v>4</v>
      </c>
      <c r="G36">
        <v>0.92</v>
      </c>
      <c r="H36">
        <v>0.53</v>
      </c>
      <c r="I36">
        <f t="shared" si="5"/>
        <v>0.39</v>
      </c>
    </row>
    <row r="37" spans="1:9" x14ac:dyDescent="0.25">
      <c r="A37" t="s">
        <v>5</v>
      </c>
      <c r="B37">
        <v>3927</v>
      </c>
      <c r="C37">
        <v>936</v>
      </c>
      <c r="D37">
        <f t="shared" si="4"/>
        <v>2991</v>
      </c>
      <c r="F37" t="s">
        <v>5</v>
      </c>
      <c r="G37">
        <v>1.01</v>
      </c>
      <c r="H37">
        <v>0.64</v>
      </c>
      <c r="I37">
        <f t="shared" si="5"/>
        <v>0.37</v>
      </c>
    </row>
    <row r="38" spans="1:9" x14ac:dyDescent="0.25">
      <c r="A38" t="s">
        <v>6</v>
      </c>
      <c r="B38">
        <v>5680</v>
      </c>
      <c r="C38">
        <v>644</v>
      </c>
      <c r="D38">
        <f t="shared" si="4"/>
        <v>5036</v>
      </c>
      <c r="F38" t="s">
        <v>6</v>
      </c>
      <c r="G38">
        <v>0.94</v>
      </c>
      <c r="H38">
        <v>1.1299999999999999</v>
      </c>
      <c r="I38">
        <f t="shared" si="5"/>
        <v>-0.18999999999999995</v>
      </c>
    </row>
    <row r="39" spans="1:9" x14ac:dyDescent="0.25">
      <c r="A39" t="s">
        <v>7</v>
      </c>
      <c r="B39">
        <v>7201</v>
      </c>
      <c r="C39">
        <v>687</v>
      </c>
      <c r="D39">
        <f t="shared" si="4"/>
        <v>6514</v>
      </c>
      <c r="F39" t="s">
        <v>7</v>
      </c>
      <c r="G39">
        <v>1.02</v>
      </c>
      <c r="H39">
        <v>0.88</v>
      </c>
      <c r="I39">
        <f t="shared" si="5"/>
        <v>0.14000000000000001</v>
      </c>
    </row>
    <row r="40" spans="1:9" x14ac:dyDescent="0.25">
      <c r="A40" t="s">
        <v>8</v>
      </c>
      <c r="B40">
        <v>2742</v>
      </c>
      <c r="C40">
        <v>750</v>
      </c>
      <c r="D40">
        <f t="shared" si="4"/>
        <v>1992</v>
      </c>
      <c r="F40" t="s">
        <v>8</v>
      </c>
      <c r="G40">
        <v>0.96</v>
      </c>
      <c r="H40">
        <v>0.71</v>
      </c>
      <c r="I40">
        <f t="shared" si="5"/>
        <v>0.25</v>
      </c>
    </row>
    <row r="41" spans="1:9" x14ac:dyDescent="0.25">
      <c r="A41" t="s">
        <v>9</v>
      </c>
      <c r="B41">
        <v>4218</v>
      </c>
      <c r="C41">
        <v>806</v>
      </c>
      <c r="D41">
        <f t="shared" si="4"/>
        <v>3412</v>
      </c>
      <c r="F41" t="s">
        <v>9</v>
      </c>
      <c r="G41">
        <v>1.03</v>
      </c>
      <c r="H41">
        <v>0.54</v>
      </c>
      <c r="I41">
        <f t="shared" si="5"/>
        <v>0.49</v>
      </c>
    </row>
    <row r="42" spans="1:9" x14ac:dyDescent="0.25">
      <c r="A42" t="s">
        <v>10</v>
      </c>
      <c r="B42">
        <v>6422</v>
      </c>
      <c r="C42">
        <v>877</v>
      </c>
      <c r="D42">
        <f t="shared" si="4"/>
        <v>5545</v>
      </c>
      <c r="F42" t="s">
        <v>10</v>
      </c>
      <c r="G42">
        <v>1.32</v>
      </c>
      <c r="H42">
        <v>0.45</v>
      </c>
      <c r="I42">
        <f t="shared" si="5"/>
        <v>0.87000000000000011</v>
      </c>
    </row>
    <row r="43" spans="1:9" x14ac:dyDescent="0.25">
      <c r="A43" s="5"/>
      <c r="B43" s="2">
        <f>SUM(B34:B42)</f>
        <v>42003</v>
      </c>
      <c r="C43" s="2">
        <f>SUM(C34:C42)</f>
        <v>7367</v>
      </c>
      <c r="D43" s="2">
        <f>B43-C43</f>
        <v>34636</v>
      </c>
      <c r="F43" s="5"/>
      <c r="G43" s="2">
        <f>SUM(G33:G42)</f>
        <v>10.16</v>
      </c>
      <c r="H43" s="2">
        <f>SUM(H33:H42)</f>
        <v>6.4700000000000006</v>
      </c>
      <c r="I43" s="2">
        <f>G43-H43</f>
        <v>3.6899999999999995</v>
      </c>
    </row>
    <row r="45" spans="1:9" x14ac:dyDescent="0.25">
      <c r="C45" s="1" t="s">
        <v>13</v>
      </c>
      <c r="D45" s="4">
        <f>D43/10</f>
        <v>3463.6</v>
      </c>
      <c r="H45" s="3" t="s">
        <v>13</v>
      </c>
      <c r="I45" s="1">
        <f>(I43/10)/4</f>
        <v>9.2249999999999985E-2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</dc:creator>
  <cp:lastModifiedBy>Pauline</cp:lastModifiedBy>
  <dcterms:created xsi:type="dcterms:W3CDTF">2018-04-22T18:41:17Z</dcterms:created>
  <dcterms:modified xsi:type="dcterms:W3CDTF">2018-04-26T06:08:04Z</dcterms:modified>
</cp:coreProperties>
</file>