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bcloud-my.sharepoint.com/personal/severine_duvaud_sib_swiss/Documents/SIB Resources Lab - Common/_Papers/SIB-Resources-Management/20210717_BriefingsBioinfo/figure-resubmission/GitHub/"/>
    </mc:Choice>
  </mc:AlternateContent>
  <xr:revisionPtr revIDLastSave="1812" documentId="11_E60897F41BE170836B02CE998F75CCDC64E183C8" xr6:coauthVersionLast="47" xr6:coauthVersionMax="47" xr10:uidLastSave="{B821A353-367F-1B4F-8A26-B4270EB4EA1C}"/>
  <bookViews>
    <workbookView xWindow="9680" yWindow="5680" windowWidth="41520" windowHeight="23120" firstSheet="2" activeTab="2" xr2:uid="{61BB0C62-1DD5-4652-9022-2CA71CC18C01}"/>
  </bookViews>
  <sheets>
    <sheet name="google-analytics+citations" sheetId="3" r:id="rId1"/>
    <sheet name="user-per-month" sheetId="2" r:id="rId2"/>
    <sheet name="Summary+Figures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3" l="1"/>
  <c r="D62" i="3"/>
  <c r="E62" i="3"/>
  <c r="F62" i="3"/>
  <c r="F63" i="3" s="1"/>
  <c r="G62" i="3"/>
  <c r="H62" i="3"/>
  <c r="I62" i="3"/>
  <c r="J62" i="3"/>
  <c r="C62" i="3"/>
  <c r="J58" i="3"/>
  <c r="I58" i="3"/>
  <c r="H58" i="3"/>
  <c r="G58" i="3"/>
  <c r="F58" i="3"/>
  <c r="E58" i="3"/>
  <c r="D58" i="3"/>
  <c r="C58" i="3"/>
  <c r="G57" i="3"/>
  <c r="C57" i="3"/>
  <c r="D59" i="3"/>
  <c r="E59" i="3"/>
  <c r="F59" i="3"/>
  <c r="G59" i="3"/>
  <c r="H59" i="3"/>
  <c r="I59" i="3"/>
  <c r="J59" i="3"/>
  <c r="C59" i="3"/>
  <c r="H60" i="3" l="1"/>
  <c r="J63" i="3"/>
  <c r="E63" i="3"/>
  <c r="I63" i="3"/>
  <c r="J60" i="3"/>
  <c r="F60" i="3"/>
  <c r="H63" i="3"/>
  <c r="D63" i="3"/>
  <c r="I60" i="3"/>
  <c r="E60" i="3"/>
  <c r="D60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A1" i="2"/>
  <c r="L50" i="3" l="1"/>
  <c r="M50" i="3"/>
  <c r="N50" i="3"/>
  <c r="D50" i="3" l="1"/>
  <c r="E50" i="3"/>
  <c r="F50" i="3"/>
  <c r="G50" i="3"/>
  <c r="H50" i="3"/>
  <c r="I50" i="3"/>
  <c r="J50" i="3"/>
  <c r="C50" i="3"/>
</calcChain>
</file>

<file path=xl/sharedStrings.xml><?xml version="1.0" encoding="utf-8"?>
<sst xmlns="http://schemas.openxmlformats.org/spreadsheetml/2006/main" count="140" uniqueCount="79">
  <si>
    <t>Resource</t>
  </si>
  <si>
    <t>Associated tools and databases</t>
  </si>
  <si>
    <t>Unique Users</t>
  </si>
  <si>
    <t>Sessions</t>
  </si>
  <si>
    <t xml:space="preserve">Citations* (Europe PMC) </t>
  </si>
  <si>
    <t>Query</t>
  </si>
  <si>
    <t>Comments</t>
  </si>
  <si>
    <t>Bgee</t>
  </si>
  <si>
    <t>bgee</t>
  </si>
  <si>
    <t>EPD</t>
  </si>
  <si>
    <t>Epd+promoter</t>
  </si>
  <si>
    <t>Manual checks</t>
  </si>
  <si>
    <t>neXtProt</t>
  </si>
  <si>
    <t>nextprot</t>
  </si>
  <si>
    <t>neXtProt-api</t>
  </si>
  <si>
    <t>STRING</t>
  </si>
  <si>
    <t>string-db</t>
  </si>
  <si>
    <t>"STRING database"</t>
  </si>
  <si>
    <t>"STRING database" was quoted</t>
  </si>
  <si>
    <t>SwissDrugDesign</t>
  </si>
  <si>
    <t>AtelierDrugDesign</t>
  </si>
  <si>
    <t>SwissSidechain</t>
  </si>
  <si>
    <t>SwissSimilarity</t>
  </si>
  <si>
    <t>SwissBioisostere</t>
  </si>
  <si>
    <t>SwissADME</t>
  </si>
  <si>
    <t>SwissDock</t>
  </si>
  <si>
    <t>SwissTargetPrediction</t>
  </si>
  <si>
    <t>SwissParam</t>
  </si>
  <si>
    <t>Click2Drug</t>
  </si>
  <si>
    <t>SWISS-MODEL</t>
  </si>
  <si>
    <t>Cameo3D</t>
  </si>
  <si>
    <t>"SWISS-MODEL" or "SwissModel"</t>
  </si>
  <si>
    <t>SwissOrthology</t>
  </si>
  <si>
    <t>orthodb</t>
  </si>
  <si>
    <t>(OMA OR OrthoDB OR BUSCO) AND (orthology OR group OR HOG OR ortholog) AND (FIRST_PDATE:[2017 TO 2020])</t>
  </si>
  <si>
    <t>busco.ezlab.org</t>
  </si>
  <si>
    <t>OMA</t>
  </si>
  <si>
    <t>OrthoDB</t>
  </si>
  <si>
    <t>SwissRegulon Portal</t>
  </si>
  <si>
    <t>SwissRegulonDB</t>
  </si>
  <si>
    <t xml:space="preserve">swissregulon* </t>
  </si>
  <si>
    <t>CRUNCH</t>
  </si>
  <si>
    <t>SwissRegulonPortal</t>
  </si>
  <si>
    <t>ISMARA</t>
  </si>
  <si>
    <t>Realphy</t>
  </si>
  <si>
    <t>REALPHY</t>
  </si>
  <si>
    <t>UniProtKB/SwissProt</t>
  </si>
  <si>
    <t>HAMAP-Scan</t>
  </si>
  <si>
    <t>SwissLipids</t>
  </si>
  <si>
    <t>HAMAP</t>
  </si>
  <si>
    <t>Rhea</t>
  </si>
  <si>
    <t>rhea AND reaction AND database</t>
  </si>
  <si>
    <t>Prosite</t>
  </si>
  <si>
    <t>PROSITE</t>
  </si>
  <si>
    <t>Enzyme</t>
  </si>
  <si>
    <t>ViralZone</t>
  </si>
  <si>
    <t>VenomeZone</t>
  </si>
  <si>
    <t>UniProt</t>
  </si>
  <si>
    <t>UniProt* or Swiss-Prot</t>
  </si>
  <si>
    <t>Translate</t>
  </si>
  <si>
    <t>Protparam</t>
  </si>
  <si>
    <t>ScanProsite</t>
  </si>
  <si>
    <t>(*) The queries were provided by the Resource Providers. We added "AND (FIRST_PDATE:[2017 TO 2020])" to each query.</t>
  </si>
  <si>
    <t>Sums</t>
  </si>
  <si>
    <t>Side note: Impact of UniProt of the overall numbers</t>
  </si>
  <si>
    <t>all resources without UniProt (36)</t>
  </si>
  <si>
    <t>Increase with respect to previous year</t>
  </si>
  <si>
    <t>all resources with UniProt</t>
  </si>
  <si>
    <t>Total</t>
  </si>
  <si>
    <t>/1000</t>
  </si>
  <si>
    <t>string</t>
  </si>
  <si>
    <t>ProtParam</t>
  </si>
  <si>
    <t>correction: SEO rendering tool (sparender) has side effects on number of visits</t>
  </si>
  <si>
    <t>correction: GA includes from September tracking of the REST API</t>
  </si>
  <si>
    <t>correction: script or bot behavior who made 200'000 requests &lt;br&gt; without setting cookies (new client id for Google Analytics) on 27th of December 2018</t>
  </si>
  <si>
    <t>correction: Configuration issue with precaching of pages</t>
  </si>
  <si>
    <t>Users per months</t>
  </si>
  <si>
    <t xml:space="preserve">Citations </t>
  </si>
  <si>
    <t>Unique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</si>
</sst>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rgb="FF000000"/>
      <name val="Open Sans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Open Sans"/>
    </font>
    <font>
      <b/>
      <sz val="11"/>
      <color theme="1"/>
      <name val="Open Sans"/>
    </font>
    <font>
      <b/>
      <u/>
      <sz val="12"/>
      <color theme="1"/>
      <name val="Open Sans"/>
    </font>
    <font>
      <sz val="11"/>
      <color rgb="FFFF0000"/>
      <name val="Open Sans"/>
      <family val="2"/>
    </font>
    <font>
      <b/>
      <sz val="11"/>
      <color rgb="FFFF0000"/>
      <name val="Open Sans"/>
    </font>
    <font>
      <i/>
      <sz val="11"/>
      <color theme="1"/>
      <name val="Open Sans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3" fontId="2" fillId="0" borderId="0" xfId="0" applyNumberFormat="1" applyFont="1" applyFill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0" fontId="5" fillId="0" borderId="0" xfId="0" applyFont="1"/>
    <xf numFmtId="17" fontId="5" fillId="0" borderId="0" xfId="0" applyNumberFormat="1" applyFont="1"/>
    <xf numFmtId="0" fontId="2" fillId="0" borderId="0" xfId="0" applyFont="1" applyFill="1"/>
    <xf numFmtId="3" fontId="2" fillId="0" borderId="2" xfId="0" applyNumberFormat="1" applyFont="1" applyFill="1" applyBorder="1"/>
    <xf numFmtId="17" fontId="2" fillId="0" borderId="0" xfId="0" applyNumberFormat="1" applyFont="1" applyFill="1"/>
    <xf numFmtId="2" fontId="2" fillId="0" borderId="0" xfId="0" applyNumberFormat="1" applyFont="1" applyFill="1"/>
    <xf numFmtId="1" fontId="2" fillId="0" borderId="0" xfId="0" applyNumberFormat="1" applyFont="1" applyFill="1" applyBorder="1"/>
    <xf numFmtId="3" fontId="2" fillId="0" borderId="0" xfId="0" applyNumberFormat="1" applyFont="1" applyFill="1" applyBorder="1"/>
    <xf numFmtId="0" fontId="2" fillId="2" borderId="0" xfId="0" applyFont="1" applyFill="1"/>
    <xf numFmtId="17" fontId="2" fillId="2" borderId="0" xfId="0" applyNumberFormat="1" applyFont="1" applyFill="1"/>
    <xf numFmtId="2" fontId="2" fillId="2" borderId="0" xfId="0" applyNumberFormat="1" applyFont="1" applyFill="1"/>
    <xf numFmtId="0" fontId="3" fillId="2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8" fillId="0" borderId="0" xfId="0" applyFont="1" applyFill="1"/>
    <xf numFmtId="3" fontId="2" fillId="0" borderId="3" xfId="0" applyNumberFormat="1" applyFont="1" applyFill="1" applyBorder="1"/>
    <xf numFmtId="9" fontId="2" fillId="0" borderId="3" xfId="2" applyFont="1" applyFill="1" applyBorder="1"/>
    <xf numFmtId="0" fontId="3" fillId="0" borderId="7" xfId="0" applyFont="1" applyFill="1" applyBorder="1" applyAlignment="1">
      <alignment wrapText="1"/>
    </xf>
    <xf numFmtId="3" fontId="2" fillId="0" borderId="6" xfId="0" applyNumberFormat="1" applyFont="1" applyFill="1" applyBorder="1"/>
    <xf numFmtId="9" fontId="2" fillId="0" borderId="6" xfId="2" applyFont="1" applyFill="1" applyBorder="1"/>
    <xf numFmtId="0" fontId="3" fillId="0" borderId="8" xfId="0" applyFont="1" applyFill="1" applyBorder="1" applyAlignment="1">
      <alignment wrapText="1"/>
    </xf>
    <xf numFmtId="3" fontId="2" fillId="0" borderId="9" xfId="0" applyNumberFormat="1" applyFont="1" applyFill="1" applyBorder="1"/>
    <xf numFmtId="9" fontId="2" fillId="0" borderId="9" xfId="2" applyFont="1" applyFill="1" applyBorder="1"/>
    <xf numFmtId="9" fontId="2" fillId="0" borderId="10" xfId="2" applyFont="1" applyFill="1" applyBorder="1"/>
    <xf numFmtId="1" fontId="9" fillId="0" borderId="3" xfId="1" applyNumberFormat="1" applyFont="1" applyFill="1" applyBorder="1"/>
    <xf numFmtId="1" fontId="9" fillId="0" borderId="6" xfId="1" applyNumberFormat="1" applyFont="1" applyFill="1" applyBorder="1"/>
    <xf numFmtId="1" fontId="9" fillId="0" borderId="11" xfId="1" applyNumberFormat="1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2" borderId="0" xfId="0" applyFont="1" applyFill="1" applyBorder="1"/>
    <xf numFmtId="0" fontId="2" fillId="0" borderId="0" xfId="0" applyFont="1" applyFill="1" applyBorder="1" applyAlignment="1">
      <alignment horizontal="right"/>
    </xf>
    <xf numFmtId="1" fontId="9" fillId="0" borderId="0" xfId="1" applyNumberFormat="1" applyFont="1" applyFill="1" applyBorder="1"/>
    <xf numFmtId="3" fontId="2" fillId="2" borderId="0" xfId="0" applyNumberFormat="1" applyFont="1" applyFill="1" applyBorder="1"/>
    <xf numFmtId="1" fontId="9" fillId="0" borderId="15" xfId="1" applyNumberFormat="1" applyFont="1" applyFill="1" applyBorder="1"/>
    <xf numFmtId="1" fontId="9" fillId="0" borderId="1" xfId="1" applyNumberFormat="1" applyFont="1" applyFill="1" applyBorder="1"/>
    <xf numFmtId="3" fontId="2" fillId="2" borderId="15" xfId="0" applyNumberFormat="1" applyFont="1" applyFill="1" applyBorder="1"/>
    <xf numFmtId="3" fontId="2" fillId="2" borderId="1" xfId="0" applyNumberFormat="1" applyFont="1" applyFill="1" applyBorder="1"/>
    <xf numFmtId="3" fontId="2" fillId="0" borderId="15" xfId="0" applyNumberFormat="1" applyFont="1" applyFill="1" applyBorder="1"/>
    <xf numFmtId="3" fontId="2" fillId="0" borderId="1" xfId="0" applyNumberFormat="1" applyFont="1" applyFill="1" applyBorder="1"/>
    <xf numFmtId="0" fontId="2" fillId="2" borderId="15" xfId="0" applyFont="1" applyFill="1" applyBorder="1"/>
    <xf numFmtId="0" fontId="2" fillId="2" borderId="1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0" borderId="15" xfId="0" applyFont="1" applyFill="1" applyBorder="1"/>
    <xf numFmtId="0" fontId="2" fillId="0" borderId="1" xfId="0" applyFont="1" applyFill="1" applyBorder="1"/>
    <xf numFmtId="3" fontId="2" fillId="2" borderId="19" xfId="0" applyNumberFormat="1" applyFont="1" applyFill="1" applyBorder="1"/>
    <xf numFmtId="3" fontId="2" fillId="2" borderId="20" xfId="0" applyNumberFormat="1" applyFont="1" applyFill="1" applyBorder="1"/>
    <xf numFmtId="3" fontId="2" fillId="2" borderId="17" xfId="0" applyNumberFormat="1" applyFont="1" applyFill="1" applyBorder="1"/>
    <xf numFmtId="3" fontId="2" fillId="2" borderId="18" xfId="0" applyNumberFormat="1" applyFont="1" applyFill="1" applyBorder="1"/>
    <xf numFmtId="0" fontId="9" fillId="0" borderId="15" xfId="0" applyFont="1" applyFill="1" applyBorder="1"/>
    <xf numFmtId="0" fontId="9" fillId="0" borderId="0" xfId="0" applyFont="1" applyFill="1" applyBorder="1"/>
    <xf numFmtId="0" fontId="9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21" xfId="0" applyFont="1" applyFill="1" applyBorder="1" applyAlignment="1">
      <alignment wrapText="1"/>
    </xf>
    <xf numFmtId="0" fontId="2" fillId="0" borderId="23" xfId="0" applyFont="1" applyFill="1" applyBorder="1"/>
    <xf numFmtId="3" fontId="11" fillId="0" borderId="0" xfId="0" applyNumberFormat="1" applyFont="1" applyFill="1"/>
    <xf numFmtId="3" fontId="11" fillId="0" borderId="0" xfId="0" applyNumberFormat="1" applyFont="1" applyFill="1" applyBorder="1"/>
    <xf numFmtId="0" fontId="12" fillId="0" borderId="0" xfId="0" applyFont="1" applyFill="1" applyBorder="1" applyAlignment="1">
      <alignment horizontal="right"/>
    </xf>
    <xf numFmtId="17" fontId="14" fillId="0" borderId="0" xfId="0" applyNumberFormat="1" applyFont="1"/>
    <xf numFmtId="3" fontId="0" fillId="0" borderId="0" xfId="0" applyNumberFormat="1"/>
    <xf numFmtId="3" fontId="14" fillId="0" borderId="0" xfId="0" applyNumberFormat="1" applyFont="1"/>
    <xf numFmtId="3" fontId="9" fillId="0" borderId="22" xfId="0" applyNumberFormat="1" applyFont="1" applyFill="1" applyBorder="1" applyAlignment="1">
      <alignment horizontal="center"/>
    </xf>
    <xf numFmtId="3" fontId="9" fillId="0" borderId="4" xfId="0" applyNumberFormat="1" applyFont="1" applyFill="1" applyBorder="1" applyAlignment="1">
      <alignment horizontal="center"/>
    </xf>
    <xf numFmtId="3" fontId="9" fillId="0" borderId="5" xfId="0" applyNumberFormat="1" applyFont="1" applyFill="1" applyBorder="1" applyAlignment="1">
      <alignment horizontal="center"/>
    </xf>
    <xf numFmtId="3" fontId="8" fillId="0" borderId="12" xfId="0" applyNumberFormat="1" applyFont="1" applyFill="1" applyBorder="1" applyAlignment="1">
      <alignment horizontal="center"/>
    </xf>
    <xf numFmtId="3" fontId="8" fillId="0" borderId="13" xfId="0" applyNumberFormat="1" applyFont="1" applyFill="1" applyBorder="1" applyAlignment="1">
      <alignment horizontal="center"/>
    </xf>
    <xf numFmtId="3" fontId="8" fillId="0" borderId="1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3" fontId="8" fillId="0" borderId="12" xfId="0" applyNumberFormat="1" applyFont="1" applyFill="1" applyBorder="1" applyAlignment="1">
      <alignment horizontal="center" vertical="center"/>
    </xf>
    <xf numFmtId="3" fontId="8" fillId="0" borderId="13" xfId="0" applyNumberFormat="1" applyFont="1" applyFill="1" applyBorder="1" applyAlignment="1">
      <alignment horizontal="center" vertical="center"/>
    </xf>
    <xf numFmtId="3" fontId="8" fillId="0" borderId="14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13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'Summary+Figures'!$A$2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'Summary+Figures'!$B$1:$E$1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'Summary+Figures'!$B$2:$E$2</c:f>
              <c:numCache>
                <c:formatCode>#,##0</c:formatCode>
                <c:ptCount val="4"/>
                <c:pt idx="0">
                  <c:v>22196602</c:v>
                </c:pt>
                <c:pt idx="1">
                  <c:v>24411665</c:v>
                </c:pt>
                <c:pt idx="2">
                  <c:v>26303916</c:v>
                </c:pt>
                <c:pt idx="3">
                  <c:v>33915962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6-FA4F-B035-2CD4EB88A2DD}"/>
            </c:ext>
          </c:extLst>
        </c:ser>
        <c:ser>
          <c:idx val="1"/>
          <c:order val="1"/>
          <c:tx>
            <c:strRef>
              <c:f>'Summary+Figures'!$A$3</c:f>
              <c:strCache>
                <c:ptCount val="1"/>
                <c:pt idx="0">
                  <c:v>Unique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'Summary+Figures'!$B$1:$E$1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'Summary+Figures'!$B$3:$E$3</c:f>
              <c:numCache>
                <c:formatCode>#,##0</c:formatCode>
                <c:ptCount val="4"/>
                <c:pt idx="0">
                  <c:v>9686841</c:v>
                </c:pt>
                <c:pt idx="1">
                  <c:v>10573004</c:v>
                </c:pt>
                <c:pt idx="2">
                  <c:v>11593097</c:v>
                </c:pt>
                <c:pt idx="3">
                  <c:v>15543002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6-FA4F-B035-2CD4EB88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790096"/>
        <c:axId val="483663616"/>
      </c:barChart>
      <c:catAx>
        <c:axId val="4247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3663616"/>
        <c:crosses val="autoZero"/>
        <c:auto val="1"/>
        <c:lblAlgn val="ctr"/>
        <c:lblOffset val="100"/>
        <c:noMultiLvlLbl val="0"/>
      </c:catAx>
      <c:valAx>
        <c:axId val="483663616"/>
        <c:scaling>
          <c:orientation val="minMax"/>
          <c:max val="3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2479009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'Summary+Figures'!$J$2</c:f>
              <c:strCache>
                <c:ptCount val="1"/>
                <c:pt idx="0">
                  <c:v>Citations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'Summary+Figures'!$K$1:$N$1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'Summary+Figures'!$K$2:$N$2</c:f>
              <c:numCache>
                <c:formatCode>#,##0</c:formatCode>
                <c:ptCount val="4"/>
                <c:pt idx="0">
                  <c:v>9376</c:v>
                </c:pt>
                <c:pt idx="1">
                  <c:v>11398</c:v>
                </c:pt>
                <c:pt idx="2">
                  <c:v>14170</c:v>
                </c:pt>
                <c:pt idx="3">
                  <c:v>18323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8-104C-A238-FE9CDBCDC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27872"/>
        <c:axId val="485829520"/>
      </c:lineChart>
      <c:catAx>
        <c:axId val="4858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5829520"/>
        <c:crosses val="autoZero"/>
        <c:auto val="1"/>
        <c:lblAlgn val="ctr"/>
        <c:lblOffset val="100"/>
        <c:noMultiLvlLbl val="0"/>
      </c:catAx>
      <c:valAx>
        <c:axId val="48582952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58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'Summary+Figures'!$R$1:$R$48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'Summary+Figures'!$S$1:$S$48</c:f>
              <c:numCache>
                <c:formatCode>#,##0</c:formatCode>
                <c:ptCount val="48"/>
                <c:pt idx="0">
                  <c:v>639780</c:v>
                </c:pt>
                <c:pt idx="1">
                  <c:v>859992</c:v>
                </c:pt>
                <c:pt idx="2">
                  <c:v>1122109</c:v>
                </c:pt>
                <c:pt idx="3">
                  <c:v>1034839</c:v>
                </c:pt>
                <c:pt idx="4">
                  <c:v>1093624</c:v>
                </c:pt>
                <c:pt idx="5">
                  <c:v>939259</c:v>
                </c:pt>
                <c:pt idx="6">
                  <c:v>870988</c:v>
                </c:pt>
                <c:pt idx="7">
                  <c:v>869039</c:v>
                </c:pt>
                <c:pt idx="8">
                  <c:v>984114</c:v>
                </c:pt>
                <c:pt idx="9">
                  <c:v>1182708</c:v>
                </c:pt>
                <c:pt idx="10">
                  <c:v>1300816</c:v>
                </c:pt>
                <c:pt idx="11">
                  <c:v>1039490</c:v>
                </c:pt>
                <c:pt idx="12">
                  <c:v>1161110</c:v>
                </c:pt>
                <c:pt idx="13">
                  <c:v>1078028</c:v>
                </c:pt>
                <c:pt idx="14">
                  <c:v>1228989</c:v>
                </c:pt>
                <c:pt idx="15">
                  <c:v>1183059</c:v>
                </c:pt>
                <c:pt idx="16">
                  <c:v>1059995</c:v>
                </c:pt>
                <c:pt idx="17">
                  <c:v>903239</c:v>
                </c:pt>
                <c:pt idx="18">
                  <c:v>969542</c:v>
                </c:pt>
                <c:pt idx="19">
                  <c:v>967279</c:v>
                </c:pt>
                <c:pt idx="20">
                  <c:v>1120892</c:v>
                </c:pt>
                <c:pt idx="21">
                  <c:v>1318352</c:v>
                </c:pt>
                <c:pt idx="22">
                  <c:v>1295803</c:v>
                </c:pt>
                <c:pt idx="23">
                  <c:v>1007050</c:v>
                </c:pt>
                <c:pt idx="24">
                  <c:v>1096997</c:v>
                </c:pt>
                <c:pt idx="25">
                  <c:v>1013466</c:v>
                </c:pt>
                <c:pt idx="26">
                  <c:v>1503512</c:v>
                </c:pt>
                <c:pt idx="27">
                  <c:v>1423002</c:v>
                </c:pt>
                <c:pt idx="28">
                  <c:v>1257573</c:v>
                </c:pt>
                <c:pt idx="29">
                  <c:v>1182991</c:v>
                </c:pt>
                <c:pt idx="30">
                  <c:v>1205657</c:v>
                </c:pt>
                <c:pt idx="31">
                  <c:v>1153490</c:v>
                </c:pt>
                <c:pt idx="32">
                  <c:v>1347649</c:v>
                </c:pt>
                <c:pt idx="33">
                  <c:v>1521061</c:v>
                </c:pt>
                <c:pt idx="34">
                  <c:v>1505618</c:v>
                </c:pt>
                <c:pt idx="35">
                  <c:v>1321694</c:v>
                </c:pt>
                <c:pt idx="36">
                  <c:v>1374713</c:v>
                </c:pt>
                <c:pt idx="37">
                  <c:v>1411434</c:v>
                </c:pt>
                <c:pt idx="38">
                  <c:v>1561168</c:v>
                </c:pt>
                <c:pt idx="39">
                  <c:v>1486803</c:v>
                </c:pt>
                <c:pt idx="40">
                  <c:v>1422870</c:v>
                </c:pt>
                <c:pt idx="41">
                  <c:v>1348538</c:v>
                </c:pt>
                <c:pt idx="42">
                  <c:v>1284443</c:v>
                </c:pt>
                <c:pt idx="43">
                  <c:v>1176034</c:v>
                </c:pt>
                <c:pt idx="44">
                  <c:v>1584292</c:v>
                </c:pt>
                <c:pt idx="45">
                  <c:v>1883243</c:v>
                </c:pt>
                <c:pt idx="46">
                  <c:v>2027643</c:v>
                </c:pt>
                <c:pt idx="47">
                  <c:v>2065107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9-A140-901E-F181425F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3088"/>
        <c:axId val="485843776"/>
      </c:lineChart>
      <c:dateAx>
        <c:axId val="479043088"/>
        <c:scaling>
          <c:orientation val="minMax"/>
        </c:scaling>
        <c:delete val="0"/>
        <c:axPos val="b"/>
        <c:numFmt formatCode="dd/mm/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5843776"/>
        <c:crosses val="autoZero"/>
        <c:auto val="1"/>
        <c:lblOffset val="100"/>
        <c:baseTimeUnit val="months"/>
        <c:majorUnit val="6"/>
      </c:dateAx>
      <c:valAx>
        <c:axId val="485843776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90430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6</xdr:col>
      <xdr:colOff>444500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D8B95-C6CE-7A44-9A00-AB5DB54B6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4</xdr:row>
      <xdr:rowOff>177800</xdr:rowOff>
    </xdr:from>
    <xdr:to>
      <xdr:col>14</xdr:col>
      <xdr:colOff>438150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ACD6A-52BF-374A-8C9D-367C87A72FCF}"/>
            </a:ext>
            <a:ext uri="{147F2762-F138-4A5C-976F-8EAC2B608ADB}">
              <a16:predDERef xmlns:a16="http://schemas.microsoft.com/office/drawing/2014/main" pred="{698D8B95-C6CE-7A44-9A00-AB5DB54B6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50</xdr:row>
      <xdr:rowOff>12700</xdr:rowOff>
    </xdr:from>
    <xdr:to>
      <xdr:col>21</xdr:col>
      <xdr:colOff>450850</xdr:colOff>
      <xdr:row>64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5D44FE-90BA-B641-8A3D-C47460EFDC38}"/>
            </a:ext>
            <a:ext uri="{147F2762-F138-4A5C-976F-8EAC2B608ADB}">
              <a16:predDERef xmlns:a16="http://schemas.microsoft.com/office/drawing/2014/main" pred="{5F5ACD6A-52BF-374A-8C9D-367C87A72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E3C9-6533-4D91-A751-D76CC611461C}">
  <dimension ref="A1:AE555"/>
  <sheetViews>
    <sheetView zoomScale="90" zoomScaleNormal="90" workbookViewId="0">
      <selection activeCell="C76" sqref="C76"/>
    </sheetView>
  </sheetViews>
  <sheetFormatPr baseColWidth="10" defaultColWidth="9.1640625" defaultRowHeight="15" x14ac:dyDescent="0.2"/>
  <cols>
    <col min="1" max="1" width="23" style="7" bestFit="1" customWidth="1"/>
    <col min="2" max="2" width="45" style="32" customWidth="1"/>
    <col min="3" max="5" width="14.5" style="1" bestFit="1" customWidth="1"/>
    <col min="6" max="6" width="14.1640625" style="12" bestFit="1" customWidth="1"/>
    <col min="7" max="9" width="13.6640625" style="1" bestFit="1" customWidth="1"/>
    <col min="10" max="10" width="12.6640625" style="12" bestFit="1" customWidth="1"/>
    <col min="11" max="11" width="17.5" style="7" customWidth="1"/>
    <col min="12" max="12" width="18.1640625" style="7" customWidth="1"/>
    <col min="13" max="13" width="12.83203125" style="7" customWidth="1"/>
    <col min="14" max="14" width="15.33203125" style="7" customWidth="1"/>
    <col min="15" max="15" width="104.6640625" style="7" bestFit="1" customWidth="1"/>
    <col min="16" max="16" width="35.33203125" style="7" bestFit="1" customWidth="1"/>
    <col min="17" max="30" width="9.1640625" style="7"/>
    <col min="31" max="31" width="9.6640625" style="7" bestFit="1" customWidth="1"/>
    <col min="32" max="16384" width="9.1640625" style="7"/>
  </cols>
  <sheetData>
    <row r="1" spans="1:16" s="18" customFormat="1" ht="20" x14ac:dyDescent="0.25">
      <c r="A1" s="18" t="s">
        <v>0</v>
      </c>
      <c r="B1" s="31" t="s">
        <v>1</v>
      </c>
      <c r="C1" s="70" t="s">
        <v>2</v>
      </c>
      <c r="D1" s="71"/>
      <c r="E1" s="71"/>
      <c r="F1" s="72"/>
      <c r="G1" s="70" t="s">
        <v>3</v>
      </c>
      <c r="H1" s="71"/>
      <c r="I1" s="71"/>
      <c r="J1" s="72"/>
      <c r="K1" s="74" t="s">
        <v>4</v>
      </c>
      <c r="L1" s="75"/>
      <c r="M1" s="75"/>
      <c r="N1" s="75"/>
      <c r="O1" s="75"/>
      <c r="P1" s="76"/>
    </row>
    <row r="2" spans="1:16" ht="16" x14ac:dyDescent="0.2">
      <c r="A2" s="17"/>
      <c r="C2" s="37">
        <v>2017</v>
      </c>
      <c r="D2" s="35">
        <v>2018</v>
      </c>
      <c r="E2" s="35">
        <v>2019</v>
      </c>
      <c r="F2" s="38">
        <v>2020</v>
      </c>
      <c r="G2" s="37">
        <v>2017</v>
      </c>
      <c r="H2" s="35">
        <v>2018</v>
      </c>
      <c r="I2" s="35">
        <v>2019</v>
      </c>
      <c r="J2" s="38">
        <v>2020</v>
      </c>
      <c r="K2" s="54">
        <v>2017</v>
      </c>
      <c r="L2" s="55">
        <v>2018</v>
      </c>
      <c r="M2" s="55">
        <v>2019</v>
      </c>
      <c r="N2" s="55">
        <v>2020</v>
      </c>
      <c r="O2" s="55" t="s">
        <v>5</v>
      </c>
      <c r="P2" s="56" t="s">
        <v>6</v>
      </c>
    </row>
    <row r="3" spans="1:16" s="13" customFormat="1" ht="16" x14ac:dyDescent="0.2">
      <c r="A3" s="16" t="s">
        <v>7</v>
      </c>
      <c r="B3" s="33"/>
      <c r="C3" s="39"/>
      <c r="D3" s="36"/>
      <c r="E3" s="36"/>
      <c r="F3" s="40"/>
      <c r="G3" s="39"/>
      <c r="H3" s="36"/>
      <c r="I3" s="36"/>
      <c r="J3" s="40"/>
      <c r="K3" s="78">
        <v>18</v>
      </c>
      <c r="L3" s="77">
        <v>18</v>
      </c>
      <c r="M3" s="77">
        <v>22</v>
      </c>
      <c r="N3" s="77">
        <v>36</v>
      </c>
      <c r="O3" s="79" t="s">
        <v>8</v>
      </c>
      <c r="P3" s="80"/>
    </row>
    <row r="4" spans="1:16" s="13" customFormat="1" ht="16" x14ac:dyDescent="0.2">
      <c r="B4" s="16" t="s">
        <v>7</v>
      </c>
      <c r="C4" s="39">
        <v>31164</v>
      </c>
      <c r="D4" s="36">
        <v>33696</v>
      </c>
      <c r="E4" s="36">
        <v>52570</v>
      </c>
      <c r="F4" s="40">
        <v>62155</v>
      </c>
      <c r="G4" s="39">
        <v>47292</v>
      </c>
      <c r="H4" s="36">
        <v>53360</v>
      </c>
      <c r="I4" s="36">
        <v>88139</v>
      </c>
      <c r="J4" s="40">
        <v>99428</v>
      </c>
      <c r="K4" s="78"/>
      <c r="L4" s="77"/>
      <c r="M4" s="77"/>
      <c r="N4" s="77"/>
      <c r="O4" s="79"/>
      <c r="P4" s="80"/>
    </row>
    <row r="5" spans="1:16" x14ac:dyDescent="0.2">
      <c r="A5" s="7" t="s">
        <v>9</v>
      </c>
      <c r="B5" s="17"/>
      <c r="C5" s="41"/>
      <c r="D5" s="12"/>
      <c r="E5" s="12"/>
      <c r="F5" s="42"/>
      <c r="G5" s="41"/>
      <c r="H5" s="12"/>
      <c r="I5" s="12"/>
      <c r="J5" s="42"/>
      <c r="K5" s="81">
        <v>57</v>
      </c>
      <c r="L5" s="82">
        <v>50</v>
      </c>
      <c r="M5" s="82">
        <v>73</v>
      </c>
      <c r="N5" s="82">
        <v>100</v>
      </c>
      <c r="O5" s="83" t="s">
        <v>10</v>
      </c>
      <c r="P5" s="84" t="s">
        <v>11</v>
      </c>
    </row>
    <row r="6" spans="1:16" ht="16" x14ac:dyDescent="0.2">
      <c r="B6" s="17" t="s">
        <v>9</v>
      </c>
      <c r="C6" s="41">
        <v>40655</v>
      </c>
      <c r="D6" s="12">
        <v>46832</v>
      </c>
      <c r="E6" s="12">
        <v>46799</v>
      </c>
      <c r="F6" s="42">
        <v>44854</v>
      </c>
      <c r="G6" s="41">
        <v>77211</v>
      </c>
      <c r="H6" s="12">
        <v>89596</v>
      </c>
      <c r="I6" s="12">
        <v>93946</v>
      </c>
      <c r="J6" s="42">
        <v>93317</v>
      </c>
      <c r="K6" s="81"/>
      <c r="L6" s="82"/>
      <c r="M6" s="82"/>
      <c r="N6" s="82"/>
      <c r="O6" s="83"/>
      <c r="P6" s="84"/>
    </row>
    <row r="7" spans="1:16" s="13" customFormat="1" x14ac:dyDescent="0.2">
      <c r="A7" s="13" t="s">
        <v>12</v>
      </c>
      <c r="B7" s="33"/>
      <c r="C7" s="39"/>
      <c r="D7" s="36"/>
      <c r="E7" s="36"/>
      <c r="F7" s="40"/>
      <c r="G7" s="39"/>
      <c r="H7" s="36"/>
      <c r="I7" s="36"/>
      <c r="J7" s="40"/>
      <c r="K7" s="78">
        <v>51</v>
      </c>
      <c r="L7" s="77">
        <v>60</v>
      </c>
      <c r="M7" s="77">
        <v>56</v>
      </c>
      <c r="N7" s="77">
        <v>55</v>
      </c>
      <c r="O7" s="79" t="s">
        <v>13</v>
      </c>
      <c r="P7" s="44"/>
    </row>
    <row r="8" spans="1:16" s="13" customFormat="1" ht="16" x14ac:dyDescent="0.2">
      <c r="B8" s="16" t="s">
        <v>14</v>
      </c>
      <c r="C8" s="39">
        <v>110205</v>
      </c>
      <c r="D8" s="36">
        <v>142158</v>
      </c>
      <c r="E8" s="36">
        <v>172555</v>
      </c>
      <c r="F8" s="40">
        <v>214018</v>
      </c>
      <c r="G8" s="39">
        <v>230103</v>
      </c>
      <c r="H8" s="36">
        <v>315208</v>
      </c>
      <c r="I8" s="36">
        <v>488027</v>
      </c>
      <c r="J8" s="40">
        <v>697160</v>
      </c>
      <c r="K8" s="78"/>
      <c r="L8" s="77"/>
      <c r="M8" s="77"/>
      <c r="N8" s="77"/>
      <c r="O8" s="79"/>
      <c r="P8" s="44"/>
    </row>
    <row r="9" spans="1:16" s="13" customFormat="1" ht="16" x14ac:dyDescent="0.2">
      <c r="B9" s="16" t="s">
        <v>12</v>
      </c>
      <c r="C9" s="39">
        <v>142162</v>
      </c>
      <c r="D9" s="36">
        <v>209542</v>
      </c>
      <c r="E9" s="36">
        <v>131914</v>
      </c>
      <c r="F9" s="40">
        <v>148668</v>
      </c>
      <c r="G9" s="39">
        <v>459167</v>
      </c>
      <c r="H9" s="36">
        <v>296155</v>
      </c>
      <c r="I9" s="36">
        <v>179586</v>
      </c>
      <c r="J9" s="40">
        <v>200205</v>
      </c>
      <c r="K9" s="78"/>
      <c r="L9" s="77"/>
      <c r="M9" s="77"/>
      <c r="N9" s="77"/>
      <c r="O9" s="79"/>
      <c r="P9" s="44"/>
    </row>
    <row r="10" spans="1:16" x14ac:dyDescent="0.2">
      <c r="A10" s="7" t="s">
        <v>15</v>
      </c>
      <c r="C10" s="41"/>
      <c r="D10" s="12"/>
      <c r="E10" s="12"/>
      <c r="F10" s="42"/>
      <c r="G10" s="41"/>
      <c r="H10" s="12"/>
      <c r="I10" s="12"/>
      <c r="J10" s="42"/>
      <c r="K10" s="81">
        <v>916</v>
      </c>
      <c r="L10" s="82">
        <v>1319</v>
      </c>
      <c r="M10" s="82">
        <v>1982</v>
      </c>
      <c r="N10" s="82">
        <v>2938</v>
      </c>
      <c r="O10" s="32" t="s">
        <v>16</v>
      </c>
      <c r="P10" s="49"/>
    </row>
    <row r="11" spans="1:16" ht="16" x14ac:dyDescent="0.2">
      <c r="B11" s="17" t="s">
        <v>15</v>
      </c>
      <c r="C11" s="41">
        <v>553772</v>
      </c>
      <c r="D11" s="12">
        <v>616906</v>
      </c>
      <c r="E11" s="12">
        <v>924788</v>
      </c>
      <c r="F11" s="42">
        <v>940209</v>
      </c>
      <c r="G11" s="41">
        <v>1255742</v>
      </c>
      <c r="H11" s="12">
        <v>1515931</v>
      </c>
      <c r="I11" s="12">
        <v>2046111</v>
      </c>
      <c r="J11" s="42">
        <v>2381847</v>
      </c>
      <c r="K11" s="81"/>
      <c r="L11" s="82"/>
      <c r="M11" s="82"/>
      <c r="N11" s="82"/>
      <c r="O11" s="32" t="s">
        <v>17</v>
      </c>
      <c r="P11" s="49" t="s">
        <v>18</v>
      </c>
    </row>
    <row r="12" spans="1:16" s="13" customFormat="1" x14ac:dyDescent="0.2">
      <c r="A12" s="13" t="s">
        <v>19</v>
      </c>
      <c r="B12" s="33"/>
      <c r="C12" s="39"/>
      <c r="D12" s="36"/>
      <c r="E12" s="36"/>
      <c r="F12" s="40"/>
      <c r="G12" s="39"/>
      <c r="H12" s="36"/>
      <c r="I12" s="36"/>
      <c r="J12" s="40"/>
      <c r="K12" s="78">
        <v>156</v>
      </c>
      <c r="L12" s="77">
        <v>162</v>
      </c>
      <c r="M12" s="77">
        <v>254</v>
      </c>
      <c r="N12" s="77">
        <v>489</v>
      </c>
      <c r="O12" s="33"/>
      <c r="P12" s="44"/>
    </row>
    <row r="13" spans="1:16" s="13" customFormat="1" ht="16" x14ac:dyDescent="0.2">
      <c r="B13" s="16" t="s">
        <v>20</v>
      </c>
      <c r="C13" s="39">
        <v>3972</v>
      </c>
      <c r="D13" s="36">
        <v>3794</v>
      </c>
      <c r="E13" s="36">
        <v>3872</v>
      </c>
      <c r="F13" s="40">
        <v>4291</v>
      </c>
      <c r="G13" s="39">
        <v>6195</v>
      </c>
      <c r="H13" s="36">
        <v>6735</v>
      </c>
      <c r="I13" s="36">
        <v>6850</v>
      </c>
      <c r="J13" s="40">
        <v>7612</v>
      </c>
      <c r="K13" s="78"/>
      <c r="L13" s="77"/>
      <c r="M13" s="77"/>
      <c r="N13" s="77"/>
      <c r="O13" s="33"/>
      <c r="P13" s="44"/>
    </row>
    <row r="14" spans="1:16" s="13" customFormat="1" ht="16" x14ac:dyDescent="0.2">
      <c r="B14" s="16" t="s">
        <v>21</v>
      </c>
      <c r="C14" s="39">
        <v>5146</v>
      </c>
      <c r="D14" s="36">
        <v>2057</v>
      </c>
      <c r="E14" s="36">
        <v>3948</v>
      </c>
      <c r="F14" s="40">
        <v>3357</v>
      </c>
      <c r="G14" s="39">
        <v>6786</v>
      </c>
      <c r="H14" s="36">
        <v>2847</v>
      </c>
      <c r="I14" s="36">
        <v>5107</v>
      </c>
      <c r="J14" s="40">
        <v>4478</v>
      </c>
      <c r="K14" s="78"/>
      <c r="L14" s="77"/>
      <c r="M14" s="77"/>
      <c r="N14" s="77"/>
      <c r="O14" s="33" t="s">
        <v>21</v>
      </c>
      <c r="P14" s="44"/>
    </row>
    <row r="15" spans="1:16" s="13" customFormat="1" ht="16" x14ac:dyDescent="0.2">
      <c r="B15" s="16" t="s">
        <v>22</v>
      </c>
      <c r="C15" s="39">
        <v>5360</v>
      </c>
      <c r="D15" s="36">
        <v>10015</v>
      </c>
      <c r="E15" s="36">
        <v>11991</v>
      </c>
      <c r="F15" s="40">
        <v>17230</v>
      </c>
      <c r="G15" s="39">
        <v>10382</v>
      </c>
      <c r="H15" s="36">
        <v>17367</v>
      </c>
      <c r="I15" s="36">
        <v>21233</v>
      </c>
      <c r="J15" s="40">
        <v>32491</v>
      </c>
      <c r="K15" s="78"/>
      <c r="L15" s="77"/>
      <c r="M15" s="77"/>
      <c r="N15" s="77"/>
      <c r="O15" s="33" t="s">
        <v>22</v>
      </c>
      <c r="P15" s="44"/>
    </row>
    <row r="16" spans="1:16" s="13" customFormat="1" ht="16" x14ac:dyDescent="0.2">
      <c r="B16" s="16" t="s">
        <v>23</v>
      </c>
      <c r="C16" s="39">
        <v>5416</v>
      </c>
      <c r="D16" s="36">
        <v>6376</v>
      </c>
      <c r="E16" s="36">
        <v>6602</v>
      </c>
      <c r="F16" s="40">
        <v>8796</v>
      </c>
      <c r="G16" s="39">
        <v>8337</v>
      </c>
      <c r="H16" s="36">
        <v>9874</v>
      </c>
      <c r="I16" s="36">
        <v>10238</v>
      </c>
      <c r="J16" s="40">
        <v>13485</v>
      </c>
      <c r="K16" s="78"/>
      <c r="L16" s="77"/>
      <c r="M16" s="77"/>
      <c r="N16" s="77"/>
      <c r="O16" s="33" t="s">
        <v>23</v>
      </c>
      <c r="P16" s="44"/>
    </row>
    <row r="17" spans="1:16" s="13" customFormat="1" ht="16" x14ac:dyDescent="0.2">
      <c r="B17" s="16" t="s">
        <v>24</v>
      </c>
      <c r="C17" s="39">
        <v>10610</v>
      </c>
      <c r="D17" s="36">
        <v>25608</v>
      </c>
      <c r="E17" s="36">
        <v>73618</v>
      </c>
      <c r="F17" s="40">
        <v>75602</v>
      </c>
      <c r="G17" s="39">
        <v>29206</v>
      </c>
      <c r="H17" s="36">
        <v>71618</v>
      </c>
      <c r="I17" s="36">
        <v>144911</v>
      </c>
      <c r="J17" s="40">
        <v>240475</v>
      </c>
      <c r="K17" s="78"/>
      <c r="L17" s="77"/>
      <c r="M17" s="77"/>
      <c r="N17" s="77"/>
      <c r="O17" s="33" t="s">
        <v>24</v>
      </c>
      <c r="P17" s="44"/>
    </row>
    <row r="18" spans="1:16" s="13" customFormat="1" ht="16" x14ac:dyDescent="0.2">
      <c r="B18" s="16" t="s">
        <v>25</v>
      </c>
      <c r="C18" s="39">
        <v>30906</v>
      </c>
      <c r="D18" s="36">
        <v>42633</v>
      </c>
      <c r="E18" s="36">
        <v>56104</v>
      </c>
      <c r="F18" s="40">
        <v>72867</v>
      </c>
      <c r="G18" s="39">
        <v>82907</v>
      </c>
      <c r="H18" s="36">
        <v>103799</v>
      </c>
      <c r="I18" s="36">
        <v>118230</v>
      </c>
      <c r="J18" s="40">
        <v>185692</v>
      </c>
      <c r="K18" s="78"/>
      <c r="L18" s="77"/>
      <c r="M18" s="77"/>
      <c r="N18" s="77"/>
      <c r="O18" s="33" t="s">
        <v>25</v>
      </c>
      <c r="P18" s="44"/>
    </row>
    <row r="19" spans="1:16" s="13" customFormat="1" ht="16" x14ac:dyDescent="0.2">
      <c r="B19" s="16" t="s">
        <v>26</v>
      </c>
      <c r="C19" s="39">
        <v>12678</v>
      </c>
      <c r="D19" s="36">
        <v>20726</v>
      </c>
      <c r="E19" s="36">
        <v>42182</v>
      </c>
      <c r="F19" s="40">
        <v>67685</v>
      </c>
      <c r="G19" s="39">
        <v>28809</v>
      </c>
      <c r="H19" s="36">
        <v>46881</v>
      </c>
      <c r="I19" s="36">
        <v>99804</v>
      </c>
      <c r="J19" s="40">
        <v>202077</v>
      </c>
      <c r="K19" s="78"/>
      <c r="L19" s="77"/>
      <c r="M19" s="77"/>
      <c r="N19" s="77"/>
      <c r="O19" s="33" t="s">
        <v>26</v>
      </c>
      <c r="P19" s="44"/>
    </row>
    <row r="20" spans="1:16" s="13" customFormat="1" ht="16" x14ac:dyDescent="0.2">
      <c r="B20" s="16" t="s">
        <v>27</v>
      </c>
      <c r="C20" s="39">
        <v>13537</v>
      </c>
      <c r="D20" s="36">
        <v>14291</v>
      </c>
      <c r="E20" s="36">
        <v>16273</v>
      </c>
      <c r="F20" s="40">
        <v>20350</v>
      </c>
      <c r="G20" s="39">
        <v>25746</v>
      </c>
      <c r="H20" s="36">
        <v>26860</v>
      </c>
      <c r="I20" s="36">
        <v>29154</v>
      </c>
      <c r="J20" s="40">
        <v>36962</v>
      </c>
      <c r="K20" s="78"/>
      <c r="L20" s="77"/>
      <c r="M20" s="77"/>
      <c r="N20" s="77"/>
      <c r="O20" s="33" t="s">
        <v>27</v>
      </c>
      <c r="P20" s="44"/>
    </row>
    <row r="21" spans="1:16" s="13" customFormat="1" ht="16" x14ac:dyDescent="0.2">
      <c r="B21" s="16" t="s">
        <v>28</v>
      </c>
      <c r="C21" s="39">
        <v>30939</v>
      </c>
      <c r="D21" s="36">
        <v>33126</v>
      </c>
      <c r="E21" s="36">
        <v>35283</v>
      </c>
      <c r="F21" s="40">
        <v>21340</v>
      </c>
      <c r="G21" s="39">
        <v>48164</v>
      </c>
      <c r="H21" s="36">
        <v>51914</v>
      </c>
      <c r="I21" s="36">
        <v>52439</v>
      </c>
      <c r="J21" s="40">
        <v>31823</v>
      </c>
      <c r="K21" s="78"/>
      <c r="L21" s="77"/>
      <c r="M21" s="77"/>
      <c r="N21" s="77"/>
      <c r="O21" s="33"/>
      <c r="P21" s="44"/>
    </row>
    <row r="22" spans="1:16" x14ac:dyDescent="0.2">
      <c r="A22" s="7" t="s">
        <v>29</v>
      </c>
      <c r="C22" s="41"/>
      <c r="D22" s="12"/>
      <c r="E22" s="12"/>
      <c r="F22" s="42"/>
      <c r="G22" s="41"/>
      <c r="H22" s="12"/>
      <c r="I22" s="12"/>
      <c r="J22" s="42"/>
      <c r="K22" s="48"/>
      <c r="L22" s="32"/>
      <c r="M22" s="32"/>
      <c r="N22" s="32"/>
      <c r="O22" s="32"/>
      <c r="P22" s="57"/>
    </row>
    <row r="23" spans="1:16" ht="16" x14ac:dyDescent="0.2">
      <c r="B23" s="17" t="s">
        <v>30</v>
      </c>
      <c r="C23" s="41">
        <v>6464</v>
      </c>
      <c r="D23" s="12">
        <v>6523</v>
      </c>
      <c r="E23" s="12">
        <v>8323</v>
      </c>
      <c r="F23" s="42">
        <v>11940</v>
      </c>
      <c r="G23" s="41">
        <v>9101</v>
      </c>
      <c r="H23" s="12">
        <v>8705</v>
      </c>
      <c r="I23" s="12">
        <v>11014</v>
      </c>
      <c r="J23" s="42">
        <v>16683</v>
      </c>
      <c r="K23" s="85">
        <v>806</v>
      </c>
      <c r="L23" s="86">
        <v>999</v>
      </c>
      <c r="M23" s="86">
        <v>1239</v>
      </c>
      <c r="N23" s="86">
        <v>1666</v>
      </c>
      <c r="O23" s="32" t="s">
        <v>30</v>
      </c>
      <c r="P23" s="49"/>
    </row>
    <row r="24" spans="1:16" ht="16" x14ac:dyDescent="0.2">
      <c r="B24" s="17" t="s">
        <v>29</v>
      </c>
      <c r="C24" s="41">
        <v>272095</v>
      </c>
      <c r="D24" s="12">
        <v>296109</v>
      </c>
      <c r="E24" s="12">
        <v>378709</v>
      </c>
      <c r="F24" s="42">
        <v>543890</v>
      </c>
      <c r="G24" s="41">
        <v>662827</v>
      </c>
      <c r="H24" s="12">
        <v>728462</v>
      </c>
      <c r="I24" s="12">
        <v>906033</v>
      </c>
      <c r="J24" s="42">
        <v>1272840</v>
      </c>
      <c r="K24" s="85"/>
      <c r="L24" s="86"/>
      <c r="M24" s="86"/>
      <c r="N24" s="86"/>
      <c r="O24" s="32" t="s">
        <v>29</v>
      </c>
      <c r="P24" s="49" t="s">
        <v>31</v>
      </c>
    </row>
    <row r="25" spans="1:16" s="13" customFormat="1" ht="16" x14ac:dyDescent="0.2">
      <c r="A25" s="16" t="s">
        <v>32</v>
      </c>
      <c r="B25" s="33"/>
      <c r="C25" s="39"/>
      <c r="D25" s="36"/>
      <c r="E25" s="36"/>
      <c r="F25" s="40"/>
      <c r="G25" s="39"/>
      <c r="H25" s="36"/>
      <c r="I25" s="36"/>
      <c r="J25" s="40"/>
      <c r="K25" s="78">
        <v>559</v>
      </c>
      <c r="L25" s="77">
        <v>798</v>
      </c>
      <c r="M25" s="77">
        <v>1112</v>
      </c>
      <c r="N25" s="77">
        <v>1271</v>
      </c>
      <c r="O25" s="33"/>
      <c r="P25" s="44"/>
    </row>
    <row r="26" spans="1:16" s="13" customFormat="1" ht="16" x14ac:dyDescent="0.2">
      <c r="B26" s="16" t="s">
        <v>33</v>
      </c>
      <c r="C26" s="39">
        <v>2432</v>
      </c>
      <c r="D26" s="36">
        <v>1792</v>
      </c>
      <c r="E26" s="36">
        <v>2068</v>
      </c>
      <c r="F26" s="40">
        <v>3473</v>
      </c>
      <c r="G26" s="39">
        <v>3772</v>
      </c>
      <c r="H26" s="36">
        <v>2388</v>
      </c>
      <c r="I26" s="36">
        <v>2478</v>
      </c>
      <c r="J26" s="40">
        <v>3781</v>
      </c>
      <c r="K26" s="78"/>
      <c r="L26" s="77"/>
      <c r="M26" s="77"/>
      <c r="N26" s="77"/>
      <c r="O26" s="77" t="s">
        <v>34</v>
      </c>
      <c r="P26" s="44"/>
    </row>
    <row r="27" spans="1:16" s="13" customFormat="1" ht="16" x14ac:dyDescent="0.2">
      <c r="B27" s="16" t="s">
        <v>35</v>
      </c>
      <c r="C27" s="39">
        <v>15189</v>
      </c>
      <c r="D27" s="36">
        <v>20025</v>
      </c>
      <c r="E27" s="36">
        <v>26053</v>
      </c>
      <c r="F27" s="40">
        <v>31116</v>
      </c>
      <c r="G27" s="39">
        <v>33049</v>
      </c>
      <c r="H27" s="36">
        <v>39843</v>
      </c>
      <c r="I27" s="36">
        <v>50073</v>
      </c>
      <c r="J27" s="40">
        <v>69137</v>
      </c>
      <c r="K27" s="78"/>
      <c r="L27" s="77"/>
      <c r="M27" s="77"/>
      <c r="N27" s="77"/>
      <c r="O27" s="77"/>
      <c r="P27" s="44"/>
    </row>
    <row r="28" spans="1:16" s="13" customFormat="1" ht="16" x14ac:dyDescent="0.2">
      <c r="B28" s="16" t="s">
        <v>36</v>
      </c>
      <c r="C28" s="39">
        <v>36960</v>
      </c>
      <c r="D28" s="36">
        <v>22114</v>
      </c>
      <c r="E28" s="36">
        <v>21696</v>
      </c>
      <c r="F28" s="40">
        <v>35008</v>
      </c>
      <c r="G28" s="39">
        <v>52611</v>
      </c>
      <c r="H28" s="36">
        <v>60877</v>
      </c>
      <c r="I28" s="36">
        <v>81571</v>
      </c>
      <c r="J28" s="40">
        <v>93473</v>
      </c>
      <c r="K28" s="78"/>
      <c r="L28" s="77"/>
      <c r="M28" s="77"/>
      <c r="N28" s="77"/>
      <c r="O28" s="77"/>
      <c r="P28" s="58"/>
    </row>
    <row r="29" spans="1:16" s="13" customFormat="1" ht="16" x14ac:dyDescent="0.2">
      <c r="B29" s="16" t="s">
        <v>37</v>
      </c>
      <c r="C29" s="39">
        <v>37187</v>
      </c>
      <c r="D29" s="36">
        <v>37311</v>
      </c>
      <c r="E29" s="36">
        <v>47941</v>
      </c>
      <c r="F29" s="40">
        <v>45532</v>
      </c>
      <c r="G29" s="39">
        <v>62614</v>
      </c>
      <c r="H29" s="36">
        <v>63955</v>
      </c>
      <c r="I29" s="36">
        <v>78251</v>
      </c>
      <c r="J29" s="40">
        <v>79934</v>
      </c>
      <c r="K29" s="78"/>
      <c r="L29" s="77"/>
      <c r="M29" s="77"/>
      <c r="N29" s="77"/>
      <c r="O29" s="77"/>
      <c r="P29" s="44"/>
    </row>
    <row r="30" spans="1:16" ht="16" x14ac:dyDescent="0.2">
      <c r="A30" s="17" t="s">
        <v>38</v>
      </c>
      <c r="C30" s="41"/>
      <c r="D30" s="12"/>
      <c r="E30" s="12"/>
      <c r="F30" s="42"/>
      <c r="G30" s="41"/>
      <c r="H30" s="12"/>
      <c r="I30" s="12"/>
      <c r="J30" s="42"/>
      <c r="K30" s="81">
        <v>48</v>
      </c>
      <c r="L30" s="82">
        <v>47</v>
      </c>
      <c r="M30" s="82">
        <v>42</v>
      </c>
      <c r="N30" s="82">
        <v>50</v>
      </c>
      <c r="O30" s="32"/>
      <c r="P30" s="57"/>
    </row>
    <row r="31" spans="1:16" ht="16" x14ac:dyDescent="0.2">
      <c r="B31" s="17" t="s">
        <v>39</v>
      </c>
      <c r="C31" s="41">
        <v>617</v>
      </c>
      <c r="D31" s="12">
        <v>2959</v>
      </c>
      <c r="E31" s="12">
        <v>3139</v>
      </c>
      <c r="F31" s="42">
        <v>3514</v>
      </c>
      <c r="G31" s="41">
        <v>898</v>
      </c>
      <c r="H31" s="12">
        <v>4333</v>
      </c>
      <c r="I31" s="12">
        <v>4423</v>
      </c>
      <c r="J31" s="42">
        <v>4693</v>
      </c>
      <c r="K31" s="81"/>
      <c r="L31" s="82"/>
      <c r="M31" s="82"/>
      <c r="N31" s="82"/>
      <c r="O31" s="32" t="s">
        <v>40</v>
      </c>
      <c r="P31" s="49"/>
    </row>
    <row r="32" spans="1:16" ht="16" x14ac:dyDescent="0.2">
      <c r="B32" s="17" t="s">
        <v>41</v>
      </c>
      <c r="C32" s="41">
        <v>835</v>
      </c>
      <c r="D32" s="12">
        <v>969</v>
      </c>
      <c r="E32" s="12">
        <v>2505</v>
      </c>
      <c r="F32" s="42">
        <v>918</v>
      </c>
      <c r="G32" s="41">
        <v>1682</v>
      </c>
      <c r="H32" s="12">
        <v>1623</v>
      </c>
      <c r="I32" s="12">
        <v>3584</v>
      </c>
      <c r="J32" s="42">
        <v>1660</v>
      </c>
      <c r="K32" s="81"/>
      <c r="L32" s="82"/>
      <c r="M32" s="82"/>
      <c r="N32" s="82"/>
      <c r="O32" s="32"/>
      <c r="P32" s="49"/>
    </row>
    <row r="33" spans="1:25" ht="16" x14ac:dyDescent="0.2">
      <c r="B33" s="17" t="s">
        <v>42</v>
      </c>
      <c r="C33" s="41">
        <v>2178</v>
      </c>
      <c r="D33" s="12">
        <v>1742</v>
      </c>
      <c r="E33" s="12">
        <v>1517</v>
      </c>
      <c r="F33" s="42">
        <v>2037</v>
      </c>
      <c r="G33" s="41">
        <v>3603</v>
      </c>
      <c r="H33" s="12">
        <v>2437</v>
      </c>
      <c r="I33" s="12">
        <v>2052</v>
      </c>
      <c r="J33" s="42">
        <v>2500</v>
      </c>
      <c r="K33" s="81"/>
      <c r="L33" s="82"/>
      <c r="M33" s="82"/>
      <c r="N33" s="82"/>
      <c r="O33" s="32"/>
      <c r="P33" s="49"/>
    </row>
    <row r="34" spans="1:25" ht="16" x14ac:dyDescent="0.2">
      <c r="B34" s="17" t="s">
        <v>43</v>
      </c>
      <c r="C34" s="41">
        <v>5179</v>
      </c>
      <c r="D34" s="12">
        <v>5709</v>
      </c>
      <c r="E34" s="12">
        <v>8602</v>
      </c>
      <c r="F34" s="42">
        <v>8893</v>
      </c>
      <c r="G34" s="41">
        <v>11526</v>
      </c>
      <c r="H34" s="12">
        <v>12041</v>
      </c>
      <c r="I34" s="12">
        <v>14136</v>
      </c>
      <c r="J34" s="42">
        <v>14245</v>
      </c>
      <c r="K34" s="81"/>
      <c r="L34" s="82"/>
      <c r="M34" s="82"/>
      <c r="N34" s="82"/>
      <c r="O34" s="32" t="s">
        <v>43</v>
      </c>
      <c r="P34" s="49"/>
    </row>
    <row r="35" spans="1:25" ht="16" x14ac:dyDescent="0.2">
      <c r="B35" s="17" t="s">
        <v>44</v>
      </c>
      <c r="C35" s="41">
        <v>2032</v>
      </c>
      <c r="D35" s="12">
        <v>2400</v>
      </c>
      <c r="E35" s="12">
        <v>3134</v>
      </c>
      <c r="F35" s="42">
        <v>3290</v>
      </c>
      <c r="G35" s="48">
        <v>4681</v>
      </c>
      <c r="H35" s="32">
        <v>5132</v>
      </c>
      <c r="I35" s="32">
        <v>6403</v>
      </c>
      <c r="J35" s="49">
        <v>6350</v>
      </c>
      <c r="K35" s="81"/>
      <c r="L35" s="82"/>
      <c r="M35" s="82"/>
      <c r="N35" s="82"/>
      <c r="O35" s="32" t="s">
        <v>45</v>
      </c>
      <c r="P35" s="49"/>
    </row>
    <row r="36" spans="1:25" s="13" customFormat="1" x14ac:dyDescent="0.2">
      <c r="A36" s="13" t="s">
        <v>46</v>
      </c>
      <c r="B36" s="16"/>
      <c r="C36" s="39"/>
      <c r="D36" s="36"/>
      <c r="E36" s="36"/>
      <c r="F36" s="40"/>
      <c r="G36" s="39"/>
      <c r="H36" s="36"/>
      <c r="I36" s="36"/>
      <c r="J36" s="40"/>
      <c r="K36" s="78">
        <v>6765</v>
      </c>
      <c r="L36" s="77">
        <v>7945</v>
      </c>
      <c r="M36" s="77">
        <v>9390</v>
      </c>
      <c r="N36" s="77">
        <v>11718</v>
      </c>
      <c r="O36" s="33"/>
      <c r="P36" s="58"/>
    </row>
    <row r="37" spans="1:25" s="13" customFormat="1" ht="16" x14ac:dyDescent="0.2">
      <c r="B37" s="16" t="s">
        <v>47</v>
      </c>
      <c r="C37" s="39">
        <v>1350</v>
      </c>
      <c r="D37" s="36">
        <v>1205</v>
      </c>
      <c r="E37" s="36">
        <v>1128</v>
      </c>
      <c r="F37" s="40">
        <v>1437</v>
      </c>
      <c r="G37" s="39">
        <v>1683</v>
      </c>
      <c r="H37" s="36">
        <v>1516</v>
      </c>
      <c r="I37" s="36">
        <v>1368</v>
      </c>
      <c r="J37" s="40">
        <v>1716</v>
      </c>
      <c r="K37" s="78"/>
      <c r="L37" s="77"/>
      <c r="M37" s="77"/>
      <c r="N37" s="77"/>
      <c r="O37" s="33"/>
      <c r="P37" s="44"/>
    </row>
    <row r="38" spans="1:25" s="13" customFormat="1" ht="16" x14ac:dyDescent="0.2">
      <c r="B38" s="16" t="s">
        <v>48</v>
      </c>
      <c r="C38" s="39">
        <v>2176</v>
      </c>
      <c r="D38" s="36">
        <v>3161</v>
      </c>
      <c r="E38" s="36">
        <v>3847</v>
      </c>
      <c r="F38" s="40">
        <v>7986</v>
      </c>
      <c r="G38" s="39">
        <v>3507</v>
      </c>
      <c r="H38" s="36">
        <v>4849</v>
      </c>
      <c r="I38" s="36">
        <v>6263</v>
      </c>
      <c r="J38" s="40">
        <v>11841</v>
      </c>
      <c r="K38" s="78"/>
      <c r="L38" s="77"/>
      <c r="M38" s="77"/>
      <c r="N38" s="77"/>
      <c r="O38" s="33" t="s">
        <v>48</v>
      </c>
      <c r="P38" s="44"/>
    </row>
    <row r="39" spans="1:25" s="13" customFormat="1" ht="16" x14ac:dyDescent="0.2">
      <c r="B39" s="16" t="s">
        <v>49</v>
      </c>
      <c r="C39" s="39">
        <v>12553</v>
      </c>
      <c r="D39" s="36">
        <v>9356</v>
      </c>
      <c r="E39" s="36">
        <v>8632</v>
      </c>
      <c r="F39" s="40">
        <v>11804</v>
      </c>
      <c r="G39" s="39">
        <v>17276</v>
      </c>
      <c r="H39" s="36">
        <v>12649</v>
      </c>
      <c r="I39" s="36">
        <v>11440</v>
      </c>
      <c r="J39" s="40">
        <v>14261</v>
      </c>
      <c r="K39" s="78"/>
      <c r="L39" s="77"/>
      <c r="M39" s="77"/>
      <c r="N39" s="77"/>
      <c r="O39" s="33" t="s">
        <v>49</v>
      </c>
      <c r="P39" s="44"/>
    </row>
    <row r="40" spans="1:25" s="13" customFormat="1" ht="16" x14ac:dyDescent="0.2">
      <c r="B40" s="16" t="s">
        <v>50</v>
      </c>
      <c r="C40" s="39">
        <v>5023</v>
      </c>
      <c r="D40" s="36">
        <v>6658</v>
      </c>
      <c r="E40" s="36">
        <v>13426</v>
      </c>
      <c r="F40" s="40">
        <v>19466</v>
      </c>
      <c r="G40" s="43">
        <v>10642</v>
      </c>
      <c r="H40" s="33">
        <v>14894</v>
      </c>
      <c r="I40" s="33">
        <v>26417</v>
      </c>
      <c r="J40" s="44">
        <v>34446</v>
      </c>
      <c r="K40" s="78"/>
      <c r="L40" s="77"/>
      <c r="M40" s="77"/>
      <c r="N40" s="77"/>
      <c r="O40" s="33" t="s">
        <v>51</v>
      </c>
      <c r="P40" s="44"/>
    </row>
    <row r="41" spans="1:25" s="13" customFormat="1" ht="16" x14ac:dyDescent="0.2">
      <c r="B41" s="16" t="s">
        <v>52</v>
      </c>
      <c r="C41" s="39">
        <v>202694</v>
      </c>
      <c r="D41" s="36">
        <v>208636</v>
      </c>
      <c r="E41" s="36">
        <v>227408</v>
      </c>
      <c r="F41" s="40">
        <v>242476</v>
      </c>
      <c r="G41" s="39">
        <v>357509</v>
      </c>
      <c r="H41" s="36">
        <v>378396</v>
      </c>
      <c r="I41" s="36">
        <v>395807</v>
      </c>
      <c r="J41" s="40">
        <v>426642</v>
      </c>
      <c r="K41" s="78"/>
      <c r="L41" s="77"/>
      <c r="M41" s="77"/>
      <c r="N41" s="77"/>
      <c r="O41" s="33" t="s">
        <v>53</v>
      </c>
      <c r="P41" s="44"/>
    </row>
    <row r="42" spans="1:25" s="13" customFormat="1" ht="16" x14ac:dyDescent="0.2">
      <c r="B42" s="16" t="s">
        <v>54</v>
      </c>
      <c r="C42" s="39">
        <v>217078</v>
      </c>
      <c r="D42" s="36">
        <v>210652</v>
      </c>
      <c r="E42" s="36">
        <v>225992</v>
      </c>
      <c r="F42" s="40">
        <v>220002</v>
      </c>
      <c r="G42" s="39">
        <v>300959</v>
      </c>
      <c r="H42" s="36">
        <v>305919</v>
      </c>
      <c r="I42" s="36">
        <v>325711</v>
      </c>
      <c r="J42" s="40">
        <v>327983</v>
      </c>
      <c r="K42" s="78"/>
      <c r="L42" s="77"/>
      <c r="M42" s="77"/>
      <c r="N42" s="77"/>
      <c r="O42" s="33"/>
      <c r="P42" s="44"/>
    </row>
    <row r="43" spans="1:25" s="13" customFormat="1" ht="16" x14ac:dyDescent="0.2">
      <c r="B43" s="16" t="s">
        <v>55</v>
      </c>
      <c r="C43" s="39">
        <v>288403</v>
      </c>
      <c r="D43" s="36">
        <v>286168</v>
      </c>
      <c r="E43" s="36">
        <v>265909</v>
      </c>
      <c r="F43" s="40">
        <v>555658</v>
      </c>
      <c r="G43" s="39">
        <v>484873</v>
      </c>
      <c r="H43" s="36">
        <v>493148</v>
      </c>
      <c r="I43" s="36">
        <v>462275</v>
      </c>
      <c r="J43" s="40">
        <v>851744</v>
      </c>
      <c r="K43" s="78"/>
      <c r="L43" s="77"/>
      <c r="M43" s="77"/>
      <c r="N43" s="77"/>
      <c r="O43" s="33" t="s">
        <v>55</v>
      </c>
      <c r="P43" s="44"/>
    </row>
    <row r="44" spans="1:25" s="13" customFormat="1" ht="16" x14ac:dyDescent="0.2">
      <c r="B44" s="16" t="s">
        <v>56</v>
      </c>
      <c r="C44" s="39">
        <v>3216</v>
      </c>
      <c r="D44" s="36">
        <v>3682</v>
      </c>
      <c r="E44" s="36">
        <v>3058</v>
      </c>
      <c r="F44" s="40">
        <v>3202</v>
      </c>
      <c r="G44" s="39">
        <v>4748</v>
      </c>
      <c r="H44" s="36">
        <v>5145</v>
      </c>
      <c r="I44" s="36">
        <v>4528</v>
      </c>
      <c r="J44" s="40">
        <v>4474</v>
      </c>
      <c r="K44" s="78"/>
      <c r="L44" s="77"/>
      <c r="M44" s="77"/>
      <c r="N44" s="77"/>
      <c r="O44" s="33"/>
      <c r="P44" s="44"/>
    </row>
    <row r="45" spans="1:25" s="13" customFormat="1" ht="16" x14ac:dyDescent="0.2">
      <c r="B45" s="16" t="s">
        <v>57</v>
      </c>
      <c r="C45" s="39">
        <v>6699368</v>
      </c>
      <c r="D45" s="36">
        <v>7263568</v>
      </c>
      <c r="E45" s="36">
        <v>7849197</v>
      </c>
      <c r="F45" s="40">
        <v>11114812</v>
      </c>
      <c r="G45" s="39">
        <v>15375638</v>
      </c>
      <c r="H45" s="36">
        <v>17046219</v>
      </c>
      <c r="I45" s="36">
        <v>17878704</v>
      </c>
      <c r="J45" s="40">
        <v>23729150</v>
      </c>
      <c r="K45" s="78"/>
      <c r="L45" s="77"/>
      <c r="M45" s="77"/>
      <c r="N45" s="77"/>
      <c r="O45" s="33" t="s">
        <v>58</v>
      </c>
      <c r="P45" s="44"/>
    </row>
    <row r="46" spans="1:25" s="13" customFormat="1" x14ac:dyDescent="0.2">
      <c r="B46" s="33" t="s">
        <v>59</v>
      </c>
      <c r="C46" s="43">
        <v>476701</v>
      </c>
      <c r="D46" s="33">
        <v>486784</v>
      </c>
      <c r="E46" s="33">
        <v>502439</v>
      </c>
      <c r="F46" s="44">
        <v>545395</v>
      </c>
      <c r="G46" s="43">
        <v>1502637</v>
      </c>
      <c r="H46" s="33">
        <v>1513383</v>
      </c>
      <c r="I46" s="33">
        <v>1549002</v>
      </c>
      <c r="J46" s="44">
        <v>1560918</v>
      </c>
      <c r="K46" s="78"/>
      <c r="L46" s="77"/>
      <c r="M46" s="77"/>
      <c r="N46" s="77"/>
      <c r="O46" s="33"/>
      <c r="P46" s="44"/>
    </row>
    <row r="47" spans="1:25" s="13" customFormat="1" x14ac:dyDescent="0.2">
      <c r="B47" s="33" t="s">
        <v>60</v>
      </c>
      <c r="C47" s="43">
        <v>346190</v>
      </c>
      <c r="D47" s="33">
        <v>433687</v>
      </c>
      <c r="E47" s="33">
        <v>353047</v>
      </c>
      <c r="F47" s="44">
        <v>375486</v>
      </c>
      <c r="G47" s="43">
        <v>931983</v>
      </c>
      <c r="H47" s="33">
        <v>1054505</v>
      </c>
      <c r="I47" s="33">
        <v>1055142</v>
      </c>
      <c r="J47" s="44">
        <v>1116608</v>
      </c>
      <c r="K47" s="78"/>
      <c r="L47" s="77"/>
      <c r="M47" s="77"/>
      <c r="N47" s="77"/>
      <c r="O47" s="33"/>
      <c r="P47" s="44"/>
    </row>
    <row r="48" spans="1:25" s="13" customFormat="1" x14ac:dyDescent="0.2">
      <c r="A48" s="46"/>
      <c r="B48" s="47" t="s">
        <v>61</v>
      </c>
      <c r="C48" s="45">
        <v>54399</v>
      </c>
      <c r="D48" s="46">
        <v>54034</v>
      </c>
      <c r="E48" s="46">
        <v>56828</v>
      </c>
      <c r="F48" s="47">
        <v>54245</v>
      </c>
      <c r="G48" s="50">
        <v>42736</v>
      </c>
      <c r="H48" s="51">
        <v>43101</v>
      </c>
      <c r="I48" s="52">
        <v>43466</v>
      </c>
      <c r="J48" s="53">
        <v>43831</v>
      </c>
      <c r="K48" s="88"/>
      <c r="L48" s="89"/>
      <c r="M48" s="89"/>
      <c r="N48" s="89"/>
      <c r="O48" s="46"/>
      <c r="P48" s="47"/>
      <c r="W48" s="14"/>
      <c r="X48" s="15"/>
      <c r="Y48" s="15"/>
    </row>
    <row r="49" spans="2:25" x14ac:dyDescent="0.2">
      <c r="O49" s="87" t="s">
        <v>62</v>
      </c>
      <c r="P49" s="87"/>
      <c r="W49" s="9"/>
      <c r="X49" s="10"/>
      <c r="Y49" s="10"/>
    </row>
    <row r="50" spans="2:25" ht="16" x14ac:dyDescent="0.2">
      <c r="B50" s="63" t="s">
        <v>63</v>
      </c>
      <c r="C50" s="61">
        <f>SUM(C4:C48)</f>
        <v>9686841</v>
      </c>
      <c r="D50" s="61">
        <f t="shared" ref="D50:J50" si="0">SUM(D4:D48)</f>
        <v>10573004</v>
      </c>
      <c r="E50" s="61">
        <f t="shared" si="0"/>
        <v>11593097</v>
      </c>
      <c r="F50" s="62">
        <f t="shared" si="0"/>
        <v>15543002</v>
      </c>
      <c r="G50" s="61">
        <f t="shared" si="0"/>
        <v>22196602</v>
      </c>
      <c r="H50" s="61">
        <f t="shared" si="0"/>
        <v>24411665</v>
      </c>
      <c r="I50" s="61">
        <f t="shared" si="0"/>
        <v>26303916</v>
      </c>
      <c r="J50" s="62">
        <f t="shared" si="0"/>
        <v>33915962</v>
      </c>
      <c r="K50" s="61">
        <f>SUM(K3:K48)</f>
        <v>9376</v>
      </c>
      <c r="L50" s="61">
        <f>SUM(L3:L48)</f>
        <v>11398</v>
      </c>
      <c r="M50" s="61">
        <f>SUM(M3:M48)</f>
        <v>14170</v>
      </c>
      <c r="N50" s="61">
        <f>SUM(N3:N48)</f>
        <v>18323</v>
      </c>
      <c r="Q50" s="1"/>
      <c r="R50" s="8"/>
      <c r="W50" s="9"/>
      <c r="X50" s="10"/>
      <c r="Y50" s="10"/>
    </row>
    <row r="51" spans="2:25" x14ac:dyDescent="0.2">
      <c r="B51" s="34"/>
      <c r="K51" s="1"/>
      <c r="L51" s="1"/>
      <c r="M51" s="1"/>
      <c r="N51" s="1"/>
      <c r="O51" s="1"/>
      <c r="Q51" s="1"/>
      <c r="R51" s="12"/>
      <c r="W51" s="9"/>
      <c r="X51" s="10"/>
      <c r="Y51" s="10"/>
    </row>
    <row r="52" spans="2:25" x14ac:dyDescent="0.2">
      <c r="B52" s="17"/>
      <c r="C52" s="11"/>
      <c r="D52" s="12"/>
      <c r="E52" s="12"/>
      <c r="G52" s="12"/>
      <c r="W52" s="9"/>
      <c r="X52" s="10"/>
      <c r="Y52" s="10"/>
    </row>
    <row r="53" spans="2:25" x14ac:dyDescent="0.2">
      <c r="W53" s="9"/>
      <c r="X53" s="10"/>
      <c r="Y53" s="10"/>
    </row>
    <row r="54" spans="2:25" x14ac:dyDescent="0.2">
      <c r="W54" s="9"/>
      <c r="X54" s="10"/>
      <c r="Y54" s="10"/>
    </row>
    <row r="55" spans="2:25" ht="16" x14ac:dyDescent="0.2">
      <c r="B55" s="73" t="s">
        <v>64</v>
      </c>
      <c r="C55" s="73"/>
      <c r="W55" s="9"/>
      <c r="X55" s="10"/>
      <c r="Y55" s="10"/>
    </row>
    <row r="56" spans="2:25" ht="16" thickBot="1" x14ac:dyDescent="0.25">
      <c r="W56" s="9"/>
      <c r="X56" s="10"/>
      <c r="Y56" s="10"/>
    </row>
    <row r="57" spans="2:25" ht="16" x14ac:dyDescent="0.2">
      <c r="B57" s="59"/>
      <c r="C57" s="67" t="str">
        <f>C$1</f>
        <v>Unique Users</v>
      </c>
      <c r="D57" s="68"/>
      <c r="E57" s="68"/>
      <c r="F57" s="68"/>
      <c r="G57" s="68" t="str">
        <f>G$1</f>
        <v>Sessions</v>
      </c>
      <c r="H57" s="68"/>
      <c r="I57" s="68"/>
      <c r="J57" s="69"/>
      <c r="W57" s="9"/>
      <c r="X57" s="10"/>
      <c r="Y57" s="10"/>
    </row>
    <row r="58" spans="2:25" ht="16" x14ac:dyDescent="0.2">
      <c r="B58" s="60"/>
      <c r="C58" s="30">
        <f>C$2</f>
        <v>2017</v>
      </c>
      <c r="D58" s="28">
        <f t="shared" ref="D58:J58" si="1">D$2</f>
        <v>2018</v>
      </c>
      <c r="E58" s="28">
        <f t="shared" si="1"/>
        <v>2019</v>
      </c>
      <c r="F58" s="28">
        <f t="shared" si="1"/>
        <v>2020</v>
      </c>
      <c r="G58" s="28">
        <f t="shared" si="1"/>
        <v>2017</v>
      </c>
      <c r="H58" s="28">
        <f t="shared" si="1"/>
        <v>2018</v>
      </c>
      <c r="I58" s="28">
        <f t="shared" si="1"/>
        <v>2019</v>
      </c>
      <c r="J58" s="29">
        <f t="shared" si="1"/>
        <v>2020</v>
      </c>
      <c r="W58" s="9"/>
      <c r="X58" s="10"/>
      <c r="Y58" s="10"/>
    </row>
    <row r="59" spans="2:25" ht="16" x14ac:dyDescent="0.2">
      <c r="B59" s="21" t="s">
        <v>65</v>
      </c>
      <c r="C59" s="19">
        <f t="shared" ref="C59:J59" si="2">SUM(C3:C47)-C45</f>
        <v>2933074</v>
      </c>
      <c r="D59" s="19">
        <f t="shared" si="2"/>
        <v>3255402</v>
      </c>
      <c r="E59" s="19">
        <f t="shared" si="2"/>
        <v>3687072</v>
      </c>
      <c r="F59" s="19">
        <f t="shared" si="2"/>
        <v>4373945</v>
      </c>
      <c r="G59" s="19">
        <f t="shared" si="2"/>
        <v>6778228</v>
      </c>
      <c r="H59" s="19">
        <f t="shared" si="2"/>
        <v>7322345</v>
      </c>
      <c r="I59" s="19">
        <f t="shared" si="2"/>
        <v>8381746</v>
      </c>
      <c r="J59" s="22">
        <f t="shared" si="2"/>
        <v>10142981</v>
      </c>
      <c r="W59" s="9"/>
      <c r="X59" s="10"/>
      <c r="Y59" s="10"/>
    </row>
    <row r="60" spans="2:25" ht="16" x14ac:dyDescent="0.2">
      <c r="B60" s="21" t="s">
        <v>66</v>
      </c>
      <c r="C60" s="19"/>
      <c r="D60" s="20">
        <f xml:space="preserve"> (D59-C59)/C59</f>
        <v>0.10989426110626599</v>
      </c>
      <c r="E60" s="20">
        <f t="shared" ref="E60:F60" si="3" xml:space="preserve"> (E59-D59)/D59</f>
        <v>0.13260113497503534</v>
      </c>
      <c r="F60" s="20">
        <f t="shared" si="3"/>
        <v>0.18629226660070647</v>
      </c>
      <c r="G60" s="20"/>
      <c r="H60" s="20">
        <f xml:space="preserve"> (H59-G59)/G59</f>
        <v>8.0274225062951551E-2</v>
      </c>
      <c r="I60" s="20">
        <f xml:space="preserve"> (I59-H59)/H59</f>
        <v>0.14468056339874727</v>
      </c>
      <c r="J60" s="23">
        <f xml:space="preserve"> (J59-I59)/I59</f>
        <v>0.21012746031674068</v>
      </c>
      <c r="W60" s="9"/>
      <c r="X60" s="10"/>
      <c r="Y60" s="10"/>
    </row>
    <row r="61" spans="2:25" x14ac:dyDescent="0.2">
      <c r="B61" s="21"/>
      <c r="C61" s="19"/>
      <c r="D61" s="19"/>
      <c r="E61" s="19"/>
      <c r="F61" s="19"/>
      <c r="G61" s="19"/>
      <c r="H61" s="19"/>
      <c r="I61" s="19"/>
      <c r="J61" s="22"/>
      <c r="W61" s="9"/>
      <c r="X61" s="10"/>
      <c r="Y61" s="10"/>
    </row>
    <row r="62" spans="2:25" ht="16" x14ac:dyDescent="0.2">
      <c r="B62" s="21" t="s">
        <v>67</v>
      </c>
      <c r="C62" s="19">
        <f t="shared" ref="C62:J62" si="4">SUM(C4:C48)</f>
        <v>9686841</v>
      </c>
      <c r="D62" s="19">
        <f t="shared" si="4"/>
        <v>10573004</v>
      </c>
      <c r="E62" s="19">
        <f t="shared" si="4"/>
        <v>11593097</v>
      </c>
      <c r="F62" s="19">
        <f t="shared" si="4"/>
        <v>15543002</v>
      </c>
      <c r="G62" s="19">
        <f t="shared" si="4"/>
        <v>22196602</v>
      </c>
      <c r="H62" s="19">
        <f t="shared" si="4"/>
        <v>24411665</v>
      </c>
      <c r="I62" s="19">
        <f t="shared" si="4"/>
        <v>26303916</v>
      </c>
      <c r="J62" s="22">
        <f t="shared" si="4"/>
        <v>33915962</v>
      </c>
      <c r="W62" s="9"/>
      <c r="X62" s="10"/>
      <c r="Y62" s="10"/>
    </row>
    <row r="63" spans="2:25" ht="17" thickBot="1" x14ac:dyDescent="0.25">
      <c r="B63" s="24" t="s">
        <v>66</v>
      </c>
      <c r="C63" s="25"/>
      <c r="D63" s="26">
        <f xml:space="preserve"> (D62-C62)/C62</f>
        <v>9.1481113399094705E-2</v>
      </c>
      <c r="E63" s="26">
        <f t="shared" ref="E63" si="5" xml:space="preserve"> (E62-D62)/D62</f>
        <v>9.6480905521269075E-2</v>
      </c>
      <c r="F63" s="26">
        <f t="shared" ref="F63" si="6" xml:space="preserve"> (F62-E62)/E62</f>
        <v>0.34071180461959388</v>
      </c>
      <c r="G63" s="26"/>
      <c r="H63" s="26">
        <f xml:space="preserve"> (H62-G62)/G62</f>
        <v>9.9792887217602044E-2</v>
      </c>
      <c r="I63" s="26">
        <f xml:space="preserve"> (I62-H62)/H62</f>
        <v>7.7514212979737346E-2</v>
      </c>
      <c r="J63" s="27">
        <f xml:space="preserve"> (J62-I62)/I62</f>
        <v>0.28938831769383694</v>
      </c>
      <c r="W63" s="9"/>
      <c r="X63" s="10"/>
      <c r="Y63" s="10"/>
    </row>
    <row r="64" spans="2:25" x14ac:dyDescent="0.2">
      <c r="B64" s="17"/>
      <c r="W64" s="9"/>
      <c r="X64" s="10"/>
      <c r="Y64" s="10"/>
    </row>
    <row r="65" spans="2:25" x14ac:dyDescent="0.2">
      <c r="B65" s="17"/>
      <c r="W65" s="9"/>
      <c r="X65" s="10"/>
      <c r="Y65" s="10"/>
    </row>
    <row r="66" spans="2:25" x14ac:dyDescent="0.2">
      <c r="B66" s="17"/>
      <c r="W66" s="9"/>
      <c r="X66" s="10"/>
      <c r="Y66" s="10"/>
    </row>
    <row r="67" spans="2:25" x14ac:dyDescent="0.2">
      <c r="B67" s="17"/>
      <c r="W67" s="9"/>
      <c r="X67" s="10"/>
      <c r="Y67" s="10"/>
    </row>
    <row r="68" spans="2:25" x14ac:dyDescent="0.2">
      <c r="B68" s="17"/>
      <c r="W68" s="9"/>
      <c r="X68" s="10"/>
      <c r="Y68" s="10"/>
    </row>
    <row r="69" spans="2:25" x14ac:dyDescent="0.2">
      <c r="B69" s="17"/>
      <c r="W69" s="9"/>
      <c r="X69" s="10"/>
      <c r="Y69" s="10"/>
    </row>
    <row r="70" spans="2:25" x14ac:dyDescent="0.2">
      <c r="B70" s="17"/>
      <c r="W70" s="9"/>
      <c r="X70" s="10"/>
      <c r="Y70" s="10"/>
    </row>
    <row r="71" spans="2:25" x14ac:dyDescent="0.2">
      <c r="B71" s="17"/>
      <c r="W71" s="9"/>
      <c r="X71" s="10"/>
      <c r="Y71" s="10"/>
    </row>
    <row r="72" spans="2:25" x14ac:dyDescent="0.2">
      <c r="B72" s="17"/>
      <c r="W72" s="9"/>
      <c r="X72" s="10"/>
      <c r="Y72" s="10"/>
    </row>
    <row r="73" spans="2:25" x14ac:dyDescent="0.2">
      <c r="B73" s="17"/>
      <c r="W73" s="9"/>
      <c r="X73" s="10"/>
      <c r="Y73" s="10"/>
    </row>
    <row r="74" spans="2:25" x14ac:dyDescent="0.2">
      <c r="B74" s="17"/>
      <c r="W74" s="9"/>
      <c r="X74" s="10"/>
      <c r="Y74" s="10"/>
    </row>
    <row r="75" spans="2:25" x14ac:dyDescent="0.2">
      <c r="B75" s="17"/>
      <c r="W75" s="9"/>
      <c r="X75" s="10"/>
      <c r="Y75" s="10"/>
    </row>
    <row r="76" spans="2:25" x14ac:dyDescent="0.2">
      <c r="B76" s="17"/>
      <c r="W76" s="9"/>
      <c r="X76" s="10"/>
      <c r="Y76" s="10"/>
    </row>
    <row r="77" spans="2:25" x14ac:dyDescent="0.2">
      <c r="B77" s="17"/>
      <c r="W77" s="9"/>
      <c r="X77" s="10"/>
      <c r="Y77" s="10"/>
    </row>
    <row r="78" spans="2:25" x14ac:dyDescent="0.2">
      <c r="B78" s="17"/>
      <c r="W78" s="9"/>
      <c r="X78" s="10"/>
      <c r="Y78" s="10"/>
    </row>
    <row r="79" spans="2:25" x14ac:dyDescent="0.2">
      <c r="B79" s="17"/>
      <c r="W79" s="9"/>
      <c r="X79" s="10"/>
      <c r="Y79" s="10"/>
    </row>
    <row r="80" spans="2:25" x14ac:dyDescent="0.2">
      <c r="B80" s="17"/>
      <c r="W80" s="9"/>
      <c r="X80" s="10"/>
      <c r="Y80" s="10"/>
    </row>
    <row r="81" spans="2:31" x14ac:dyDescent="0.2">
      <c r="B81" s="17"/>
      <c r="W81" s="9"/>
      <c r="X81" s="10"/>
      <c r="Y81" s="10"/>
    </row>
    <row r="82" spans="2:31" x14ac:dyDescent="0.2">
      <c r="B82" s="17"/>
      <c r="W82" s="9"/>
      <c r="X82" s="10"/>
      <c r="Y82" s="10"/>
    </row>
    <row r="83" spans="2:31" x14ac:dyDescent="0.2">
      <c r="B83" s="17"/>
      <c r="W83" s="9"/>
      <c r="X83" s="10"/>
      <c r="Y83" s="10"/>
    </row>
    <row r="84" spans="2:31" x14ac:dyDescent="0.2">
      <c r="B84" s="17"/>
      <c r="W84" s="9"/>
      <c r="X84" s="10"/>
      <c r="Y84" s="10"/>
    </row>
    <row r="85" spans="2:31" x14ac:dyDescent="0.2">
      <c r="B85" s="17"/>
    </row>
    <row r="86" spans="2:31" x14ac:dyDescent="0.2">
      <c r="B86" s="17"/>
    </row>
    <row r="87" spans="2:31" x14ac:dyDescent="0.2">
      <c r="B87" s="17"/>
    </row>
    <row r="88" spans="2:31" x14ac:dyDescent="0.2">
      <c r="B88" s="17"/>
    </row>
    <row r="89" spans="2:31" x14ac:dyDescent="0.2">
      <c r="B89" s="17"/>
      <c r="AD89" s="9"/>
      <c r="AE89" s="9"/>
    </row>
    <row r="90" spans="2:31" x14ac:dyDescent="0.2">
      <c r="B90" s="17"/>
      <c r="AD90" s="9"/>
      <c r="AE90" s="9"/>
    </row>
    <row r="91" spans="2:31" x14ac:dyDescent="0.2">
      <c r="B91" s="17"/>
      <c r="AD91" s="9"/>
      <c r="AE91" s="9"/>
    </row>
    <row r="92" spans="2:31" x14ac:dyDescent="0.2">
      <c r="B92" s="17"/>
      <c r="AD92" s="9"/>
      <c r="AE92" s="9"/>
    </row>
    <row r="93" spans="2:31" x14ac:dyDescent="0.2">
      <c r="B93" s="17"/>
      <c r="AD93" s="9"/>
      <c r="AE93" s="9"/>
    </row>
    <row r="94" spans="2:31" x14ac:dyDescent="0.2">
      <c r="B94" s="17"/>
      <c r="AD94" s="9"/>
      <c r="AE94" s="9"/>
    </row>
    <row r="95" spans="2:31" x14ac:dyDescent="0.2">
      <c r="B95" s="17"/>
      <c r="AD95" s="9"/>
      <c r="AE95" s="9"/>
    </row>
    <row r="96" spans="2:31" x14ac:dyDescent="0.2">
      <c r="B96" s="17"/>
      <c r="AD96" s="9"/>
      <c r="AE96" s="9"/>
    </row>
    <row r="97" spans="2:31" x14ac:dyDescent="0.2">
      <c r="B97" s="17"/>
      <c r="AD97" s="9"/>
      <c r="AE97" s="9"/>
    </row>
    <row r="98" spans="2:31" x14ac:dyDescent="0.2">
      <c r="B98" s="17"/>
      <c r="AD98" s="9"/>
      <c r="AE98" s="9"/>
    </row>
    <row r="99" spans="2:31" x14ac:dyDescent="0.2">
      <c r="B99" s="17"/>
      <c r="AD99" s="9"/>
      <c r="AE99" s="9"/>
    </row>
    <row r="100" spans="2:31" x14ac:dyDescent="0.2">
      <c r="B100" s="17"/>
      <c r="AD100" s="9"/>
      <c r="AE100" s="9"/>
    </row>
    <row r="101" spans="2:31" x14ac:dyDescent="0.2">
      <c r="B101" s="17"/>
      <c r="AD101" s="9"/>
      <c r="AE101" s="9"/>
    </row>
    <row r="102" spans="2:31" x14ac:dyDescent="0.2">
      <c r="B102" s="17"/>
      <c r="AD102" s="9"/>
      <c r="AE102" s="9"/>
    </row>
    <row r="103" spans="2:31" x14ac:dyDescent="0.2">
      <c r="B103" s="17"/>
      <c r="AD103" s="9"/>
      <c r="AE103" s="9"/>
    </row>
    <row r="104" spans="2:31" x14ac:dyDescent="0.2">
      <c r="B104" s="17"/>
      <c r="AD104" s="9"/>
      <c r="AE104" s="9"/>
    </row>
    <row r="105" spans="2:31" x14ac:dyDescent="0.2">
      <c r="B105" s="17"/>
      <c r="AD105" s="9"/>
      <c r="AE105" s="9"/>
    </row>
    <row r="106" spans="2:31" x14ac:dyDescent="0.2">
      <c r="B106" s="17"/>
      <c r="AD106" s="9"/>
      <c r="AE106" s="9"/>
    </row>
    <row r="107" spans="2:31" x14ac:dyDescent="0.2">
      <c r="B107" s="17"/>
      <c r="AD107" s="9"/>
      <c r="AE107" s="9"/>
    </row>
    <row r="108" spans="2:31" x14ac:dyDescent="0.2">
      <c r="AD108" s="9"/>
      <c r="AE108" s="9"/>
    </row>
    <row r="109" spans="2:31" x14ac:dyDescent="0.2">
      <c r="AD109" s="9"/>
      <c r="AE109" s="9"/>
    </row>
    <row r="110" spans="2:31" x14ac:dyDescent="0.2">
      <c r="B110" s="17"/>
      <c r="AD110" s="9"/>
      <c r="AE110" s="9"/>
    </row>
    <row r="111" spans="2:31" x14ac:dyDescent="0.2">
      <c r="B111" s="17"/>
      <c r="AD111" s="9"/>
      <c r="AE111" s="9"/>
    </row>
    <row r="112" spans="2:31" x14ac:dyDescent="0.2">
      <c r="B112" s="17"/>
      <c r="AD112" s="9"/>
      <c r="AE112" s="9"/>
    </row>
    <row r="113" spans="2:31" x14ac:dyDescent="0.2">
      <c r="B113" s="17"/>
      <c r="AD113" s="9"/>
      <c r="AE113" s="9"/>
    </row>
    <row r="114" spans="2:31" x14ac:dyDescent="0.2">
      <c r="B114" s="17"/>
      <c r="AD114" s="9"/>
      <c r="AE114" s="9"/>
    </row>
    <row r="115" spans="2:31" x14ac:dyDescent="0.2">
      <c r="B115" s="17"/>
      <c r="AD115" s="9"/>
      <c r="AE115" s="9"/>
    </row>
    <row r="116" spans="2:31" x14ac:dyDescent="0.2">
      <c r="B116" s="17"/>
      <c r="AD116" s="9"/>
      <c r="AE116" s="9"/>
    </row>
    <row r="117" spans="2:31" x14ac:dyDescent="0.2">
      <c r="B117" s="17"/>
      <c r="AD117" s="9"/>
      <c r="AE117" s="9"/>
    </row>
    <row r="118" spans="2:31" x14ac:dyDescent="0.2">
      <c r="B118" s="17"/>
      <c r="AD118" s="9"/>
      <c r="AE118" s="9"/>
    </row>
    <row r="119" spans="2:31" x14ac:dyDescent="0.2">
      <c r="B119" s="17"/>
      <c r="AD119" s="9"/>
      <c r="AE119" s="9"/>
    </row>
    <row r="120" spans="2:31" x14ac:dyDescent="0.2">
      <c r="B120" s="17"/>
      <c r="AD120" s="9"/>
      <c r="AE120" s="9"/>
    </row>
    <row r="121" spans="2:31" x14ac:dyDescent="0.2">
      <c r="B121" s="17"/>
      <c r="AD121" s="9"/>
      <c r="AE121" s="9"/>
    </row>
    <row r="122" spans="2:31" x14ac:dyDescent="0.2">
      <c r="B122" s="17"/>
      <c r="AD122" s="9"/>
      <c r="AE122" s="9"/>
    </row>
    <row r="123" spans="2:31" x14ac:dyDescent="0.2">
      <c r="B123" s="17"/>
      <c r="AD123" s="9"/>
      <c r="AE123" s="9"/>
    </row>
    <row r="124" spans="2:31" x14ac:dyDescent="0.2">
      <c r="B124" s="17"/>
      <c r="AD124" s="9"/>
      <c r="AE124" s="9"/>
    </row>
    <row r="125" spans="2:31" x14ac:dyDescent="0.2">
      <c r="B125" s="17"/>
      <c r="AD125" s="9"/>
      <c r="AE125" s="9"/>
    </row>
    <row r="126" spans="2:31" x14ac:dyDescent="0.2">
      <c r="B126" s="17"/>
      <c r="AD126" s="9"/>
      <c r="AE126" s="9"/>
    </row>
    <row r="127" spans="2:31" x14ac:dyDescent="0.2">
      <c r="B127" s="17"/>
      <c r="AD127" s="9"/>
      <c r="AE127" s="9"/>
    </row>
    <row r="128" spans="2:31" x14ac:dyDescent="0.2">
      <c r="B128" s="17"/>
      <c r="AD128" s="9"/>
      <c r="AE128" s="9"/>
    </row>
    <row r="129" spans="2:31" x14ac:dyDescent="0.2">
      <c r="B129" s="17"/>
      <c r="AD129" s="9"/>
      <c r="AE129" s="9"/>
    </row>
    <row r="130" spans="2:31" x14ac:dyDescent="0.2">
      <c r="B130" s="17"/>
      <c r="AD130" s="9"/>
      <c r="AE130" s="9"/>
    </row>
    <row r="131" spans="2:31" x14ac:dyDescent="0.2">
      <c r="B131" s="17"/>
      <c r="AD131" s="9"/>
      <c r="AE131" s="9"/>
    </row>
    <row r="132" spans="2:31" x14ac:dyDescent="0.2">
      <c r="B132" s="17"/>
      <c r="AD132" s="9"/>
      <c r="AE132" s="9"/>
    </row>
    <row r="133" spans="2:31" x14ac:dyDescent="0.2">
      <c r="B133" s="17"/>
      <c r="AD133" s="9"/>
      <c r="AE133" s="9"/>
    </row>
    <row r="134" spans="2:31" x14ac:dyDescent="0.2">
      <c r="B134" s="17"/>
      <c r="AD134" s="9"/>
      <c r="AE134" s="9"/>
    </row>
    <row r="135" spans="2:31" x14ac:dyDescent="0.2">
      <c r="B135" s="17"/>
      <c r="AD135" s="9"/>
      <c r="AE135" s="9"/>
    </row>
    <row r="136" spans="2:31" x14ac:dyDescent="0.2">
      <c r="B136" s="17"/>
      <c r="AD136" s="9"/>
      <c r="AE136" s="9"/>
    </row>
    <row r="137" spans="2:31" x14ac:dyDescent="0.2">
      <c r="AD137" s="9"/>
      <c r="AE137" s="9"/>
    </row>
    <row r="138" spans="2:31" x14ac:dyDescent="0.2">
      <c r="AD138" s="9"/>
      <c r="AE138" s="9"/>
    </row>
    <row r="139" spans="2:31" x14ac:dyDescent="0.2">
      <c r="AD139" s="9"/>
      <c r="AE139" s="9"/>
    </row>
    <row r="140" spans="2:31" x14ac:dyDescent="0.2">
      <c r="AD140" s="9"/>
      <c r="AE140" s="9"/>
    </row>
    <row r="141" spans="2:31" x14ac:dyDescent="0.2">
      <c r="AD141" s="9"/>
      <c r="AE141" s="9"/>
    </row>
    <row r="142" spans="2:31" x14ac:dyDescent="0.2">
      <c r="AD142" s="9"/>
      <c r="AE142" s="9"/>
    </row>
    <row r="143" spans="2:31" x14ac:dyDescent="0.2">
      <c r="AD143" s="9"/>
      <c r="AE143" s="9"/>
    </row>
    <row r="144" spans="2:31" x14ac:dyDescent="0.2">
      <c r="AD144" s="9"/>
      <c r="AE144" s="9"/>
    </row>
    <row r="145" spans="30:31" x14ac:dyDescent="0.2">
      <c r="AD145" s="9"/>
      <c r="AE145" s="9"/>
    </row>
    <row r="146" spans="30:31" x14ac:dyDescent="0.2">
      <c r="AD146" s="9"/>
      <c r="AE146" s="9"/>
    </row>
    <row r="147" spans="30:31" x14ac:dyDescent="0.2">
      <c r="AD147" s="9"/>
      <c r="AE147" s="9"/>
    </row>
    <row r="148" spans="30:31" x14ac:dyDescent="0.2">
      <c r="AD148" s="9"/>
      <c r="AE148" s="9"/>
    </row>
    <row r="149" spans="30:31" x14ac:dyDescent="0.2">
      <c r="AD149" s="9"/>
      <c r="AE149" s="9"/>
    </row>
    <row r="150" spans="30:31" x14ac:dyDescent="0.2">
      <c r="AD150" s="9"/>
      <c r="AE150" s="9"/>
    </row>
    <row r="151" spans="30:31" x14ac:dyDescent="0.2">
      <c r="AD151" s="9"/>
      <c r="AE151" s="9"/>
    </row>
    <row r="152" spans="30:31" x14ac:dyDescent="0.2">
      <c r="AD152" s="9"/>
      <c r="AE152" s="9"/>
    </row>
    <row r="153" spans="30:31" x14ac:dyDescent="0.2">
      <c r="AD153" s="9"/>
      <c r="AE153" s="9"/>
    </row>
    <row r="154" spans="30:31" x14ac:dyDescent="0.2">
      <c r="AD154" s="9"/>
      <c r="AE154" s="9"/>
    </row>
    <row r="155" spans="30:31" x14ac:dyDescent="0.2">
      <c r="AD155" s="9"/>
      <c r="AE155" s="9"/>
    </row>
    <row r="156" spans="30:31" x14ac:dyDescent="0.2">
      <c r="AD156" s="9"/>
      <c r="AE156" s="9"/>
    </row>
    <row r="157" spans="30:31" x14ac:dyDescent="0.2">
      <c r="AD157" s="9"/>
      <c r="AE157" s="9"/>
    </row>
    <row r="158" spans="30:31" x14ac:dyDescent="0.2">
      <c r="AD158" s="9"/>
      <c r="AE158" s="9"/>
    </row>
    <row r="159" spans="30:31" x14ac:dyDescent="0.2">
      <c r="AD159" s="9"/>
      <c r="AE159" s="9"/>
    </row>
    <row r="160" spans="30:31" x14ac:dyDescent="0.2">
      <c r="AD160" s="9"/>
      <c r="AE160" s="9"/>
    </row>
    <row r="161" spans="30:31" x14ac:dyDescent="0.2">
      <c r="AD161" s="9"/>
      <c r="AE161" s="9"/>
    </row>
    <row r="162" spans="30:31" x14ac:dyDescent="0.2">
      <c r="AD162" s="9"/>
      <c r="AE162" s="9"/>
    </row>
    <row r="163" spans="30:31" x14ac:dyDescent="0.2">
      <c r="AD163" s="9"/>
      <c r="AE163" s="9"/>
    </row>
    <row r="164" spans="30:31" x14ac:dyDescent="0.2">
      <c r="AD164" s="9"/>
      <c r="AE164" s="9"/>
    </row>
    <row r="165" spans="30:31" x14ac:dyDescent="0.2">
      <c r="AD165" s="9"/>
      <c r="AE165" s="9"/>
    </row>
    <row r="166" spans="30:31" x14ac:dyDescent="0.2">
      <c r="AD166" s="9"/>
      <c r="AE166" s="9"/>
    </row>
    <row r="167" spans="30:31" x14ac:dyDescent="0.2">
      <c r="AD167" s="9"/>
      <c r="AE167" s="9"/>
    </row>
    <row r="168" spans="30:31" x14ac:dyDescent="0.2">
      <c r="AD168" s="9"/>
      <c r="AE168" s="9"/>
    </row>
    <row r="169" spans="30:31" x14ac:dyDescent="0.2">
      <c r="AD169" s="9"/>
      <c r="AE169" s="9"/>
    </row>
    <row r="170" spans="30:31" x14ac:dyDescent="0.2">
      <c r="AD170" s="9"/>
      <c r="AE170" s="9"/>
    </row>
    <row r="171" spans="30:31" x14ac:dyDescent="0.2">
      <c r="AD171" s="9"/>
      <c r="AE171" s="9"/>
    </row>
    <row r="172" spans="30:31" x14ac:dyDescent="0.2">
      <c r="AD172" s="9"/>
      <c r="AE172" s="9"/>
    </row>
    <row r="173" spans="30:31" x14ac:dyDescent="0.2">
      <c r="AD173" s="9"/>
      <c r="AE173" s="9"/>
    </row>
    <row r="174" spans="30:31" x14ac:dyDescent="0.2">
      <c r="AD174" s="9"/>
      <c r="AE174" s="9"/>
    </row>
    <row r="175" spans="30:31" x14ac:dyDescent="0.2">
      <c r="AD175" s="9"/>
      <c r="AE175" s="9"/>
    </row>
    <row r="176" spans="30:31" x14ac:dyDescent="0.2">
      <c r="AD176" s="9"/>
      <c r="AE176" s="9"/>
    </row>
    <row r="177" spans="30:31" x14ac:dyDescent="0.2">
      <c r="AD177" s="9"/>
      <c r="AE177" s="9"/>
    </row>
    <row r="178" spans="30:31" x14ac:dyDescent="0.2">
      <c r="AD178" s="9"/>
      <c r="AE178" s="9"/>
    </row>
    <row r="179" spans="30:31" x14ac:dyDescent="0.2">
      <c r="AD179" s="9"/>
      <c r="AE179" s="9"/>
    </row>
    <row r="180" spans="30:31" x14ac:dyDescent="0.2">
      <c r="AD180" s="9"/>
      <c r="AE180" s="9"/>
    </row>
    <row r="181" spans="30:31" x14ac:dyDescent="0.2">
      <c r="AD181" s="9"/>
      <c r="AE181" s="9"/>
    </row>
    <row r="182" spans="30:31" x14ac:dyDescent="0.2">
      <c r="AD182" s="9"/>
      <c r="AE182" s="9"/>
    </row>
    <row r="183" spans="30:31" x14ac:dyDescent="0.2">
      <c r="AD183" s="9"/>
      <c r="AE183" s="9"/>
    </row>
    <row r="184" spans="30:31" x14ac:dyDescent="0.2">
      <c r="AD184" s="9"/>
      <c r="AE184" s="9"/>
    </row>
    <row r="185" spans="30:31" x14ac:dyDescent="0.2">
      <c r="AD185" s="9"/>
      <c r="AE185" s="9"/>
    </row>
    <row r="186" spans="30:31" x14ac:dyDescent="0.2">
      <c r="AD186" s="9"/>
      <c r="AE186" s="9"/>
    </row>
    <row r="187" spans="30:31" x14ac:dyDescent="0.2">
      <c r="AD187" s="9"/>
      <c r="AE187" s="9"/>
    </row>
    <row r="188" spans="30:31" x14ac:dyDescent="0.2">
      <c r="AD188" s="9"/>
      <c r="AE188" s="9"/>
    </row>
    <row r="189" spans="30:31" x14ac:dyDescent="0.2">
      <c r="AD189" s="9"/>
      <c r="AE189" s="9"/>
    </row>
    <row r="190" spans="30:31" x14ac:dyDescent="0.2">
      <c r="AD190" s="9"/>
      <c r="AE190" s="9"/>
    </row>
    <row r="191" spans="30:31" x14ac:dyDescent="0.2">
      <c r="AD191" s="9"/>
      <c r="AE191" s="9"/>
    </row>
    <row r="192" spans="30:31" x14ac:dyDescent="0.2">
      <c r="AD192" s="9"/>
      <c r="AE192" s="9"/>
    </row>
    <row r="193" spans="30:31" x14ac:dyDescent="0.2">
      <c r="AD193" s="9"/>
      <c r="AE193" s="9"/>
    </row>
    <row r="194" spans="30:31" x14ac:dyDescent="0.2">
      <c r="AD194" s="9"/>
      <c r="AE194" s="9"/>
    </row>
    <row r="195" spans="30:31" x14ac:dyDescent="0.2">
      <c r="AD195" s="9"/>
      <c r="AE195" s="9"/>
    </row>
    <row r="196" spans="30:31" x14ac:dyDescent="0.2">
      <c r="AD196" s="9"/>
      <c r="AE196" s="9"/>
    </row>
    <row r="197" spans="30:31" x14ac:dyDescent="0.2">
      <c r="AD197" s="9"/>
      <c r="AE197" s="9"/>
    </row>
    <row r="198" spans="30:31" x14ac:dyDescent="0.2">
      <c r="AD198" s="9"/>
      <c r="AE198" s="9"/>
    </row>
    <row r="199" spans="30:31" x14ac:dyDescent="0.2">
      <c r="AD199" s="9"/>
      <c r="AE199" s="9"/>
    </row>
    <row r="200" spans="30:31" x14ac:dyDescent="0.2">
      <c r="AD200" s="9"/>
      <c r="AE200" s="9"/>
    </row>
    <row r="201" spans="30:31" x14ac:dyDescent="0.2">
      <c r="AD201" s="9"/>
      <c r="AE201" s="9"/>
    </row>
    <row r="202" spans="30:31" x14ac:dyDescent="0.2">
      <c r="AD202" s="9"/>
      <c r="AE202" s="9"/>
    </row>
    <row r="203" spans="30:31" x14ac:dyDescent="0.2">
      <c r="AD203" s="9"/>
      <c r="AE203" s="9"/>
    </row>
    <row r="204" spans="30:31" x14ac:dyDescent="0.2">
      <c r="AD204" s="9"/>
      <c r="AE204" s="9"/>
    </row>
    <row r="205" spans="30:31" x14ac:dyDescent="0.2">
      <c r="AD205" s="9"/>
      <c r="AE205" s="9"/>
    </row>
    <row r="206" spans="30:31" x14ac:dyDescent="0.2">
      <c r="AD206" s="9"/>
      <c r="AE206" s="9"/>
    </row>
    <row r="207" spans="30:31" x14ac:dyDescent="0.2">
      <c r="AD207" s="9"/>
      <c r="AE207" s="9"/>
    </row>
    <row r="208" spans="30:31" x14ac:dyDescent="0.2">
      <c r="AD208" s="9"/>
      <c r="AE208" s="9"/>
    </row>
    <row r="209" spans="30:31" x14ac:dyDescent="0.2">
      <c r="AD209" s="9"/>
      <c r="AE209" s="9"/>
    </row>
    <row r="210" spans="30:31" x14ac:dyDescent="0.2">
      <c r="AD210" s="9"/>
      <c r="AE210" s="9"/>
    </row>
    <row r="211" spans="30:31" x14ac:dyDescent="0.2">
      <c r="AD211" s="9"/>
      <c r="AE211" s="9"/>
    </row>
    <row r="212" spans="30:31" x14ac:dyDescent="0.2">
      <c r="AD212" s="9"/>
      <c r="AE212" s="9"/>
    </row>
    <row r="213" spans="30:31" x14ac:dyDescent="0.2">
      <c r="AD213" s="9"/>
      <c r="AE213" s="9"/>
    </row>
    <row r="214" spans="30:31" x14ac:dyDescent="0.2">
      <c r="AD214" s="9"/>
      <c r="AE214" s="9"/>
    </row>
    <row r="215" spans="30:31" x14ac:dyDescent="0.2">
      <c r="AD215" s="9"/>
      <c r="AE215" s="9"/>
    </row>
    <row r="216" spans="30:31" x14ac:dyDescent="0.2">
      <c r="AD216" s="9"/>
      <c r="AE216" s="9"/>
    </row>
    <row r="217" spans="30:31" x14ac:dyDescent="0.2">
      <c r="AD217" s="9"/>
      <c r="AE217" s="9"/>
    </row>
    <row r="218" spans="30:31" x14ac:dyDescent="0.2">
      <c r="AD218" s="9"/>
      <c r="AE218" s="9"/>
    </row>
    <row r="219" spans="30:31" x14ac:dyDescent="0.2">
      <c r="AD219" s="9"/>
      <c r="AE219" s="9"/>
    </row>
    <row r="220" spans="30:31" x14ac:dyDescent="0.2">
      <c r="AD220" s="9"/>
      <c r="AE220" s="9"/>
    </row>
    <row r="221" spans="30:31" x14ac:dyDescent="0.2">
      <c r="AD221" s="9"/>
      <c r="AE221" s="9"/>
    </row>
    <row r="222" spans="30:31" x14ac:dyDescent="0.2">
      <c r="AD222" s="9"/>
      <c r="AE222" s="9"/>
    </row>
    <row r="223" spans="30:31" x14ac:dyDescent="0.2">
      <c r="AD223" s="9"/>
      <c r="AE223" s="9"/>
    </row>
    <row r="224" spans="30:31" x14ac:dyDescent="0.2">
      <c r="AD224" s="9"/>
      <c r="AE224" s="9"/>
    </row>
    <row r="225" spans="30:31" x14ac:dyDescent="0.2">
      <c r="AD225" s="9"/>
      <c r="AE225" s="9"/>
    </row>
    <row r="226" spans="30:31" x14ac:dyDescent="0.2">
      <c r="AD226" s="9"/>
      <c r="AE226" s="9"/>
    </row>
    <row r="227" spans="30:31" x14ac:dyDescent="0.2">
      <c r="AD227" s="9"/>
      <c r="AE227" s="9"/>
    </row>
    <row r="228" spans="30:31" x14ac:dyDescent="0.2">
      <c r="AD228" s="9"/>
      <c r="AE228" s="9"/>
    </row>
    <row r="229" spans="30:31" x14ac:dyDescent="0.2">
      <c r="AD229" s="9"/>
      <c r="AE229" s="9"/>
    </row>
    <row r="230" spans="30:31" x14ac:dyDescent="0.2">
      <c r="AD230" s="9"/>
      <c r="AE230" s="9"/>
    </row>
    <row r="231" spans="30:31" x14ac:dyDescent="0.2">
      <c r="AD231" s="9"/>
      <c r="AE231" s="9"/>
    </row>
    <row r="232" spans="30:31" x14ac:dyDescent="0.2">
      <c r="AD232" s="9"/>
      <c r="AE232" s="9"/>
    </row>
    <row r="233" spans="30:31" x14ac:dyDescent="0.2">
      <c r="AD233" s="9"/>
      <c r="AE233" s="9"/>
    </row>
    <row r="234" spans="30:31" x14ac:dyDescent="0.2">
      <c r="AD234" s="9"/>
      <c r="AE234" s="9"/>
    </row>
    <row r="235" spans="30:31" x14ac:dyDescent="0.2">
      <c r="AD235" s="9"/>
      <c r="AE235" s="9"/>
    </row>
    <row r="236" spans="30:31" x14ac:dyDescent="0.2">
      <c r="AD236" s="9"/>
      <c r="AE236" s="9"/>
    </row>
    <row r="237" spans="30:31" x14ac:dyDescent="0.2">
      <c r="AD237" s="9"/>
      <c r="AE237" s="9"/>
    </row>
    <row r="238" spans="30:31" x14ac:dyDescent="0.2">
      <c r="AD238" s="9"/>
      <c r="AE238" s="9"/>
    </row>
    <row r="239" spans="30:31" x14ac:dyDescent="0.2">
      <c r="AD239" s="9"/>
      <c r="AE239" s="9"/>
    </row>
    <row r="240" spans="30:31" x14ac:dyDescent="0.2">
      <c r="AD240" s="9"/>
      <c r="AE240" s="9"/>
    </row>
    <row r="241" spans="30:31" x14ac:dyDescent="0.2">
      <c r="AD241" s="9"/>
      <c r="AE241" s="9"/>
    </row>
    <row r="242" spans="30:31" x14ac:dyDescent="0.2">
      <c r="AD242" s="9"/>
      <c r="AE242" s="9"/>
    </row>
    <row r="243" spans="30:31" x14ac:dyDescent="0.2">
      <c r="AD243" s="9"/>
      <c r="AE243" s="9"/>
    </row>
    <row r="244" spans="30:31" x14ac:dyDescent="0.2">
      <c r="AD244" s="9"/>
      <c r="AE244" s="9"/>
    </row>
    <row r="245" spans="30:31" x14ac:dyDescent="0.2">
      <c r="AD245" s="9"/>
      <c r="AE245" s="9"/>
    </row>
    <row r="246" spans="30:31" x14ac:dyDescent="0.2">
      <c r="AD246" s="9"/>
      <c r="AE246" s="9"/>
    </row>
    <row r="247" spans="30:31" x14ac:dyDescent="0.2">
      <c r="AD247" s="9"/>
      <c r="AE247" s="9"/>
    </row>
    <row r="248" spans="30:31" x14ac:dyDescent="0.2">
      <c r="AD248" s="9"/>
      <c r="AE248" s="9"/>
    </row>
    <row r="249" spans="30:31" x14ac:dyDescent="0.2">
      <c r="AD249" s="9"/>
      <c r="AE249" s="9"/>
    </row>
    <row r="250" spans="30:31" x14ac:dyDescent="0.2">
      <c r="AD250" s="9"/>
      <c r="AE250" s="9"/>
    </row>
    <row r="251" spans="30:31" x14ac:dyDescent="0.2">
      <c r="AD251" s="9"/>
      <c r="AE251" s="9"/>
    </row>
    <row r="252" spans="30:31" x14ac:dyDescent="0.2">
      <c r="AD252" s="9"/>
      <c r="AE252" s="9"/>
    </row>
    <row r="253" spans="30:31" x14ac:dyDescent="0.2">
      <c r="AD253" s="9"/>
      <c r="AE253" s="9"/>
    </row>
    <row r="254" spans="30:31" x14ac:dyDescent="0.2">
      <c r="AD254" s="9"/>
      <c r="AE254" s="9"/>
    </row>
    <row r="255" spans="30:31" x14ac:dyDescent="0.2">
      <c r="AD255" s="9"/>
      <c r="AE255" s="9"/>
    </row>
    <row r="256" spans="30:31" x14ac:dyDescent="0.2">
      <c r="AD256" s="9"/>
      <c r="AE256" s="9"/>
    </row>
    <row r="257" spans="30:31" x14ac:dyDescent="0.2">
      <c r="AD257" s="9"/>
      <c r="AE257" s="9"/>
    </row>
    <row r="258" spans="30:31" x14ac:dyDescent="0.2">
      <c r="AD258" s="9"/>
      <c r="AE258" s="9"/>
    </row>
    <row r="259" spans="30:31" x14ac:dyDescent="0.2">
      <c r="AD259" s="9"/>
      <c r="AE259" s="9"/>
    </row>
    <row r="260" spans="30:31" x14ac:dyDescent="0.2">
      <c r="AD260" s="9"/>
      <c r="AE260" s="9"/>
    </row>
    <row r="261" spans="30:31" x14ac:dyDescent="0.2">
      <c r="AD261" s="9"/>
      <c r="AE261" s="9"/>
    </row>
    <row r="262" spans="30:31" x14ac:dyDescent="0.2">
      <c r="AD262" s="9"/>
      <c r="AE262" s="9"/>
    </row>
    <row r="263" spans="30:31" x14ac:dyDescent="0.2">
      <c r="AD263" s="9"/>
      <c r="AE263" s="9"/>
    </row>
    <row r="264" spans="30:31" x14ac:dyDescent="0.2">
      <c r="AD264" s="9"/>
      <c r="AE264" s="9"/>
    </row>
    <row r="265" spans="30:31" x14ac:dyDescent="0.2">
      <c r="AD265" s="9"/>
      <c r="AE265" s="9"/>
    </row>
    <row r="266" spans="30:31" x14ac:dyDescent="0.2">
      <c r="AD266" s="9"/>
      <c r="AE266" s="9"/>
    </row>
    <row r="267" spans="30:31" x14ac:dyDescent="0.2">
      <c r="AD267" s="9"/>
      <c r="AE267" s="9"/>
    </row>
    <row r="268" spans="30:31" x14ac:dyDescent="0.2">
      <c r="AD268" s="9"/>
      <c r="AE268" s="9"/>
    </row>
    <row r="269" spans="30:31" x14ac:dyDescent="0.2">
      <c r="AD269" s="9"/>
      <c r="AE269" s="9"/>
    </row>
    <row r="270" spans="30:31" x14ac:dyDescent="0.2">
      <c r="AD270" s="9"/>
      <c r="AE270" s="9"/>
    </row>
    <row r="271" spans="30:31" x14ac:dyDescent="0.2">
      <c r="AD271" s="9"/>
      <c r="AE271" s="9"/>
    </row>
    <row r="272" spans="30:31" x14ac:dyDescent="0.2">
      <c r="AD272" s="9"/>
      <c r="AE272" s="9"/>
    </row>
    <row r="273" spans="30:31" x14ac:dyDescent="0.2">
      <c r="AD273" s="9"/>
      <c r="AE273" s="9"/>
    </row>
    <row r="274" spans="30:31" x14ac:dyDescent="0.2">
      <c r="AD274" s="9"/>
      <c r="AE274" s="9"/>
    </row>
    <row r="275" spans="30:31" x14ac:dyDescent="0.2">
      <c r="AD275" s="9"/>
      <c r="AE275" s="9"/>
    </row>
    <row r="276" spans="30:31" x14ac:dyDescent="0.2">
      <c r="AD276" s="9"/>
      <c r="AE276" s="9"/>
    </row>
    <row r="277" spans="30:31" x14ac:dyDescent="0.2">
      <c r="AD277" s="9"/>
      <c r="AE277" s="9"/>
    </row>
    <row r="278" spans="30:31" x14ac:dyDescent="0.2">
      <c r="AD278" s="9"/>
      <c r="AE278" s="9"/>
    </row>
    <row r="279" spans="30:31" x14ac:dyDescent="0.2">
      <c r="AD279" s="9"/>
      <c r="AE279" s="9"/>
    </row>
    <row r="280" spans="30:31" x14ac:dyDescent="0.2">
      <c r="AD280" s="9"/>
      <c r="AE280" s="9"/>
    </row>
    <row r="281" spans="30:31" x14ac:dyDescent="0.2">
      <c r="AD281" s="9"/>
      <c r="AE281" s="9"/>
    </row>
    <row r="282" spans="30:31" x14ac:dyDescent="0.2">
      <c r="AD282" s="9"/>
      <c r="AE282" s="9"/>
    </row>
    <row r="283" spans="30:31" x14ac:dyDescent="0.2">
      <c r="AD283" s="9"/>
      <c r="AE283" s="9"/>
    </row>
    <row r="284" spans="30:31" x14ac:dyDescent="0.2">
      <c r="AD284" s="9"/>
      <c r="AE284" s="9"/>
    </row>
    <row r="285" spans="30:31" x14ac:dyDescent="0.2">
      <c r="AD285" s="9"/>
      <c r="AE285" s="9"/>
    </row>
    <row r="286" spans="30:31" x14ac:dyDescent="0.2">
      <c r="AD286" s="9"/>
      <c r="AE286" s="9"/>
    </row>
    <row r="287" spans="30:31" x14ac:dyDescent="0.2">
      <c r="AD287" s="9"/>
      <c r="AE287" s="9"/>
    </row>
    <row r="288" spans="30:31" x14ac:dyDescent="0.2">
      <c r="AD288" s="9"/>
      <c r="AE288" s="9"/>
    </row>
    <row r="289" spans="30:31" x14ac:dyDescent="0.2">
      <c r="AD289" s="9"/>
      <c r="AE289" s="9"/>
    </row>
    <row r="290" spans="30:31" x14ac:dyDescent="0.2">
      <c r="AD290" s="9"/>
      <c r="AE290" s="9"/>
    </row>
    <row r="291" spans="30:31" x14ac:dyDescent="0.2">
      <c r="AD291" s="9"/>
      <c r="AE291" s="9"/>
    </row>
    <row r="292" spans="30:31" x14ac:dyDescent="0.2">
      <c r="AD292" s="9"/>
      <c r="AE292" s="9"/>
    </row>
    <row r="293" spans="30:31" x14ac:dyDescent="0.2">
      <c r="AD293" s="9"/>
      <c r="AE293" s="9"/>
    </row>
    <row r="294" spans="30:31" x14ac:dyDescent="0.2">
      <c r="AD294" s="9"/>
      <c r="AE294" s="9"/>
    </row>
    <row r="295" spans="30:31" x14ac:dyDescent="0.2">
      <c r="AD295" s="9"/>
      <c r="AE295" s="9"/>
    </row>
    <row r="296" spans="30:31" x14ac:dyDescent="0.2">
      <c r="AD296" s="9"/>
      <c r="AE296" s="9"/>
    </row>
    <row r="297" spans="30:31" x14ac:dyDescent="0.2">
      <c r="AD297" s="9"/>
      <c r="AE297" s="9"/>
    </row>
    <row r="298" spans="30:31" x14ac:dyDescent="0.2">
      <c r="AD298" s="9"/>
      <c r="AE298" s="9"/>
    </row>
    <row r="299" spans="30:31" x14ac:dyDescent="0.2">
      <c r="AD299" s="9"/>
      <c r="AE299" s="9"/>
    </row>
    <row r="300" spans="30:31" x14ac:dyDescent="0.2">
      <c r="AD300" s="9"/>
      <c r="AE300" s="9"/>
    </row>
    <row r="301" spans="30:31" x14ac:dyDescent="0.2">
      <c r="AD301" s="9"/>
      <c r="AE301" s="9"/>
    </row>
    <row r="302" spans="30:31" x14ac:dyDescent="0.2">
      <c r="AD302" s="9"/>
      <c r="AE302" s="9"/>
    </row>
    <row r="303" spans="30:31" x14ac:dyDescent="0.2">
      <c r="AD303" s="9"/>
      <c r="AE303" s="9"/>
    </row>
    <row r="304" spans="30:31" x14ac:dyDescent="0.2">
      <c r="AD304" s="9"/>
      <c r="AE304" s="9"/>
    </row>
    <row r="305" spans="30:31" x14ac:dyDescent="0.2">
      <c r="AD305" s="9"/>
      <c r="AE305" s="9"/>
    </row>
    <row r="306" spans="30:31" x14ac:dyDescent="0.2">
      <c r="AD306" s="9"/>
      <c r="AE306" s="9"/>
    </row>
    <row r="307" spans="30:31" x14ac:dyDescent="0.2">
      <c r="AD307" s="9"/>
      <c r="AE307" s="9"/>
    </row>
    <row r="308" spans="30:31" x14ac:dyDescent="0.2">
      <c r="AD308" s="9"/>
      <c r="AE308" s="9"/>
    </row>
    <row r="309" spans="30:31" x14ac:dyDescent="0.2">
      <c r="AD309" s="9"/>
      <c r="AE309" s="9"/>
    </row>
    <row r="310" spans="30:31" x14ac:dyDescent="0.2">
      <c r="AD310" s="9"/>
      <c r="AE310" s="9"/>
    </row>
    <row r="311" spans="30:31" x14ac:dyDescent="0.2">
      <c r="AD311" s="9"/>
      <c r="AE311" s="9"/>
    </row>
    <row r="312" spans="30:31" x14ac:dyDescent="0.2">
      <c r="AD312" s="9"/>
      <c r="AE312" s="9"/>
    </row>
    <row r="313" spans="30:31" x14ac:dyDescent="0.2">
      <c r="AD313" s="9"/>
      <c r="AE313" s="9"/>
    </row>
    <row r="314" spans="30:31" x14ac:dyDescent="0.2">
      <c r="AD314" s="9"/>
      <c r="AE314" s="9"/>
    </row>
    <row r="315" spans="30:31" x14ac:dyDescent="0.2">
      <c r="AD315" s="9"/>
      <c r="AE315" s="9"/>
    </row>
    <row r="316" spans="30:31" x14ac:dyDescent="0.2">
      <c r="AD316" s="9"/>
      <c r="AE316" s="9"/>
    </row>
    <row r="317" spans="30:31" x14ac:dyDescent="0.2">
      <c r="AD317" s="9"/>
      <c r="AE317" s="9"/>
    </row>
    <row r="318" spans="30:31" x14ac:dyDescent="0.2">
      <c r="AD318" s="9"/>
      <c r="AE318" s="9"/>
    </row>
    <row r="319" spans="30:31" x14ac:dyDescent="0.2">
      <c r="AD319" s="9"/>
      <c r="AE319" s="9"/>
    </row>
    <row r="320" spans="30:31" x14ac:dyDescent="0.2">
      <c r="AD320" s="9"/>
      <c r="AE320" s="9"/>
    </row>
    <row r="321" spans="30:31" x14ac:dyDescent="0.2">
      <c r="AD321" s="9"/>
      <c r="AE321" s="9"/>
    </row>
    <row r="322" spans="30:31" x14ac:dyDescent="0.2">
      <c r="AD322" s="9"/>
      <c r="AE322" s="9"/>
    </row>
    <row r="323" spans="30:31" x14ac:dyDescent="0.2">
      <c r="AD323" s="9"/>
      <c r="AE323" s="9"/>
    </row>
    <row r="324" spans="30:31" x14ac:dyDescent="0.2">
      <c r="AD324" s="9"/>
      <c r="AE324" s="9"/>
    </row>
    <row r="325" spans="30:31" x14ac:dyDescent="0.2">
      <c r="AD325" s="9"/>
      <c r="AE325" s="9"/>
    </row>
    <row r="326" spans="30:31" x14ac:dyDescent="0.2">
      <c r="AD326" s="9"/>
      <c r="AE326" s="9"/>
    </row>
    <row r="327" spans="30:31" x14ac:dyDescent="0.2">
      <c r="AD327" s="9"/>
      <c r="AE327" s="9"/>
    </row>
    <row r="328" spans="30:31" x14ac:dyDescent="0.2">
      <c r="AD328" s="9"/>
      <c r="AE328" s="9"/>
    </row>
    <row r="329" spans="30:31" x14ac:dyDescent="0.2">
      <c r="AD329" s="9"/>
      <c r="AE329" s="9"/>
    </row>
    <row r="330" spans="30:31" x14ac:dyDescent="0.2">
      <c r="AD330" s="9"/>
      <c r="AE330" s="9"/>
    </row>
    <row r="331" spans="30:31" x14ac:dyDescent="0.2">
      <c r="AD331" s="9"/>
      <c r="AE331" s="9"/>
    </row>
    <row r="332" spans="30:31" x14ac:dyDescent="0.2">
      <c r="AD332" s="9"/>
      <c r="AE332" s="9"/>
    </row>
    <row r="333" spans="30:31" x14ac:dyDescent="0.2">
      <c r="AD333" s="9"/>
      <c r="AE333" s="9"/>
    </row>
    <row r="334" spans="30:31" x14ac:dyDescent="0.2">
      <c r="AD334" s="9"/>
      <c r="AE334" s="9"/>
    </row>
    <row r="335" spans="30:31" x14ac:dyDescent="0.2">
      <c r="AD335" s="9"/>
      <c r="AE335" s="9"/>
    </row>
    <row r="336" spans="30:31" x14ac:dyDescent="0.2">
      <c r="AD336" s="9"/>
      <c r="AE336" s="9"/>
    </row>
    <row r="337" spans="30:31" x14ac:dyDescent="0.2">
      <c r="AD337" s="9"/>
      <c r="AE337" s="9"/>
    </row>
    <row r="338" spans="30:31" x14ac:dyDescent="0.2">
      <c r="AD338" s="9"/>
      <c r="AE338" s="9"/>
    </row>
    <row r="339" spans="30:31" x14ac:dyDescent="0.2">
      <c r="AD339" s="9"/>
      <c r="AE339" s="9"/>
    </row>
    <row r="340" spans="30:31" x14ac:dyDescent="0.2">
      <c r="AD340" s="9"/>
      <c r="AE340" s="9"/>
    </row>
    <row r="341" spans="30:31" x14ac:dyDescent="0.2">
      <c r="AD341" s="9"/>
      <c r="AE341" s="9"/>
    </row>
    <row r="342" spans="30:31" x14ac:dyDescent="0.2">
      <c r="AD342" s="9"/>
      <c r="AE342" s="9"/>
    </row>
    <row r="343" spans="30:31" x14ac:dyDescent="0.2">
      <c r="AD343" s="9"/>
      <c r="AE343" s="9"/>
    </row>
    <row r="344" spans="30:31" x14ac:dyDescent="0.2">
      <c r="AD344" s="9"/>
      <c r="AE344" s="9"/>
    </row>
    <row r="345" spans="30:31" x14ac:dyDescent="0.2">
      <c r="AD345" s="9"/>
      <c r="AE345" s="9"/>
    </row>
    <row r="346" spans="30:31" x14ac:dyDescent="0.2">
      <c r="AD346" s="9"/>
      <c r="AE346" s="9"/>
    </row>
    <row r="347" spans="30:31" x14ac:dyDescent="0.2">
      <c r="AD347" s="9"/>
      <c r="AE347" s="9"/>
    </row>
    <row r="348" spans="30:31" x14ac:dyDescent="0.2">
      <c r="AD348" s="9"/>
      <c r="AE348" s="9"/>
    </row>
    <row r="349" spans="30:31" x14ac:dyDescent="0.2">
      <c r="AD349" s="9"/>
      <c r="AE349" s="9"/>
    </row>
    <row r="350" spans="30:31" x14ac:dyDescent="0.2">
      <c r="AD350" s="9"/>
      <c r="AE350" s="9"/>
    </row>
    <row r="351" spans="30:31" x14ac:dyDescent="0.2">
      <c r="AD351" s="9"/>
      <c r="AE351" s="9"/>
    </row>
    <row r="352" spans="30:31" x14ac:dyDescent="0.2">
      <c r="AD352" s="9"/>
      <c r="AE352" s="9"/>
    </row>
    <row r="353" spans="30:31" x14ac:dyDescent="0.2">
      <c r="AD353" s="9"/>
      <c r="AE353" s="9"/>
    </row>
    <row r="354" spans="30:31" x14ac:dyDescent="0.2">
      <c r="AD354" s="9"/>
      <c r="AE354" s="9"/>
    </row>
    <row r="355" spans="30:31" x14ac:dyDescent="0.2">
      <c r="AD355" s="9"/>
      <c r="AE355" s="9"/>
    </row>
    <row r="356" spans="30:31" x14ac:dyDescent="0.2">
      <c r="AD356" s="9"/>
      <c r="AE356" s="9"/>
    </row>
    <row r="357" spans="30:31" x14ac:dyDescent="0.2">
      <c r="AD357" s="9"/>
      <c r="AE357" s="9"/>
    </row>
    <row r="358" spans="30:31" x14ac:dyDescent="0.2">
      <c r="AD358" s="9"/>
      <c r="AE358" s="9"/>
    </row>
    <row r="359" spans="30:31" x14ac:dyDescent="0.2">
      <c r="AD359" s="9"/>
      <c r="AE359" s="9"/>
    </row>
    <row r="360" spans="30:31" x14ac:dyDescent="0.2">
      <c r="AD360" s="9"/>
      <c r="AE360" s="9"/>
    </row>
    <row r="361" spans="30:31" x14ac:dyDescent="0.2">
      <c r="AD361" s="9"/>
      <c r="AE361" s="9"/>
    </row>
    <row r="362" spans="30:31" x14ac:dyDescent="0.2">
      <c r="AD362" s="9"/>
      <c r="AE362" s="9"/>
    </row>
    <row r="363" spans="30:31" x14ac:dyDescent="0.2">
      <c r="AD363" s="9"/>
      <c r="AE363" s="9"/>
    </row>
    <row r="364" spans="30:31" x14ac:dyDescent="0.2">
      <c r="AD364" s="9"/>
      <c r="AE364" s="9"/>
    </row>
    <row r="365" spans="30:31" x14ac:dyDescent="0.2">
      <c r="AD365" s="9"/>
      <c r="AE365" s="9"/>
    </row>
    <row r="366" spans="30:31" x14ac:dyDescent="0.2">
      <c r="AD366" s="9"/>
      <c r="AE366" s="9"/>
    </row>
    <row r="367" spans="30:31" x14ac:dyDescent="0.2">
      <c r="AD367" s="9"/>
      <c r="AE367" s="9"/>
    </row>
    <row r="368" spans="30:31" x14ac:dyDescent="0.2">
      <c r="AD368" s="9"/>
      <c r="AE368" s="9"/>
    </row>
    <row r="369" spans="30:31" x14ac:dyDescent="0.2">
      <c r="AD369" s="9"/>
      <c r="AE369" s="9"/>
    </row>
    <row r="370" spans="30:31" x14ac:dyDescent="0.2">
      <c r="AD370" s="9"/>
      <c r="AE370" s="9"/>
    </row>
    <row r="371" spans="30:31" x14ac:dyDescent="0.2">
      <c r="AD371" s="9"/>
      <c r="AE371" s="9"/>
    </row>
    <row r="372" spans="30:31" x14ac:dyDescent="0.2">
      <c r="AD372" s="9"/>
      <c r="AE372" s="9"/>
    </row>
    <row r="373" spans="30:31" x14ac:dyDescent="0.2">
      <c r="AD373" s="9"/>
      <c r="AE373" s="9"/>
    </row>
    <row r="374" spans="30:31" x14ac:dyDescent="0.2">
      <c r="AD374" s="9"/>
      <c r="AE374" s="9"/>
    </row>
    <row r="375" spans="30:31" x14ac:dyDescent="0.2">
      <c r="AD375" s="9"/>
      <c r="AE375" s="9"/>
    </row>
    <row r="376" spans="30:31" x14ac:dyDescent="0.2">
      <c r="AD376" s="9"/>
      <c r="AE376" s="9"/>
    </row>
    <row r="377" spans="30:31" x14ac:dyDescent="0.2">
      <c r="AD377" s="9"/>
      <c r="AE377" s="9"/>
    </row>
    <row r="378" spans="30:31" x14ac:dyDescent="0.2">
      <c r="AD378" s="9"/>
      <c r="AE378" s="9"/>
    </row>
    <row r="379" spans="30:31" x14ac:dyDescent="0.2">
      <c r="AD379" s="9"/>
      <c r="AE379" s="9"/>
    </row>
    <row r="380" spans="30:31" x14ac:dyDescent="0.2">
      <c r="AD380" s="9"/>
      <c r="AE380" s="9"/>
    </row>
    <row r="381" spans="30:31" x14ac:dyDescent="0.2">
      <c r="AD381" s="9"/>
      <c r="AE381" s="9"/>
    </row>
    <row r="382" spans="30:31" x14ac:dyDescent="0.2">
      <c r="AD382" s="9"/>
      <c r="AE382" s="9"/>
    </row>
    <row r="383" spans="30:31" x14ac:dyDescent="0.2">
      <c r="AD383" s="9"/>
      <c r="AE383" s="9"/>
    </row>
    <row r="384" spans="30:31" x14ac:dyDescent="0.2">
      <c r="AD384" s="9"/>
      <c r="AE384" s="9"/>
    </row>
    <row r="385" spans="30:31" x14ac:dyDescent="0.2">
      <c r="AD385" s="9"/>
      <c r="AE385" s="9"/>
    </row>
    <row r="386" spans="30:31" x14ac:dyDescent="0.2">
      <c r="AD386" s="9"/>
      <c r="AE386" s="9"/>
    </row>
    <row r="387" spans="30:31" x14ac:dyDescent="0.2">
      <c r="AD387" s="9"/>
      <c r="AE387" s="9"/>
    </row>
    <row r="388" spans="30:31" x14ac:dyDescent="0.2">
      <c r="AD388" s="9"/>
      <c r="AE388" s="9"/>
    </row>
    <row r="389" spans="30:31" x14ac:dyDescent="0.2">
      <c r="AD389" s="9"/>
      <c r="AE389" s="9"/>
    </row>
    <row r="390" spans="30:31" x14ac:dyDescent="0.2">
      <c r="AD390" s="9"/>
      <c r="AE390" s="9"/>
    </row>
    <row r="391" spans="30:31" x14ac:dyDescent="0.2">
      <c r="AD391" s="9"/>
      <c r="AE391" s="9"/>
    </row>
    <row r="392" spans="30:31" x14ac:dyDescent="0.2">
      <c r="AD392" s="9"/>
      <c r="AE392" s="9"/>
    </row>
    <row r="393" spans="30:31" x14ac:dyDescent="0.2">
      <c r="AD393" s="9"/>
      <c r="AE393" s="9"/>
    </row>
    <row r="394" spans="30:31" x14ac:dyDescent="0.2">
      <c r="AD394" s="9"/>
      <c r="AE394" s="9"/>
    </row>
    <row r="395" spans="30:31" x14ac:dyDescent="0.2">
      <c r="AD395" s="9"/>
      <c r="AE395" s="9"/>
    </row>
    <row r="396" spans="30:31" x14ac:dyDescent="0.2">
      <c r="AD396" s="9"/>
      <c r="AE396" s="9"/>
    </row>
    <row r="397" spans="30:31" x14ac:dyDescent="0.2">
      <c r="AD397" s="9"/>
      <c r="AE397" s="9"/>
    </row>
    <row r="398" spans="30:31" x14ac:dyDescent="0.2">
      <c r="AD398" s="9"/>
      <c r="AE398" s="9"/>
    </row>
    <row r="399" spans="30:31" x14ac:dyDescent="0.2">
      <c r="AD399" s="9"/>
      <c r="AE399" s="9"/>
    </row>
    <row r="400" spans="30:31" x14ac:dyDescent="0.2">
      <c r="AD400" s="9"/>
      <c r="AE400" s="9"/>
    </row>
    <row r="401" spans="30:31" x14ac:dyDescent="0.2">
      <c r="AD401" s="9"/>
      <c r="AE401" s="9"/>
    </row>
    <row r="402" spans="30:31" x14ac:dyDescent="0.2">
      <c r="AD402" s="9"/>
      <c r="AE402" s="9"/>
    </row>
    <row r="403" spans="30:31" x14ac:dyDescent="0.2">
      <c r="AD403" s="9"/>
      <c r="AE403" s="9"/>
    </row>
    <row r="404" spans="30:31" x14ac:dyDescent="0.2">
      <c r="AD404" s="9"/>
      <c r="AE404" s="9"/>
    </row>
    <row r="405" spans="30:31" x14ac:dyDescent="0.2">
      <c r="AD405" s="9"/>
      <c r="AE405" s="9"/>
    </row>
    <row r="406" spans="30:31" x14ac:dyDescent="0.2">
      <c r="AD406" s="9"/>
      <c r="AE406" s="9"/>
    </row>
    <row r="407" spans="30:31" x14ac:dyDescent="0.2">
      <c r="AD407" s="9"/>
      <c r="AE407" s="9"/>
    </row>
    <row r="408" spans="30:31" x14ac:dyDescent="0.2">
      <c r="AD408" s="9"/>
      <c r="AE408" s="9"/>
    </row>
    <row r="409" spans="30:31" x14ac:dyDescent="0.2">
      <c r="AD409" s="9"/>
      <c r="AE409" s="9"/>
    </row>
    <row r="410" spans="30:31" x14ac:dyDescent="0.2">
      <c r="AD410" s="9"/>
      <c r="AE410" s="9"/>
    </row>
    <row r="411" spans="30:31" x14ac:dyDescent="0.2">
      <c r="AD411" s="9"/>
      <c r="AE411" s="9"/>
    </row>
    <row r="412" spans="30:31" x14ac:dyDescent="0.2">
      <c r="AD412" s="9"/>
      <c r="AE412" s="9"/>
    </row>
    <row r="413" spans="30:31" x14ac:dyDescent="0.2">
      <c r="AD413" s="9"/>
      <c r="AE413" s="9"/>
    </row>
    <row r="414" spans="30:31" x14ac:dyDescent="0.2">
      <c r="AD414" s="9"/>
      <c r="AE414" s="9"/>
    </row>
    <row r="415" spans="30:31" x14ac:dyDescent="0.2">
      <c r="AD415" s="9"/>
      <c r="AE415" s="9"/>
    </row>
    <row r="416" spans="30:31" x14ac:dyDescent="0.2">
      <c r="AD416" s="9"/>
      <c r="AE416" s="9"/>
    </row>
    <row r="417" spans="30:31" x14ac:dyDescent="0.2">
      <c r="AD417" s="9"/>
      <c r="AE417" s="9"/>
    </row>
    <row r="418" spans="30:31" x14ac:dyDescent="0.2">
      <c r="AD418" s="9"/>
      <c r="AE418" s="9"/>
    </row>
    <row r="419" spans="30:31" x14ac:dyDescent="0.2">
      <c r="AD419" s="9"/>
      <c r="AE419" s="9"/>
    </row>
    <row r="420" spans="30:31" x14ac:dyDescent="0.2">
      <c r="AD420" s="9"/>
      <c r="AE420" s="9"/>
    </row>
    <row r="421" spans="30:31" x14ac:dyDescent="0.2">
      <c r="AD421" s="9"/>
      <c r="AE421" s="9"/>
    </row>
    <row r="422" spans="30:31" x14ac:dyDescent="0.2">
      <c r="AD422" s="9"/>
      <c r="AE422" s="9"/>
    </row>
    <row r="423" spans="30:31" x14ac:dyDescent="0.2">
      <c r="AD423" s="9"/>
      <c r="AE423" s="9"/>
    </row>
    <row r="424" spans="30:31" x14ac:dyDescent="0.2">
      <c r="AD424" s="9"/>
      <c r="AE424" s="9"/>
    </row>
    <row r="425" spans="30:31" x14ac:dyDescent="0.2">
      <c r="AD425" s="9"/>
      <c r="AE425" s="9"/>
    </row>
    <row r="426" spans="30:31" x14ac:dyDescent="0.2">
      <c r="AD426" s="9"/>
      <c r="AE426" s="9"/>
    </row>
    <row r="427" spans="30:31" x14ac:dyDescent="0.2">
      <c r="AD427" s="9"/>
      <c r="AE427" s="9"/>
    </row>
    <row r="428" spans="30:31" x14ac:dyDescent="0.2">
      <c r="AD428" s="9"/>
      <c r="AE428" s="9"/>
    </row>
    <row r="429" spans="30:31" x14ac:dyDescent="0.2">
      <c r="AD429" s="9"/>
      <c r="AE429" s="9"/>
    </row>
    <row r="430" spans="30:31" x14ac:dyDescent="0.2">
      <c r="AD430" s="9"/>
      <c r="AE430" s="9"/>
    </row>
    <row r="431" spans="30:31" x14ac:dyDescent="0.2">
      <c r="AD431" s="9"/>
      <c r="AE431" s="9"/>
    </row>
    <row r="432" spans="30:31" x14ac:dyDescent="0.2">
      <c r="AD432" s="9"/>
      <c r="AE432" s="9"/>
    </row>
    <row r="433" spans="30:31" x14ac:dyDescent="0.2">
      <c r="AD433" s="9"/>
      <c r="AE433" s="9"/>
    </row>
    <row r="434" spans="30:31" x14ac:dyDescent="0.2">
      <c r="AD434" s="9"/>
      <c r="AE434" s="9"/>
    </row>
    <row r="435" spans="30:31" x14ac:dyDescent="0.2">
      <c r="AD435" s="9"/>
      <c r="AE435" s="9"/>
    </row>
    <row r="436" spans="30:31" x14ac:dyDescent="0.2">
      <c r="AD436" s="9"/>
      <c r="AE436" s="9"/>
    </row>
    <row r="437" spans="30:31" x14ac:dyDescent="0.2">
      <c r="AD437" s="9"/>
      <c r="AE437" s="9"/>
    </row>
    <row r="438" spans="30:31" x14ac:dyDescent="0.2">
      <c r="AD438" s="9"/>
      <c r="AE438" s="9"/>
    </row>
    <row r="439" spans="30:31" x14ac:dyDescent="0.2">
      <c r="AD439" s="9"/>
      <c r="AE439" s="9"/>
    </row>
    <row r="440" spans="30:31" x14ac:dyDescent="0.2">
      <c r="AD440" s="9"/>
      <c r="AE440" s="9"/>
    </row>
    <row r="441" spans="30:31" x14ac:dyDescent="0.2">
      <c r="AD441" s="9"/>
      <c r="AE441" s="9"/>
    </row>
    <row r="442" spans="30:31" x14ac:dyDescent="0.2">
      <c r="AD442" s="9"/>
      <c r="AE442" s="9"/>
    </row>
    <row r="443" spans="30:31" x14ac:dyDescent="0.2">
      <c r="AD443" s="9"/>
      <c r="AE443" s="9"/>
    </row>
    <row r="444" spans="30:31" x14ac:dyDescent="0.2">
      <c r="AD444" s="9"/>
      <c r="AE444" s="9"/>
    </row>
    <row r="445" spans="30:31" x14ac:dyDescent="0.2">
      <c r="AD445" s="9"/>
      <c r="AE445" s="9"/>
    </row>
    <row r="446" spans="30:31" x14ac:dyDescent="0.2">
      <c r="AD446" s="9"/>
      <c r="AE446" s="9"/>
    </row>
    <row r="447" spans="30:31" x14ac:dyDescent="0.2">
      <c r="AD447" s="9"/>
      <c r="AE447" s="9"/>
    </row>
    <row r="448" spans="30:31" x14ac:dyDescent="0.2">
      <c r="AD448" s="9"/>
      <c r="AE448" s="9"/>
    </row>
    <row r="449" spans="30:31" x14ac:dyDescent="0.2">
      <c r="AD449" s="9"/>
      <c r="AE449" s="9"/>
    </row>
    <row r="450" spans="30:31" x14ac:dyDescent="0.2">
      <c r="AD450" s="9"/>
      <c r="AE450" s="9"/>
    </row>
    <row r="451" spans="30:31" x14ac:dyDescent="0.2">
      <c r="AD451" s="9"/>
      <c r="AE451" s="9"/>
    </row>
    <row r="452" spans="30:31" x14ac:dyDescent="0.2">
      <c r="AD452" s="9"/>
      <c r="AE452" s="9"/>
    </row>
    <row r="453" spans="30:31" x14ac:dyDescent="0.2">
      <c r="AD453" s="9"/>
      <c r="AE453" s="9"/>
    </row>
    <row r="454" spans="30:31" x14ac:dyDescent="0.2">
      <c r="AD454" s="9"/>
      <c r="AE454" s="9"/>
    </row>
    <row r="455" spans="30:31" x14ac:dyDescent="0.2">
      <c r="AD455" s="9"/>
      <c r="AE455" s="9"/>
    </row>
    <row r="456" spans="30:31" x14ac:dyDescent="0.2">
      <c r="AD456" s="9"/>
      <c r="AE456" s="9"/>
    </row>
    <row r="457" spans="30:31" x14ac:dyDescent="0.2">
      <c r="AD457" s="9"/>
      <c r="AE457" s="9"/>
    </row>
    <row r="458" spans="30:31" x14ac:dyDescent="0.2">
      <c r="AD458" s="9"/>
      <c r="AE458" s="9"/>
    </row>
    <row r="459" spans="30:31" x14ac:dyDescent="0.2">
      <c r="AD459" s="9"/>
      <c r="AE459" s="9"/>
    </row>
    <row r="460" spans="30:31" x14ac:dyDescent="0.2">
      <c r="AD460" s="9"/>
      <c r="AE460" s="9"/>
    </row>
    <row r="461" spans="30:31" x14ac:dyDescent="0.2">
      <c r="AD461" s="9"/>
      <c r="AE461" s="9"/>
    </row>
    <row r="462" spans="30:31" x14ac:dyDescent="0.2">
      <c r="AD462" s="9"/>
      <c r="AE462" s="9"/>
    </row>
    <row r="463" spans="30:31" x14ac:dyDescent="0.2">
      <c r="AD463" s="9"/>
      <c r="AE463" s="9"/>
    </row>
    <row r="464" spans="30:31" x14ac:dyDescent="0.2">
      <c r="AD464" s="9"/>
      <c r="AE464" s="9"/>
    </row>
    <row r="465" spans="30:31" x14ac:dyDescent="0.2">
      <c r="AD465" s="9"/>
      <c r="AE465" s="9"/>
    </row>
    <row r="466" spans="30:31" x14ac:dyDescent="0.2">
      <c r="AD466" s="9"/>
      <c r="AE466" s="9"/>
    </row>
    <row r="467" spans="30:31" x14ac:dyDescent="0.2">
      <c r="AD467" s="9"/>
      <c r="AE467" s="9"/>
    </row>
    <row r="468" spans="30:31" x14ac:dyDescent="0.2">
      <c r="AD468" s="9"/>
      <c r="AE468" s="9"/>
    </row>
    <row r="469" spans="30:31" x14ac:dyDescent="0.2">
      <c r="AD469" s="9"/>
      <c r="AE469" s="9"/>
    </row>
    <row r="470" spans="30:31" x14ac:dyDescent="0.2">
      <c r="AD470" s="9"/>
      <c r="AE470" s="9"/>
    </row>
    <row r="471" spans="30:31" x14ac:dyDescent="0.2">
      <c r="AD471" s="9"/>
      <c r="AE471" s="9"/>
    </row>
    <row r="472" spans="30:31" x14ac:dyDescent="0.2">
      <c r="AD472" s="9"/>
      <c r="AE472" s="9"/>
    </row>
    <row r="473" spans="30:31" x14ac:dyDescent="0.2">
      <c r="AD473" s="9"/>
      <c r="AE473" s="9"/>
    </row>
    <row r="474" spans="30:31" x14ac:dyDescent="0.2">
      <c r="AD474" s="9"/>
      <c r="AE474" s="9"/>
    </row>
    <row r="475" spans="30:31" x14ac:dyDescent="0.2">
      <c r="AD475" s="9"/>
      <c r="AE475" s="9"/>
    </row>
    <row r="476" spans="30:31" x14ac:dyDescent="0.2">
      <c r="AD476" s="9"/>
      <c r="AE476" s="9"/>
    </row>
    <row r="477" spans="30:31" x14ac:dyDescent="0.2">
      <c r="AD477" s="9"/>
      <c r="AE477" s="9"/>
    </row>
    <row r="478" spans="30:31" x14ac:dyDescent="0.2">
      <c r="AD478" s="9"/>
      <c r="AE478" s="9"/>
    </row>
    <row r="479" spans="30:31" x14ac:dyDescent="0.2">
      <c r="AD479" s="9"/>
      <c r="AE479" s="9"/>
    </row>
    <row r="480" spans="30:31" x14ac:dyDescent="0.2">
      <c r="AD480" s="9"/>
      <c r="AE480" s="9"/>
    </row>
    <row r="481" spans="30:31" x14ac:dyDescent="0.2">
      <c r="AD481" s="9"/>
      <c r="AE481" s="9"/>
    </row>
    <row r="482" spans="30:31" x14ac:dyDescent="0.2">
      <c r="AD482" s="9"/>
      <c r="AE482" s="9"/>
    </row>
    <row r="483" spans="30:31" x14ac:dyDescent="0.2">
      <c r="AD483" s="9"/>
      <c r="AE483" s="9"/>
    </row>
    <row r="484" spans="30:31" x14ac:dyDescent="0.2">
      <c r="AD484" s="9"/>
      <c r="AE484" s="9"/>
    </row>
    <row r="485" spans="30:31" x14ac:dyDescent="0.2">
      <c r="AD485" s="9"/>
      <c r="AE485" s="9"/>
    </row>
    <row r="486" spans="30:31" x14ac:dyDescent="0.2">
      <c r="AD486" s="9"/>
      <c r="AE486" s="9"/>
    </row>
    <row r="487" spans="30:31" x14ac:dyDescent="0.2">
      <c r="AD487" s="9"/>
      <c r="AE487" s="9"/>
    </row>
    <row r="488" spans="30:31" x14ac:dyDescent="0.2">
      <c r="AD488" s="9"/>
      <c r="AE488" s="9"/>
    </row>
    <row r="489" spans="30:31" x14ac:dyDescent="0.2">
      <c r="AD489" s="9"/>
      <c r="AE489" s="9"/>
    </row>
    <row r="490" spans="30:31" x14ac:dyDescent="0.2">
      <c r="AD490" s="9"/>
      <c r="AE490" s="9"/>
    </row>
    <row r="491" spans="30:31" x14ac:dyDescent="0.2">
      <c r="AD491" s="9"/>
      <c r="AE491" s="9"/>
    </row>
    <row r="492" spans="30:31" x14ac:dyDescent="0.2">
      <c r="AD492" s="9"/>
      <c r="AE492" s="9"/>
    </row>
    <row r="493" spans="30:31" x14ac:dyDescent="0.2">
      <c r="AD493" s="9"/>
      <c r="AE493" s="9"/>
    </row>
    <row r="494" spans="30:31" x14ac:dyDescent="0.2">
      <c r="AD494" s="9"/>
      <c r="AE494" s="9"/>
    </row>
    <row r="495" spans="30:31" x14ac:dyDescent="0.2">
      <c r="AD495" s="9"/>
      <c r="AE495" s="9"/>
    </row>
    <row r="496" spans="30:31" x14ac:dyDescent="0.2">
      <c r="AD496" s="9"/>
      <c r="AE496" s="9"/>
    </row>
    <row r="497" spans="30:31" x14ac:dyDescent="0.2">
      <c r="AD497" s="9"/>
      <c r="AE497" s="9"/>
    </row>
    <row r="498" spans="30:31" x14ac:dyDescent="0.2">
      <c r="AD498" s="9"/>
      <c r="AE498" s="9"/>
    </row>
    <row r="499" spans="30:31" x14ac:dyDescent="0.2">
      <c r="AD499" s="9"/>
      <c r="AE499" s="9"/>
    </row>
    <row r="500" spans="30:31" x14ac:dyDescent="0.2">
      <c r="AD500" s="9"/>
      <c r="AE500" s="9"/>
    </row>
    <row r="501" spans="30:31" x14ac:dyDescent="0.2">
      <c r="AD501" s="9"/>
      <c r="AE501" s="9"/>
    </row>
    <row r="502" spans="30:31" x14ac:dyDescent="0.2">
      <c r="AD502" s="9"/>
      <c r="AE502" s="9"/>
    </row>
    <row r="503" spans="30:31" x14ac:dyDescent="0.2">
      <c r="AD503" s="9"/>
      <c r="AE503" s="9"/>
    </row>
    <row r="504" spans="30:31" x14ac:dyDescent="0.2">
      <c r="AD504" s="9"/>
      <c r="AE504" s="9"/>
    </row>
    <row r="505" spans="30:31" x14ac:dyDescent="0.2">
      <c r="AD505" s="9"/>
      <c r="AE505" s="9"/>
    </row>
    <row r="506" spans="30:31" x14ac:dyDescent="0.2">
      <c r="AD506" s="9"/>
      <c r="AE506" s="9"/>
    </row>
    <row r="507" spans="30:31" x14ac:dyDescent="0.2">
      <c r="AD507" s="9"/>
      <c r="AE507" s="9"/>
    </row>
    <row r="508" spans="30:31" x14ac:dyDescent="0.2">
      <c r="AD508" s="9"/>
      <c r="AE508" s="9"/>
    </row>
    <row r="509" spans="30:31" x14ac:dyDescent="0.2">
      <c r="AD509" s="9"/>
      <c r="AE509" s="9"/>
    </row>
    <row r="510" spans="30:31" x14ac:dyDescent="0.2">
      <c r="AD510" s="9"/>
      <c r="AE510" s="9"/>
    </row>
    <row r="511" spans="30:31" x14ac:dyDescent="0.2">
      <c r="AD511" s="9"/>
      <c r="AE511" s="9"/>
    </row>
    <row r="512" spans="30:31" x14ac:dyDescent="0.2">
      <c r="AD512" s="9"/>
      <c r="AE512" s="9"/>
    </row>
    <row r="513" spans="30:31" x14ac:dyDescent="0.2">
      <c r="AD513" s="9"/>
      <c r="AE513" s="9"/>
    </row>
    <row r="514" spans="30:31" x14ac:dyDescent="0.2">
      <c r="AD514" s="9"/>
      <c r="AE514" s="9"/>
    </row>
    <row r="515" spans="30:31" x14ac:dyDescent="0.2">
      <c r="AD515" s="9"/>
      <c r="AE515" s="9"/>
    </row>
    <row r="516" spans="30:31" x14ac:dyDescent="0.2">
      <c r="AD516" s="9"/>
      <c r="AE516" s="9"/>
    </row>
    <row r="517" spans="30:31" x14ac:dyDescent="0.2">
      <c r="AD517" s="9"/>
      <c r="AE517" s="9"/>
    </row>
    <row r="518" spans="30:31" x14ac:dyDescent="0.2">
      <c r="AD518" s="9"/>
      <c r="AE518" s="9"/>
    </row>
    <row r="519" spans="30:31" x14ac:dyDescent="0.2">
      <c r="AD519" s="9"/>
      <c r="AE519" s="9"/>
    </row>
    <row r="520" spans="30:31" x14ac:dyDescent="0.2">
      <c r="AD520" s="9"/>
      <c r="AE520" s="9"/>
    </row>
    <row r="521" spans="30:31" x14ac:dyDescent="0.2">
      <c r="AD521" s="9"/>
      <c r="AE521" s="9"/>
    </row>
    <row r="522" spans="30:31" x14ac:dyDescent="0.2">
      <c r="AD522" s="9"/>
      <c r="AE522" s="9"/>
    </row>
    <row r="523" spans="30:31" x14ac:dyDescent="0.2">
      <c r="AD523" s="9"/>
      <c r="AE523" s="9"/>
    </row>
    <row r="524" spans="30:31" x14ac:dyDescent="0.2">
      <c r="AD524" s="9"/>
      <c r="AE524" s="9"/>
    </row>
    <row r="525" spans="30:31" x14ac:dyDescent="0.2">
      <c r="AD525" s="9"/>
      <c r="AE525" s="9"/>
    </row>
    <row r="526" spans="30:31" x14ac:dyDescent="0.2">
      <c r="AD526" s="9"/>
      <c r="AE526" s="9"/>
    </row>
    <row r="527" spans="30:31" x14ac:dyDescent="0.2">
      <c r="AD527" s="9"/>
      <c r="AE527" s="9"/>
    </row>
    <row r="528" spans="30:31" x14ac:dyDescent="0.2">
      <c r="AD528" s="9"/>
      <c r="AE528" s="9"/>
    </row>
    <row r="529" spans="30:31" x14ac:dyDescent="0.2">
      <c r="AD529" s="9"/>
      <c r="AE529" s="9"/>
    </row>
    <row r="530" spans="30:31" x14ac:dyDescent="0.2">
      <c r="AD530" s="9"/>
      <c r="AE530" s="9"/>
    </row>
    <row r="531" spans="30:31" x14ac:dyDescent="0.2">
      <c r="AD531" s="9"/>
      <c r="AE531" s="9"/>
    </row>
    <row r="532" spans="30:31" x14ac:dyDescent="0.2">
      <c r="AD532" s="9"/>
      <c r="AE532" s="9"/>
    </row>
    <row r="533" spans="30:31" x14ac:dyDescent="0.2">
      <c r="AD533" s="9"/>
      <c r="AE533" s="9"/>
    </row>
    <row r="534" spans="30:31" x14ac:dyDescent="0.2">
      <c r="AD534" s="9"/>
      <c r="AE534" s="9"/>
    </row>
    <row r="535" spans="30:31" x14ac:dyDescent="0.2">
      <c r="AD535" s="9"/>
      <c r="AE535" s="9"/>
    </row>
    <row r="536" spans="30:31" x14ac:dyDescent="0.2">
      <c r="AD536" s="9"/>
      <c r="AE536" s="9"/>
    </row>
    <row r="537" spans="30:31" x14ac:dyDescent="0.2">
      <c r="AD537" s="9"/>
      <c r="AE537" s="9"/>
    </row>
    <row r="538" spans="30:31" x14ac:dyDescent="0.2">
      <c r="AD538" s="9"/>
      <c r="AE538" s="9"/>
    </row>
    <row r="539" spans="30:31" x14ac:dyDescent="0.2">
      <c r="AD539" s="9"/>
      <c r="AE539" s="9"/>
    </row>
    <row r="540" spans="30:31" x14ac:dyDescent="0.2">
      <c r="AD540" s="9"/>
      <c r="AE540" s="9"/>
    </row>
    <row r="541" spans="30:31" x14ac:dyDescent="0.2">
      <c r="AD541" s="9"/>
      <c r="AE541" s="9"/>
    </row>
    <row r="542" spans="30:31" x14ac:dyDescent="0.2">
      <c r="AD542" s="9"/>
      <c r="AE542" s="9"/>
    </row>
    <row r="543" spans="30:31" x14ac:dyDescent="0.2">
      <c r="AD543" s="9"/>
      <c r="AE543" s="9"/>
    </row>
    <row r="544" spans="30:31" x14ac:dyDescent="0.2">
      <c r="AD544" s="9"/>
      <c r="AE544" s="9"/>
    </row>
    <row r="545" spans="30:31" x14ac:dyDescent="0.2">
      <c r="AD545" s="9"/>
      <c r="AE545" s="9"/>
    </row>
    <row r="546" spans="30:31" x14ac:dyDescent="0.2">
      <c r="AD546" s="9"/>
      <c r="AE546" s="9"/>
    </row>
    <row r="547" spans="30:31" x14ac:dyDescent="0.2">
      <c r="AD547" s="9"/>
      <c r="AE547" s="9"/>
    </row>
    <row r="548" spans="30:31" x14ac:dyDescent="0.2">
      <c r="AD548" s="9"/>
      <c r="AE548" s="9"/>
    </row>
    <row r="549" spans="30:31" x14ac:dyDescent="0.2">
      <c r="AD549" s="9"/>
      <c r="AE549" s="9"/>
    </row>
    <row r="550" spans="30:31" x14ac:dyDescent="0.2">
      <c r="AD550" s="9"/>
      <c r="AE550" s="9"/>
    </row>
    <row r="551" spans="30:31" x14ac:dyDescent="0.2">
      <c r="AD551" s="9"/>
      <c r="AE551" s="9"/>
    </row>
    <row r="552" spans="30:31" x14ac:dyDescent="0.2">
      <c r="AD552" s="9"/>
      <c r="AE552" s="9"/>
    </row>
    <row r="553" spans="30:31" x14ac:dyDescent="0.2">
      <c r="AD553" s="9"/>
      <c r="AE553" s="9"/>
    </row>
    <row r="554" spans="30:31" x14ac:dyDescent="0.2">
      <c r="AD554" s="9"/>
      <c r="AE554" s="9"/>
    </row>
    <row r="555" spans="30:31" x14ac:dyDescent="0.2">
      <c r="AD555" s="9"/>
      <c r="AE555" s="9"/>
    </row>
  </sheetData>
  <sortState xmlns:xlrd2="http://schemas.microsoft.com/office/spreadsheetml/2017/richdata2" ref="B3:W137">
    <sortCondition ref="C38:C137"/>
  </sortState>
  <mergeCells count="49">
    <mergeCell ref="K25:K29"/>
    <mergeCell ref="L25:L29"/>
    <mergeCell ref="M25:M29"/>
    <mergeCell ref="N25:N29"/>
    <mergeCell ref="O49:P49"/>
    <mergeCell ref="K30:K35"/>
    <mergeCell ref="L30:L35"/>
    <mergeCell ref="M30:M35"/>
    <mergeCell ref="N30:N35"/>
    <mergeCell ref="K36:K48"/>
    <mergeCell ref="L36:L48"/>
    <mergeCell ref="M36:M48"/>
    <mergeCell ref="N36:N48"/>
    <mergeCell ref="K12:K21"/>
    <mergeCell ref="L12:L21"/>
    <mergeCell ref="M12:M21"/>
    <mergeCell ref="N12:N21"/>
    <mergeCell ref="K23:K24"/>
    <mergeCell ref="L23:L24"/>
    <mergeCell ref="M23:M24"/>
    <mergeCell ref="N23:N24"/>
    <mergeCell ref="M7:M9"/>
    <mergeCell ref="N7:N9"/>
    <mergeCell ref="O7:O9"/>
    <mergeCell ref="K10:K11"/>
    <mergeCell ref="L10:L11"/>
    <mergeCell ref="M10:M11"/>
    <mergeCell ref="N10:N11"/>
    <mergeCell ref="K1:P1"/>
    <mergeCell ref="O26:O29"/>
    <mergeCell ref="K3:K4"/>
    <mergeCell ref="L3:L4"/>
    <mergeCell ref="M3:M4"/>
    <mergeCell ref="N3:N4"/>
    <mergeCell ref="O3:O4"/>
    <mergeCell ref="P3:P4"/>
    <mergeCell ref="K5:K6"/>
    <mergeCell ref="L5:L6"/>
    <mergeCell ref="M5:M6"/>
    <mergeCell ref="N5:N6"/>
    <mergeCell ref="O5:O6"/>
    <mergeCell ref="P5:P6"/>
    <mergeCell ref="K7:K9"/>
    <mergeCell ref="L7:L9"/>
    <mergeCell ref="C57:F57"/>
    <mergeCell ref="G57:J57"/>
    <mergeCell ref="C1:F1"/>
    <mergeCell ref="G1:J1"/>
    <mergeCell ref="B55:C5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40B2-7434-467F-9893-1A86B6062DCB}">
  <dimension ref="A1:AQ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9.1640625" style="5"/>
    <col min="2" max="2" width="10.5" style="5" bestFit="1" customWidth="1"/>
    <col min="3" max="3" width="10.5" style="5" customWidth="1"/>
  </cols>
  <sheetData>
    <row r="1" spans="1:43" s="2" customFormat="1" x14ac:dyDescent="0.2">
      <c r="A1" s="3">
        <f>COUNTA(D1:AQ1)</f>
        <v>37</v>
      </c>
      <c r="B1" s="3" t="s">
        <v>68</v>
      </c>
      <c r="C1" s="3" t="s">
        <v>69</v>
      </c>
      <c r="D1" s="2" t="s">
        <v>7</v>
      </c>
      <c r="E1" s="2" t="s">
        <v>57</v>
      </c>
      <c r="F1" s="2" t="s">
        <v>9</v>
      </c>
      <c r="G1" s="2" t="s">
        <v>14</v>
      </c>
      <c r="H1" s="2" t="s">
        <v>12</v>
      </c>
      <c r="J1" s="2" t="s">
        <v>70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30</v>
      </c>
      <c r="V1" s="2" t="s">
        <v>29</v>
      </c>
      <c r="W1" s="2" t="s">
        <v>33</v>
      </c>
      <c r="X1" s="2" t="s">
        <v>35</v>
      </c>
      <c r="Y1" s="2" t="s">
        <v>36</v>
      </c>
      <c r="AA1" s="2" t="s">
        <v>37</v>
      </c>
      <c r="AB1" s="2" t="s">
        <v>39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47</v>
      </c>
      <c r="AH1" s="2" t="s">
        <v>48</v>
      </c>
      <c r="AI1" s="2" t="s">
        <v>49</v>
      </c>
      <c r="AJ1" s="2" t="s">
        <v>50</v>
      </c>
      <c r="AK1" s="2" t="s">
        <v>52</v>
      </c>
      <c r="AL1" s="2" t="s">
        <v>54</v>
      </c>
      <c r="AM1" s="2" t="s">
        <v>55</v>
      </c>
      <c r="AN1" s="2" t="s">
        <v>56</v>
      </c>
      <c r="AO1" s="2" t="s">
        <v>59</v>
      </c>
      <c r="AP1" s="2" t="s">
        <v>71</v>
      </c>
      <c r="AQ1" s="2" t="s">
        <v>61</v>
      </c>
    </row>
    <row r="2" spans="1:43" x14ac:dyDescent="0.2">
      <c r="A2" s="6">
        <v>42736</v>
      </c>
      <c r="B2" s="4">
        <f>SUM(D2:H2)+J2+SUM(L2:Y2)+SUM(AA2:AQ2)</f>
        <v>639780</v>
      </c>
      <c r="C2" s="4">
        <f>B2/1000</f>
        <v>639.78</v>
      </c>
      <c r="D2">
        <v>2986</v>
      </c>
      <c r="E2">
        <v>365464</v>
      </c>
      <c r="F2">
        <v>3368</v>
      </c>
      <c r="G2">
        <v>4309</v>
      </c>
      <c r="H2">
        <v>19425</v>
      </c>
      <c r="J2">
        <v>41127</v>
      </c>
      <c r="L2">
        <v>363</v>
      </c>
      <c r="M2">
        <v>466</v>
      </c>
      <c r="N2">
        <v>328</v>
      </c>
      <c r="O2">
        <v>492</v>
      </c>
      <c r="P2">
        <v>493</v>
      </c>
      <c r="Q2">
        <v>2201</v>
      </c>
      <c r="R2">
        <v>960</v>
      </c>
      <c r="S2">
        <v>1171</v>
      </c>
      <c r="T2">
        <v>2869</v>
      </c>
      <c r="U2">
        <v>266</v>
      </c>
      <c r="V2">
        <v>23043</v>
      </c>
      <c r="W2">
        <v>320</v>
      </c>
      <c r="X2">
        <v>1611</v>
      </c>
      <c r="Y2">
        <v>2425</v>
      </c>
      <c r="AA2">
        <v>3278</v>
      </c>
      <c r="AC2">
        <v>83</v>
      </c>
      <c r="AD2">
        <v>171</v>
      </c>
      <c r="AE2">
        <v>441</v>
      </c>
      <c r="AF2">
        <v>153</v>
      </c>
      <c r="AG2">
        <v>103</v>
      </c>
      <c r="AH2">
        <v>172</v>
      </c>
      <c r="AI2">
        <v>1123</v>
      </c>
      <c r="AJ2">
        <v>467</v>
      </c>
      <c r="AK2">
        <v>18112</v>
      </c>
      <c r="AL2">
        <v>19089</v>
      </c>
      <c r="AM2">
        <v>27749</v>
      </c>
      <c r="AN2">
        <v>252</v>
      </c>
      <c r="AO2">
        <v>55973</v>
      </c>
      <c r="AP2">
        <v>34353</v>
      </c>
      <c r="AQ2">
        <v>4574</v>
      </c>
    </row>
    <row r="3" spans="1:43" x14ac:dyDescent="0.2">
      <c r="A3" s="6">
        <v>42767</v>
      </c>
      <c r="B3" s="4">
        <f t="shared" ref="B3:B49" si="0">SUM(D3:H3)+J3+SUM(L3:Y3)+SUM(AA3:AQ3)</f>
        <v>859992</v>
      </c>
      <c r="C3" s="4">
        <f t="shared" ref="C3:C49" si="1">B3/1000</f>
        <v>859.99199999999996</v>
      </c>
      <c r="D3">
        <v>3023</v>
      </c>
      <c r="E3">
        <v>570194</v>
      </c>
      <c r="F3">
        <v>3351</v>
      </c>
      <c r="G3">
        <v>4642</v>
      </c>
      <c r="H3">
        <v>20000</v>
      </c>
      <c r="I3" t="s">
        <v>72</v>
      </c>
      <c r="J3">
        <v>42704</v>
      </c>
      <c r="L3">
        <v>312</v>
      </c>
      <c r="M3">
        <v>470</v>
      </c>
      <c r="N3">
        <v>349</v>
      </c>
      <c r="O3">
        <v>513</v>
      </c>
      <c r="P3">
        <v>516</v>
      </c>
      <c r="Q3">
        <v>2758</v>
      </c>
      <c r="R3">
        <v>981</v>
      </c>
      <c r="S3">
        <v>1165</v>
      </c>
      <c r="T3">
        <v>2940</v>
      </c>
      <c r="U3">
        <v>263</v>
      </c>
      <c r="V3">
        <v>23350</v>
      </c>
      <c r="W3">
        <v>537</v>
      </c>
      <c r="X3">
        <v>1577</v>
      </c>
      <c r="Y3">
        <v>2637</v>
      </c>
      <c r="AA3">
        <v>3445</v>
      </c>
      <c r="AC3">
        <v>68</v>
      </c>
      <c r="AD3">
        <v>172</v>
      </c>
      <c r="AE3">
        <v>499</v>
      </c>
      <c r="AF3">
        <v>137</v>
      </c>
      <c r="AG3">
        <v>82</v>
      </c>
      <c r="AH3">
        <v>129</v>
      </c>
      <c r="AI3">
        <v>1101</v>
      </c>
      <c r="AJ3">
        <v>482</v>
      </c>
      <c r="AK3">
        <v>18218</v>
      </c>
      <c r="AL3">
        <v>20264</v>
      </c>
      <c r="AM3">
        <v>31024</v>
      </c>
      <c r="AN3">
        <v>322</v>
      </c>
      <c r="AO3">
        <v>60162</v>
      </c>
      <c r="AP3">
        <v>37069</v>
      </c>
      <c r="AQ3">
        <v>4536</v>
      </c>
    </row>
    <row r="4" spans="1:43" x14ac:dyDescent="0.2">
      <c r="A4" s="6">
        <v>42795</v>
      </c>
      <c r="B4" s="4">
        <f t="shared" si="0"/>
        <v>1122109</v>
      </c>
      <c r="C4" s="4">
        <f t="shared" si="1"/>
        <v>1122.1089999999999</v>
      </c>
      <c r="D4">
        <v>3468</v>
      </c>
      <c r="E4">
        <v>777725</v>
      </c>
      <c r="F4">
        <v>4012</v>
      </c>
      <c r="G4">
        <v>5872</v>
      </c>
      <c r="H4">
        <v>20000</v>
      </c>
      <c r="I4" t="s">
        <v>72</v>
      </c>
      <c r="J4">
        <v>50830</v>
      </c>
      <c r="L4">
        <v>482</v>
      </c>
      <c r="M4">
        <v>512</v>
      </c>
      <c r="N4">
        <v>524</v>
      </c>
      <c r="O4">
        <v>658</v>
      </c>
      <c r="P4">
        <v>1149</v>
      </c>
      <c r="Q4">
        <v>3090</v>
      </c>
      <c r="R4">
        <v>1263</v>
      </c>
      <c r="S4">
        <v>1560</v>
      </c>
      <c r="T4">
        <v>3456</v>
      </c>
      <c r="U4">
        <v>312</v>
      </c>
      <c r="V4">
        <v>30351</v>
      </c>
      <c r="W4">
        <v>397</v>
      </c>
      <c r="X4">
        <v>1691</v>
      </c>
      <c r="Y4">
        <v>2708</v>
      </c>
      <c r="AA4">
        <v>3927</v>
      </c>
      <c r="AC4">
        <v>69</v>
      </c>
      <c r="AD4">
        <v>228</v>
      </c>
      <c r="AE4">
        <v>495</v>
      </c>
      <c r="AF4">
        <v>191</v>
      </c>
      <c r="AG4">
        <v>95</v>
      </c>
      <c r="AH4">
        <v>160</v>
      </c>
      <c r="AI4">
        <v>1467</v>
      </c>
      <c r="AJ4">
        <v>574</v>
      </c>
      <c r="AK4">
        <v>24091</v>
      </c>
      <c r="AL4">
        <v>23643</v>
      </c>
      <c r="AM4">
        <v>36822</v>
      </c>
      <c r="AN4">
        <v>343</v>
      </c>
      <c r="AO4">
        <v>68165</v>
      </c>
      <c r="AP4">
        <v>45275</v>
      </c>
      <c r="AQ4">
        <v>6504</v>
      </c>
    </row>
    <row r="5" spans="1:43" x14ac:dyDescent="0.2">
      <c r="A5" s="6">
        <v>42826</v>
      </c>
      <c r="B5" s="4">
        <f t="shared" si="0"/>
        <v>1034839</v>
      </c>
      <c r="C5" s="4">
        <f t="shared" si="1"/>
        <v>1034.8389999999999</v>
      </c>
      <c r="D5">
        <v>2945</v>
      </c>
      <c r="E5">
        <v>712497</v>
      </c>
      <c r="F5">
        <v>3623</v>
      </c>
      <c r="G5">
        <v>6836</v>
      </c>
      <c r="H5">
        <v>20000</v>
      </c>
      <c r="I5" t="s">
        <v>72</v>
      </c>
      <c r="J5">
        <v>45039</v>
      </c>
      <c r="L5">
        <v>404</v>
      </c>
      <c r="M5">
        <v>457</v>
      </c>
      <c r="N5">
        <v>386</v>
      </c>
      <c r="O5">
        <v>534</v>
      </c>
      <c r="P5">
        <v>954</v>
      </c>
      <c r="Q5">
        <v>3107</v>
      </c>
      <c r="R5">
        <v>1204</v>
      </c>
      <c r="S5">
        <v>1411</v>
      </c>
      <c r="T5">
        <v>3155</v>
      </c>
      <c r="U5">
        <v>609</v>
      </c>
      <c r="V5">
        <v>31438</v>
      </c>
      <c r="W5">
        <v>337</v>
      </c>
      <c r="X5">
        <v>1403</v>
      </c>
      <c r="Y5">
        <v>1812</v>
      </c>
      <c r="AA5">
        <v>3694</v>
      </c>
      <c r="AC5">
        <v>64</v>
      </c>
      <c r="AD5">
        <v>68</v>
      </c>
      <c r="AE5">
        <v>487</v>
      </c>
      <c r="AF5">
        <v>184</v>
      </c>
      <c r="AG5">
        <v>117</v>
      </c>
      <c r="AH5">
        <v>167</v>
      </c>
      <c r="AI5">
        <v>1488</v>
      </c>
      <c r="AJ5">
        <v>451</v>
      </c>
      <c r="AK5">
        <v>22557</v>
      </c>
      <c r="AL5">
        <v>20984</v>
      </c>
      <c r="AM5">
        <v>35017</v>
      </c>
      <c r="AN5">
        <v>351</v>
      </c>
      <c r="AO5">
        <v>62768</v>
      </c>
      <c r="AP5">
        <v>41913</v>
      </c>
      <c r="AQ5">
        <v>6378</v>
      </c>
    </row>
    <row r="6" spans="1:43" x14ac:dyDescent="0.2">
      <c r="A6" s="6">
        <v>42856</v>
      </c>
      <c r="B6" s="4">
        <f t="shared" si="0"/>
        <v>1093624</v>
      </c>
      <c r="C6" s="4">
        <f t="shared" si="1"/>
        <v>1093.624</v>
      </c>
      <c r="D6">
        <v>3129</v>
      </c>
      <c r="E6">
        <v>757404</v>
      </c>
      <c r="F6">
        <v>4077</v>
      </c>
      <c r="G6">
        <v>15939</v>
      </c>
      <c r="H6">
        <v>20000</v>
      </c>
      <c r="I6" t="s">
        <v>72</v>
      </c>
      <c r="J6">
        <v>46606</v>
      </c>
      <c r="L6">
        <v>329</v>
      </c>
      <c r="M6">
        <v>496</v>
      </c>
      <c r="N6">
        <v>675</v>
      </c>
      <c r="O6">
        <v>591</v>
      </c>
      <c r="P6">
        <v>1320</v>
      </c>
      <c r="Q6">
        <v>3319</v>
      </c>
      <c r="R6">
        <v>1502</v>
      </c>
      <c r="S6">
        <v>1506</v>
      </c>
      <c r="T6">
        <v>3163</v>
      </c>
      <c r="U6">
        <v>715</v>
      </c>
      <c r="V6">
        <v>33719</v>
      </c>
      <c r="W6">
        <v>162</v>
      </c>
      <c r="X6">
        <v>1594</v>
      </c>
      <c r="Y6">
        <v>2099</v>
      </c>
      <c r="AA6">
        <v>3622</v>
      </c>
      <c r="AC6">
        <v>89</v>
      </c>
      <c r="AD6">
        <v>117</v>
      </c>
      <c r="AE6">
        <v>487</v>
      </c>
      <c r="AF6">
        <v>176</v>
      </c>
      <c r="AG6">
        <v>147</v>
      </c>
      <c r="AH6">
        <v>172</v>
      </c>
      <c r="AI6">
        <v>1350</v>
      </c>
      <c r="AJ6">
        <v>440</v>
      </c>
      <c r="AK6">
        <v>22410</v>
      </c>
      <c r="AL6">
        <v>21736</v>
      </c>
      <c r="AM6">
        <v>31526</v>
      </c>
      <c r="AN6">
        <v>341</v>
      </c>
      <c r="AO6">
        <v>61810</v>
      </c>
      <c r="AP6">
        <v>44494</v>
      </c>
      <c r="AQ6">
        <v>6362</v>
      </c>
    </row>
    <row r="7" spans="1:43" x14ac:dyDescent="0.2">
      <c r="A7" s="6">
        <v>42887</v>
      </c>
      <c r="B7" s="4">
        <f t="shared" si="0"/>
        <v>939259</v>
      </c>
      <c r="C7" s="4">
        <f t="shared" si="1"/>
        <v>939.25900000000001</v>
      </c>
      <c r="D7">
        <v>2663</v>
      </c>
      <c r="E7">
        <v>664909</v>
      </c>
      <c r="F7">
        <v>3600</v>
      </c>
      <c r="G7">
        <v>13145</v>
      </c>
      <c r="H7">
        <v>20000</v>
      </c>
      <c r="I7" t="s">
        <v>72</v>
      </c>
      <c r="J7">
        <v>42982</v>
      </c>
      <c r="L7">
        <v>183</v>
      </c>
      <c r="M7">
        <v>458</v>
      </c>
      <c r="N7">
        <v>864</v>
      </c>
      <c r="O7">
        <v>477</v>
      </c>
      <c r="P7">
        <v>968</v>
      </c>
      <c r="Q7">
        <v>2694</v>
      </c>
      <c r="R7">
        <v>1002</v>
      </c>
      <c r="S7">
        <v>1291</v>
      </c>
      <c r="T7">
        <v>2748</v>
      </c>
      <c r="U7">
        <v>640</v>
      </c>
      <c r="V7">
        <v>25599</v>
      </c>
      <c r="W7">
        <v>115</v>
      </c>
      <c r="X7">
        <v>1497</v>
      </c>
      <c r="Y7">
        <v>1742</v>
      </c>
      <c r="AA7">
        <v>3237</v>
      </c>
      <c r="AC7">
        <v>52</v>
      </c>
      <c r="AD7">
        <v>118</v>
      </c>
      <c r="AE7">
        <v>430</v>
      </c>
      <c r="AF7">
        <v>202</v>
      </c>
      <c r="AG7">
        <v>131</v>
      </c>
      <c r="AH7">
        <v>174</v>
      </c>
      <c r="AI7">
        <v>1013</v>
      </c>
      <c r="AJ7">
        <v>373</v>
      </c>
      <c r="AK7">
        <v>17153</v>
      </c>
      <c r="AL7">
        <v>16949</v>
      </c>
      <c r="AM7">
        <v>19950</v>
      </c>
      <c r="AN7">
        <v>269</v>
      </c>
      <c r="AO7">
        <v>50426</v>
      </c>
      <c r="AP7">
        <v>36903</v>
      </c>
      <c r="AQ7">
        <v>4302</v>
      </c>
    </row>
    <row r="8" spans="1:43" x14ac:dyDescent="0.2">
      <c r="A8" s="6">
        <v>42917</v>
      </c>
      <c r="B8" s="4">
        <f t="shared" si="0"/>
        <v>870988</v>
      </c>
      <c r="C8" s="4">
        <f t="shared" si="1"/>
        <v>870.98800000000006</v>
      </c>
      <c r="D8">
        <v>2332</v>
      </c>
      <c r="E8">
        <v>625621</v>
      </c>
      <c r="F8">
        <v>3373</v>
      </c>
      <c r="G8">
        <v>10211</v>
      </c>
      <c r="H8">
        <v>20000</v>
      </c>
      <c r="I8" t="s">
        <v>72</v>
      </c>
      <c r="J8">
        <v>43840</v>
      </c>
      <c r="L8">
        <v>245</v>
      </c>
      <c r="M8">
        <v>389</v>
      </c>
      <c r="N8">
        <v>386</v>
      </c>
      <c r="O8">
        <v>420</v>
      </c>
      <c r="P8">
        <v>979</v>
      </c>
      <c r="Q8">
        <v>2343</v>
      </c>
      <c r="R8">
        <v>1092</v>
      </c>
      <c r="S8">
        <v>1234</v>
      </c>
      <c r="T8">
        <v>2471</v>
      </c>
      <c r="U8">
        <v>760</v>
      </c>
      <c r="V8">
        <v>20239</v>
      </c>
      <c r="W8">
        <v>125</v>
      </c>
      <c r="X8">
        <v>1594</v>
      </c>
      <c r="Y8">
        <v>1862</v>
      </c>
      <c r="AA8">
        <v>2884</v>
      </c>
      <c r="AC8">
        <v>65</v>
      </c>
      <c r="AD8">
        <v>468</v>
      </c>
      <c r="AE8">
        <v>451</v>
      </c>
      <c r="AF8">
        <v>190</v>
      </c>
      <c r="AG8">
        <v>73</v>
      </c>
      <c r="AH8">
        <v>180</v>
      </c>
      <c r="AI8">
        <v>981</v>
      </c>
      <c r="AJ8">
        <v>402</v>
      </c>
      <c r="AK8">
        <v>13360</v>
      </c>
      <c r="AL8">
        <v>14552</v>
      </c>
      <c r="AM8">
        <v>16453</v>
      </c>
      <c r="AN8">
        <v>287</v>
      </c>
      <c r="AO8">
        <v>46251</v>
      </c>
      <c r="AP8">
        <v>31751</v>
      </c>
      <c r="AQ8">
        <v>3124</v>
      </c>
    </row>
    <row r="9" spans="1:43" x14ac:dyDescent="0.2">
      <c r="A9" s="6">
        <v>42948</v>
      </c>
      <c r="B9" s="4">
        <f t="shared" si="0"/>
        <v>869039</v>
      </c>
      <c r="C9" s="4">
        <f t="shared" si="1"/>
        <v>869.03899999999999</v>
      </c>
      <c r="D9">
        <v>2447</v>
      </c>
      <c r="E9">
        <v>626114</v>
      </c>
      <c r="F9">
        <v>3196</v>
      </c>
      <c r="G9">
        <v>10583</v>
      </c>
      <c r="H9">
        <v>20000</v>
      </c>
      <c r="I9" t="s">
        <v>72</v>
      </c>
      <c r="J9">
        <v>42786</v>
      </c>
      <c r="L9">
        <v>125</v>
      </c>
      <c r="M9">
        <v>406</v>
      </c>
      <c r="N9">
        <v>468</v>
      </c>
      <c r="O9">
        <v>436</v>
      </c>
      <c r="P9">
        <v>959</v>
      </c>
      <c r="Q9">
        <v>2217</v>
      </c>
      <c r="R9">
        <v>1292</v>
      </c>
      <c r="S9">
        <v>1127</v>
      </c>
      <c r="T9">
        <v>2471</v>
      </c>
      <c r="U9">
        <v>648</v>
      </c>
      <c r="V9">
        <v>19693</v>
      </c>
      <c r="W9">
        <v>130</v>
      </c>
      <c r="X9">
        <v>1569</v>
      </c>
      <c r="Y9">
        <v>1902</v>
      </c>
      <c r="AA9">
        <v>2873</v>
      </c>
      <c r="AC9">
        <v>48</v>
      </c>
      <c r="AD9">
        <v>340</v>
      </c>
      <c r="AE9">
        <v>417</v>
      </c>
      <c r="AF9">
        <v>202</v>
      </c>
      <c r="AG9">
        <v>88</v>
      </c>
      <c r="AH9">
        <v>150</v>
      </c>
      <c r="AI9">
        <v>784</v>
      </c>
      <c r="AJ9">
        <v>432</v>
      </c>
      <c r="AK9">
        <v>13169</v>
      </c>
      <c r="AL9">
        <v>15120</v>
      </c>
      <c r="AM9">
        <v>16767</v>
      </c>
      <c r="AN9">
        <v>308</v>
      </c>
      <c r="AO9">
        <v>45460</v>
      </c>
      <c r="AP9">
        <v>31111</v>
      </c>
      <c r="AQ9">
        <v>3201</v>
      </c>
    </row>
    <row r="10" spans="1:43" x14ac:dyDescent="0.2">
      <c r="A10" s="6">
        <v>42979</v>
      </c>
      <c r="B10" s="4">
        <f t="shared" si="0"/>
        <v>984114</v>
      </c>
      <c r="C10" s="4">
        <f t="shared" si="1"/>
        <v>984.11400000000003</v>
      </c>
      <c r="D10">
        <v>2445</v>
      </c>
      <c r="E10">
        <v>708591</v>
      </c>
      <c r="F10">
        <v>3723</v>
      </c>
      <c r="G10">
        <v>9888</v>
      </c>
      <c r="H10">
        <v>17849</v>
      </c>
      <c r="J10">
        <v>46365</v>
      </c>
      <c r="L10">
        <v>468</v>
      </c>
      <c r="M10">
        <v>432</v>
      </c>
      <c r="N10">
        <v>364</v>
      </c>
      <c r="O10">
        <v>420</v>
      </c>
      <c r="P10">
        <v>1018</v>
      </c>
      <c r="Q10">
        <v>2445</v>
      </c>
      <c r="R10">
        <v>1207</v>
      </c>
      <c r="S10">
        <v>1133</v>
      </c>
      <c r="T10">
        <v>2522</v>
      </c>
      <c r="U10">
        <v>594</v>
      </c>
      <c r="V10">
        <v>24154</v>
      </c>
      <c r="W10">
        <v>140</v>
      </c>
      <c r="X10">
        <v>1521</v>
      </c>
      <c r="Y10">
        <v>2579</v>
      </c>
      <c r="Z10" t="s">
        <v>73</v>
      </c>
      <c r="AA10">
        <v>3324</v>
      </c>
      <c r="AC10">
        <v>68</v>
      </c>
      <c r="AD10">
        <v>272</v>
      </c>
      <c r="AE10">
        <v>539</v>
      </c>
      <c r="AF10">
        <v>200</v>
      </c>
      <c r="AG10">
        <v>86</v>
      </c>
      <c r="AH10">
        <v>270</v>
      </c>
      <c r="AI10">
        <v>796</v>
      </c>
      <c r="AJ10">
        <v>486</v>
      </c>
      <c r="AK10">
        <v>16270</v>
      </c>
      <c r="AL10">
        <v>18188</v>
      </c>
      <c r="AM10">
        <v>22200</v>
      </c>
      <c r="AN10">
        <v>246</v>
      </c>
      <c r="AO10">
        <v>52207</v>
      </c>
      <c r="AP10">
        <v>37140</v>
      </c>
      <c r="AQ10">
        <v>3964</v>
      </c>
    </row>
    <row r="11" spans="1:43" x14ac:dyDescent="0.2">
      <c r="A11" s="6">
        <v>43009</v>
      </c>
      <c r="B11" s="4">
        <f t="shared" si="0"/>
        <v>1182708</v>
      </c>
      <c r="C11" s="4">
        <f t="shared" si="1"/>
        <v>1182.7080000000001</v>
      </c>
      <c r="D11">
        <v>2533</v>
      </c>
      <c r="E11">
        <v>842487</v>
      </c>
      <c r="F11">
        <v>4503</v>
      </c>
      <c r="G11">
        <v>11939</v>
      </c>
      <c r="H11">
        <v>20582</v>
      </c>
      <c r="J11">
        <v>51070</v>
      </c>
      <c r="L11">
        <v>476</v>
      </c>
      <c r="M11">
        <v>463</v>
      </c>
      <c r="N11">
        <v>508</v>
      </c>
      <c r="O11">
        <v>497</v>
      </c>
      <c r="P11">
        <v>1517</v>
      </c>
      <c r="Q11">
        <v>3203</v>
      </c>
      <c r="R11">
        <v>1434</v>
      </c>
      <c r="S11">
        <v>1379</v>
      </c>
      <c r="T11">
        <v>2919</v>
      </c>
      <c r="U11">
        <v>671</v>
      </c>
      <c r="V11">
        <v>30703</v>
      </c>
      <c r="W11">
        <v>140</v>
      </c>
      <c r="X11">
        <v>1581</v>
      </c>
      <c r="Y11">
        <v>3256</v>
      </c>
      <c r="AA11">
        <v>3723</v>
      </c>
      <c r="AB11">
        <v>198</v>
      </c>
      <c r="AC11">
        <v>127</v>
      </c>
      <c r="AD11">
        <v>215</v>
      </c>
      <c r="AE11">
        <v>596</v>
      </c>
      <c r="AF11">
        <v>235</v>
      </c>
      <c r="AG11">
        <v>111</v>
      </c>
      <c r="AH11">
        <v>376</v>
      </c>
      <c r="AI11">
        <v>1165</v>
      </c>
      <c r="AJ11">
        <v>493</v>
      </c>
      <c r="AK11">
        <v>23820</v>
      </c>
      <c r="AL11">
        <v>25804</v>
      </c>
      <c r="AM11">
        <v>29915</v>
      </c>
      <c r="AN11">
        <v>212</v>
      </c>
      <c r="AO11">
        <v>63085</v>
      </c>
      <c r="AP11">
        <v>44500</v>
      </c>
      <c r="AQ11">
        <v>6272</v>
      </c>
    </row>
    <row r="12" spans="1:43" x14ac:dyDescent="0.2">
      <c r="A12" s="6">
        <v>43040</v>
      </c>
      <c r="B12" s="4">
        <f t="shared" si="0"/>
        <v>1300816</v>
      </c>
      <c r="C12" s="4">
        <f t="shared" si="1"/>
        <v>1300.816</v>
      </c>
      <c r="D12">
        <v>2739</v>
      </c>
      <c r="E12">
        <v>931590</v>
      </c>
      <c r="F12">
        <v>4797</v>
      </c>
      <c r="G12">
        <v>13655</v>
      </c>
      <c r="H12">
        <v>24210</v>
      </c>
      <c r="J12">
        <v>54933</v>
      </c>
      <c r="L12">
        <v>588</v>
      </c>
      <c r="M12">
        <v>490</v>
      </c>
      <c r="N12">
        <v>569</v>
      </c>
      <c r="O12">
        <v>542</v>
      </c>
      <c r="P12">
        <v>1851</v>
      </c>
      <c r="Q12">
        <v>4528</v>
      </c>
      <c r="R12">
        <v>1564</v>
      </c>
      <c r="S12">
        <v>1465</v>
      </c>
      <c r="T12">
        <v>3008</v>
      </c>
      <c r="U12">
        <v>725</v>
      </c>
      <c r="V12">
        <v>37754</v>
      </c>
      <c r="W12">
        <v>145</v>
      </c>
      <c r="X12">
        <v>1806</v>
      </c>
      <c r="Y12">
        <v>2395</v>
      </c>
      <c r="AA12">
        <v>3819</v>
      </c>
      <c r="AB12">
        <v>260</v>
      </c>
      <c r="AC12">
        <v>117</v>
      </c>
      <c r="AD12">
        <v>136</v>
      </c>
      <c r="AE12">
        <v>559</v>
      </c>
      <c r="AF12">
        <v>257</v>
      </c>
      <c r="AG12">
        <v>301</v>
      </c>
      <c r="AH12">
        <v>282</v>
      </c>
      <c r="AI12">
        <v>1242</v>
      </c>
      <c r="AJ12">
        <v>547</v>
      </c>
      <c r="AK12">
        <v>24564</v>
      </c>
      <c r="AL12">
        <v>22229</v>
      </c>
      <c r="AM12">
        <v>32766</v>
      </c>
      <c r="AN12">
        <v>344</v>
      </c>
      <c r="AO12">
        <v>65443</v>
      </c>
      <c r="AP12">
        <v>52003</v>
      </c>
      <c r="AQ12">
        <v>6593</v>
      </c>
    </row>
    <row r="13" spans="1:43" x14ac:dyDescent="0.2">
      <c r="A13" s="6">
        <v>43070</v>
      </c>
      <c r="B13" s="4">
        <f t="shared" si="0"/>
        <v>1039490</v>
      </c>
      <c r="C13" s="4">
        <f t="shared" si="1"/>
        <v>1039.49</v>
      </c>
      <c r="D13">
        <v>2488</v>
      </c>
      <c r="E13">
        <v>728443</v>
      </c>
      <c r="F13">
        <v>4210</v>
      </c>
      <c r="G13">
        <v>10833</v>
      </c>
      <c r="H13">
        <v>18071</v>
      </c>
      <c r="J13">
        <v>48050</v>
      </c>
      <c r="K13" t="s">
        <v>74</v>
      </c>
      <c r="L13">
        <v>250</v>
      </c>
      <c r="M13">
        <v>403</v>
      </c>
      <c r="N13">
        <v>537</v>
      </c>
      <c r="O13">
        <v>465</v>
      </c>
      <c r="P13">
        <v>1269</v>
      </c>
      <c r="Q13">
        <v>3546</v>
      </c>
      <c r="R13">
        <v>1387</v>
      </c>
      <c r="S13">
        <v>1221</v>
      </c>
      <c r="T13">
        <v>2600</v>
      </c>
      <c r="U13">
        <v>682</v>
      </c>
      <c r="V13">
        <v>30319</v>
      </c>
      <c r="W13">
        <v>131</v>
      </c>
      <c r="X13">
        <v>1482</v>
      </c>
      <c r="Y13">
        <v>1608</v>
      </c>
      <c r="AA13">
        <v>3014</v>
      </c>
      <c r="AB13">
        <v>199</v>
      </c>
      <c r="AC13">
        <v>78</v>
      </c>
      <c r="AD13">
        <v>103</v>
      </c>
      <c r="AE13">
        <v>478</v>
      </c>
      <c r="AF13">
        <v>183</v>
      </c>
      <c r="AG13">
        <v>81</v>
      </c>
      <c r="AH13">
        <v>190</v>
      </c>
      <c r="AI13">
        <v>791</v>
      </c>
      <c r="AJ13">
        <v>504</v>
      </c>
      <c r="AK13">
        <v>18942</v>
      </c>
      <c r="AL13">
        <v>16416</v>
      </c>
      <c r="AM13">
        <v>22479</v>
      </c>
      <c r="AN13">
        <v>195</v>
      </c>
      <c r="AO13">
        <v>48104</v>
      </c>
      <c r="AP13">
        <v>64579</v>
      </c>
      <c r="AQ13">
        <v>5159</v>
      </c>
    </row>
    <row r="14" spans="1:43" x14ac:dyDescent="0.2">
      <c r="A14" s="6">
        <v>43101</v>
      </c>
      <c r="B14" s="4">
        <f t="shared" si="0"/>
        <v>1161110</v>
      </c>
      <c r="C14" s="4">
        <f t="shared" si="1"/>
        <v>1161.1099999999999</v>
      </c>
      <c r="D14">
        <v>2587</v>
      </c>
      <c r="E14">
        <v>801339</v>
      </c>
      <c r="F14">
        <v>4226</v>
      </c>
      <c r="G14">
        <v>12749</v>
      </c>
      <c r="H14">
        <v>21255</v>
      </c>
      <c r="J14">
        <v>73895</v>
      </c>
      <c r="L14">
        <v>304</v>
      </c>
      <c r="M14">
        <v>412</v>
      </c>
      <c r="N14">
        <v>651</v>
      </c>
      <c r="O14">
        <v>514</v>
      </c>
      <c r="P14">
        <v>1538</v>
      </c>
      <c r="Q14">
        <v>2828</v>
      </c>
      <c r="R14">
        <v>1404</v>
      </c>
      <c r="S14">
        <v>1202</v>
      </c>
      <c r="T14">
        <v>2745</v>
      </c>
      <c r="U14">
        <v>670</v>
      </c>
      <c r="V14">
        <v>26348</v>
      </c>
      <c r="W14">
        <v>105</v>
      </c>
      <c r="X14">
        <v>1808</v>
      </c>
      <c r="Y14">
        <v>2353</v>
      </c>
      <c r="AA14">
        <v>3281</v>
      </c>
      <c r="AB14">
        <v>277</v>
      </c>
      <c r="AC14">
        <v>79</v>
      </c>
      <c r="AD14">
        <v>138</v>
      </c>
      <c r="AE14">
        <v>556</v>
      </c>
      <c r="AF14">
        <v>215</v>
      </c>
      <c r="AG14">
        <v>77</v>
      </c>
      <c r="AH14">
        <v>228</v>
      </c>
      <c r="AI14">
        <v>823</v>
      </c>
      <c r="AJ14">
        <v>435</v>
      </c>
      <c r="AK14">
        <v>18794</v>
      </c>
      <c r="AL14">
        <v>18739</v>
      </c>
      <c r="AM14">
        <v>23746</v>
      </c>
      <c r="AN14">
        <v>249</v>
      </c>
      <c r="AO14">
        <v>54890</v>
      </c>
      <c r="AP14">
        <v>74932</v>
      </c>
      <c r="AQ14">
        <v>4718</v>
      </c>
    </row>
    <row r="15" spans="1:43" x14ac:dyDescent="0.2">
      <c r="A15" s="6">
        <v>43132</v>
      </c>
      <c r="B15" s="4">
        <f t="shared" si="0"/>
        <v>1078028</v>
      </c>
      <c r="C15" s="4">
        <f t="shared" si="1"/>
        <v>1078.028</v>
      </c>
      <c r="D15">
        <v>2371</v>
      </c>
      <c r="E15">
        <v>772423</v>
      </c>
      <c r="F15">
        <v>3849</v>
      </c>
      <c r="G15">
        <v>13442</v>
      </c>
      <c r="H15">
        <v>21170</v>
      </c>
      <c r="J15">
        <v>53935</v>
      </c>
      <c r="L15">
        <v>321</v>
      </c>
      <c r="M15">
        <v>419</v>
      </c>
      <c r="N15">
        <v>524</v>
      </c>
      <c r="O15">
        <v>704</v>
      </c>
      <c r="P15">
        <v>1814</v>
      </c>
      <c r="Q15">
        <v>6000</v>
      </c>
      <c r="R15">
        <v>1317</v>
      </c>
      <c r="S15">
        <v>1173</v>
      </c>
      <c r="T15">
        <v>3108</v>
      </c>
      <c r="U15">
        <v>595</v>
      </c>
      <c r="V15">
        <v>24423</v>
      </c>
      <c r="W15">
        <v>203</v>
      </c>
      <c r="X15">
        <v>1561</v>
      </c>
      <c r="Y15">
        <v>1848</v>
      </c>
      <c r="AA15">
        <v>3444</v>
      </c>
      <c r="AB15">
        <v>222</v>
      </c>
      <c r="AC15">
        <v>91</v>
      </c>
      <c r="AD15">
        <v>117</v>
      </c>
      <c r="AE15">
        <v>464</v>
      </c>
      <c r="AF15">
        <v>239</v>
      </c>
      <c r="AG15">
        <v>84</v>
      </c>
      <c r="AH15">
        <v>232</v>
      </c>
      <c r="AI15">
        <v>829</v>
      </c>
      <c r="AJ15">
        <v>462</v>
      </c>
      <c r="AK15">
        <v>17498</v>
      </c>
      <c r="AL15">
        <v>18200</v>
      </c>
      <c r="AM15">
        <v>28170</v>
      </c>
      <c r="AN15">
        <v>249</v>
      </c>
      <c r="AO15">
        <v>55062</v>
      </c>
      <c r="AP15">
        <v>36785</v>
      </c>
      <c r="AQ15">
        <v>4680</v>
      </c>
    </row>
    <row r="16" spans="1:43" x14ac:dyDescent="0.2">
      <c r="A16" s="6">
        <v>43160</v>
      </c>
      <c r="B16" s="4">
        <f t="shared" si="0"/>
        <v>1228989</v>
      </c>
      <c r="C16" s="4">
        <f t="shared" si="1"/>
        <v>1228.989</v>
      </c>
      <c r="D16">
        <v>2854</v>
      </c>
      <c r="E16">
        <v>815968</v>
      </c>
      <c r="F16">
        <v>4632</v>
      </c>
      <c r="G16">
        <v>15981</v>
      </c>
      <c r="H16">
        <v>22381</v>
      </c>
      <c r="J16">
        <v>67877</v>
      </c>
      <c r="L16">
        <v>412</v>
      </c>
      <c r="M16">
        <v>152</v>
      </c>
      <c r="N16">
        <v>731</v>
      </c>
      <c r="O16">
        <v>714</v>
      </c>
      <c r="P16">
        <v>2438</v>
      </c>
      <c r="Q16">
        <v>4728</v>
      </c>
      <c r="R16">
        <v>1879</v>
      </c>
      <c r="S16">
        <v>1517</v>
      </c>
      <c r="T16">
        <v>3722</v>
      </c>
      <c r="U16">
        <v>690</v>
      </c>
      <c r="V16">
        <v>31499</v>
      </c>
      <c r="W16">
        <v>102</v>
      </c>
      <c r="X16">
        <v>1958</v>
      </c>
      <c r="Y16">
        <v>2340</v>
      </c>
      <c r="AA16">
        <v>3868</v>
      </c>
      <c r="AB16">
        <v>252</v>
      </c>
      <c r="AC16">
        <v>115</v>
      </c>
      <c r="AD16">
        <v>157</v>
      </c>
      <c r="AE16">
        <v>533</v>
      </c>
      <c r="AF16">
        <v>274</v>
      </c>
      <c r="AG16">
        <v>134</v>
      </c>
      <c r="AH16">
        <v>256</v>
      </c>
      <c r="AI16">
        <v>958</v>
      </c>
      <c r="AJ16">
        <v>581</v>
      </c>
      <c r="AK16">
        <v>22173</v>
      </c>
      <c r="AL16">
        <v>21431</v>
      </c>
      <c r="AM16">
        <v>31511</v>
      </c>
      <c r="AN16">
        <v>358</v>
      </c>
      <c r="AO16">
        <v>65775</v>
      </c>
      <c r="AP16">
        <v>92119</v>
      </c>
      <c r="AQ16">
        <v>5919</v>
      </c>
    </row>
    <row r="17" spans="1:43" x14ac:dyDescent="0.2">
      <c r="A17" s="6">
        <v>43191</v>
      </c>
      <c r="B17" s="4">
        <f t="shared" si="0"/>
        <v>1183059</v>
      </c>
      <c r="C17" s="4">
        <f t="shared" si="1"/>
        <v>1183.059</v>
      </c>
      <c r="D17">
        <v>2837</v>
      </c>
      <c r="E17">
        <v>813231</v>
      </c>
      <c r="F17">
        <v>4332</v>
      </c>
      <c r="G17">
        <v>11579</v>
      </c>
      <c r="H17">
        <v>20153</v>
      </c>
      <c r="J17">
        <v>66734</v>
      </c>
      <c r="L17">
        <v>350</v>
      </c>
      <c r="M17">
        <v>164</v>
      </c>
      <c r="N17">
        <v>827</v>
      </c>
      <c r="O17">
        <v>562</v>
      </c>
      <c r="P17">
        <v>2445</v>
      </c>
      <c r="Q17">
        <v>4213</v>
      </c>
      <c r="R17">
        <v>2185</v>
      </c>
      <c r="S17">
        <v>1571</v>
      </c>
      <c r="T17">
        <v>3282</v>
      </c>
      <c r="U17">
        <v>694</v>
      </c>
      <c r="V17">
        <v>34871</v>
      </c>
      <c r="W17">
        <v>122</v>
      </c>
      <c r="X17">
        <v>1929</v>
      </c>
      <c r="Y17">
        <v>2011</v>
      </c>
      <c r="AA17">
        <v>3731</v>
      </c>
      <c r="AB17">
        <v>234</v>
      </c>
      <c r="AC17">
        <v>100</v>
      </c>
      <c r="AD17">
        <v>131</v>
      </c>
      <c r="AE17">
        <v>572</v>
      </c>
      <c r="AF17">
        <v>250</v>
      </c>
      <c r="AG17">
        <v>98</v>
      </c>
      <c r="AH17">
        <v>255</v>
      </c>
      <c r="AI17">
        <v>1078</v>
      </c>
      <c r="AJ17">
        <v>590</v>
      </c>
      <c r="AK17">
        <v>23002</v>
      </c>
      <c r="AL17">
        <v>21439</v>
      </c>
      <c r="AM17">
        <v>31732</v>
      </c>
      <c r="AN17">
        <v>421</v>
      </c>
      <c r="AO17">
        <v>67246</v>
      </c>
      <c r="AP17">
        <v>51692</v>
      </c>
      <c r="AQ17">
        <v>6396</v>
      </c>
    </row>
    <row r="18" spans="1:43" x14ac:dyDescent="0.2">
      <c r="A18" s="6">
        <v>43221</v>
      </c>
      <c r="B18" s="4">
        <f t="shared" si="0"/>
        <v>1059995</v>
      </c>
      <c r="C18" s="4">
        <f t="shared" si="1"/>
        <v>1059.9949999999999</v>
      </c>
      <c r="D18">
        <v>2922</v>
      </c>
      <c r="E18">
        <v>696958</v>
      </c>
      <c r="F18">
        <v>4689</v>
      </c>
      <c r="G18">
        <v>17095</v>
      </c>
      <c r="H18">
        <v>22464</v>
      </c>
      <c r="J18">
        <v>68612</v>
      </c>
      <c r="L18">
        <v>224</v>
      </c>
      <c r="M18">
        <v>143</v>
      </c>
      <c r="N18">
        <v>1184</v>
      </c>
      <c r="O18">
        <v>612</v>
      </c>
      <c r="P18">
        <v>2443</v>
      </c>
      <c r="Q18">
        <v>3980</v>
      </c>
      <c r="R18">
        <v>2077</v>
      </c>
      <c r="S18">
        <v>1580</v>
      </c>
      <c r="T18">
        <v>2928</v>
      </c>
      <c r="U18">
        <v>702</v>
      </c>
      <c r="V18">
        <v>36016</v>
      </c>
      <c r="W18">
        <v>133</v>
      </c>
      <c r="X18">
        <v>1992</v>
      </c>
      <c r="Y18">
        <v>2249</v>
      </c>
      <c r="AA18">
        <v>3636</v>
      </c>
      <c r="AB18">
        <v>301</v>
      </c>
      <c r="AC18">
        <v>144</v>
      </c>
      <c r="AD18">
        <v>171</v>
      </c>
      <c r="AE18">
        <v>687</v>
      </c>
      <c r="AF18">
        <v>228</v>
      </c>
      <c r="AG18">
        <v>105</v>
      </c>
      <c r="AH18">
        <v>250</v>
      </c>
      <c r="AI18">
        <v>889</v>
      </c>
      <c r="AJ18">
        <v>747</v>
      </c>
      <c r="AK18">
        <v>22336</v>
      </c>
      <c r="AL18">
        <v>20199</v>
      </c>
      <c r="AM18">
        <v>30880</v>
      </c>
      <c r="AN18">
        <v>298</v>
      </c>
      <c r="AO18">
        <v>60117</v>
      </c>
      <c r="AP18">
        <v>43903</v>
      </c>
      <c r="AQ18">
        <v>6101</v>
      </c>
    </row>
    <row r="19" spans="1:43" x14ac:dyDescent="0.2">
      <c r="A19" s="6">
        <v>43252</v>
      </c>
      <c r="B19" s="4">
        <f t="shared" si="0"/>
        <v>903239</v>
      </c>
      <c r="C19" s="4">
        <f t="shared" si="1"/>
        <v>903.23900000000003</v>
      </c>
      <c r="D19">
        <v>2520</v>
      </c>
      <c r="E19">
        <v>606223</v>
      </c>
      <c r="F19">
        <v>4774</v>
      </c>
      <c r="G19">
        <v>11083</v>
      </c>
      <c r="H19">
        <v>17400</v>
      </c>
      <c r="I19" t="s">
        <v>75</v>
      </c>
      <c r="J19">
        <v>63428</v>
      </c>
      <c r="L19">
        <v>394</v>
      </c>
      <c r="M19">
        <v>125</v>
      </c>
      <c r="N19">
        <v>692</v>
      </c>
      <c r="O19">
        <v>575</v>
      </c>
      <c r="P19">
        <v>2297</v>
      </c>
      <c r="Q19">
        <v>3494</v>
      </c>
      <c r="R19">
        <v>1655</v>
      </c>
      <c r="S19">
        <v>1431</v>
      </c>
      <c r="T19">
        <v>2662</v>
      </c>
      <c r="U19">
        <v>728</v>
      </c>
      <c r="V19">
        <v>27519</v>
      </c>
      <c r="W19">
        <v>111</v>
      </c>
      <c r="X19">
        <v>2010</v>
      </c>
      <c r="Y19">
        <v>1846</v>
      </c>
      <c r="AA19">
        <v>3068</v>
      </c>
      <c r="AB19">
        <v>308</v>
      </c>
      <c r="AC19">
        <v>97</v>
      </c>
      <c r="AD19">
        <v>194</v>
      </c>
      <c r="AE19">
        <v>632</v>
      </c>
      <c r="AF19">
        <v>220</v>
      </c>
      <c r="AG19">
        <v>72</v>
      </c>
      <c r="AH19">
        <v>246</v>
      </c>
      <c r="AI19">
        <v>730</v>
      </c>
      <c r="AJ19">
        <v>646</v>
      </c>
      <c r="AK19">
        <v>16822</v>
      </c>
      <c r="AL19">
        <v>16092</v>
      </c>
      <c r="AM19">
        <v>21523</v>
      </c>
      <c r="AN19">
        <v>428</v>
      </c>
      <c r="AO19">
        <v>49723</v>
      </c>
      <c r="AP19">
        <v>37809</v>
      </c>
      <c r="AQ19">
        <v>3662</v>
      </c>
    </row>
    <row r="20" spans="1:43" x14ac:dyDescent="0.2">
      <c r="A20" s="6">
        <v>43282</v>
      </c>
      <c r="B20" s="4">
        <f t="shared" si="0"/>
        <v>969542</v>
      </c>
      <c r="C20" s="4">
        <f t="shared" si="1"/>
        <v>969.54200000000003</v>
      </c>
      <c r="D20">
        <v>2329</v>
      </c>
      <c r="E20">
        <v>698319</v>
      </c>
      <c r="F20">
        <v>4018</v>
      </c>
      <c r="G20">
        <v>16983</v>
      </c>
      <c r="H20">
        <v>12380</v>
      </c>
      <c r="J20">
        <v>59899</v>
      </c>
      <c r="L20">
        <v>240</v>
      </c>
      <c r="M20">
        <v>148</v>
      </c>
      <c r="N20">
        <v>597</v>
      </c>
      <c r="O20">
        <v>471</v>
      </c>
      <c r="P20">
        <v>2517</v>
      </c>
      <c r="Q20">
        <v>2902</v>
      </c>
      <c r="R20">
        <v>1745</v>
      </c>
      <c r="S20">
        <v>1266</v>
      </c>
      <c r="T20">
        <v>2503</v>
      </c>
      <c r="U20">
        <v>604</v>
      </c>
      <c r="V20">
        <v>23247</v>
      </c>
      <c r="W20">
        <v>106</v>
      </c>
      <c r="X20">
        <v>1939</v>
      </c>
      <c r="Y20">
        <v>1709</v>
      </c>
      <c r="AA20">
        <v>2801</v>
      </c>
      <c r="AB20">
        <v>242</v>
      </c>
      <c r="AC20">
        <v>77</v>
      </c>
      <c r="AD20">
        <v>174</v>
      </c>
      <c r="AE20">
        <v>609</v>
      </c>
      <c r="AF20">
        <v>242</v>
      </c>
      <c r="AG20">
        <v>69</v>
      </c>
      <c r="AH20">
        <v>290</v>
      </c>
      <c r="AI20">
        <v>703</v>
      </c>
      <c r="AJ20">
        <v>542</v>
      </c>
      <c r="AK20">
        <v>14342</v>
      </c>
      <c r="AL20">
        <v>13871</v>
      </c>
      <c r="AM20">
        <v>16984</v>
      </c>
      <c r="AN20">
        <v>448</v>
      </c>
      <c r="AO20">
        <v>47133</v>
      </c>
      <c r="AP20">
        <v>33990</v>
      </c>
      <c r="AQ20">
        <v>3103</v>
      </c>
    </row>
    <row r="21" spans="1:43" x14ac:dyDescent="0.2">
      <c r="A21" s="6">
        <v>43313</v>
      </c>
      <c r="B21" s="4">
        <f t="shared" si="0"/>
        <v>967279</v>
      </c>
      <c r="C21" s="4">
        <f t="shared" si="1"/>
        <v>967.279</v>
      </c>
      <c r="D21">
        <v>2528</v>
      </c>
      <c r="E21">
        <v>715651</v>
      </c>
      <c r="F21">
        <v>3790</v>
      </c>
      <c r="G21">
        <v>9552</v>
      </c>
      <c r="H21">
        <v>9611</v>
      </c>
      <c r="J21">
        <v>54427</v>
      </c>
      <c r="L21">
        <v>271</v>
      </c>
      <c r="M21">
        <v>113</v>
      </c>
      <c r="N21">
        <v>1077</v>
      </c>
      <c r="O21">
        <v>621</v>
      </c>
      <c r="P21">
        <v>2627</v>
      </c>
      <c r="Q21">
        <v>2805</v>
      </c>
      <c r="R21">
        <v>1647</v>
      </c>
      <c r="S21">
        <v>1167</v>
      </c>
      <c r="T21">
        <v>2779</v>
      </c>
      <c r="U21">
        <v>623</v>
      </c>
      <c r="V21">
        <v>21677</v>
      </c>
      <c r="W21">
        <v>158</v>
      </c>
      <c r="X21">
        <v>2182</v>
      </c>
      <c r="Y21">
        <v>1846</v>
      </c>
      <c r="AA21">
        <v>3185</v>
      </c>
      <c r="AB21">
        <v>280</v>
      </c>
      <c r="AC21">
        <v>70</v>
      </c>
      <c r="AD21">
        <v>225</v>
      </c>
      <c r="AE21">
        <v>591</v>
      </c>
      <c r="AF21">
        <v>245</v>
      </c>
      <c r="AG21">
        <v>56</v>
      </c>
      <c r="AH21">
        <v>415</v>
      </c>
      <c r="AI21">
        <v>693</v>
      </c>
      <c r="AJ21">
        <v>751</v>
      </c>
      <c r="AK21">
        <v>13870</v>
      </c>
      <c r="AL21">
        <v>14231</v>
      </c>
      <c r="AM21">
        <v>19166</v>
      </c>
      <c r="AN21">
        <v>394</v>
      </c>
      <c r="AO21">
        <v>43715</v>
      </c>
      <c r="AP21">
        <v>31403</v>
      </c>
      <c r="AQ21">
        <v>2837</v>
      </c>
    </row>
    <row r="22" spans="1:43" x14ac:dyDescent="0.2">
      <c r="A22" s="6">
        <v>43344</v>
      </c>
      <c r="B22" s="4">
        <f t="shared" si="0"/>
        <v>1120892</v>
      </c>
      <c r="C22" s="4">
        <f t="shared" si="1"/>
        <v>1120.8920000000001</v>
      </c>
      <c r="D22">
        <v>3067</v>
      </c>
      <c r="E22">
        <v>825488</v>
      </c>
      <c r="F22">
        <v>4235</v>
      </c>
      <c r="G22">
        <v>9308</v>
      </c>
      <c r="H22">
        <v>10075</v>
      </c>
      <c r="J22">
        <v>58788</v>
      </c>
      <c r="L22">
        <v>180</v>
      </c>
      <c r="M22">
        <v>129</v>
      </c>
      <c r="N22">
        <v>727</v>
      </c>
      <c r="O22">
        <v>602</v>
      </c>
      <c r="P22">
        <v>3067</v>
      </c>
      <c r="Q22">
        <v>3173</v>
      </c>
      <c r="R22">
        <v>1857</v>
      </c>
      <c r="S22">
        <v>1387</v>
      </c>
      <c r="T22">
        <v>3162</v>
      </c>
      <c r="U22">
        <v>421</v>
      </c>
      <c r="V22">
        <v>27155</v>
      </c>
      <c r="W22">
        <v>105</v>
      </c>
      <c r="X22">
        <v>2050</v>
      </c>
      <c r="Y22">
        <v>1683</v>
      </c>
      <c r="AA22">
        <v>3304</v>
      </c>
      <c r="AB22">
        <v>276</v>
      </c>
      <c r="AC22">
        <v>73</v>
      </c>
      <c r="AD22">
        <v>155</v>
      </c>
      <c r="AE22">
        <v>462</v>
      </c>
      <c r="AF22">
        <v>186</v>
      </c>
      <c r="AG22">
        <v>61</v>
      </c>
      <c r="AH22">
        <v>296</v>
      </c>
      <c r="AI22">
        <v>636</v>
      </c>
      <c r="AJ22">
        <v>550</v>
      </c>
      <c r="AK22">
        <v>18559</v>
      </c>
      <c r="AL22">
        <v>18397</v>
      </c>
      <c r="AM22">
        <v>26510</v>
      </c>
      <c r="AN22">
        <v>256</v>
      </c>
      <c r="AO22">
        <v>51966</v>
      </c>
      <c r="AP22">
        <v>38241</v>
      </c>
      <c r="AQ22">
        <v>4305</v>
      </c>
    </row>
    <row r="23" spans="1:43" x14ac:dyDescent="0.2">
      <c r="A23" s="6">
        <v>43374</v>
      </c>
      <c r="B23" s="4">
        <f t="shared" si="0"/>
        <v>1318352</v>
      </c>
      <c r="C23" s="4">
        <f t="shared" si="1"/>
        <v>1318.3520000000001</v>
      </c>
      <c r="D23">
        <v>4107</v>
      </c>
      <c r="E23">
        <v>939947</v>
      </c>
      <c r="F23">
        <v>5325</v>
      </c>
      <c r="G23">
        <v>12878</v>
      </c>
      <c r="H23">
        <v>12930</v>
      </c>
      <c r="J23">
        <v>70956</v>
      </c>
      <c r="L23">
        <v>463</v>
      </c>
      <c r="M23">
        <v>144</v>
      </c>
      <c r="N23">
        <v>824</v>
      </c>
      <c r="O23">
        <v>659</v>
      </c>
      <c r="P23">
        <v>3360</v>
      </c>
      <c r="Q23">
        <v>4214</v>
      </c>
      <c r="R23">
        <v>2218</v>
      </c>
      <c r="S23">
        <v>1488</v>
      </c>
      <c r="T23">
        <v>3373</v>
      </c>
      <c r="U23">
        <v>18</v>
      </c>
      <c r="V23">
        <v>37144</v>
      </c>
      <c r="W23">
        <v>129</v>
      </c>
      <c r="X23">
        <v>2349</v>
      </c>
      <c r="Y23">
        <v>2446</v>
      </c>
      <c r="AA23">
        <v>3845</v>
      </c>
      <c r="AB23">
        <v>289</v>
      </c>
      <c r="AC23">
        <v>106</v>
      </c>
      <c r="AD23">
        <v>157</v>
      </c>
      <c r="AE23">
        <v>613</v>
      </c>
      <c r="AF23">
        <v>218</v>
      </c>
      <c r="AG23">
        <v>105</v>
      </c>
      <c r="AH23">
        <v>325</v>
      </c>
      <c r="AI23">
        <v>803</v>
      </c>
      <c r="AJ23">
        <v>671</v>
      </c>
      <c r="AK23">
        <v>25660</v>
      </c>
      <c r="AL23">
        <v>22598</v>
      </c>
      <c r="AM23">
        <v>34013</v>
      </c>
      <c r="AN23">
        <v>359</v>
      </c>
      <c r="AO23">
        <v>69260</v>
      </c>
      <c r="AP23">
        <v>47501</v>
      </c>
      <c r="AQ23">
        <v>6857</v>
      </c>
    </row>
    <row r="24" spans="1:43" x14ac:dyDescent="0.2">
      <c r="A24" s="6">
        <v>43405</v>
      </c>
      <c r="B24" s="4">
        <f t="shared" si="0"/>
        <v>1295803</v>
      </c>
      <c r="C24" s="4">
        <f t="shared" si="1"/>
        <v>1295.8030000000001</v>
      </c>
      <c r="D24">
        <v>4393</v>
      </c>
      <c r="E24">
        <v>906477</v>
      </c>
      <c r="F24">
        <v>5016</v>
      </c>
      <c r="G24">
        <v>13528</v>
      </c>
      <c r="H24">
        <v>12851</v>
      </c>
      <c r="J24">
        <v>76900</v>
      </c>
      <c r="L24">
        <v>565</v>
      </c>
      <c r="M24">
        <v>130</v>
      </c>
      <c r="N24">
        <v>1552</v>
      </c>
      <c r="O24">
        <v>605</v>
      </c>
      <c r="P24">
        <v>3497</v>
      </c>
      <c r="Q24">
        <v>6342</v>
      </c>
      <c r="R24">
        <v>3353</v>
      </c>
      <c r="S24">
        <v>1478</v>
      </c>
      <c r="T24">
        <v>3220</v>
      </c>
      <c r="U24">
        <v>591</v>
      </c>
      <c r="V24">
        <v>39717</v>
      </c>
      <c r="W24">
        <v>346</v>
      </c>
      <c r="X24">
        <v>2432</v>
      </c>
      <c r="Y24">
        <v>1935</v>
      </c>
      <c r="AA24">
        <v>4069</v>
      </c>
      <c r="AB24">
        <v>286</v>
      </c>
      <c r="AC24">
        <v>79</v>
      </c>
      <c r="AD24">
        <v>159</v>
      </c>
      <c r="AE24">
        <v>514</v>
      </c>
      <c r="AF24">
        <v>243</v>
      </c>
      <c r="AG24">
        <v>303</v>
      </c>
      <c r="AH24">
        <v>354</v>
      </c>
      <c r="AI24">
        <v>1046</v>
      </c>
      <c r="AJ24">
        <v>792</v>
      </c>
      <c r="AK24">
        <v>25717</v>
      </c>
      <c r="AL24">
        <v>22304</v>
      </c>
      <c r="AM24">
        <v>35030</v>
      </c>
      <c r="AN24">
        <v>241</v>
      </c>
      <c r="AO24">
        <v>66249</v>
      </c>
      <c r="AP24">
        <v>46866</v>
      </c>
      <c r="AQ24">
        <v>6623</v>
      </c>
    </row>
    <row r="25" spans="1:43" x14ac:dyDescent="0.2">
      <c r="A25" s="6">
        <v>43435</v>
      </c>
      <c r="B25" s="4">
        <f t="shared" si="0"/>
        <v>1007050</v>
      </c>
      <c r="C25" s="4">
        <f t="shared" si="1"/>
        <v>1007.05</v>
      </c>
      <c r="D25">
        <v>3677</v>
      </c>
      <c r="E25">
        <v>671667</v>
      </c>
      <c r="F25">
        <v>4189</v>
      </c>
      <c r="G25">
        <v>10608</v>
      </c>
      <c r="H25">
        <v>10223</v>
      </c>
      <c r="J25">
        <v>69106</v>
      </c>
      <c r="L25">
        <v>408</v>
      </c>
      <c r="M25">
        <v>105</v>
      </c>
      <c r="N25">
        <v>1585</v>
      </c>
      <c r="O25">
        <v>547</v>
      </c>
      <c r="P25">
        <v>4089</v>
      </c>
      <c r="Q25">
        <v>3754</v>
      </c>
      <c r="R25">
        <v>3016</v>
      </c>
      <c r="S25">
        <v>1287</v>
      </c>
      <c r="T25">
        <v>2851</v>
      </c>
      <c r="U25">
        <v>497</v>
      </c>
      <c r="V25">
        <v>35243</v>
      </c>
      <c r="W25">
        <v>289</v>
      </c>
      <c r="X25">
        <v>1967</v>
      </c>
      <c r="Y25">
        <v>1642</v>
      </c>
      <c r="AA25">
        <v>3105</v>
      </c>
      <c r="AB25">
        <v>264</v>
      </c>
      <c r="AC25">
        <v>20</v>
      </c>
      <c r="AD25">
        <v>132</v>
      </c>
      <c r="AE25">
        <v>207</v>
      </c>
      <c r="AF25">
        <v>129</v>
      </c>
      <c r="AG25">
        <v>84</v>
      </c>
      <c r="AH25">
        <v>324</v>
      </c>
      <c r="AI25">
        <v>600</v>
      </c>
      <c r="AJ25">
        <v>794</v>
      </c>
      <c r="AK25">
        <v>20552</v>
      </c>
      <c r="AL25">
        <v>17603</v>
      </c>
      <c r="AM25">
        <v>23605</v>
      </c>
      <c r="AN25">
        <v>236</v>
      </c>
      <c r="AO25">
        <v>53585</v>
      </c>
      <c r="AP25">
        <v>53570</v>
      </c>
      <c r="AQ25">
        <v>5490</v>
      </c>
    </row>
    <row r="26" spans="1:43" x14ac:dyDescent="0.2">
      <c r="A26" s="6">
        <v>43466</v>
      </c>
      <c r="B26" s="4">
        <f t="shared" si="0"/>
        <v>1096997</v>
      </c>
      <c r="C26" s="4">
        <f t="shared" si="1"/>
        <v>1096.9970000000001</v>
      </c>
      <c r="D26">
        <v>4138</v>
      </c>
      <c r="E26">
        <v>749803</v>
      </c>
      <c r="F26">
        <v>4483</v>
      </c>
      <c r="G26">
        <v>12882</v>
      </c>
      <c r="H26">
        <v>12116</v>
      </c>
      <c r="J26">
        <v>85354</v>
      </c>
      <c r="L26">
        <v>298</v>
      </c>
      <c r="M26">
        <v>133</v>
      </c>
      <c r="N26">
        <v>706</v>
      </c>
      <c r="O26">
        <v>532</v>
      </c>
      <c r="P26">
        <v>2697</v>
      </c>
      <c r="Q26">
        <v>4467</v>
      </c>
      <c r="R26">
        <v>2658</v>
      </c>
      <c r="S26">
        <v>1232</v>
      </c>
      <c r="T26">
        <v>3311</v>
      </c>
      <c r="U26">
        <v>719</v>
      </c>
      <c r="V26">
        <v>30418</v>
      </c>
      <c r="W26">
        <v>191</v>
      </c>
      <c r="X26">
        <v>2370</v>
      </c>
      <c r="Y26">
        <v>1941</v>
      </c>
      <c r="AA26">
        <v>4026</v>
      </c>
      <c r="AB26">
        <v>247</v>
      </c>
      <c r="AC26">
        <v>75</v>
      </c>
      <c r="AD26">
        <v>145</v>
      </c>
      <c r="AE26">
        <v>523</v>
      </c>
      <c r="AF26">
        <v>215</v>
      </c>
      <c r="AG26">
        <v>77</v>
      </c>
      <c r="AH26">
        <v>271</v>
      </c>
      <c r="AI26">
        <v>693</v>
      </c>
      <c r="AJ26">
        <v>907</v>
      </c>
      <c r="AK26">
        <v>19949</v>
      </c>
      <c r="AL26">
        <v>19617</v>
      </c>
      <c r="AM26">
        <v>21341</v>
      </c>
      <c r="AN26">
        <v>187</v>
      </c>
      <c r="AO26">
        <v>57926</v>
      </c>
      <c r="AP26">
        <v>45396</v>
      </c>
      <c r="AQ26">
        <v>4953</v>
      </c>
    </row>
    <row r="27" spans="1:43" x14ac:dyDescent="0.2">
      <c r="A27" s="6">
        <v>43497</v>
      </c>
      <c r="B27" s="4">
        <f t="shared" si="0"/>
        <v>1013466</v>
      </c>
      <c r="C27" s="4">
        <f t="shared" si="1"/>
        <v>1013.466</v>
      </c>
      <c r="D27">
        <v>3798</v>
      </c>
      <c r="E27">
        <v>672305</v>
      </c>
      <c r="F27">
        <v>4081</v>
      </c>
      <c r="G27">
        <v>13048</v>
      </c>
      <c r="H27">
        <v>13395</v>
      </c>
      <c r="J27">
        <v>80660</v>
      </c>
      <c r="L27">
        <v>445</v>
      </c>
      <c r="M27">
        <v>382</v>
      </c>
      <c r="N27">
        <v>694</v>
      </c>
      <c r="O27">
        <v>611</v>
      </c>
      <c r="P27">
        <v>3190</v>
      </c>
      <c r="Q27">
        <v>5063</v>
      </c>
      <c r="R27">
        <v>2233</v>
      </c>
      <c r="S27">
        <v>1337</v>
      </c>
      <c r="T27">
        <v>3287</v>
      </c>
      <c r="U27">
        <v>538</v>
      </c>
      <c r="V27">
        <v>27661</v>
      </c>
      <c r="W27">
        <v>174</v>
      </c>
      <c r="X27">
        <v>2400</v>
      </c>
      <c r="Y27">
        <v>1924</v>
      </c>
      <c r="AA27">
        <v>4270</v>
      </c>
      <c r="AB27">
        <v>238</v>
      </c>
      <c r="AC27">
        <v>87</v>
      </c>
      <c r="AD27">
        <v>111</v>
      </c>
      <c r="AE27">
        <v>576</v>
      </c>
      <c r="AF27">
        <v>179</v>
      </c>
      <c r="AG27">
        <v>72</v>
      </c>
      <c r="AH27">
        <v>316</v>
      </c>
      <c r="AI27">
        <v>684</v>
      </c>
      <c r="AJ27">
        <v>1036</v>
      </c>
      <c r="AK27">
        <v>18947</v>
      </c>
      <c r="AL27">
        <v>20371</v>
      </c>
      <c r="AM27">
        <v>22231</v>
      </c>
      <c r="AN27">
        <v>190</v>
      </c>
      <c r="AO27">
        <v>61747</v>
      </c>
      <c r="AP27">
        <v>40588</v>
      </c>
      <c r="AQ27">
        <v>4597</v>
      </c>
    </row>
    <row r="28" spans="1:43" x14ac:dyDescent="0.2">
      <c r="A28" s="6">
        <v>43525</v>
      </c>
      <c r="B28" s="4">
        <f t="shared" si="0"/>
        <v>1503512</v>
      </c>
      <c r="C28" s="4">
        <f t="shared" si="1"/>
        <v>1503.5119999999999</v>
      </c>
      <c r="D28">
        <v>4352</v>
      </c>
      <c r="E28">
        <v>1095736</v>
      </c>
      <c r="F28">
        <v>4555</v>
      </c>
      <c r="G28">
        <v>14725</v>
      </c>
      <c r="H28">
        <v>16329</v>
      </c>
      <c r="J28">
        <v>93006</v>
      </c>
      <c r="L28">
        <v>340</v>
      </c>
      <c r="M28">
        <v>515</v>
      </c>
      <c r="N28">
        <v>984</v>
      </c>
      <c r="O28">
        <v>648</v>
      </c>
      <c r="P28">
        <v>4380</v>
      </c>
      <c r="Q28">
        <v>7218</v>
      </c>
      <c r="R28">
        <v>3215</v>
      </c>
      <c r="S28">
        <v>1586</v>
      </c>
      <c r="T28">
        <v>3791</v>
      </c>
      <c r="U28">
        <v>641</v>
      </c>
      <c r="V28">
        <v>36033</v>
      </c>
      <c r="W28">
        <v>160</v>
      </c>
      <c r="X28">
        <v>2735</v>
      </c>
      <c r="Y28">
        <v>2176</v>
      </c>
      <c r="AA28">
        <v>4673</v>
      </c>
      <c r="AB28">
        <v>258</v>
      </c>
      <c r="AC28">
        <v>94</v>
      </c>
      <c r="AD28">
        <v>138</v>
      </c>
      <c r="AE28">
        <v>784</v>
      </c>
      <c r="AF28">
        <v>274</v>
      </c>
      <c r="AG28">
        <v>97</v>
      </c>
      <c r="AH28">
        <v>362</v>
      </c>
      <c r="AI28">
        <v>815</v>
      </c>
      <c r="AJ28">
        <v>1180</v>
      </c>
      <c r="AK28">
        <v>24181</v>
      </c>
      <c r="AL28">
        <v>23928</v>
      </c>
      <c r="AM28">
        <v>29572</v>
      </c>
      <c r="AN28">
        <v>300</v>
      </c>
      <c r="AO28">
        <v>68883</v>
      </c>
      <c r="AP28">
        <v>49024</v>
      </c>
      <c r="AQ28">
        <v>5824</v>
      </c>
    </row>
    <row r="29" spans="1:43" x14ac:dyDescent="0.2">
      <c r="A29" s="6">
        <v>43556</v>
      </c>
      <c r="B29" s="4">
        <f t="shared" si="0"/>
        <v>1423002</v>
      </c>
      <c r="C29" s="4">
        <f t="shared" si="1"/>
        <v>1423.002</v>
      </c>
      <c r="D29">
        <v>4486</v>
      </c>
      <c r="E29">
        <v>1003900</v>
      </c>
      <c r="F29">
        <v>4789</v>
      </c>
      <c r="G29">
        <v>14359</v>
      </c>
      <c r="H29">
        <v>14687</v>
      </c>
      <c r="J29">
        <v>94192</v>
      </c>
      <c r="L29">
        <v>375</v>
      </c>
      <c r="M29">
        <v>500</v>
      </c>
      <c r="N29">
        <v>1424</v>
      </c>
      <c r="O29">
        <v>616</v>
      </c>
      <c r="P29">
        <v>5007</v>
      </c>
      <c r="Q29">
        <v>6331</v>
      </c>
      <c r="R29">
        <v>3718</v>
      </c>
      <c r="S29">
        <v>1485</v>
      </c>
      <c r="T29">
        <v>3380</v>
      </c>
      <c r="U29">
        <v>725</v>
      </c>
      <c r="V29">
        <v>41476</v>
      </c>
      <c r="W29">
        <v>249</v>
      </c>
      <c r="X29">
        <v>2725</v>
      </c>
      <c r="Y29">
        <v>2144</v>
      </c>
      <c r="AA29">
        <v>4754</v>
      </c>
      <c r="AB29">
        <v>286</v>
      </c>
      <c r="AC29">
        <v>101</v>
      </c>
      <c r="AD29">
        <v>153</v>
      </c>
      <c r="AE29">
        <v>854</v>
      </c>
      <c r="AF29">
        <v>383</v>
      </c>
      <c r="AG29">
        <v>122</v>
      </c>
      <c r="AH29">
        <v>404</v>
      </c>
      <c r="AI29">
        <v>895</v>
      </c>
      <c r="AJ29">
        <v>1161</v>
      </c>
      <c r="AK29">
        <v>24318</v>
      </c>
      <c r="AL29">
        <v>27458</v>
      </c>
      <c r="AM29">
        <v>32841</v>
      </c>
      <c r="AN29">
        <v>355</v>
      </c>
      <c r="AO29">
        <v>66188</v>
      </c>
      <c r="AP29">
        <v>49691</v>
      </c>
      <c r="AQ29">
        <v>6470</v>
      </c>
    </row>
    <row r="30" spans="1:43" x14ac:dyDescent="0.2">
      <c r="A30" s="6">
        <v>43586</v>
      </c>
      <c r="B30" s="4">
        <f t="shared" si="0"/>
        <v>1257573</v>
      </c>
      <c r="C30" s="4">
        <f t="shared" si="1"/>
        <v>1257.5730000000001</v>
      </c>
      <c r="D30">
        <v>4795</v>
      </c>
      <c r="E30">
        <v>851026</v>
      </c>
      <c r="F30">
        <v>4356</v>
      </c>
      <c r="G30">
        <v>14331</v>
      </c>
      <c r="H30">
        <v>14686</v>
      </c>
      <c r="J30">
        <v>98739</v>
      </c>
      <c r="L30">
        <v>320</v>
      </c>
      <c r="M30">
        <v>358</v>
      </c>
      <c r="N30">
        <v>1244</v>
      </c>
      <c r="O30">
        <v>668</v>
      </c>
      <c r="P30">
        <v>4612</v>
      </c>
      <c r="Q30">
        <v>5095</v>
      </c>
      <c r="R30">
        <v>9066</v>
      </c>
      <c r="S30">
        <v>1746</v>
      </c>
      <c r="T30">
        <v>3352</v>
      </c>
      <c r="U30">
        <v>910</v>
      </c>
      <c r="V30">
        <v>40916</v>
      </c>
      <c r="W30">
        <v>160</v>
      </c>
      <c r="X30">
        <v>2631</v>
      </c>
      <c r="Y30">
        <v>2102</v>
      </c>
      <c r="AA30">
        <v>4726</v>
      </c>
      <c r="AB30">
        <v>332</v>
      </c>
      <c r="AC30">
        <v>1468</v>
      </c>
      <c r="AD30">
        <v>144</v>
      </c>
      <c r="AE30">
        <v>2557</v>
      </c>
      <c r="AF30">
        <v>426</v>
      </c>
      <c r="AG30">
        <v>81</v>
      </c>
      <c r="AH30">
        <v>347</v>
      </c>
      <c r="AI30">
        <v>826</v>
      </c>
      <c r="AJ30">
        <v>1292</v>
      </c>
      <c r="AK30">
        <v>21863</v>
      </c>
      <c r="AL30">
        <v>21138</v>
      </c>
      <c r="AM30">
        <v>28480</v>
      </c>
      <c r="AN30">
        <v>338</v>
      </c>
      <c r="AO30">
        <v>60049</v>
      </c>
      <c r="AP30">
        <v>47025</v>
      </c>
      <c r="AQ30">
        <v>5368</v>
      </c>
    </row>
    <row r="31" spans="1:43" x14ac:dyDescent="0.2">
      <c r="A31" s="6">
        <v>43617</v>
      </c>
      <c r="B31" s="4">
        <f t="shared" si="0"/>
        <v>1182991</v>
      </c>
      <c r="C31" s="4">
        <f t="shared" si="1"/>
        <v>1182.991</v>
      </c>
      <c r="D31">
        <v>4181</v>
      </c>
      <c r="E31">
        <v>851385</v>
      </c>
      <c r="F31">
        <v>3645</v>
      </c>
      <c r="G31">
        <v>12773</v>
      </c>
      <c r="H31">
        <v>13590</v>
      </c>
      <c r="J31">
        <v>84373</v>
      </c>
      <c r="L31">
        <v>306</v>
      </c>
      <c r="M31">
        <v>509</v>
      </c>
      <c r="N31">
        <v>923</v>
      </c>
      <c r="O31">
        <v>557</v>
      </c>
      <c r="P31">
        <v>3578</v>
      </c>
      <c r="Q31">
        <v>5020</v>
      </c>
      <c r="R31">
        <v>4004</v>
      </c>
      <c r="S31">
        <v>1326</v>
      </c>
      <c r="T31">
        <v>2615</v>
      </c>
      <c r="U31">
        <v>803</v>
      </c>
      <c r="V31">
        <v>33678</v>
      </c>
      <c r="W31">
        <v>264</v>
      </c>
      <c r="X31">
        <v>2439</v>
      </c>
      <c r="Y31">
        <v>1786</v>
      </c>
      <c r="AA31">
        <v>3812</v>
      </c>
      <c r="AB31">
        <v>202</v>
      </c>
      <c r="AC31">
        <v>225</v>
      </c>
      <c r="AD31">
        <v>118</v>
      </c>
      <c r="AE31">
        <v>560</v>
      </c>
      <c r="AF31">
        <v>264</v>
      </c>
      <c r="AG31">
        <v>66</v>
      </c>
      <c r="AH31">
        <v>366</v>
      </c>
      <c r="AI31">
        <v>547</v>
      </c>
      <c r="AJ31">
        <v>1037</v>
      </c>
      <c r="AK31">
        <v>17778</v>
      </c>
      <c r="AL31">
        <v>17194</v>
      </c>
      <c r="AM31">
        <v>19317</v>
      </c>
      <c r="AN31">
        <v>236</v>
      </c>
      <c r="AO31">
        <v>48721</v>
      </c>
      <c r="AP31">
        <v>40967</v>
      </c>
      <c r="AQ31">
        <v>3826</v>
      </c>
    </row>
    <row r="32" spans="1:43" x14ac:dyDescent="0.2">
      <c r="A32" s="6">
        <v>43647</v>
      </c>
      <c r="B32" s="4">
        <f t="shared" si="0"/>
        <v>1205657</v>
      </c>
      <c r="C32" s="4">
        <f t="shared" si="1"/>
        <v>1205.6569999999999</v>
      </c>
      <c r="D32">
        <v>4582</v>
      </c>
      <c r="E32">
        <v>873067</v>
      </c>
      <c r="F32">
        <v>4305</v>
      </c>
      <c r="G32">
        <v>14507</v>
      </c>
      <c r="H32">
        <v>12639</v>
      </c>
      <c r="J32">
        <v>92464</v>
      </c>
      <c r="L32">
        <v>245</v>
      </c>
      <c r="M32">
        <v>522</v>
      </c>
      <c r="N32">
        <v>1025</v>
      </c>
      <c r="O32">
        <v>525</v>
      </c>
      <c r="P32">
        <v>3472</v>
      </c>
      <c r="Q32">
        <v>5610</v>
      </c>
      <c r="R32">
        <v>3840</v>
      </c>
      <c r="S32">
        <v>1576</v>
      </c>
      <c r="T32">
        <v>2939</v>
      </c>
      <c r="U32">
        <v>865</v>
      </c>
      <c r="V32">
        <v>30726</v>
      </c>
      <c r="W32">
        <v>161</v>
      </c>
      <c r="X32">
        <v>2554</v>
      </c>
      <c r="Y32">
        <v>1765</v>
      </c>
      <c r="AA32">
        <v>3801</v>
      </c>
      <c r="AB32">
        <v>311</v>
      </c>
      <c r="AC32">
        <v>117</v>
      </c>
      <c r="AD32">
        <v>132</v>
      </c>
      <c r="AE32">
        <v>644</v>
      </c>
      <c r="AF32">
        <v>326</v>
      </c>
      <c r="AG32">
        <v>70</v>
      </c>
      <c r="AH32">
        <v>363</v>
      </c>
      <c r="AI32">
        <v>670</v>
      </c>
      <c r="AJ32">
        <v>1081</v>
      </c>
      <c r="AK32">
        <v>16377</v>
      </c>
      <c r="AL32">
        <v>15854</v>
      </c>
      <c r="AM32">
        <v>17564</v>
      </c>
      <c r="AN32">
        <v>266</v>
      </c>
      <c r="AO32">
        <v>49451</v>
      </c>
      <c r="AP32">
        <v>37231</v>
      </c>
      <c r="AQ32">
        <v>4010</v>
      </c>
    </row>
    <row r="33" spans="1:43" x14ac:dyDescent="0.2">
      <c r="A33" s="6">
        <v>43678</v>
      </c>
      <c r="B33" s="4">
        <f t="shared" si="0"/>
        <v>1153490</v>
      </c>
      <c r="C33" s="4">
        <f t="shared" si="1"/>
        <v>1153.49</v>
      </c>
      <c r="D33">
        <v>4279</v>
      </c>
      <c r="E33">
        <v>834832</v>
      </c>
      <c r="F33">
        <v>3857</v>
      </c>
      <c r="G33">
        <v>16904</v>
      </c>
      <c r="H33">
        <v>12156</v>
      </c>
      <c r="J33">
        <v>90698</v>
      </c>
      <c r="L33">
        <v>173</v>
      </c>
      <c r="M33">
        <v>358</v>
      </c>
      <c r="N33">
        <v>1063</v>
      </c>
      <c r="O33">
        <v>546</v>
      </c>
      <c r="P33">
        <v>4342</v>
      </c>
      <c r="Q33">
        <v>4450</v>
      </c>
      <c r="R33">
        <v>3544</v>
      </c>
      <c r="S33">
        <v>1499</v>
      </c>
      <c r="T33">
        <v>2670</v>
      </c>
      <c r="U33">
        <v>851</v>
      </c>
      <c r="V33">
        <v>28632</v>
      </c>
      <c r="W33">
        <v>174</v>
      </c>
      <c r="X33">
        <v>2505</v>
      </c>
      <c r="Y33">
        <v>1755</v>
      </c>
      <c r="AA33">
        <v>3704</v>
      </c>
      <c r="AB33">
        <v>287</v>
      </c>
      <c r="AC33">
        <v>84</v>
      </c>
      <c r="AD33">
        <v>120</v>
      </c>
      <c r="AE33">
        <v>549</v>
      </c>
      <c r="AF33">
        <v>254</v>
      </c>
      <c r="AG33">
        <v>52</v>
      </c>
      <c r="AH33">
        <v>320</v>
      </c>
      <c r="AI33">
        <v>641</v>
      </c>
      <c r="AJ33">
        <v>1019</v>
      </c>
      <c r="AK33">
        <v>14577</v>
      </c>
      <c r="AL33">
        <v>15189</v>
      </c>
      <c r="AM33">
        <v>17809</v>
      </c>
      <c r="AN33">
        <v>273</v>
      </c>
      <c r="AO33">
        <v>46336</v>
      </c>
      <c r="AP33">
        <v>34049</v>
      </c>
      <c r="AQ33">
        <v>2939</v>
      </c>
    </row>
    <row r="34" spans="1:43" x14ac:dyDescent="0.2">
      <c r="A34" s="6">
        <v>43709</v>
      </c>
      <c r="B34" s="4">
        <f t="shared" si="0"/>
        <v>1347649</v>
      </c>
      <c r="C34" s="4">
        <f t="shared" si="1"/>
        <v>1347.6489999999999</v>
      </c>
      <c r="D34">
        <v>4881</v>
      </c>
      <c r="E34">
        <v>936321</v>
      </c>
      <c r="F34">
        <v>4538</v>
      </c>
      <c r="G34">
        <v>15503</v>
      </c>
      <c r="H34">
        <v>13438</v>
      </c>
      <c r="J34">
        <v>97851</v>
      </c>
      <c r="L34">
        <v>254</v>
      </c>
      <c r="M34">
        <v>259</v>
      </c>
      <c r="N34">
        <v>1035</v>
      </c>
      <c r="O34">
        <v>568</v>
      </c>
      <c r="P34">
        <v>34723</v>
      </c>
      <c r="Q34">
        <v>3539</v>
      </c>
      <c r="R34">
        <v>3917</v>
      </c>
      <c r="S34">
        <v>1693</v>
      </c>
      <c r="T34">
        <v>3224</v>
      </c>
      <c r="U34">
        <v>903</v>
      </c>
      <c r="V34">
        <v>38127</v>
      </c>
      <c r="W34">
        <v>161</v>
      </c>
      <c r="X34">
        <v>2647</v>
      </c>
      <c r="Y34">
        <v>1895</v>
      </c>
      <c r="AA34">
        <v>5028</v>
      </c>
      <c r="AB34">
        <v>328</v>
      </c>
      <c r="AC34">
        <v>81</v>
      </c>
      <c r="AD34">
        <v>139</v>
      </c>
      <c r="AE34">
        <v>523</v>
      </c>
      <c r="AF34">
        <v>307</v>
      </c>
      <c r="AG34">
        <v>87</v>
      </c>
      <c r="AH34">
        <v>387</v>
      </c>
      <c r="AI34">
        <v>759</v>
      </c>
      <c r="AJ34">
        <v>1261</v>
      </c>
      <c r="AK34">
        <v>21011</v>
      </c>
      <c r="AL34">
        <v>19877</v>
      </c>
      <c r="AM34">
        <v>26120</v>
      </c>
      <c r="AN34">
        <v>329</v>
      </c>
      <c r="AO34">
        <v>58369</v>
      </c>
      <c r="AP34">
        <v>42724</v>
      </c>
      <c r="AQ34">
        <v>4842</v>
      </c>
    </row>
    <row r="35" spans="1:43" x14ac:dyDescent="0.2">
      <c r="A35" s="6">
        <v>43739</v>
      </c>
      <c r="B35" s="4">
        <f t="shared" si="0"/>
        <v>1521061</v>
      </c>
      <c r="C35" s="4">
        <f t="shared" si="1"/>
        <v>1521.0609999999999</v>
      </c>
      <c r="D35">
        <v>6079</v>
      </c>
      <c r="E35">
        <v>1058205</v>
      </c>
      <c r="F35">
        <v>5179</v>
      </c>
      <c r="G35">
        <v>19568</v>
      </c>
      <c r="H35">
        <v>16120</v>
      </c>
      <c r="J35">
        <v>113903</v>
      </c>
      <c r="L35">
        <v>376</v>
      </c>
      <c r="M35">
        <v>239</v>
      </c>
      <c r="N35">
        <v>1476</v>
      </c>
      <c r="O35">
        <v>768</v>
      </c>
      <c r="P35">
        <v>5555</v>
      </c>
      <c r="Q35">
        <v>5771</v>
      </c>
      <c r="R35">
        <v>4252</v>
      </c>
      <c r="S35">
        <v>1816</v>
      </c>
      <c r="T35">
        <v>3625</v>
      </c>
      <c r="U35">
        <v>887</v>
      </c>
      <c r="V35">
        <v>47592</v>
      </c>
      <c r="W35">
        <v>172</v>
      </c>
      <c r="X35">
        <v>2935</v>
      </c>
      <c r="Y35">
        <v>2184</v>
      </c>
      <c r="AA35">
        <v>5394</v>
      </c>
      <c r="AB35">
        <v>296</v>
      </c>
      <c r="AC35">
        <v>98</v>
      </c>
      <c r="AD35">
        <v>159</v>
      </c>
      <c r="AE35">
        <v>543</v>
      </c>
      <c r="AF35">
        <v>288</v>
      </c>
      <c r="AG35">
        <v>89</v>
      </c>
      <c r="AH35">
        <v>439</v>
      </c>
      <c r="AI35">
        <v>902</v>
      </c>
      <c r="AJ35">
        <v>2026</v>
      </c>
      <c r="AK35">
        <v>27735</v>
      </c>
      <c r="AL35">
        <v>24051</v>
      </c>
      <c r="AM35">
        <v>31993</v>
      </c>
      <c r="AN35">
        <v>325</v>
      </c>
      <c r="AO35">
        <v>70619</v>
      </c>
      <c r="AP35">
        <v>52062</v>
      </c>
      <c r="AQ35">
        <v>7340</v>
      </c>
    </row>
    <row r="36" spans="1:43" x14ac:dyDescent="0.2">
      <c r="A36" s="6">
        <v>43770</v>
      </c>
      <c r="B36" s="4">
        <f t="shared" si="0"/>
        <v>1505618</v>
      </c>
      <c r="C36" s="4">
        <f t="shared" si="1"/>
        <v>1505.6179999999999</v>
      </c>
      <c r="D36">
        <v>5575</v>
      </c>
      <c r="E36">
        <v>1049448</v>
      </c>
      <c r="F36">
        <v>5147</v>
      </c>
      <c r="G36">
        <v>22919</v>
      </c>
      <c r="H36">
        <v>16961</v>
      </c>
      <c r="J36">
        <v>106770</v>
      </c>
      <c r="L36">
        <v>732</v>
      </c>
      <c r="M36">
        <v>220</v>
      </c>
      <c r="N36">
        <v>1551</v>
      </c>
      <c r="O36">
        <v>762</v>
      </c>
      <c r="P36">
        <v>6848</v>
      </c>
      <c r="Q36">
        <v>5286</v>
      </c>
      <c r="R36">
        <v>5221</v>
      </c>
      <c r="S36">
        <v>1856</v>
      </c>
      <c r="T36">
        <v>3486</v>
      </c>
      <c r="U36">
        <v>866</v>
      </c>
      <c r="V36">
        <v>50209</v>
      </c>
      <c r="W36">
        <v>143</v>
      </c>
      <c r="X36">
        <v>2849</v>
      </c>
      <c r="Y36">
        <v>2047</v>
      </c>
      <c r="AA36">
        <v>4651</v>
      </c>
      <c r="AB36">
        <v>324</v>
      </c>
      <c r="AC36">
        <v>108</v>
      </c>
      <c r="AD36">
        <v>170</v>
      </c>
      <c r="AE36">
        <v>565</v>
      </c>
      <c r="AF36">
        <v>274</v>
      </c>
      <c r="AG36">
        <v>287</v>
      </c>
      <c r="AH36">
        <v>373</v>
      </c>
      <c r="AI36">
        <v>974</v>
      </c>
      <c r="AJ36">
        <v>1711</v>
      </c>
      <c r="AK36">
        <v>27584</v>
      </c>
      <c r="AL36">
        <v>22027</v>
      </c>
      <c r="AM36">
        <v>31867</v>
      </c>
      <c r="AN36">
        <v>297</v>
      </c>
      <c r="AO36">
        <v>67654</v>
      </c>
      <c r="AP36">
        <v>50485</v>
      </c>
      <c r="AQ36">
        <v>7371</v>
      </c>
    </row>
    <row r="37" spans="1:43" x14ac:dyDescent="0.2">
      <c r="A37" s="6">
        <v>43800</v>
      </c>
      <c r="B37" s="4">
        <f t="shared" si="0"/>
        <v>1321694</v>
      </c>
      <c r="C37" s="4">
        <f t="shared" si="1"/>
        <v>1321.694</v>
      </c>
      <c r="D37">
        <v>5408</v>
      </c>
      <c r="E37">
        <v>915146</v>
      </c>
      <c r="F37">
        <v>4398</v>
      </c>
      <c r="G37">
        <v>24439</v>
      </c>
      <c r="H37">
        <v>23469</v>
      </c>
      <c r="J37">
        <v>97253</v>
      </c>
      <c r="L37">
        <v>332</v>
      </c>
      <c r="M37">
        <v>149</v>
      </c>
      <c r="N37">
        <v>1257</v>
      </c>
      <c r="O37">
        <v>601</v>
      </c>
      <c r="P37">
        <v>6247</v>
      </c>
      <c r="Q37">
        <v>5601</v>
      </c>
      <c r="R37">
        <v>4887</v>
      </c>
      <c r="S37">
        <v>1507</v>
      </c>
      <c r="T37">
        <v>3126</v>
      </c>
      <c r="V37">
        <v>53948</v>
      </c>
      <c r="W37">
        <v>138</v>
      </c>
      <c r="X37">
        <v>2650</v>
      </c>
      <c r="Y37">
        <v>1588</v>
      </c>
      <c r="AA37">
        <v>3880</v>
      </c>
      <c r="AB37">
        <v>270</v>
      </c>
      <c r="AC37">
        <v>63</v>
      </c>
      <c r="AD37">
        <v>127</v>
      </c>
      <c r="AE37">
        <v>553</v>
      </c>
      <c r="AF37">
        <v>296</v>
      </c>
      <c r="AG37">
        <v>64</v>
      </c>
      <c r="AH37">
        <v>309</v>
      </c>
      <c r="AI37">
        <v>642</v>
      </c>
      <c r="AJ37">
        <v>1222</v>
      </c>
      <c r="AK37">
        <v>21972</v>
      </c>
      <c r="AL37">
        <v>17188</v>
      </c>
      <c r="AM37">
        <v>23806</v>
      </c>
      <c r="AN37">
        <v>238</v>
      </c>
      <c r="AO37">
        <v>51320</v>
      </c>
      <c r="AP37">
        <v>42281</v>
      </c>
      <c r="AQ37">
        <v>5319</v>
      </c>
    </row>
    <row r="38" spans="1:43" x14ac:dyDescent="0.2">
      <c r="A38" s="6">
        <v>43831</v>
      </c>
      <c r="B38" s="4">
        <f t="shared" si="0"/>
        <v>1374713</v>
      </c>
      <c r="C38" s="4">
        <f t="shared" si="1"/>
        <v>1374.713</v>
      </c>
      <c r="D38">
        <v>5689</v>
      </c>
      <c r="E38">
        <v>952258</v>
      </c>
      <c r="F38">
        <v>4197</v>
      </c>
      <c r="G38">
        <v>23081</v>
      </c>
      <c r="H38">
        <v>17663</v>
      </c>
      <c r="J38">
        <v>114362</v>
      </c>
      <c r="L38">
        <v>343</v>
      </c>
      <c r="M38">
        <v>277</v>
      </c>
      <c r="N38">
        <v>1064</v>
      </c>
      <c r="O38">
        <v>585</v>
      </c>
      <c r="P38">
        <v>5041</v>
      </c>
      <c r="Q38">
        <v>6725</v>
      </c>
      <c r="R38">
        <v>4827</v>
      </c>
      <c r="S38">
        <v>1547</v>
      </c>
      <c r="T38">
        <v>2604</v>
      </c>
      <c r="V38">
        <v>38622</v>
      </c>
      <c r="W38">
        <v>139</v>
      </c>
      <c r="X38">
        <v>2959</v>
      </c>
      <c r="Y38">
        <v>3225</v>
      </c>
      <c r="AA38">
        <v>3935</v>
      </c>
      <c r="AB38">
        <v>236</v>
      </c>
      <c r="AC38">
        <v>74</v>
      </c>
      <c r="AD38">
        <v>175</v>
      </c>
      <c r="AE38">
        <v>693</v>
      </c>
      <c r="AF38">
        <v>310</v>
      </c>
      <c r="AG38">
        <v>91</v>
      </c>
      <c r="AH38">
        <v>273</v>
      </c>
      <c r="AI38">
        <v>801</v>
      </c>
      <c r="AJ38">
        <v>1276</v>
      </c>
      <c r="AK38">
        <v>19828</v>
      </c>
      <c r="AL38">
        <v>17654</v>
      </c>
      <c r="AM38">
        <v>41155</v>
      </c>
      <c r="AN38">
        <v>255</v>
      </c>
      <c r="AO38">
        <v>57199</v>
      </c>
      <c r="AP38">
        <v>40811</v>
      </c>
      <c r="AQ38">
        <v>4739</v>
      </c>
    </row>
    <row r="39" spans="1:43" x14ac:dyDescent="0.2">
      <c r="A39" s="6">
        <v>43862</v>
      </c>
      <c r="B39" s="4">
        <f t="shared" si="0"/>
        <v>1411434</v>
      </c>
      <c r="C39" s="4">
        <f t="shared" si="1"/>
        <v>1411.434</v>
      </c>
      <c r="D39">
        <v>5154</v>
      </c>
      <c r="E39">
        <v>973952</v>
      </c>
      <c r="F39">
        <v>4155</v>
      </c>
      <c r="G39">
        <v>19217</v>
      </c>
      <c r="H39">
        <v>15691</v>
      </c>
      <c r="J39">
        <v>123149</v>
      </c>
      <c r="L39">
        <v>378</v>
      </c>
      <c r="M39">
        <v>221</v>
      </c>
      <c r="N39">
        <v>1440</v>
      </c>
      <c r="O39">
        <v>672</v>
      </c>
      <c r="P39">
        <v>5352</v>
      </c>
      <c r="Q39">
        <v>5173</v>
      </c>
      <c r="R39">
        <v>5102</v>
      </c>
      <c r="S39">
        <v>1639</v>
      </c>
      <c r="T39">
        <v>2621</v>
      </c>
      <c r="U39">
        <v>719</v>
      </c>
      <c r="V39">
        <v>39265</v>
      </c>
      <c r="W39">
        <v>155</v>
      </c>
      <c r="X39">
        <v>3202</v>
      </c>
      <c r="Y39">
        <v>2020</v>
      </c>
      <c r="AA39">
        <v>4239</v>
      </c>
      <c r="AB39">
        <v>290</v>
      </c>
      <c r="AC39">
        <v>113</v>
      </c>
      <c r="AD39">
        <v>207</v>
      </c>
      <c r="AE39">
        <v>735</v>
      </c>
      <c r="AF39">
        <v>225</v>
      </c>
      <c r="AG39">
        <v>85</v>
      </c>
      <c r="AH39">
        <v>391</v>
      </c>
      <c r="AI39">
        <v>819</v>
      </c>
      <c r="AJ39">
        <v>1105</v>
      </c>
      <c r="AK39">
        <v>19301</v>
      </c>
      <c r="AL39">
        <v>18469</v>
      </c>
      <c r="AM39">
        <v>44747</v>
      </c>
      <c r="AN39">
        <v>375</v>
      </c>
      <c r="AO39">
        <v>62118</v>
      </c>
      <c r="AP39">
        <v>44317</v>
      </c>
      <c r="AQ39">
        <v>4621</v>
      </c>
    </row>
    <row r="40" spans="1:43" x14ac:dyDescent="0.2">
      <c r="A40" s="6">
        <v>43891</v>
      </c>
      <c r="B40" s="4">
        <f t="shared" si="0"/>
        <v>1561168</v>
      </c>
      <c r="C40" s="4">
        <f t="shared" si="1"/>
        <v>1561.1679999999999</v>
      </c>
      <c r="D40">
        <v>5301</v>
      </c>
      <c r="E40">
        <v>1031870</v>
      </c>
      <c r="F40">
        <v>4173</v>
      </c>
      <c r="G40">
        <v>19073</v>
      </c>
      <c r="H40">
        <v>16757</v>
      </c>
      <c r="J40">
        <v>126834</v>
      </c>
      <c r="L40">
        <v>369</v>
      </c>
      <c r="M40">
        <v>310</v>
      </c>
      <c r="N40">
        <v>1545</v>
      </c>
      <c r="O40">
        <v>742</v>
      </c>
      <c r="P40">
        <v>6856</v>
      </c>
      <c r="Q40">
        <v>8269</v>
      </c>
      <c r="R40">
        <v>5924</v>
      </c>
      <c r="S40">
        <v>2234</v>
      </c>
      <c r="T40">
        <v>1318</v>
      </c>
      <c r="U40">
        <v>1271</v>
      </c>
      <c r="V40">
        <v>49239</v>
      </c>
      <c r="W40">
        <v>140</v>
      </c>
      <c r="X40">
        <v>3317</v>
      </c>
      <c r="Y40">
        <v>1796</v>
      </c>
      <c r="AA40">
        <v>4381</v>
      </c>
      <c r="AB40">
        <v>324</v>
      </c>
      <c r="AC40">
        <v>95</v>
      </c>
      <c r="AD40">
        <v>204</v>
      </c>
      <c r="AE40">
        <v>805</v>
      </c>
      <c r="AF40">
        <v>346</v>
      </c>
      <c r="AG40">
        <v>117</v>
      </c>
      <c r="AH40">
        <v>431</v>
      </c>
      <c r="AI40">
        <v>948</v>
      </c>
      <c r="AJ40">
        <v>1269</v>
      </c>
      <c r="AK40">
        <v>22451</v>
      </c>
      <c r="AL40">
        <v>21693</v>
      </c>
      <c r="AM40">
        <v>107464</v>
      </c>
      <c r="AN40">
        <v>382</v>
      </c>
      <c r="AO40">
        <v>63572</v>
      </c>
      <c r="AP40">
        <v>43743</v>
      </c>
      <c r="AQ40">
        <v>5605</v>
      </c>
    </row>
    <row r="41" spans="1:43" x14ac:dyDescent="0.2">
      <c r="A41" s="6">
        <v>43922</v>
      </c>
      <c r="B41" s="4">
        <f t="shared" si="0"/>
        <v>1486803</v>
      </c>
      <c r="C41" s="4">
        <f t="shared" si="1"/>
        <v>1486.8030000000001</v>
      </c>
      <c r="D41">
        <v>5627</v>
      </c>
      <c r="E41">
        <v>966305</v>
      </c>
      <c r="F41">
        <v>4519</v>
      </c>
      <c r="G41">
        <v>21403</v>
      </c>
      <c r="H41">
        <v>18441</v>
      </c>
      <c r="J41">
        <v>132080</v>
      </c>
      <c r="L41">
        <v>494</v>
      </c>
      <c r="M41">
        <v>325</v>
      </c>
      <c r="N41">
        <v>1715</v>
      </c>
      <c r="O41">
        <v>727</v>
      </c>
      <c r="P41">
        <v>7071</v>
      </c>
      <c r="Q41">
        <v>9844</v>
      </c>
      <c r="R41">
        <v>7594</v>
      </c>
      <c r="S41">
        <v>2416</v>
      </c>
      <c r="T41">
        <v>1128</v>
      </c>
      <c r="U41">
        <v>1050</v>
      </c>
      <c r="V41">
        <v>54142</v>
      </c>
      <c r="W41">
        <v>177</v>
      </c>
      <c r="X41">
        <v>3311</v>
      </c>
      <c r="Y41">
        <v>1861</v>
      </c>
      <c r="AA41">
        <v>4848</v>
      </c>
      <c r="AB41">
        <v>435</v>
      </c>
      <c r="AC41">
        <v>160</v>
      </c>
      <c r="AD41">
        <v>238</v>
      </c>
      <c r="AE41">
        <v>1374</v>
      </c>
      <c r="AF41">
        <v>299</v>
      </c>
      <c r="AG41">
        <v>76</v>
      </c>
      <c r="AH41">
        <v>645</v>
      </c>
      <c r="AI41">
        <v>1042</v>
      </c>
      <c r="AJ41">
        <v>1540</v>
      </c>
      <c r="AK41">
        <v>23751</v>
      </c>
      <c r="AL41">
        <v>22038</v>
      </c>
      <c r="AM41">
        <v>82694</v>
      </c>
      <c r="AN41">
        <v>316</v>
      </c>
      <c r="AO41">
        <v>62945</v>
      </c>
      <c r="AP41">
        <v>38391</v>
      </c>
      <c r="AQ41">
        <v>5781</v>
      </c>
    </row>
    <row r="42" spans="1:43" x14ac:dyDescent="0.2">
      <c r="A42" s="6">
        <v>43952</v>
      </c>
      <c r="B42" s="4">
        <f t="shared" si="0"/>
        <v>1422870</v>
      </c>
      <c r="C42" s="4">
        <f t="shared" si="1"/>
        <v>1422.87</v>
      </c>
      <c r="D42">
        <v>5426</v>
      </c>
      <c r="E42">
        <v>962874</v>
      </c>
      <c r="F42">
        <v>4553</v>
      </c>
      <c r="G42">
        <v>19335</v>
      </c>
      <c r="H42">
        <v>16433</v>
      </c>
      <c r="J42">
        <v>102046</v>
      </c>
      <c r="L42">
        <v>656</v>
      </c>
      <c r="M42">
        <v>306</v>
      </c>
      <c r="N42">
        <v>1713</v>
      </c>
      <c r="O42">
        <v>1065</v>
      </c>
      <c r="P42">
        <v>7926</v>
      </c>
      <c r="Q42">
        <v>7749</v>
      </c>
      <c r="R42">
        <v>7591</v>
      </c>
      <c r="S42">
        <v>2101</v>
      </c>
      <c r="T42">
        <v>1987</v>
      </c>
      <c r="U42">
        <v>1313</v>
      </c>
      <c r="V42">
        <v>50009</v>
      </c>
      <c r="W42">
        <v>513</v>
      </c>
      <c r="X42">
        <v>3193</v>
      </c>
      <c r="Y42">
        <v>2393</v>
      </c>
      <c r="AA42">
        <v>4318</v>
      </c>
      <c r="AB42">
        <v>389</v>
      </c>
      <c r="AC42">
        <v>108</v>
      </c>
      <c r="AD42">
        <v>207</v>
      </c>
      <c r="AE42">
        <v>1144</v>
      </c>
      <c r="AF42">
        <v>356</v>
      </c>
      <c r="AG42">
        <v>70</v>
      </c>
      <c r="AH42">
        <v>647</v>
      </c>
      <c r="AI42">
        <v>1278</v>
      </c>
      <c r="AJ42">
        <v>2777</v>
      </c>
      <c r="AK42">
        <v>23708</v>
      </c>
      <c r="AL42">
        <v>22473</v>
      </c>
      <c r="AM42">
        <v>59087</v>
      </c>
      <c r="AN42">
        <v>611</v>
      </c>
      <c r="AO42">
        <v>58663</v>
      </c>
      <c r="AP42">
        <v>42052</v>
      </c>
      <c r="AQ42">
        <v>5800</v>
      </c>
    </row>
    <row r="43" spans="1:43" x14ac:dyDescent="0.2">
      <c r="A43" s="6">
        <v>43983</v>
      </c>
      <c r="B43" s="4">
        <f t="shared" si="0"/>
        <v>1348538</v>
      </c>
      <c r="C43" s="4">
        <f t="shared" si="1"/>
        <v>1348.538</v>
      </c>
      <c r="D43">
        <v>4958</v>
      </c>
      <c r="E43">
        <v>953807</v>
      </c>
      <c r="F43">
        <v>4257</v>
      </c>
      <c r="G43">
        <v>17338</v>
      </c>
      <c r="H43">
        <v>13834</v>
      </c>
      <c r="J43">
        <v>83288</v>
      </c>
      <c r="L43">
        <v>322</v>
      </c>
      <c r="M43">
        <v>258</v>
      </c>
      <c r="N43">
        <v>1695</v>
      </c>
      <c r="O43">
        <v>720</v>
      </c>
      <c r="P43">
        <v>7184</v>
      </c>
      <c r="Q43">
        <v>6716</v>
      </c>
      <c r="R43">
        <v>6394</v>
      </c>
      <c r="S43">
        <v>1878</v>
      </c>
      <c r="T43">
        <v>1658</v>
      </c>
      <c r="U43">
        <v>931</v>
      </c>
      <c r="V43">
        <v>44932</v>
      </c>
      <c r="W43">
        <v>152</v>
      </c>
      <c r="X43">
        <v>3050</v>
      </c>
      <c r="Y43">
        <v>1696</v>
      </c>
      <c r="AA43">
        <v>4169</v>
      </c>
      <c r="AB43">
        <v>280</v>
      </c>
      <c r="AC43">
        <v>82</v>
      </c>
      <c r="AD43">
        <v>154</v>
      </c>
      <c r="AE43">
        <v>685</v>
      </c>
      <c r="AF43">
        <v>297</v>
      </c>
      <c r="AG43">
        <v>69</v>
      </c>
      <c r="AH43">
        <v>416</v>
      </c>
      <c r="AI43">
        <v>775</v>
      </c>
      <c r="AJ43">
        <v>1373</v>
      </c>
      <c r="AK43">
        <v>20960</v>
      </c>
      <c r="AL43">
        <v>18538</v>
      </c>
      <c r="AM43">
        <v>44710</v>
      </c>
      <c r="AN43">
        <v>579</v>
      </c>
      <c r="AO43">
        <v>51899</v>
      </c>
      <c r="AP43">
        <v>43882</v>
      </c>
      <c r="AQ43">
        <v>4602</v>
      </c>
    </row>
    <row r="44" spans="1:43" x14ac:dyDescent="0.2">
      <c r="A44" s="6">
        <v>44013</v>
      </c>
      <c r="B44" s="4">
        <f t="shared" si="0"/>
        <v>1284443</v>
      </c>
      <c r="C44" s="4">
        <f t="shared" si="1"/>
        <v>1284.443</v>
      </c>
      <c r="D44">
        <v>5124</v>
      </c>
      <c r="E44">
        <v>921345</v>
      </c>
      <c r="F44">
        <v>3917</v>
      </c>
      <c r="G44">
        <v>17396</v>
      </c>
      <c r="H44">
        <v>13816</v>
      </c>
      <c r="J44">
        <v>84636</v>
      </c>
      <c r="L44">
        <v>295</v>
      </c>
      <c r="M44">
        <v>211</v>
      </c>
      <c r="N44">
        <v>1380</v>
      </c>
      <c r="O44">
        <v>728</v>
      </c>
      <c r="P44">
        <v>7090</v>
      </c>
      <c r="Q44">
        <v>6194</v>
      </c>
      <c r="R44">
        <v>6196</v>
      </c>
      <c r="S44">
        <v>1775</v>
      </c>
      <c r="T44">
        <v>1763</v>
      </c>
      <c r="U44">
        <v>1616</v>
      </c>
      <c r="V44">
        <v>39222</v>
      </c>
      <c r="W44">
        <v>747</v>
      </c>
      <c r="X44">
        <v>2935</v>
      </c>
      <c r="Y44">
        <v>2591</v>
      </c>
      <c r="AA44">
        <v>3701</v>
      </c>
      <c r="AB44">
        <v>241</v>
      </c>
      <c r="AC44">
        <v>67</v>
      </c>
      <c r="AD44">
        <v>105</v>
      </c>
      <c r="AE44">
        <v>616</v>
      </c>
      <c r="AF44">
        <v>278</v>
      </c>
      <c r="AG44">
        <v>60</v>
      </c>
      <c r="AH44">
        <v>1158</v>
      </c>
      <c r="AI44">
        <v>1219</v>
      </c>
      <c r="AJ44">
        <v>2594</v>
      </c>
      <c r="AK44">
        <v>17688</v>
      </c>
      <c r="AL44">
        <v>15496</v>
      </c>
      <c r="AM44">
        <v>26890</v>
      </c>
      <c r="AN44">
        <v>419</v>
      </c>
      <c r="AO44">
        <v>50631</v>
      </c>
      <c r="AP44">
        <v>40552</v>
      </c>
      <c r="AQ44">
        <v>3751</v>
      </c>
    </row>
    <row r="45" spans="1:43" x14ac:dyDescent="0.2">
      <c r="A45" s="6">
        <v>44044</v>
      </c>
      <c r="B45" s="4">
        <f t="shared" si="0"/>
        <v>1176034</v>
      </c>
      <c r="C45" s="4">
        <f t="shared" si="1"/>
        <v>1176.0340000000001</v>
      </c>
      <c r="D45">
        <v>4825</v>
      </c>
      <c r="E45">
        <v>853896</v>
      </c>
      <c r="F45">
        <v>3848</v>
      </c>
      <c r="G45">
        <v>16778</v>
      </c>
      <c r="H45">
        <v>13665</v>
      </c>
      <c r="J45">
        <v>74404</v>
      </c>
      <c r="L45">
        <v>185</v>
      </c>
      <c r="M45">
        <v>244</v>
      </c>
      <c r="N45">
        <v>1212</v>
      </c>
      <c r="O45">
        <v>644</v>
      </c>
      <c r="P45">
        <v>7651</v>
      </c>
      <c r="Q45">
        <v>4874</v>
      </c>
      <c r="R45">
        <v>5894</v>
      </c>
      <c r="S45">
        <v>1619</v>
      </c>
      <c r="T45">
        <v>1548</v>
      </c>
      <c r="U45">
        <v>1482</v>
      </c>
      <c r="V45">
        <v>34781</v>
      </c>
      <c r="W45">
        <v>749</v>
      </c>
      <c r="X45">
        <v>2965</v>
      </c>
      <c r="Y45">
        <v>2625</v>
      </c>
      <c r="AA45">
        <v>3079</v>
      </c>
      <c r="AB45">
        <v>218</v>
      </c>
      <c r="AC45">
        <v>53</v>
      </c>
      <c r="AD45">
        <v>101</v>
      </c>
      <c r="AE45">
        <v>581</v>
      </c>
      <c r="AF45">
        <v>267</v>
      </c>
      <c r="AG45">
        <v>76</v>
      </c>
      <c r="AH45">
        <v>1143</v>
      </c>
      <c r="AI45">
        <v>1203</v>
      </c>
      <c r="AJ45">
        <v>1447</v>
      </c>
      <c r="AK45">
        <v>16261</v>
      </c>
      <c r="AL45">
        <v>14970</v>
      </c>
      <c r="AM45">
        <v>16341</v>
      </c>
      <c r="AN45">
        <v>165</v>
      </c>
      <c r="AO45">
        <v>45964</v>
      </c>
      <c r="AP45">
        <v>37239</v>
      </c>
      <c r="AQ45">
        <v>3037</v>
      </c>
    </row>
    <row r="46" spans="1:43" x14ac:dyDescent="0.2">
      <c r="A46" s="6">
        <v>44075</v>
      </c>
      <c r="B46" s="4">
        <f t="shared" si="0"/>
        <v>1584292</v>
      </c>
      <c r="C46" s="4">
        <f t="shared" si="1"/>
        <v>1584.2919999999999</v>
      </c>
      <c r="D46">
        <v>5620</v>
      </c>
      <c r="E46">
        <v>1172589</v>
      </c>
      <c r="F46">
        <v>4348</v>
      </c>
      <c r="G46">
        <v>21647</v>
      </c>
      <c r="H46">
        <v>15687</v>
      </c>
      <c r="J46">
        <v>83479</v>
      </c>
      <c r="L46">
        <v>278</v>
      </c>
      <c r="M46">
        <v>205</v>
      </c>
      <c r="N46">
        <v>1786</v>
      </c>
      <c r="O46">
        <v>787</v>
      </c>
      <c r="P46">
        <v>10004</v>
      </c>
      <c r="Q46">
        <v>5746</v>
      </c>
      <c r="R46">
        <v>6906</v>
      </c>
      <c r="S46">
        <v>1899</v>
      </c>
      <c r="T46">
        <v>1800</v>
      </c>
      <c r="U46">
        <v>925</v>
      </c>
      <c r="V46">
        <v>45585</v>
      </c>
      <c r="W46">
        <v>182</v>
      </c>
      <c r="X46">
        <v>3043</v>
      </c>
      <c r="Y46">
        <v>2184</v>
      </c>
      <c r="AA46">
        <v>3978</v>
      </c>
      <c r="AB46">
        <v>234</v>
      </c>
      <c r="AC46">
        <v>62</v>
      </c>
      <c r="AD46">
        <v>130</v>
      </c>
      <c r="AE46">
        <v>718</v>
      </c>
      <c r="AF46">
        <v>259</v>
      </c>
      <c r="AG46">
        <v>123</v>
      </c>
      <c r="AH46">
        <v>992</v>
      </c>
      <c r="AI46">
        <v>980</v>
      </c>
      <c r="AJ46">
        <v>1820</v>
      </c>
      <c r="AK46">
        <v>22901</v>
      </c>
      <c r="AL46">
        <v>22410</v>
      </c>
      <c r="AM46">
        <v>36495</v>
      </c>
      <c r="AN46">
        <v>126</v>
      </c>
      <c r="AO46">
        <v>59280</v>
      </c>
      <c r="AP46">
        <v>45079</v>
      </c>
      <c r="AQ46">
        <v>4005</v>
      </c>
    </row>
    <row r="47" spans="1:43" x14ac:dyDescent="0.2">
      <c r="A47" s="6">
        <v>44105</v>
      </c>
      <c r="B47" s="4">
        <f t="shared" si="0"/>
        <v>1883243</v>
      </c>
      <c r="C47" s="4">
        <f t="shared" si="1"/>
        <v>1883.2429999999999</v>
      </c>
      <c r="D47">
        <v>6262</v>
      </c>
      <c r="E47">
        <v>1380520</v>
      </c>
      <c r="F47">
        <v>4762</v>
      </c>
      <c r="G47">
        <v>24631</v>
      </c>
      <c r="H47">
        <v>19638</v>
      </c>
      <c r="J47">
        <v>95803</v>
      </c>
      <c r="L47">
        <v>414</v>
      </c>
      <c r="M47">
        <v>239</v>
      </c>
      <c r="N47">
        <v>1829</v>
      </c>
      <c r="O47">
        <v>1000</v>
      </c>
      <c r="P47">
        <v>9956</v>
      </c>
      <c r="Q47">
        <v>7139</v>
      </c>
      <c r="R47">
        <v>10316</v>
      </c>
      <c r="S47">
        <v>1984</v>
      </c>
      <c r="T47">
        <v>2158</v>
      </c>
      <c r="U47">
        <v>1133</v>
      </c>
      <c r="V47">
        <v>58992</v>
      </c>
      <c r="W47">
        <v>224</v>
      </c>
      <c r="X47">
        <v>3149</v>
      </c>
      <c r="Y47">
        <v>5807</v>
      </c>
      <c r="AA47">
        <v>4713</v>
      </c>
      <c r="AB47">
        <v>228</v>
      </c>
      <c r="AC47">
        <v>68</v>
      </c>
      <c r="AD47">
        <v>177</v>
      </c>
      <c r="AE47">
        <v>700</v>
      </c>
      <c r="AF47">
        <v>310</v>
      </c>
      <c r="AG47">
        <v>157</v>
      </c>
      <c r="AH47">
        <v>556</v>
      </c>
      <c r="AI47">
        <v>1048</v>
      </c>
      <c r="AJ47">
        <v>1799</v>
      </c>
      <c r="AK47">
        <v>28300</v>
      </c>
      <c r="AL47">
        <v>24902</v>
      </c>
      <c r="AM47">
        <v>51572</v>
      </c>
      <c r="AN47">
        <v>163</v>
      </c>
      <c r="AO47">
        <v>72391</v>
      </c>
      <c r="AP47">
        <v>54220</v>
      </c>
      <c r="AQ47">
        <v>5983</v>
      </c>
    </row>
    <row r="48" spans="1:43" x14ac:dyDescent="0.2">
      <c r="A48" s="6">
        <v>44136</v>
      </c>
      <c r="B48" s="4">
        <f t="shared" si="0"/>
        <v>2027643</v>
      </c>
      <c r="C48" s="4">
        <f t="shared" si="1"/>
        <v>2027.643</v>
      </c>
      <c r="D48">
        <v>6284</v>
      </c>
      <c r="E48">
        <v>1468406</v>
      </c>
      <c r="F48">
        <v>4586</v>
      </c>
      <c r="G48">
        <v>21638</v>
      </c>
      <c r="H48">
        <v>20267</v>
      </c>
      <c r="J48">
        <v>94171</v>
      </c>
      <c r="L48">
        <v>419</v>
      </c>
      <c r="M48">
        <v>428</v>
      </c>
      <c r="N48">
        <v>1626</v>
      </c>
      <c r="O48">
        <v>1195</v>
      </c>
      <c r="P48">
        <v>11247</v>
      </c>
      <c r="Q48">
        <v>7960</v>
      </c>
      <c r="R48">
        <v>8900</v>
      </c>
      <c r="S48">
        <v>2043</v>
      </c>
      <c r="T48">
        <v>2238</v>
      </c>
      <c r="U48">
        <v>1036</v>
      </c>
      <c r="V48">
        <v>104607</v>
      </c>
      <c r="W48">
        <v>174</v>
      </c>
      <c r="X48">
        <v>3167</v>
      </c>
      <c r="Y48">
        <v>7060</v>
      </c>
      <c r="AA48">
        <v>4681</v>
      </c>
      <c r="AB48">
        <v>618</v>
      </c>
      <c r="AC48">
        <v>57</v>
      </c>
      <c r="AD48">
        <v>221</v>
      </c>
      <c r="AE48">
        <v>734</v>
      </c>
      <c r="AF48">
        <v>419</v>
      </c>
      <c r="AG48">
        <v>378</v>
      </c>
      <c r="AH48">
        <v>961</v>
      </c>
      <c r="AI48">
        <v>1211</v>
      </c>
      <c r="AJ48">
        <v>2014</v>
      </c>
      <c r="AK48">
        <v>30784</v>
      </c>
      <c r="AL48">
        <v>22479</v>
      </c>
      <c r="AM48">
        <v>51107</v>
      </c>
      <c r="AN48">
        <v>12</v>
      </c>
      <c r="AO48">
        <v>73819</v>
      </c>
      <c r="AP48">
        <v>63786</v>
      </c>
      <c r="AQ48">
        <v>6910</v>
      </c>
    </row>
    <row r="49" spans="1:43" x14ac:dyDescent="0.2">
      <c r="A49" s="6">
        <v>44166</v>
      </c>
      <c r="B49" s="4">
        <f t="shared" si="0"/>
        <v>2065107</v>
      </c>
      <c r="C49" s="4">
        <f t="shared" si="1"/>
        <v>2065.107</v>
      </c>
      <c r="D49">
        <v>5858</v>
      </c>
      <c r="E49">
        <v>1590316</v>
      </c>
      <c r="F49">
        <v>4253</v>
      </c>
      <c r="G49">
        <v>22554</v>
      </c>
      <c r="H49">
        <v>18313</v>
      </c>
      <c r="J49">
        <v>87812</v>
      </c>
      <c r="L49">
        <v>408</v>
      </c>
      <c r="M49">
        <v>484</v>
      </c>
      <c r="N49">
        <v>2209</v>
      </c>
      <c r="O49">
        <v>821</v>
      </c>
      <c r="P49">
        <v>12210</v>
      </c>
      <c r="Q49">
        <v>6528</v>
      </c>
      <c r="R49">
        <v>7548</v>
      </c>
      <c r="S49">
        <v>1888</v>
      </c>
      <c r="T49">
        <v>2099</v>
      </c>
      <c r="U49">
        <v>1074</v>
      </c>
      <c r="V49">
        <v>84198</v>
      </c>
      <c r="W49">
        <v>160</v>
      </c>
      <c r="X49">
        <v>2788</v>
      </c>
      <c r="Y49">
        <v>4245</v>
      </c>
      <c r="AA49">
        <v>4106</v>
      </c>
      <c r="AB49">
        <v>187</v>
      </c>
      <c r="AC49">
        <v>48</v>
      </c>
      <c r="AD49">
        <v>209</v>
      </c>
      <c r="AE49">
        <v>708</v>
      </c>
      <c r="AF49">
        <v>259</v>
      </c>
      <c r="AG49">
        <v>162</v>
      </c>
      <c r="AH49">
        <v>983</v>
      </c>
      <c r="AI49">
        <v>731</v>
      </c>
      <c r="AJ49">
        <v>1902</v>
      </c>
      <c r="AK49">
        <v>25031</v>
      </c>
      <c r="AL49">
        <v>18224</v>
      </c>
      <c r="AM49">
        <v>41008</v>
      </c>
      <c r="AN49">
        <v>16</v>
      </c>
      <c r="AO49">
        <v>61690</v>
      </c>
      <c r="AP49">
        <v>48493</v>
      </c>
      <c r="AQ49">
        <v>5584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7C13-E732-1141-B8E7-079CCE343080}">
  <dimension ref="A1:S48"/>
  <sheetViews>
    <sheetView tabSelected="1" workbookViewId="0">
      <selection activeCell="L41" sqref="L41"/>
    </sheetView>
  </sheetViews>
  <sheetFormatPr baseColWidth="10" defaultColWidth="11.5" defaultRowHeight="15" x14ac:dyDescent="0.2"/>
  <cols>
    <col min="17" max="17" width="14.1640625" bestFit="1" customWidth="1"/>
  </cols>
  <sheetData>
    <row r="1" spans="1:19" x14ac:dyDescent="0.2">
      <c r="B1">
        <v>2017</v>
      </c>
      <c r="C1">
        <v>2018</v>
      </c>
      <c r="D1">
        <v>2019</v>
      </c>
      <c r="E1">
        <v>2020</v>
      </c>
      <c r="K1">
        <v>2017</v>
      </c>
      <c r="L1">
        <v>2018</v>
      </c>
      <c r="M1">
        <v>2019</v>
      </c>
      <c r="N1">
        <v>2020</v>
      </c>
      <c r="Q1" t="s">
        <v>76</v>
      </c>
      <c r="R1" s="64">
        <v>42736</v>
      </c>
      <c r="S1" s="66">
        <v>639780</v>
      </c>
    </row>
    <row r="2" spans="1:19" x14ac:dyDescent="0.2">
      <c r="A2" t="s">
        <v>3</v>
      </c>
      <c r="B2" s="65">
        <v>22196602</v>
      </c>
      <c r="C2" s="65">
        <v>24411665</v>
      </c>
      <c r="D2" s="65">
        <v>26303916</v>
      </c>
      <c r="E2" s="65">
        <v>33915962</v>
      </c>
      <c r="J2" t="s">
        <v>77</v>
      </c>
      <c r="K2" s="65">
        <v>9376</v>
      </c>
      <c r="L2" s="65">
        <v>11398</v>
      </c>
      <c r="M2" s="65">
        <v>14170</v>
      </c>
      <c r="N2" s="65">
        <v>18323</v>
      </c>
      <c r="R2" s="64">
        <v>42767</v>
      </c>
      <c r="S2" s="66">
        <v>859992</v>
      </c>
    </row>
    <row r="3" spans="1:19" x14ac:dyDescent="0.2">
      <c r="A3" t="s">
        <v>78</v>
      </c>
      <c r="B3" s="65">
        <v>9686841</v>
      </c>
      <c r="C3" s="65">
        <v>10573004</v>
      </c>
      <c r="D3" s="65">
        <v>11593097</v>
      </c>
      <c r="E3" s="65">
        <v>15543002</v>
      </c>
      <c r="R3" s="64">
        <v>42795</v>
      </c>
      <c r="S3" s="66">
        <v>1122109</v>
      </c>
    </row>
    <row r="4" spans="1:19" x14ac:dyDescent="0.2">
      <c r="R4" s="64">
        <v>42826</v>
      </c>
      <c r="S4" s="66">
        <v>1034839</v>
      </c>
    </row>
    <row r="5" spans="1:19" x14ac:dyDescent="0.2">
      <c r="R5" s="64">
        <v>42856</v>
      </c>
      <c r="S5" s="66">
        <v>1093624</v>
      </c>
    </row>
    <row r="6" spans="1:19" x14ac:dyDescent="0.2">
      <c r="R6" s="64">
        <v>42887</v>
      </c>
      <c r="S6" s="66">
        <v>939259</v>
      </c>
    </row>
    <row r="7" spans="1:19" x14ac:dyDescent="0.2">
      <c r="R7" s="64">
        <v>42917</v>
      </c>
      <c r="S7" s="66">
        <v>870988</v>
      </c>
    </row>
    <row r="8" spans="1:19" x14ac:dyDescent="0.2">
      <c r="R8" s="64">
        <v>42948</v>
      </c>
      <c r="S8" s="66">
        <v>869039</v>
      </c>
    </row>
    <row r="9" spans="1:19" x14ac:dyDescent="0.2">
      <c r="R9" s="64">
        <v>42979</v>
      </c>
      <c r="S9" s="66">
        <v>984114</v>
      </c>
    </row>
    <row r="10" spans="1:19" x14ac:dyDescent="0.2">
      <c r="R10" s="64">
        <v>43009</v>
      </c>
      <c r="S10" s="66">
        <v>1182708</v>
      </c>
    </row>
    <row r="11" spans="1:19" x14ac:dyDescent="0.2">
      <c r="R11" s="64">
        <v>43040</v>
      </c>
      <c r="S11" s="66">
        <v>1300816</v>
      </c>
    </row>
    <row r="12" spans="1:19" x14ac:dyDescent="0.2">
      <c r="R12" s="64">
        <v>43070</v>
      </c>
      <c r="S12" s="66">
        <v>1039490</v>
      </c>
    </row>
    <row r="13" spans="1:19" x14ac:dyDescent="0.2">
      <c r="R13" s="64">
        <v>43101</v>
      </c>
      <c r="S13" s="66">
        <v>1161110</v>
      </c>
    </row>
    <row r="14" spans="1:19" x14ac:dyDescent="0.2">
      <c r="R14" s="64">
        <v>43132</v>
      </c>
      <c r="S14" s="66">
        <v>1078028</v>
      </c>
    </row>
    <row r="15" spans="1:19" x14ac:dyDescent="0.2">
      <c r="R15" s="64">
        <v>43160</v>
      </c>
      <c r="S15" s="66">
        <v>1228989</v>
      </c>
    </row>
    <row r="16" spans="1:19" x14ac:dyDescent="0.2">
      <c r="R16" s="64">
        <v>43191</v>
      </c>
      <c r="S16" s="66">
        <v>1183059</v>
      </c>
    </row>
    <row r="17" spans="18:19" x14ac:dyDescent="0.2">
      <c r="R17" s="64">
        <v>43221</v>
      </c>
      <c r="S17" s="66">
        <v>1059995</v>
      </c>
    </row>
    <row r="18" spans="18:19" x14ac:dyDescent="0.2">
      <c r="R18" s="64">
        <v>43252</v>
      </c>
      <c r="S18" s="66">
        <v>903239</v>
      </c>
    </row>
    <row r="19" spans="18:19" x14ac:dyDescent="0.2">
      <c r="R19" s="64">
        <v>43282</v>
      </c>
      <c r="S19" s="66">
        <v>969542</v>
      </c>
    </row>
    <row r="20" spans="18:19" x14ac:dyDescent="0.2">
      <c r="R20" s="64">
        <v>43313</v>
      </c>
      <c r="S20" s="66">
        <v>967279</v>
      </c>
    </row>
    <row r="21" spans="18:19" x14ac:dyDescent="0.2">
      <c r="R21" s="64">
        <v>43344</v>
      </c>
      <c r="S21" s="66">
        <v>1120892</v>
      </c>
    </row>
    <row r="22" spans="18:19" x14ac:dyDescent="0.2">
      <c r="R22" s="64">
        <v>43374</v>
      </c>
      <c r="S22" s="66">
        <v>1318352</v>
      </c>
    </row>
    <row r="23" spans="18:19" x14ac:dyDescent="0.2">
      <c r="R23" s="64">
        <v>43405</v>
      </c>
      <c r="S23" s="66">
        <v>1295803</v>
      </c>
    </row>
    <row r="24" spans="18:19" x14ac:dyDescent="0.2">
      <c r="R24" s="64">
        <v>43435</v>
      </c>
      <c r="S24" s="66">
        <v>1007050</v>
      </c>
    </row>
    <row r="25" spans="18:19" x14ac:dyDescent="0.2">
      <c r="R25" s="64">
        <v>43466</v>
      </c>
      <c r="S25" s="66">
        <v>1096997</v>
      </c>
    </row>
    <row r="26" spans="18:19" x14ac:dyDescent="0.2">
      <c r="R26" s="64">
        <v>43497</v>
      </c>
      <c r="S26" s="66">
        <v>1013466</v>
      </c>
    </row>
    <row r="27" spans="18:19" x14ac:dyDescent="0.2">
      <c r="R27" s="64">
        <v>43525</v>
      </c>
      <c r="S27" s="66">
        <v>1503512</v>
      </c>
    </row>
    <row r="28" spans="18:19" x14ac:dyDescent="0.2">
      <c r="R28" s="64">
        <v>43556</v>
      </c>
      <c r="S28" s="66">
        <v>1423002</v>
      </c>
    </row>
    <row r="29" spans="18:19" x14ac:dyDescent="0.2">
      <c r="R29" s="64">
        <v>43586</v>
      </c>
      <c r="S29" s="66">
        <v>1257573</v>
      </c>
    </row>
    <row r="30" spans="18:19" x14ac:dyDescent="0.2">
      <c r="R30" s="64">
        <v>43617</v>
      </c>
      <c r="S30" s="66">
        <v>1182991</v>
      </c>
    </row>
    <row r="31" spans="18:19" x14ac:dyDescent="0.2">
      <c r="R31" s="64">
        <v>43647</v>
      </c>
      <c r="S31" s="66">
        <v>1205657</v>
      </c>
    </row>
    <row r="32" spans="18:19" x14ac:dyDescent="0.2">
      <c r="R32" s="64">
        <v>43678</v>
      </c>
      <c r="S32" s="66">
        <v>1153490</v>
      </c>
    </row>
    <row r="33" spans="18:19" x14ac:dyDescent="0.2">
      <c r="R33" s="64">
        <v>43709</v>
      </c>
      <c r="S33" s="66">
        <v>1347649</v>
      </c>
    </row>
    <row r="34" spans="18:19" x14ac:dyDescent="0.2">
      <c r="R34" s="64">
        <v>43739</v>
      </c>
      <c r="S34" s="66">
        <v>1521061</v>
      </c>
    </row>
    <row r="35" spans="18:19" x14ac:dyDescent="0.2">
      <c r="R35" s="64">
        <v>43770</v>
      </c>
      <c r="S35" s="66">
        <v>1505618</v>
      </c>
    </row>
    <row r="36" spans="18:19" x14ac:dyDescent="0.2">
      <c r="R36" s="64">
        <v>43800</v>
      </c>
      <c r="S36" s="66">
        <v>1321694</v>
      </c>
    </row>
    <row r="37" spans="18:19" x14ac:dyDescent="0.2">
      <c r="R37" s="64">
        <v>43831</v>
      </c>
      <c r="S37" s="66">
        <v>1374713</v>
      </c>
    </row>
    <row r="38" spans="18:19" x14ac:dyDescent="0.2">
      <c r="R38" s="64">
        <v>43862</v>
      </c>
      <c r="S38" s="66">
        <v>1411434</v>
      </c>
    </row>
    <row r="39" spans="18:19" x14ac:dyDescent="0.2">
      <c r="R39" s="64">
        <v>43891</v>
      </c>
      <c r="S39" s="66">
        <v>1561168</v>
      </c>
    </row>
    <row r="40" spans="18:19" x14ac:dyDescent="0.2">
      <c r="R40" s="64">
        <v>43922</v>
      </c>
      <c r="S40" s="66">
        <v>1486803</v>
      </c>
    </row>
    <row r="41" spans="18:19" x14ac:dyDescent="0.2">
      <c r="R41" s="64">
        <v>43952</v>
      </c>
      <c r="S41" s="66">
        <v>1422870</v>
      </c>
    </row>
    <row r="42" spans="18:19" x14ac:dyDescent="0.2">
      <c r="R42" s="64">
        <v>43983</v>
      </c>
      <c r="S42" s="66">
        <v>1348538</v>
      </c>
    </row>
    <row r="43" spans="18:19" x14ac:dyDescent="0.2">
      <c r="R43" s="64">
        <v>44013</v>
      </c>
      <c r="S43" s="66">
        <v>1284443</v>
      </c>
    </row>
    <row r="44" spans="18:19" x14ac:dyDescent="0.2">
      <c r="R44" s="64">
        <v>44044</v>
      </c>
      <c r="S44" s="66">
        <v>1176034</v>
      </c>
    </row>
    <row r="45" spans="18:19" x14ac:dyDescent="0.2">
      <c r="R45" s="64">
        <v>44075</v>
      </c>
      <c r="S45" s="66">
        <v>1584292</v>
      </c>
    </row>
    <row r="46" spans="18:19" x14ac:dyDescent="0.2">
      <c r="R46" s="64">
        <v>44105</v>
      </c>
      <c r="S46" s="66">
        <v>1883243</v>
      </c>
    </row>
    <row r="47" spans="18:19" x14ac:dyDescent="0.2">
      <c r="R47" s="64">
        <v>44136</v>
      </c>
      <c r="S47" s="66">
        <v>2027643</v>
      </c>
    </row>
    <row r="48" spans="18:19" x14ac:dyDescent="0.2">
      <c r="R48" s="64">
        <v>44166</v>
      </c>
      <c r="S48" s="66">
        <v>2065107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google-analytics+citations</vt:lpstr>
      <vt:lpstr>user-per-month</vt:lpstr>
      <vt:lpstr>Summary+Figures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Séverine Duvaud</cp:lastModifiedBy>
  <cp:revision/>
  <dcterms:created xsi:type="dcterms:W3CDTF">2021-01-11T14:08:53Z</dcterms:created>
  <dcterms:modified xsi:type="dcterms:W3CDTF">2021-09-07T12:56:41Z</dcterms:modified>
  <cp:category/>
  <cp:contentStatus/>
</cp:coreProperties>
</file>