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F_Projects\"/>
    </mc:Choice>
  </mc:AlternateContent>
  <xr:revisionPtr revIDLastSave="0" documentId="8_{EE02F735-C71A-4EBA-9DCD-46C02AB0D519}" xr6:coauthVersionLast="47" xr6:coauthVersionMax="47" xr10:uidLastSave="{00000000-0000-0000-0000-000000000000}"/>
  <bookViews>
    <workbookView xWindow="-108" yWindow="-108" windowWidth="23256" windowHeight="12456" xr2:uid="{26D4546B-D2A1-4444-8EAF-A6228F96F0C1}"/>
  </bookViews>
  <sheets>
    <sheet name="Data" sheetId="1" r:id="rId1"/>
    <sheet name="India staff" sheetId="2" r:id="rId2"/>
    <sheet name="All staff" sheetId="3" r:id="rId3"/>
    <sheet name="Info finder" sheetId="4" r:id="rId4"/>
  </sheets>
  <definedNames>
    <definedName name="_xlnm._FilterDatabase" localSheetId="0" hidden="1">Data!$C$5:$I$96</definedName>
    <definedName name="_xlnm._FilterDatabase" localSheetId="1" hidden="1">'India staff'!$B$2:$H$114</definedName>
    <definedName name="ExternalData_1" localSheetId="2" hidden="1">'All staff'!$A$1:$H$184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8" i="4" l="1"/>
  <c r="M13" i="3"/>
  <c r="M11" i="3"/>
  <c r="I2" i="3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90" i="3"/>
  <c r="I91" i="3"/>
  <c r="I92" i="3"/>
  <c r="I93" i="3"/>
  <c r="I94" i="3"/>
  <c r="I95" i="3"/>
  <c r="I96" i="3"/>
  <c r="I97" i="3"/>
  <c r="I98" i="3"/>
  <c r="I99" i="3"/>
  <c r="I100" i="3"/>
  <c r="I101" i="3"/>
  <c r="I102" i="3"/>
  <c r="I103" i="3"/>
  <c r="I104" i="3"/>
  <c r="I105" i="3"/>
  <c r="I106" i="3"/>
  <c r="I107" i="3"/>
  <c r="I108" i="3"/>
  <c r="I109" i="3"/>
  <c r="I110" i="3"/>
  <c r="I111" i="3"/>
  <c r="I112" i="3"/>
  <c r="I113" i="3"/>
  <c r="I114" i="3"/>
  <c r="I115" i="3"/>
  <c r="I116" i="3"/>
  <c r="I117" i="3"/>
  <c r="I118" i="3"/>
  <c r="I119" i="3"/>
  <c r="I120" i="3"/>
  <c r="I121" i="3"/>
  <c r="I122" i="3"/>
  <c r="I123" i="3"/>
  <c r="I124" i="3"/>
  <c r="I125" i="3"/>
  <c r="I126" i="3"/>
  <c r="I127" i="3"/>
  <c r="I128" i="3"/>
  <c r="I129" i="3"/>
  <c r="I130" i="3"/>
  <c r="I131" i="3"/>
  <c r="I132" i="3"/>
  <c r="I133" i="3"/>
  <c r="I134" i="3"/>
  <c r="I135" i="3"/>
  <c r="I136" i="3"/>
  <c r="I137" i="3"/>
  <c r="I138" i="3"/>
  <c r="I139" i="3"/>
  <c r="I140" i="3"/>
  <c r="I141" i="3"/>
  <c r="I142" i="3"/>
  <c r="I143" i="3"/>
  <c r="I144" i="3"/>
  <c r="I145" i="3"/>
  <c r="I146" i="3"/>
  <c r="I147" i="3"/>
  <c r="I148" i="3"/>
  <c r="I149" i="3"/>
  <c r="I150" i="3"/>
  <c r="I151" i="3"/>
  <c r="I152" i="3"/>
  <c r="I153" i="3"/>
  <c r="I154" i="3"/>
  <c r="I155" i="3"/>
  <c r="I156" i="3"/>
  <c r="I157" i="3"/>
  <c r="I158" i="3"/>
  <c r="I159" i="3"/>
  <c r="I160" i="3"/>
  <c r="I161" i="3"/>
  <c r="I162" i="3"/>
  <c r="I163" i="3"/>
  <c r="I164" i="3"/>
  <c r="I165" i="3"/>
  <c r="I166" i="3"/>
  <c r="I167" i="3"/>
  <c r="I168" i="3"/>
  <c r="I169" i="3"/>
  <c r="I170" i="3"/>
  <c r="I171" i="3"/>
  <c r="I172" i="3"/>
  <c r="I173" i="3"/>
  <c r="I174" i="3"/>
  <c r="I175" i="3"/>
  <c r="I176" i="3"/>
  <c r="I177" i="3"/>
  <c r="I178" i="3"/>
  <c r="I179" i="3"/>
  <c r="I180" i="3"/>
  <c r="I181" i="3"/>
  <c r="I182" i="3"/>
  <c r="I183" i="3"/>
  <c r="I184" i="3"/>
  <c r="M8" i="3"/>
  <c r="M7" i="3"/>
  <c r="M6" i="3"/>
  <c r="M5" i="3"/>
  <c r="M4" i="3"/>
  <c r="H97" i="1"/>
  <c r="I97" i="1"/>
  <c r="A11" i="4" l="1" a="1"/>
  <c r="A11" i="4" s="1"/>
  <c r="M12" i="3"/>
  <c r="L22" i="3" a="1"/>
  <c r="L22" i="3" s="1"/>
  <c r="M25" i="3" a="1"/>
  <c r="M25" i="3" s="1"/>
  <c r="M10" i="3"/>
  <c r="M9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9318CE0-94F5-4865-974E-667924B46035}" keepAlive="1" name="Query - India Staff" description="Connection to the 'India Staff' query in the workbook." type="5" refreshedVersion="0" background="1">
    <dbPr connection="Provider=Microsoft.Mashup.OleDb.1;Data Source=$Workbook$;Location=&quot;India Staff&quot;;Extended Properties=&quot;&quot;" command="SELECT * FROM [India Staff]"/>
  </connection>
  <connection id="2" xr16:uid="{68E886EA-1A1D-4BF3-9B4D-E634A36C81E0}" keepAlive="1" name="Query - NZ_data" description="Connection to the 'NZ_data' query in the workbook." type="5" refreshedVersion="0" background="1">
    <dbPr connection="Provider=Microsoft.Mashup.OleDb.1;Data Source=$Workbook$;Location=NZ_data;Extended Properties=&quot;&quot;" command="SELECT * FROM [NZ_data]"/>
  </connection>
  <connection id="3" xr16:uid="{DC205B20-89D5-4B08-B993-8FD5353B7C28}" keepAlive="1" name="Query - Staff" description="Connection to the 'Staff' query in the workbook." type="5" refreshedVersion="8" background="1" saveData="1">
    <dbPr connection="Provider=Microsoft.Mashup.OleDb.1;Data Source=$Workbook$;Location=Staff;Extended Properties=&quot;&quot;" command="SELECT * FROM [Staff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<sst xmlns="http://schemas.openxmlformats.org/spreadsheetml/2006/main" count="1770" uniqueCount="227">
  <si>
    <t>Employee Data</t>
  </si>
  <si>
    <t>Name</t>
  </si>
  <si>
    <t>Gender</t>
  </si>
  <si>
    <t>Department</t>
  </si>
  <si>
    <t>Age</t>
  </si>
  <si>
    <t>Date Joined</t>
  </si>
  <si>
    <t>Salary</t>
  </si>
  <si>
    <t>Rating</t>
  </si>
  <si>
    <t>Lindy Guillet</t>
  </si>
  <si>
    <t>Male</t>
  </si>
  <si>
    <t>Sales</t>
  </si>
  <si>
    <t>Above average</t>
  </si>
  <si>
    <t>Ambros Murthwaite</t>
  </si>
  <si>
    <t>Procurement</t>
  </si>
  <si>
    <t>Average</t>
  </si>
  <si>
    <t>Tatum Hush</t>
  </si>
  <si>
    <t>Female</t>
  </si>
  <si>
    <t>Benny Karolovsky</t>
  </si>
  <si>
    <t>Finance</t>
  </si>
  <si>
    <t>Poor</t>
  </si>
  <si>
    <t>Hoyt D'Alesco</t>
  </si>
  <si>
    <t>Halimeda Kuscha</t>
  </si>
  <si>
    <t>Erin Androsik</t>
  </si>
  <si>
    <t>Vic Radolf</t>
  </si>
  <si>
    <t>Website</t>
  </si>
  <si>
    <t>William Reeveley</t>
  </si>
  <si>
    <t>Ewart Laphorn</t>
  </si>
  <si>
    <t>HR</t>
  </si>
  <si>
    <t>Bev Lashley</t>
  </si>
  <si>
    <t>Kath Bletsoe</t>
  </si>
  <si>
    <t>Murry Dryburgh</t>
  </si>
  <si>
    <t>Kaine Padly</t>
  </si>
  <si>
    <t>Kassi Jonson</t>
  </si>
  <si>
    <t>Simon Kembery</t>
  </si>
  <si>
    <t>Orton Livick</t>
  </si>
  <si>
    <t>Kelci Walkden</t>
  </si>
  <si>
    <t>Dotty Strutley</t>
  </si>
  <si>
    <t>Shari McNee</t>
  </si>
  <si>
    <t>Oby Sorrel</t>
  </si>
  <si>
    <t>Husein Augar</t>
  </si>
  <si>
    <t>Brien Boise</t>
  </si>
  <si>
    <t>Esmaria Denecamp</t>
  </si>
  <si>
    <t>Curtice Advani</t>
  </si>
  <si>
    <t>Barr Faughny</t>
  </si>
  <si>
    <t>Exceptional</t>
  </si>
  <si>
    <t>Merrilee Plenty</t>
  </si>
  <si>
    <t>Niall Selesnick</t>
  </si>
  <si>
    <t>Beverie Moffet</t>
  </si>
  <si>
    <t>Jehu Rudeforth</t>
  </si>
  <si>
    <t>Camilla Castle</t>
  </si>
  <si>
    <t>Very poor</t>
  </si>
  <si>
    <t>Roddy Speechley</t>
  </si>
  <si>
    <t>Gray Seamon</t>
  </si>
  <si>
    <t>Madelene Upcott</t>
  </si>
  <si>
    <t>Violante Courtonne</t>
  </si>
  <si>
    <t>Bernie Gorges</t>
  </si>
  <si>
    <t>Torrance Collier</t>
  </si>
  <si>
    <t>Dyna Doucette</t>
  </si>
  <si>
    <t>Gunar Cockshoot</t>
  </si>
  <si>
    <t>Kaye Crocroft</t>
  </si>
  <si>
    <t>Allene Gobbet</t>
  </si>
  <si>
    <t>Sibyl Dunkirk</t>
  </si>
  <si>
    <t>Agnes Collicott</t>
  </si>
  <si>
    <t>Leilah Yesinin</t>
  </si>
  <si>
    <t>Mollie Hanway</t>
  </si>
  <si>
    <t>Kellsie Waby</t>
  </si>
  <si>
    <t>Hyacinthie Braybrooke</t>
  </si>
  <si>
    <t>Van Tuxwell</t>
  </si>
  <si>
    <t>Lilyan Klimpt</t>
  </si>
  <si>
    <t>Tawnya Tickel</t>
  </si>
  <si>
    <t>Jan Morforth</t>
  </si>
  <si>
    <t>Florinda Crace</t>
  </si>
  <si>
    <t>Tracy Renad</t>
  </si>
  <si>
    <t>Myer McCory</t>
  </si>
  <si>
    <t>Bennie Pepis</t>
  </si>
  <si>
    <t>Rafaelita Blaksland</t>
  </si>
  <si>
    <t>Mahalia Larcher</t>
  </si>
  <si>
    <t>Andria Kimpton</t>
  </si>
  <si>
    <t>Valentia Etteridge</t>
  </si>
  <si>
    <t>Virginia McConville</t>
  </si>
  <si>
    <t>Wilone O'Kielt</t>
  </si>
  <si>
    <t>Madge McCloughen</t>
  </si>
  <si>
    <t>Janene Hairsine</t>
  </si>
  <si>
    <t>Alta Kaszper</t>
  </si>
  <si>
    <t>Dennison Crosswaite</t>
  </si>
  <si>
    <t>Oran Buxcy</t>
  </si>
  <si>
    <t>Hinda Label</t>
  </si>
  <si>
    <t>Marney O'Breen</t>
  </si>
  <si>
    <t>Dell Molloy</t>
  </si>
  <si>
    <t>Mallorie Waber</t>
  </si>
  <si>
    <t>Cherlyn Barter</t>
  </si>
  <si>
    <t>Ches Bonnell</t>
  </si>
  <si>
    <t>Collin Jagson</t>
  </si>
  <si>
    <t>Hogan Iles</t>
  </si>
  <si>
    <t>Gretchen Callow</t>
  </si>
  <si>
    <t>Kissiah Maydway</t>
  </si>
  <si>
    <t>Archibald Filliskirk</t>
  </si>
  <si>
    <t>Enoch Dowrey</t>
  </si>
  <si>
    <t>Bili Sizey</t>
  </si>
  <si>
    <t>Caro Chappel</t>
  </si>
  <si>
    <t>Constantino Espley</t>
  </si>
  <si>
    <t>Karlen McCaffrey</t>
  </si>
  <si>
    <t>Drusy MacCombe</t>
  </si>
  <si>
    <t>My Hanscome</t>
  </si>
  <si>
    <t>Teressa Udden</t>
  </si>
  <si>
    <t>Crissie Cordel</t>
  </si>
  <si>
    <t>Elia Cockton</t>
  </si>
  <si>
    <t>Gigi Bohling</t>
  </si>
  <si>
    <t>Ebonee Roxburgh</t>
  </si>
  <si>
    <t>Shayne Stegel</t>
  </si>
  <si>
    <t>Zach Polon</t>
  </si>
  <si>
    <t>Total</t>
  </si>
  <si>
    <t>Deepali Charan</t>
  </si>
  <si>
    <t>Yagna Sujeev</t>
  </si>
  <si>
    <t>Satyendra Venkatadri</t>
  </si>
  <si>
    <t>Madhavdas Buhpathi</t>
  </si>
  <si>
    <t>Sahila Chandrasekhar</t>
  </si>
  <si>
    <t>Mirium Seemantini Shivakumar</t>
  </si>
  <si>
    <t>Purnendu Vijayarangan</t>
  </si>
  <si>
    <t>Rukma Vinita</t>
  </si>
  <si>
    <t>Yauvani Tarpa</t>
  </si>
  <si>
    <t>Damayanti Thangavadivelu</t>
  </si>
  <si>
    <t>Manjusri Ruchi</t>
  </si>
  <si>
    <t>Mithil Nadkarni</t>
  </si>
  <si>
    <t>Ardhendu Abhichandra Jayakar</t>
  </si>
  <si>
    <t>Akbar Sorabhjee</t>
  </si>
  <si>
    <t>Bandhula Sathyanna</t>
  </si>
  <si>
    <t>Daruka Ghazali</t>
  </si>
  <si>
    <t>Heer Pennathur</t>
  </si>
  <si>
    <t>Shekhar Eswara</t>
  </si>
  <si>
    <t>Udyan Lanka</t>
  </si>
  <si>
    <t>Shreela Ramasubraman</t>
  </si>
  <si>
    <t>Sanchali Shirish</t>
  </si>
  <si>
    <t>Gangadutt Ragha</t>
  </si>
  <si>
    <t>Waheeda Vasuman</t>
  </si>
  <si>
    <t>Nanak Sapna</t>
  </si>
  <si>
    <t>Shobhana Samuel</t>
  </si>
  <si>
    <t>Amlankusum Rajabhushan</t>
  </si>
  <si>
    <t>Pratigya Rema</t>
  </si>
  <si>
    <t>Ramnath Ravuri</t>
  </si>
  <si>
    <t>Prerana Nishita</t>
  </si>
  <si>
    <t>Makshi Vinutha</t>
  </si>
  <si>
    <t>Shiuli Sapna</t>
  </si>
  <si>
    <t>Agrata Rajarama</t>
  </si>
  <si>
    <t>Vasu Nandin</t>
  </si>
  <si>
    <t>Bhuvan Pals</t>
  </si>
  <si>
    <t>Gumwant Veera</t>
  </si>
  <si>
    <t>Narois Motiwala</t>
  </si>
  <si>
    <t>Anjushri Chandiramani</t>
  </si>
  <si>
    <t>Krishnakanta Vellanki</t>
  </si>
  <si>
    <t>Dhruv Manjunath</t>
  </si>
  <si>
    <t>Vanmala Shriharsha</t>
  </si>
  <si>
    <t>Sameer Shashank Sapra</t>
  </si>
  <si>
    <t>Anumati Shyamari Meherhomji</t>
  </si>
  <si>
    <t>Tarala Vishaal</t>
  </si>
  <si>
    <t>Shubhra Potla</t>
  </si>
  <si>
    <t>Hemavati Muthiah</t>
  </si>
  <si>
    <t>Krittika Gaekwad</t>
  </si>
  <si>
    <t>Shevantilal Muppala</t>
  </si>
  <si>
    <t>Shattesh Utpat</t>
  </si>
  <si>
    <t>Kamalakshi Mukundan</t>
  </si>
  <si>
    <t>Chandana Sannidhi Surnilla</t>
  </si>
  <si>
    <t>Indu Varada Sumedh</t>
  </si>
  <si>
    <t>Karuna Pashupathy</t>
  </si>
  <si>
    <t>Mardav Ramaswami</t>
  </si>
  <si>
    <t>Sarayu Ragunathan</t>
  </si>
  <si>
    <t>Kevalkumar Solanki</t>
  </si>
  <si>
    <t>Upendra Swati</t>
  </si>
  <si>
    <t>Deepit Ranjana</t>
  </si>
  <si>
    <t>Amal Nimesh</t>
  </si>
  <si>
    <t>Kunja Prashanta Vibha</t>
  </si>
  <si>
    <t>Godavari Veena</t>
  </si>
  <si>
    <t>Devasree Fullara Saurin</t>
  </si>
  <si>
    <t>Geena Raghavanpillai</t>
  </si>
  <si>
    <t>Rupak Mehra</t>
  </si>
  <si>
    <t>Sawini Chandan</t>
  </si>
  <si>
    <t>Baruna Ogale</t>
  </si>
  <si>
    <t>Jagajeet Viraj</t>
  </si>
  <si>
    <t>Kulbhushan Moorthy</t>
  </si>
  <si>
    <t>Ilesh Dasgupta</t>
  </si>
  <si>
    <t>Madhumati Gazala Soumitra</t>
  </si>
  <si>
    <t>Chitrasen Laul</t>
  </si>
  <si>
    <t>Jaishree Atasi Yavatkar</t>
  </si>
  <si>
    <t>Kantimoy Pritish</t>
  </si>
  <si>
    <t>Rameshwari Chikodi</t>
  </si>
  <si>
    <t>Lalit Kothari</t>
  </si>
  <si>
    <t>Sahas Sanabhi Shrikant</t>
  </si>
  <si>
    <t>Kaishori Harathi Kateel</t>
  </si>
  <si>
    <t>Rushil Kripa</t>
  </si>
  <si>
    <t>Sarojini Naueshwara</t>
  </si>
  <si>
    <t>Sartaj Probal</t>
  </si>
  <si>
    <t>Mahindra Sreedharan</t>
  </si>
  <si>
    <t>Suchira Bhanupriya Tapti</t>
  </si>
  <si>
    <t>Fullara Sushanti Mokate</t>
  </si>
  <si>
    <t>Hridaynath Tendulkar</t>
  </si>
  <si>
    <t>Abhaya Priyavardhan</t>
  </si>
  <si>
    <t>Ayog Chakrabarti</t>
  </si>
  <si>
    <t>Pragya Nilufar</t>
  </si>
  <si>
    <t>Shulabh Qutub Sundaramoorthy</t>
  </si>
  <si>
    <t>Vinanti Choudhari</t>
  </si>
  <si>
    <t>Ranajay Kailashnath Richa</t>
  </si>
  <si>
    <t>Asija Pothireddy</t>
  </si>
  <si>
    <t>Piyali Mahanthapa</t>
  </si>
  <si>
    <t>Sukhdev Nageshwar</t>
  </si>
  <si>
    <t>Country</t>
  </si>
  <si>
    <t>Tenure</t>
  </si>
  <si>
    <t>India</t>
  </si>
  <si>
    <t>i) count of employee</t>
  </si>
  <si>
    <t>ii) Average salary</t>
  </si>
  <si>
    <t>Other</t>
  </si>
  <si>
    <t>iii) median salary</t>
  </si>
  <si>
    <t>iv) Average age</t>
  </si>
  <si>
    <t>v) Median age</t>
  </si>
  <si>
    <t>vi) Average tenure</t>
  </si>
  <si>
    <t>vii) female ratio %</t>
  </si>
  <si>
    <t>viii)Female count</t>
  </si>
  <si>
    <t>ix)What percentage of our staff have more than $90000 salary ?</t>
  </si>
  <si>
    <t>x) No. of our staff have more than $90000 salary ?</t>
  </si>
  <si>
    <t>Looking up</t>
  </si>
  <si>
    <t>daruka ghazali</t>
  </si>
  <si>
    <t>date joined</t>
  </si>
  <si>
    <t>NZ</t>
  </si>
  <si>
    <t>Department Name</t>
  </si>
  <si>
    <t>sales</t>
  </si>
  <si>
    <t>(#We can use diffferent department names and according to that the details will appear.</t>
  </si>
  <si>
    <t>Number of people</t>
  </si>
  <si>
    <t>Aim:- By providing a department name we can see who are working under that ,their selected details and salaries in descending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</si>
</sst>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[$$-409]* #,##0.00_ ;_-[$$-409]* \-#,##0.00\ ;_-[$$-409]* &quot;-&quot;??_ ;_-@_ "/>
    <numFmt numFmtId="165" formatCode="0.000"/>
  </numFmts>
  <fonts count="3" x14ac:knownFonts="1">
    <font>
      <sz val="11"/>
      <color theme="1"/>
      <name val="Calibri"/>
      <family val="2"/>
      <scheme val="minor"/>
    </font>
    <font>
      <sz val="28"/>
      <color theme="1"/>
      <name val="Segoe UI Light"/>
      <family val="2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 applyAlignment="1">
      <alignment vertical="center"/>
    </xf>
    <xf numFmtId="15" fontId="0" fillId="0" borderId="0" xfId="0" applyNumberFormat="1"/>
    <xf numFmtId="164" fontId="0" fillId="3" borderId="0" xfId="0" applyNumberFormat="1" applyFill="1"/>
    <xf numFmtId="164" fontId="0" fillId="0" borderId="0" xfId="0" applyNumberFormat="1"/>
    <xf numFmtId="14" fontId="0" fillId="0" borderId="0" xfId="0" applyNumberFormat="1"/>
    <xf numFmtId="165" fontId="0" fillId="0" borderId="0" xfId="0" applyNumberFormat="1"/>
    <xf numFmtId="2" fontId="0" fillId="0" borderId="0" xfId="0" applyNumberFormat="1"/>
    <xf numFmtId="9" fontId="0" fillId="0" borderId="0" xfId="0" applyNumberFormat="1"/>
    <xf numFmtId="0" fontId="0" fillId="0" borderId="0" xfId="0" applyAlignment="1">
      <alignment wrapText="1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6" borderId="0" xfId="0" applyFill="1"/>
    <xf numFmtId="0" fontId="0" fillId="0" borderId="1" xfId="0" applyBorder="1"/>
    <xf numFmtId="0" fontId="0" fillId="0" borderId="1" xfId="0" applyBorder="1" applyAlignment="1">
      <alignment horizontal="center"/>
    </xf>
    <xf numFmtId="15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7" borderId="2" xfId="0" applyFill="1" applyBorder="1"/>
    <xf numFmtId="0" fontId="0" fillId="7" borderId="2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10">
    <dxf>
      <font>
        <color rgb="FF9C0006"/>
      </font>
      <fill>
        <patternFill>
          <bgColor rgb="FFFFC7CE"/>
        </patternFill>
      </fill>
    </dxf>
    <dxf>
      <numFmt numFmtId="2" formatCode="0.00"/>
    </dxf>
    <dxf>
      <numFmt numFmtId="164" formatCode="_-[$$-409]* #,##0.00_ ;_-[$$-409]* \-#,##0.00\ ;_-[$$-409]* &quot;-&quot;??_ ;_-@_ 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20" formatCode="dd/mmm/yy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</dxfs>
  <tableStyles count="0" defaultTableStyle="TableStyleMedium2" defaultPivotStyle="PivotStyleLight16"/>
  <colors>
    <mruColors>
      <color rgb="FFF2BBB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microsoft.com/office/2017/10/relationships/person" Target="persons/person.xml"/><Relationship Id="rId18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microsoft.com/office/2017/06/relationships/rdRichValueTypes" Target="richData/rdRichValueType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microsoft.com/office/2017/06/relationships/rdRichValueStructure" Target="richData/rdrichvaluestructure.xml"/><Relationship Id="rId5" Type="http://schemas.openxmlformats.org/officeDocument/2006/relationships/theme" Target="theme/theme1.xml"/><Relationship Id="rId15" Type="http://schemas.openxmlformats.org/officeDocument/2006/relationships/customXml" Target="../customXml/item1.xml"/><Relationship Id="rId10" Type="http://schemas.microsoft.com/office/2017/06/relationships/rdRichValue" Target="richData/rdrichvalue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Relationship Id="rId14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5C00F82F-C1A5-41C8-8734-955E08A2D2F0}" autoFormatId="16" applyNumberFormats="0" applyBorderFormats="0" applyFontFormats="0" applyPatternFormats="0" applyAlignmentFormats="0" applyWidthHeightFormats="0">
  <queryTableRefresh nextId="11" unboundColumnsRight="1">
    <queryTableFields count="9">
      <queryTableField id="1" name="Name" tableColumnId="1"/>
      <queryTableField id="2" name="Gender" tableColumnId="2"/>
      <queryTableField id="3" name="Age" tableColumnId="3"/>
      <queryTableField id="4" name="Rating" tableColumnId="4"/>
      <queryTableField id="5" name="Date Joined" tableColumnId="5"/>
      <queryTableField id="6" name="Department" tableColumnId="6"/>
      <queryTableField id="7" name="Salary" tableColumnId="7"/>
      <queryTableField id="8" name="Country" tableColumnId="8"/>
      <queryTableField id="10" dataBound="0" tableColumnId="9"/>
    </queryTableFields>
  </queryTableRefresh>
</queryTable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fb t="e">#NAME?</fb>
    <v>4</v>
    <v>1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F16FDB-E9D2-41F4-988B-5E791885A804}" name="NZ_data" displayName="NZ_data" ref="C5:I97" totalsRowCount="1">
  <autoFilter ref="C5:I96" xr:uid="{99F16FDB-E9D2-41F4-988B-5E791885A804}"/>
  <tableColumns count="7">
    <tableColumn id="1" xr3:uid="{E21CBDF4-0406-41C2-A225-B90C95FC6E07}" name="Name" totalsRowLabel="Total"/>
    <tableColumn id="2" xr3:uid="{5D6DD804-4D54-4957-8BB8-1DA8AF573EC5}" name="Gender"/>
    <tableColumn id="3" xr3:uid="{D358264A-2627-4FC1-AB9A-976335613996}" name="Department"/>
    <tableColumn id="4" xr3:uid="{7043D4FC-6C78-4B2F-A54B-CFFE53CEF4B7}" name="Age"/>
    <tableColumn id="5" xr3:uid="{129F3B92-802E-4D7F-B13C-EECB740AAA7A}" name="Date Joined"/>
    <tableColumn id="6" xr3:uid="{CB1558C3-0477-41EE-A5F8-06FA2A9821E0}" name="Salary" totalsRowFunction="average" dataDxfId="9" totalsRowDxfId="8"/>
    <tableColumn id="7" xr3:uid="{D7F59F84-EE30-4B8A-8492-B4A470D460BD}" name="Rating" totalsRowFunction="cou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4A9E5C2-C708-466F-8437-528E127DDF26}" name="India_staff" displayName="India_staff" ref="B2:H114" totalsRowShown="0">
  <autoFilter ref="B2:H114" xr:uid="{24A9E5C2-C708-466F-8437-528E127DDF26}"/>
  <tableColumns count="7">
    <tableColumn id="1" xr3:uid="{4DFEDECE-3AB0-4FCC-9BA5-42CE1984B52F}" name="Name"/>
    <tableColumn id="2" xr3:uid="{AC213458-F409-4841-B0F6-902C837D2641}" name="Gender"/>
    <tableColumn id="3" xr3:uid="{614D216F-EB60-4E7D-9297-24E75C2B6669}" name="Age"/>
    <tableColumn id="4" xr3:uid="{2938E357-E456-4DC9-B179-910A4909ABA5}" name="Rating"/>
    <tableColumn id="5" xr3:uid="{B21D2145-AE90-4CB7-8A9A-9B5B6A5640B0}" name="Date Joined" dataDxfId="7"/>
    <tableColumn id="6" xr3:uid="{B94BC631-C067-4FA8-A597-DB239822078D}" name="Department"/>
    <tableColumn id="7" xr3:uid="{E60FEC43-C441-4E55-8349-8A93AEED5B10}" name="Salary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7F84BD7-80EF-4415-AFF4-780898840C37}" name="Staff" displayName="Staff" ref="A1:I184" tableType="queryTable" totalsRowShown="0">
  <autoFilter ref="A1:I184" xr:uid="{A7F84BD7-80EF-4415-AFF4-780898840C37}"/>
  <tableColumns count="9">
    <tableColumn id="1" xr3:uid="{8471FFE8-7957-46D9-AB03-7A82ABB7ACA4}" uniqueName="1" name="Name" queryTableFieldId="1" dataDxfId="6"/>
    <tableColumn id="2" xr3:uid="{D8259363-9F26-4C00-BB7D-D5E3EC41FC19}" uniqueName="2" name="Gender" queryTableFieldId="2" dataDxfId="5"/>
    <tableColumn id="3" xr3:uid="{A65548C5-BBDE-4BF7-BBE3-D0DDDB5EFD71}" uniqueName="3" name="Age" queryTableFieldId="3"/>
    <tableColumn id="4" xr3:uid="{82E20635-998E-4857-888A-DE13BA91D51E}" uniqueName="4" name="Rating" queryTableFieldId="4"/>
    <tableColumn id="5" xr3:uid="{9918ED74-F678-41A8-9A2F-EA3DD61370E0}" uniqueName="5" name="Date Joined" queryTableFieldId="5" dataDxfId="4"/>
    <tableColumn id="6" xr3:uid="{1CC5C731-F350-436A-BE23-A5E8ECB9CABA}" uniqueName="6" name="Department" queryTableFieldId="6" dataDxfId="3"/>
    <tableColumn id="7" xr3:uid="{5EFCCCF7-E7D5-49E4-91A1-8AD466EFF7C3}" uniqueName="7" name="Salary" queryTableFieldId="7" dataDxfId="2"/>
    <tableColumn id="8" xr3:uid="{A7616671-8D63-40BD-B0A3-B69D068D33F7}" uniqueName="8" name="Country" queryTableFieldId="8"/>
    <tableColumn id="9" xr3:uid="{D609FE4D-EF18-437F-AEC6-EC65C2594679}" uniqueName="9" name="Tenure" queryTableFieldId="10" dataDxfId="1">
      <calculatedColumnFormula>(TODAY()-Staff[[#This Row],[Date Joined]])/365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E2EB23F-0821-4B27-BB42-B55E998DBA3A}">
  <we:reference id="wa200005502" version="1.0.0.11" store="en-US" storeType="OMEX"/>
  <we:alternateReferences>
    <we:reference id="wa200005502" version="1.0.0.11" store="wa200005502" storeType="OMEX"/>
  </we:alternateReferences>
  <we:properties>
    <we:property name="docId" value="&quot;MuSS4eAa7qfBZ_295iiGj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82796-6443-4558-9B87-909B73329DFC}">
  <sheetPr codeName="Sheet1">
    <tabColor rgb="FF7030A0"/>
  </sheetPr>
  <dimension ref="A1:I106"/>
  <sheetViews>
    <sheetView showGridLines="0" tabSelected="1" zoomScaleNormal="100" workbookViewId="0">
      <selection activeCell="G102" sqref="G102"/>
    </sheetView>
  </sheetViews>
  <sheetFormatPr defaultRowHeight="14.4" x14ac:dyDescent="0.3"/>
  <cols>
    <col min="1" max="1" width="1.6640625" customWidth="1"/>
    <col min="2" max="2" width="3.6640625" customWidth="1"/>
    <col min="3" max="3" width="35.6640625" bestFit="1" customWidth="1"/>
    <col min="4" max="4" width="9.33203125" bestFit="1" customWidth="1"/>
    <col min="5" max="5" width="13.33203125" bestFit="1" customWidth="1"/>
    <col min="6" max="6" width="6.44140625" bestFit="1" customWidth="1"/>
    <col min="7" max="7" width="13" bestFit="1" customWidth="1"/>
    <col min="8" max="8" width="12.5546875" style="6" bestFit="1" customWidth="1"/>
    <col min="9" max="9" width="13.109375" bestFit="1" customWidth="1"/>
  </cols>
  <sheetData>
    <row r="1" spans="1:9" s="2" customFormat="1" ht="52.5" customHeight="1" x14ac:dyDescent="0.3">
      <c r="A1" s="1"/>
      <c r="C1" s="3" t="s">
        <v>0</v>
      </c>
      <c r="H1" s="5"/>
    </row>
    <row r="5" spans="1:9" x14ac:dyDescent="0.3">
      <c r="C5" t="s">
        <v>1</v>
      </c>
      <c r="D5" t="s">
        <v>2</v>
      </c>
      <c r="E5" t="s">
        <v>3</v>
      </c>
      <c r="F5" t="s">
        <v>4</v>
      </c>
      <c r="G5" s="4" t="s">
        <v>5</v>
      </c>
      <c r="H5" s="6" t="s">
        <v>6</v>
      </c>
      <c r="I5" t="s">
        <v>7</v>
      </c>
    </row>
    <row r="6" spans="1:9" x14ac:dyDescent="0.3">
      <c r="C6" t="s">
        <v>8</v>
      </c>
      <c r="D6" t="s">
        <v>9</v>
      </c>
      <c r="E6" t="s">
        <v>10</v>
      </c>
      <c r="F6">
        <v>22</v>
      </c>
      <c r="G6" s="4">
        <v>44446</v>
      </c>
      <c r="H6" s="6">
        <v>112780</v>
      </c>
      <c r="I6" t="s">
        <v>11</v>
      </c>
    </row>
    <row r="7" spans="1:9" x14ac:dyDescent="0.3">
      <c r="C7" t="s">
        <v>12</v>
      </c>
      <c r="D7" t="s">
        <v>9</v>
      </c>
      <c r="E7" t="s">
        <v>13</v>
      </c>
      <c r="F7">
        <v>46</v>
      </c>
      <c r="G7" s="4">
        <v>44758</v>
      </c>
      <c r="H7" s="6">
        <v>70610</v>
      </c>
      <c r="I7" t="s">
        <v>14</v>
      </c>
    </row>
    <row r="8" spans="1:9" x14ac:dyDescent="0.3">
      <c r="C8" t="s">
        <v>15</v>
      </c>
      <c r="D8" t="s">
        <v>16</v>
      </c>
      <c r="E8" t="s">
        <v>10</v>
      </c>
      <c r="F8">
        <v>28</v>
      </c>
      <c r="G8" s="4">
        <v>44357</v>
      </c>
      <c r="H8" s="6">
        <v>53240</v>
      </c>
      <c r="I8" t="s">
        <v>14</v>
      </c>
    </row>
    <row r="9" spans="1:9" x14ac:dyDescent="0.3">
      <c r="C9" t="s">
        <v>17</v>
      </c>
      <c r="E9" t="s">
        <v>18</v>
      </c>
      <c r="F9">
        <v>37</v>
      </c>
      <c r="G9" s="4">
        <v>44146</v>
      </c>
      <c r="H9" s="6">
        <v>115440</v>
      </c>
      <c r="I9" t="s">
        <v>19</v>
      </c>
    </row>
    <row r="10" spans="1:9" x14ac:dyDescent="0.3">
      <c r="C10" t="s">
        <v>20</v>
      </c>
      <c r="D10" t="s">
        <v>9</v>
      </c>
      <c r="E10" t="s">
        <v>10</v>
      </c>
      <c r="F10">
        <v>32</v>
      </c>
      <c r="G10" s="4">
        <v>44465</v>
      </c>
      <c r="H10" s="6">
        <v>53540</v>
      </c>
      <c r="I10" t="s">
        <v>14</v>
      </c>
    </row>
    <row r="11" spans="1:9" x14ac:dyDescent="0.3">
      <c r="C11" t="s">
        <v>21</v>
      </c>
      <c r="D11" t="s">
        <v>16</v>
      </c>
      <c r="E11" t="s">
        <v>13</v>
      </c>
      <c r="F11">
        <v>30</v>
      </c>
      <c r="G11" s="4">
        <v>44861</v>
      </c>
      <c r="H11" s="6">
        <v>112570</v>
      </c>
      <c r="I11" t="s">
        <v>14</v>
      </c>
    </row>
    <row r="12" spans="1:9" x14ac:dyDescent="0.3">
      <c r="C12" t="s">
        <v>22</v>
      </c>
      <c r="D12" t="s">
        <v>9</v>
      </c>
      <c r="E12" t="s">
        <v>13</v>
      </c>
      <c r="F12">
        <v>33</v>
      </c>
      <c r="G12" s="4">
        <v>44701</v>
      </c>
      <c r="H12" s="6">
        <v>48530</v>
      </c>
      <c r="I12" t="s">
        <v>11</v>
      </c>
    </row>
    <row r="13" spans="1:9" x14ac:dyDescent="0.3">
      <c r="C13" t="s">
        <v>23</v>
      </c>
      <c r="D13" t="s">
        <v>16</v>
      </c>
      <c r="E13" t="s">
        <v>24</v>
      </c>
      <c r="F13">
        <v>24</v>
      </c>
      <c r="G13" s="4">
        <v>44148</v>
      </c>
      <c r="H13" s="6">
        <v>62780</v>
      </c>
      <c r="I13" t="s">
        <v>14</v>
      </c>
    </row>
    <row r="14" spans="1:9" x14ac:dyDescent="0.3">
      <c r="C14" t="s">
        <v>25</v>
      </c>
      <c r="D14" t="s">
        <v>9</v>
      </c>
      <c r="E14" t="s">
        <v>24</v>
      </c>
      <c r="F14">
        <v>33</v>
      </c>
      <c r="G14" s="4">
        <v>44509</v>
      </c>
      <c r="H14" s="6">
        <v>53870</v>
      </c>
      <c r="I14" t="s">
        <v>14</v>
      </c>
    </row>
    <row r="15" spans="1:9" x14ac:dyDescent="0.3">
      <c r="C15" t="s">
        <v>26</v>
      </c>
      <c r="D15" t="s">
        <v>16</v>
      </c>
      <c r="E15" t="s">
        <v>27</v>
      </c>
      <c r="F15">
        <v>27</v>
      </c>
      <c r="G15" s="4">
        <v>44122</v>
      </c>
      <c r="H15" s="6">
        <v>119110</v>
      </c>
      <c r="I15" t="s">
        <v>14</v>
      </c>
    </row>
    <row r="16" spans="1:9" x14ac:dyDescent="0.3">
      <c r="C16" t="s">
        <v>28</v>
      </c>
      <c r="D16" t="s">
        <v>9</v>
      </c>
      <c r="E16" t="s">
        <v>24</v>
      </c>
      <c r="F16">
        <v>29</v>
      </c>
      <c r="G16" s="4">
        <v>44180</v>
      </c>
      <c r="H16" s="6">
        <v>112110</v>
      </c>
      <c r="I16" t="s">
        <v>19</v>
      </c>
    </row>
    <row r="17" spans="3:9" x14ac:dyDescent="0.3">
      <c r="C17" t="s">
        <v>29</v>
      </c>
      <c r="D17" t="s">
        <v>9</v>
      </c>
      <c r="E17" t="s">
        <v>10</v>
      </c>
      <c r="F17">
        <v>25</v>
      </c>
      <c r="G17" s="4">
        <v>44383</v>
      </c>
      <c r="H17" s="6">
        <v>65700</v>
      </c>
      <c r="I17" t="s">
        <v>14</v>
      </c>
    </row>
    <row r="18" spans="3:9" x14ac:dyDescent="0.3">
      <c r="C18" t="s">
        <v>30</v>
      </c>
      <c r="D18" t="s">
        <v>9</v>
      </c>
      <c r="E18" t="s">
        <v>24</v>
      </c>
      <c r="F18">
        <v>37</v>
      </c>
      <c r="G18" s="4">
        <v>44701</v>
      </c>
      <c r="H18" s="6">
        <v>69070</v>
      </c>
      <c r="I18" t="s">
        <v>14</v>
      </c>
    </row>
    <row r="19" spans="3:9" x14ac:dyDescent="0.3">
      <c r="C19" t="s">
        <v>31</v>
      </c>
      <c r="D19" t="s">
        <v>9</v>
      </c>
      <c r="E19" t="s">
        <v>24</v>
      </c>
      <c r="F19">
        <v>20</v>
      </c>
      <c r="G19" s="4">
        <v>44459</v>
      </c>
      <c r="H19" s="6">
        <v>107700</v>
      </c>
      <c r="I19" t="s">
        <v>14</v>
      </c>
    </row>
    <row r="20" spans="3:9" x14ac:dyDescent="0.3">
      <c r="C20" t="s">
        <v>32</v>
      </c>
      <c r="D20" t="s">
        <v>16</v>
      </c>
      <c r="E20" t="s">
        <v>24</v>
      </c>
      <c r="F20">
        <v>32</v>
      </c>
      <c r="G20" s="4">
        <v>44354</v>
      </c>
      <c r="H20" s="6">
        <v>43840</v>
      </c>
      <c r="I20" t="s">
        <v>11</v>
      </c>
    </row>
    <row r="21" spans="3:9" x14ac:dyDescent="0.3">
      <c r="C21" t="s">
        <v>33</v>
      </c>
      <c r="D21" t="s">
        <v>9</v>
      </c>
      <c r="E21" t="s">
        <v>13</v>
      </c>
      <c r="F21">
        <v>40</v>
      </c>
      <c r="G21" s="4">
        <v>44263</v>
      </c>
      <c r="H21" s="6">
        <v>99750</v>
      </c>
      <c r="I21" t="s">
        <v>14</v>
      </c>
    </row>
    <row r="22" spans="3:9" x14ac:dyDescent="0.3">
      <c r="C22" t="s">
        <v>34</v>
      </c>
      <c r="D22" t="s">
        <v>9</v>
      </c>
      <c r="E22" t="s">
        <v>13</v>
      </c>
      <c r="F22">
        <v>21</v>
      </c>
      <c r="G22" s="4">
        <v>44104</v>
      </c>
      <c r="H22" s="6">
        <v>37920</v>
      </c>
      <c r="I22" t="s">
        <v>14</v>
      </c>
    </row>
    <row r="23" spans="3:9" x14ac:dyDescent="0.3">
      <c r="C23" t="s">
        <v>35</v>
      </c>
      <c r="D23" t="s">
        <v>9</v>
      </c>
      <c r="E23" t="s">
        <v>13</v>
      </c>
      <c r="F23">
        <v>21</v>
      </c>
      <c r="G23" s="4">
        <v>44762</v>
      </c>
      <c r="H23" s="6">
        <v>57090</v>
      </c>
      <c r="I23" t="s">
        <v>14</v>
      </c>
    </row>
    <row r="24" spans="3:9" x14ac:dyDescent="0.3">
      <c r="C24" t="s">
        <v>36</v>
      </c>
      <c r="D24" t="s">
        <v>16</v>
      </c>
      <c r="E24" t="s">
        <v>24</v>
      </c>
      <c r="F24">
        <v>31</v>
      </c>
      <c r="G24" s="4">
        <v>44145</v>
      </c>
      <c r="H24" s="6">
        <v>41980</v>
      </c>
      <c r="I24" t="s">
        <v>14</v>
      </c>
    </row>
    <row r="25" spans="3:9" x14ac:dyDescent="0.3">
      <c r="C25" t="s">
        <v>37</v>
      </c>
      <c r="D25" t="s">
        <v>9</v>
      </c>
      <c r="E25" t="s">
        <v>27</v>
      </c>
      <c r="F25">
        <v>21</v>
      </c>
      <c r="G25" s="4">
        <v>44242</v>
      </c>
      <c r="H25" s="6">
        <v>75880</v>
      </c>
      <c r="I25" t="s">
        <v>14</v>
      </c>
    </row>
    <row r="26" spans="3:9" x14ac:dyDescent="0.3">
      <c r="C26" t="s">
        <v>38</v>
      </c>
      <c r="D26" t="s">
        <v>16</v>
      </c>
      <c r="E26" t="s">
        <v>18</v>
      </c>
      <c r="F26">
        <v>34</v>
      </c>
      <c r="G26" s="4">
        <v>44653</v>
      </c>
      <c r="H26" s="6">
        <v>58940</v>
      </c>
      <c r="I26" t="s">
        <v>14</v>
      </c>
    </row>
    <row r="27" spans="3:9" x14ac:dyDescent="0.3">
      <c r="C27" t="s">
        <v>39</v>
      </c>
      <c r="D27" t="s">
        <v>16</v>
      </c>
      <c r="E27" t="s">
        <v>18</v>
      </c>
      <c r="F27">
        <v>30</v>
      </c>
      <c r="G27" s="4">
        <v>44389</v>
      </c>
      <c r="H27" s="6">
        <v>67910</v>
      </c>
      <c r="I27" t="s">
        <v>19</v>
      </c>
    </row>
    <row r="28" spans="3:9" x14ac:dyDescent="0.3">
      <c r="C28" t="s">
        <v>40</v>
      </c>
      <c r="D28" t="s">
        <v>16</v>
      </c>
      <c r="E28" t="s">
        <v>24</v>
      </c>
      <c r="F28">
        <v>31</v>
      </c>
      <c r="G28" s="4">
        <v>44663</v>
      </c>
      <c r="H28" s="6">
        <v>58100</v>
      </c>
      <c r="I28" t="s">
        <v>14</v>
      </c>
    </row>
    <row r="29" spans="3:9" x14ac:dyDescent="0.3">
      <c r="C29" t="s">
        <v>41</v>
      </c>
      <c r="D29" t="s">
        <v>9</v>
      </c>
      <c r="E29" t="s">
        <v>18</v>
      </c>
      <c r="F29">
        <v>27</v>
      </c>
      <c r="G29" s="4">
        <v>44567</v>
      </c>
      <c r="H29" s="6">
        <v>48980</v>
      </c>
      <c r="I29" t="s">
        <v>14</v>
      </c>
    </row>
    <row r="30" spans="3:9" x14ac:dyDescent="0.3">
      <c r="C30" t="s">
        <v>42</v>
      </c>
      <c r="E30" t="s">
        <v>18</v>
      </c>
      <c r="F30">
        <v>30</v>
      </c>
      <c r="G30" s="4">
        <v>44597</v>
      </c>
      <c r="H30" s="6">
        <v>64000</v>
      </c>
      <c r="I30" t="s">
        <v>14</v>
      </c>
    </row>
    <row r="31" spans="3:9" x14ac:dyDescent="0.3">
      <c r="C31" t="s">
        <v>43</v>
      </c>
      <c r="D31" t="s">
        <v>16</v>
      </c>
      <c r="E31" t="s">
        <v>13</v>
      </c>
      <c r="F31">
        <v>42</v>
      </c>
      <c r="G31" s="4">
        <v>44779</v>
      </c>
      <c r="H31" s="6">
        <v>75000</v>
      </c>
      <c r="I31" t="s">
        <v>44</v>
      </c>
    </row>
    <row r="32" spans="3:9" x14ac:dyDescent="0.3">
      <c r="C32" t="s">
        <v>45</v>
      </c>
      <c r="D32" t="s">
        <v>16</v>
      </c>
      <c r="E32" t="s">
        <v>24</v>
      </c>
      <c r="F32">
        <v>40</v>
      </c>
      <c r="G32" s="4">
        <v>44337</v>
      </c>
      <c r="H32" s="6">
        <v>87620</v>
      </c>
      <c r="I32" t="s">
        <v>14</v>
      </c>
    </row>
    <row r="33" spans="3:9" x14ac:dyDescent="0.3">
      <c r="C33" t="s">
        <v>46</v>
      </c>
      <c r="D33" t="s">
        <v>16</v>
      </c>
      <c r="E33" t="s">
        <v>24</v>
      </c>
      <c r="F33">
        <v>29</v>
      </c>
      <c r="G33" s="4">
        <v>44023</v>
      </c>
      <c r="H33" s="6">
        <v>34980</v>
      </c>
      <c r="I33" t="s">
        <v>14</v>
      </c>
    </row>
    <row r="34" spans="3:9" x14ac:dyDescent="0.3">
      <c r="C34" t="s">
        <v>47</v>
      </c>
      <c r="D34" t="s">
        <v>16</v>
      </c>
      <c r="E34" t="s">
        <v>18</v>
      </c>
      <c r="F34">
        <v>28</v>
      </c>
      <c r="G34" s="4">
        <v>44185</v>
      </c>
      <c r="H34" s="6">
        <v>75970</v>
      </c>
      <c r="I34" t="s">
        <v>14</v>
      </c>
    </row>
    <row r="35" spans="3:9" x14ac:dyDescent="0.3">
      <c r="C35" t="s">
        <v>48</v>
      </c>
      <c r="D35" t="s">
        <v>16</v>
      </c>
      <c r="E35" t="s">
        <v>18</v>
      </c>
      <c r="F35">
        <v>34</v>
      </c>
      <c r="G35" s="4">
        <v>44612</v>
      </c>
      <c r="H35" s="6">
        <v>60130</v>
      </c>
      <c r="I35" t="s">
        <v>14</v>
      </c>
    </row>
    <row r="36" spans="3:9" x14ac:dyDescent="0.3">
      <c r="C36" t="s">
        <v>49</v>
      </c>
      <c r="D36" t="s">
        <v>16</v>
      </c>
      <c r="E36" t="s">
        <v>24</v>
      </c>
      <c r="F36">
        <v>33</v>
      </c>
      <c r="G36" s="4">
        <v>44374</v>
      </c>
      <c r="H36" s="6">
        <v>75480</v>
      </c>
      <c r="I36" t="s">
        <v>50</v>
      </c>
    </row>
    <row r="37" spans="3:9" x14ac:dyDescent="0.3">
      <c r="C37" t="s">
        <v>51</v>
      </c>
      <c r="D37" t="s">
        <v>9</v>
      </c>
      <c r="E37" t="s">
        <v>13</v>
      </c>
      <c r="F37">
        <v>33</v>
      </c>
      <c r="G37" s="4">
        <v>44164</v>
      </c>
      <c r="H37" s="6">
        <v>115920</v>
      </c>
      <c r="I37" t="s">
        <v>14</v>
      </c>
    </row>
    <row r="38" spans="3:9" x14ac:dyDescent="0.3">
      <c r="C38" t="s">
        <v>52</v>
      </c>
      <c r="D38" t="s">
        <v>16</v>
      </c>
      <c r="E38" t="s">
        <v>10</v>
      </c>
      <c r="F38">
        <v>36</v>
      </c>
      <c r="G38" s="4">
        <v>44494</v>
      </c>
      <c r="H38" s="6">
        <v>78540</v>
      </c>
      <c r="I38" t="s">
        <v>14</v>
      </c>
    </row>
    <row r="39" spans="3:9" x14ac:dyDescent="0.3">
      <c r="C39" t="s">
        <v>53</v>
      </c>
      <c r="D39" t="s">
        <v>9</v>
      </c>
      <c r="E39" t="s">
        <v>13</v>
      </c>
      <c r="F39">
        <v>25</v>
      </c>
      <c r="G39" s="4">
        <v>44726</v>
      </c>
      <c r="H39" s="6">
        <v>109190</v>
      </c>
      <c r="I39" t="s">
        <v>11</v>
      </c>
    </row>
    <row r="40" spans="3:9" x14ac:dyDescent="0.3">
      <c r="C40" t="s">
        <v>54</v>
      </c>
      <c r="D40" t="s">
        <v>16</v>
      </c>
      <c r="E40" t="s">
        <v>10</v>
      </c>
      <c r="F40">
        <v>34</v>
      </c>
      <c r="G40" s="4">
        <v>44721</v>
      </c>
      <c r="H40" s="6">
        <v>49630</v>
      </c>
      <c r="I40" t="s">
        <v>19</v>
      </c>
    </row>
    <row r="41" spans="3:9" x14ac:dyDescent="0.3">
      <c r="C41" t="s">
        <v>55</v>
      </c>
      <c r="D41" t="s">
        <v>16</v>
      </c>
      <c r="E41" t="s">
        <v>13</v>
      </c>
      <c r="F41">
        <v>28</v>
      </c>
      <c r="G41" s="4">
        <v>44630</v>
      </c>
      <c r="H41" s="6">
        <v>99970</v>
      </c>
      <c r="I41" t="s">
        <v>14</v>
      </c>
    </row>
    <row r="42" spans="3:9" x14ac:dyDescent="0.3">
      <c r="C42" t="s">
        <v>56</v>
      </c>
      <c r="D42" t="s">
        <v>16</v>
      </c>
      <c r="E42" t="s">
        <v>24</v>
      </c>
      <c r="F42">
        <v>33</v>
      </c>
      <c r="G42" s="4">
        <v>44190</v>
      </c>
      <c r="H42" s="6">
        <v>96140</v>
      </c>
      <c r="I42" t="s">
        <v>14</v>
      </c>
    </row>
    <row r="43" spans="3:9" x14ac:dyDescent="0.3">
      <c r="C43" t="s">
        <v>57</v>
      </c>
      <c r="D43" t="s">
        <v>9</v>
      </c>
      <c r="E43" t="s">
        <v>13</v>
      </c>
      <c r="F43">
        <v>31</v>
      </c>
      <c r="G43" s="4">
        <v>44724</v>
      </c>
      <c r="H43" s="6">
        <v>103550</v>
      </c>
      <c r="I43" t="s">
        <v>14</v>
      </c>
    </row>
    <row r="44" spans="3:9" x14ac:dyDescent="0.3">
      <c r="C44" t="s">
        <v>58</v>
      </c>
      <c r="D44" t="s">
        <v>9</v>
      </c>
      <c r="E44" t="s">
        <v>24</v>
      </c>
      <c r="F44">
        <v>31</v>
      </c>
      <c r="G44" s="4">
        <v>44511</v>
      </c>
      <c r="H44" s="6">
        <v>48950</v>
      </c>
      <c r="I44" t="s">
        <v>14</v>
      </c>
    </row>
    <row r="45" spans="3:9" x14ac:dyDescent="0.3">
      <c r="C45" t="s">
        <v>59</v>
      </c>
      <c r="D45" t="s">
        <v>9</v>
      </c>
      <c r="E45" t="s">
        <v>18</v>
      </c>
      <c r="F45">
        <v>24</v>
      </c>
      <c r="G45" s="4">
        <v>44436</v>
      </c>
      <c r="H45" s="6">
        <v>52610</v>
      </c>
      <c r="I45" t="s">
        <v>19</v>
      </c>
    </row>
    <row r="46" spans="3:9" x14ac:dyDescent="0.3">
      <c r="C46" t="s">
        <v>60</v>
      </c>
      <c r="D46" t="s">
        <v>16</v>
      </c>
      <c r="E46" t="s">
        <v>13</v>
      </c>
      <c r="F46">
        <v>36</v>
      </c>
      <c r="G46" s="4">
        <v>44529</v>
      </c>
      <c r="H46" s="6">
        <v>78390</v>
      </c>
      <c r="I46" t="s">
        <v>14</v>
      </c>
    </row>
    <row r="47" spans="3:9" x14ac:dyDescent="0.3">
      <c r="C47" t="s">
        <v>61</v>
      </c>
      <c r="D47" t="s">
        <v>16</v>
      </c>
      <c r="E47" t="s">
        <v>18</v>
      </c>
      <c r="F47">
        <v>33</v>
      </c>
      <c r="G47" s="4">
        <v>44809</v>
      </c>
      <c r="H47" s="6">
        <v>86570</v>
      </c>
      <c r="I47" t="s">
        <v>14</v>
      </c>
    </row>
    <row r="48" spans="3:9" x14ac:dyDescent="0.3">
      <c r="C48" t="s">
        <v>62</v>
      </c>
      <c r="D48" t="s">
        <v>16</v>
      </c>
      <c r="E48" t="s">
        <v>24</v>
      </c>
      <c r="F48">
        <v>27</v>
      </c>
      <c r="G48" s="4">
        <v>44686</v>
      </c>
      <c r="H48" s="6">
        <v>83750</v>
      </c>
      <c r="I48" t="s">
        <v>14</v>
      </c>
    </row>
    <row r="49" spans="3:9" x14ac:dyDescent="0.3">
      <c r="C49" t="s">
        <v>63</v>
      </c>
      <c r="D49" t="s">
        <v>16</v>
      </c>
      <c r="E49" t="s">
        <v>18</v>
      </c>
      <c r="F49">
        <v>34</v>
      </c>
      <c r="G49" s="4">
        <v>44445</v>
      </c>
      <c r="H49" s="6">
        <v>92450</v>
      </c>
      <c r="I49" t="s">
        <v>14</v>
      </c>
    </row>
    <row r="50" spans="3:9" x14ac:dyDescent="0.3">
      <c r="C50" t="s">
        <v>64</v>
      </c>
      <c r="D50" t="s">
        <v>9</v>
      </c>
      <c r="E50" t="s">
        <v>24</v>
      </c>
      <c r="F50">
        <v>20</v>
      </c>
      <c r="G50" s="4">
        <v>44183</v>
      </c>
      <c r="H50" s="6">
        <v>112650</v>
      </c>
      <c r="I50" t="s">
        <v>14</v>
      </c>
    </row>
    <row r="51" spans="3:9" x14ac:dyDescent="0.3">
      <c r="C51" t="s">
        <v>65</v>
      </c>
      <c r="D51" t="s">
        <v>9</v>
      </c>
      <c r="E51" t="s">
        <v>13</v>
      </c>
      <c r="F51">
        <v>20</v>
      </c>
      <c r="G51" s="4">
        <v>44744</v>
      </c>
      <c r="H51" s="6">
        <v>79570</v>
      </c>
      <c r="I51" t="s">
        <v>14</v>
      </c>
    </row>
    <row r="52" spans="3:9" x14ac:dyDescent="0.3">
      <c r="C52" t="s">
        <v>66</v>
      </c>
      <c r="D52" t="s">
        <v>16</v>
      </c>
      <c r="E52" t="s">
        <v>10</v>
      </c>
      <c r="F52">
        <v>20</v>
      </c>
      <c r="G52" s="4">
        <v>44537</v>
      </c>
      <c r="H52" s="6">
        <v>68900</v>
      </c>
      <c r="I52" t="s">
        <v>19</v>
      </c>
    </row>
    <row r="53" spans="3:9" x14ac:dyDescent="0.3">
      <c r="C53" t="s">
        <v>67</v>
      </c>
      <c r="D53" t="s">
        <v>16</v>
      </c>
      <c r="E53" t="s">
        <v>24</v>
      </c>
      <c r="F53">
        <v>25</v>
      </c>
      <c r="G53" s="4">
        <v>44694</v>
      </c>
      <c r="H53" s="6">
        <v>80700</v>
      </c>
      <c r="I53" t="s">
        <v>11</v>
      </c>
    </row>
    <row r="54" spans="3:9" x14ac:dyDescent="0.3">
      <c r="C54" t="s">
        <v>68</v>
      </c>
      <c r="D54" t="s">
        <v>9</v>
      </c>
      <c r="E54" t="s">
        <v>13</v>
      </c>
      <c r="F54">
        <v>19</v>
      </c>
      <c r="G54" s="4">
        <v>44277</v>
      </c>
      <c r="H54" s="6">
        <v>58960</v>
      </c>
      <c r="I54" t="s">
        <v>14</v>
      </c>
    </row>
    <row r="55" spans="3:9" x14ac:dyDescent="0.3">
      <c r="C55" t="s">
        <v>69</v>
      </c>
      <c r="D55" t="s">
        <v>9</v>
      </c>
      <c r="E55" t="s">
        <v>24</v>
      </c>
      <c r="F55">
        <v>36</v>
      </c>
      <c r="G55" s="4">
        <v>44019</v>
      </c>
      <c r="H55" s="6">
        <v>118840</v>
      </c>
      <c r="I55" t="s">
        <v>14</v>
      </c>
    </row>
    <row r="56" spans="3:9" x14ac:dyDescent="0.3">
      <c r="C56" t="s">
        <v>70</v>
      </c>
      <c r="D56" t="s">
        <v>9</v>
      </c>
      <c r="E56" t="s">
        <v>18</v>
      </c>
      <c r="F56">
        <v>28</v>
      </c>
      <c r="G56" s="4">
        <v>44041</v>
      </c>
      <c r="H56" s="6">
        <v>48170</v>
      </c>
      <c r="I56" t="s">
        <v>11</v>
      </c>
    </row>
    <row r="57" spans="3:9" x14ac:dyDescent="0.3">
      <c r="C57" t="s">
        <v>71</v>
      </c>
      <c r="D57" t="s">
        <v>16</v>
      </c>
      <c r="E57" t="s">
        <v>27</v>
      </c>
      <c r="F57">
        <v>32</v>
      </c>
      <c r="G57" s="4">
        <v>44400</v>
      </c>
      <c r="H57" s="6">
        <v>45510</v>
      </c>
      <c r="I57" t="s">
        <v>14</v>
      </c>
    </row>
    <row r="58" spans="3:9" x14ac:dyDescent="0.3">
      <c r="C58" t="s">
        <v>72</v>
      </c>
      <c r="D58" t="s">
        <v>16</v>
      </c>
      <c r="E58" t="s">
        <v>13</v>
      </c>
      <c r="F58">
        <v>36</v>
      </c>
      <c r="G58" s="4">
        <v>44085</v>
      </c>
      <c r="H58" s="6">
        <v>114890</v>
      </c>
      <c r="I58" t="s">
        <v>14</v>
      </c>
    </row>
    <row r="59" spans="3:9" x14ac:dyDescent="0.3">
      <c r="C59" t="s">
        <v>73</v>
      </c>
      <c r="D59" t="s">
        <v>9</v>
      </c>
      <c r="E59" t="s">
        <v>24</v>
      </c>
      <c r="F59">
        <v>30</v>
      </c>
      <c r="G59" s="4">
        <v>44850</v>
      </c>
      <c r="H59" s="6">
        <v>69710</v>
      </c>
      <c r="I59" t="s">
        <v>14</v>
      </c>
    </row>
    <row r="60" spans="3:9" x14ac:dyDescent="0.3">
      <c r="C60" t="s">
        <v>74</v>
      </c>
      <c r="D60" t="s">
        <v>9</v>
      </c>
      <c r="E60" t="s">
        <v>18</v>
      </c>
      <c r="F60">
        <v>36</v>
      </c>
      <c r="G60" s="4">
        <v>44333</v>
      </c>
      <c r="H60" s="6">
        <v>71380</v>
      </c>
      <c r="I60" t="s">
        <v>14</v>
      </c>
    </row>
    <row r="61" spans="3:9" x14ac:dyDescent="0.3">
      <c r="C61" t="s">
        <v>75</v>
      </c>
      <c r="D61" t="s">
        <v>16</v>
      </c>
      <c r="E61" t="s">
        <v>10</v>
      </c>
      <c r="F61">
        <v>38</v>
      </c>
      <c r="G61" s="4">
        <v>44377</v>
      </c>
      <c r="H61" s="6">
        <v>109160</v>
      </c>
      <c r="I61" t="s">
        <v>44</v>
      </c>
    </row>
    <row r="62" spans="3:9" x14ac:dyDescent="0.3">
      <c r="C62" t="s">
        <v>76</v>
      </c>
      <c r="D62" t="s">
        <v>9</v>
      </c>
      <c r="E62" t="s">
        <v>13</v>
      </c>
      <c r="F62">
        <v>27</v>
      </c>
      <c r="G62" s="4">
        <v>44609</v>
      </c>
      <c r="H62" s="6">
        <v>113280</v>
      </c>
      <c r="I62" t="s">
        <v>50</v>
      </c>
    </row>
    <row r="63" spans="3:9" x14ac:dyDescent="0.3">
      <c r="C63" t="s">
        <v>77</v>
      </c>
      <c r="D63" t="s">
        <v>9</v>
      </c>
      <c r="E63" t="s">
        <v>24</v>
      </c>
      <c r="F63">
        <v>30</v>
      </c>
      <c r="G63" s="4">
        <v>44273</v>
      </c>
      <c r="H63" s="6">
        <v>69120</v>
      </c>
      <c r="I63" t="s">
        <v>14</v>
      </c>
    </row>
    <row r="64" spans="3:9" x14ac:dyDescent="0.3">
      <c r="C64" t="s">
        <v>78</v>
      </c>
      <c r="D64" t="s">
        <v>16</v>
      </c>
      <c r="E64" t="s">
        <v>27</v>
      </c>
      <c r="F64">
        <v>37</v>
      </c>
      <c r="G64" s="4">
        <v>44451</v>
      </c>
      <c r="H64" s="6">
        <v>118100</v>
      </c>
      <c r="I64" t="s">
        <v>14</v>
      </c>
    </row>
    <row r="65" spans="3:9" x14ac:dyDescent="0.3">
      <c r="C65" t="s">
        <v>79</v>
      </c>
      <c r="D65" t="s">
        <v>16</v>
      </c>
      <c r="E65" t="s">
        <v>13</v>
      </c>
      <c r="F65">
        <v>22</v>
      </c>
      <c r="G65" s="4">
        <v>44450</v>
      </c>
      <c r="H65" s="6">
        <v>76900</v>
      </c>
      <c r="I65" t="s">
        <v>11</v>
      </c>
    </row>
    <row r="66" spans="3:9" x14ac:dyDescent="0.3">
      <c r="C66" t="s">
        <v>80</v>
      </c>
      <c r="D66" t="s">
        <v>16</v>
      </c>
      <c r="E66" t="s">
        <v>24</v>
      </c>
      <c r="F66">
        <v>43</v>
      </c>
      <c r="G66" s="4">
        <v>45045</v>
      </c>
      <c r="H66" s="6">
        <v>114870</v>
      </c>
      <c r="I66" t="s">
        <v>14</v>
      </c>
    </row>
    <row r="67" spans="3:9" x14ac:dyDescent="0.3">
      <c r="C67" t="s">
        <v>81</v>
      </c>
      <c r="E67" t="s">
        <v>24</v>
      </c>
      <c r="F67">
        <v>32</v>
      </c>
      <c r="G67" s="4">
        <v>44774</v>
      </c>
      <c r="H67" s="6">
        <v>91310</v>
      </c>
      <c r="I67" t="s">
        <v>14</v>
      </c>
    </row>
    <row r="68" spans="3:9" x14ac:dyDescent="0.3">
      <c r="C68" t="s">
        <v>82</v>
      </c>
      <c r="D68" t="s">
        <v>16</v>
      </c>
      <c r="E68" t="s">
        <v>13</v>
      </c>
      <c r="F68">
        <v>28</v>
      </c>
      <c r="G68" s="4">
        <v>44486</v>
      </c>
      <c r="H68" s="6">
        <v>104770</v>
      </c>
      <c r="I68" t="s">
        <v>14</v>
      </c>
    </row>
    <row r="69" spans="3:9" x14ac:dyDescent="0.3">
      <c r="C69" t="s">
        <v>83</v>
      </c>
      <c r="D69" t="s">
        <v>9</v>
      </c>
      <c r="E69" t="s">
        <v>10</v>
      </c>
      <c r="F69">
        <v>27</v>
      </c>
      <c r="G69" s="4">
        <v>44134</v>
      </c>
      <c r="H69" s="6">
        <v>54970</v>
      </c>
      <c r="I69" t="s">
        <v>14</v>
      </c>
    </row>
    <row r="70" spans="3:9" x14ac:dyDescent="0.3">
      <c r="C70" t="s">
        <v>84</v>
      </c>
      <c r="E70" t="s">
        <v>24</v>
      </c>
      <c r="F70">
        <v>26</v>
      </c>
      <c r="G70" s="4">
        <v>44271</v>
      </c>
      <c r="H70" s="6">
        <v>90700</v>
      </c>
      <c r="I70" t="s">
        <v>11</v>
      </c>
    </row>
    <row r="71" spans="3:9" x14ac:dyDescent="0.3">
      <c r="C71" t="s">
        <v>85</v>
      </c>
      <c r="D71" t="s">
        <v>16</v>
      </c>
      <c r="E71" t="s">
        <v>10</v>
      </c>
      <c r="F71">
        <v>38</v>
      </c>
      <c r="G71" s="4">
        <v>44329</v>
      </c>
      <c r="H71" s="6">
        <v>56870</v>
      </c>
      <c r="I71" t="s">
        <v>11</v>
      </c>
    </row>
    <row r="72" spans="3:9" x14ac:dyDescent="0.3">
      <c r="C72" t="s">
        <v>86</v>
      </c>
      <c r="D72" t="s">
        <v>16</v>
      </c>
      <c r="E72" t="s">
        <v>10</v>
      </c>
      <c r="F72">
        <v>25</v>
      </c>
      <c r="G72" s="4">
        <v>44205</v>
      </c>
      <c r="H72" s="6">
        <v>92700</v>
      </c>
      <c r="I72" t="s">
        <v>14</v>
      </c>
    </row>
    <row r="73" spans="3:9" x14ac:dyDescent="0.3">
      <c r="C73" t="s">
        <v>87</v>
      </c>
      <c r="D73" t="s">
        <v>16</v>
      </c>
      <c r="E73" t="s">
        <v>18</v>
      </c>
      <c r="F73">
        <v>21</v>
      </c>
      <c r="G73" s="4">
        <v>44317</v>
      </c>
      <c r="H73" s="6">
        <v>65920</v>
      </c>
      <c r="I73" t="s">
        <v>14</v>
      </c>
    </row>
    <row r="74" spans="3:9" x14ac:dyDescent="0.3">
      <c r="C74" t="s">
        <v>88</v>
      </c>
      <c r="D74" t="s">
        <v>9</v>
      </c>
      <c r="E74" t="s">
        <v>13</v>
      </c>
      <c r="F74">
        <v>26</v>
      </c>
      <c r="G74" s="4">
        <v>44225</v>
      </c>
      <c r="H74" s="6">
        <v>47360</v>
      </c>
      <c r="I74" t="s">
        <v>14</v>
      </c>
    </row>
    <row r="75" spans="3:9" x14ac:dyDescent="0.3">
      <c r="C75" t="s">
        <v>89</v>
      </c>
      <c r="D75" t="s">
        <v>9</v>
      </c>
      <c r="E75" t="s">
        <v>13</v>
      </c>
      <c r="F75">
        <v>30</v>
      </c>
      <c r="G75" s="4">
        <v>44666</v>
      </c>
      <c r="H75" s="6">
        <v>60570</v>
      </c>
      <c r="I75" t="s">
        <v>14</v>
      </c>
    </row>
    <row r="76" spans="3:9" x14ac:dyDescent="0.3">
      <c r="C76" t="s">
        <v>90</v>
      </c>
      <c r="D76" t="s">
        <v>16</v>
      </c>
      <c r="E76" t="s">
        <v>13</v>
      </c>
      <c r="F76">
        <v>28</v>
      </c>
      <c r="G76" s="4">
        <v>44649</v>
      </c>
      <c r="H76" s="6">
        <v>104120</v>
      </c>
      <c r="I76" t="s">
        <v>14</v>
      </c>
    </row>
    <row r="77" spans="3:9" x14ac:dyDescent="0.3">
      <c r="C77" t="s">
        <v>91</v>
      </c>
      <c r="D77" t="s">
        <v>9</v>
      </c>
      <c r="E77" t="s">
        <v>24</v>
      </c>
      <c r="F77">
        <v>37</v>
      </c>
      <c r="G77" s="4">
        <v>44338</v>
      </c>
      <c r="H77" s="6">
        <v>88050</v>
      </c>
      <c r="I77" t="s">
        <v>19</v>
      </c>
    </row>
    <row r="78" spans="3:9" x14ac:dyDescent="0.3">
      <c r="C78" t="s">
        <v>92</v>
      </c>
      <c r="D78" t="s">
        <v>9</v>
      </c>
      <c r="E78" t="s">
        <v>24</v>
      </c>
      <c r="F78">
        <v>24</v>
      </c>
      <c r="G78" s="4">
        <v>44686</v>
      </c>
      <c r="H78" s="6">
        <v>100420</v>
      </c>
      <c r="I78" t="s">
        <v>14</v>
      </c>
    </row>
    <row r="79" spans="3:9" x14ac:dyDescent="0.3">
      <c r="C79" t="s">
        <v>93</v>
      </c>
      <c r="D79" t="s">
        <v>16</v>
      </c>
      <c r="E79" t="s">
        <v>13</v>
      </c>
      <c r="F79">
        <v>30</v>
      </c>
      <c r="G79" s="4">
        <v>44850</v>
      </c>
      <c r="H79" s="6">
        <v>114180</v>
      </c>
      <c r="I79" t="s">
        <v>14</v>
      </c>
    </row>
    <row r="80" spans="3:9" x14ac:dyDescent="0.3">
      <c r="C80" t="s">
        <v>94</v>
      </c>
      <c r="D80" t="s">
        <v>16</v>
      </c>
      <c r="E80" t="s">
        <v>24</v>
      </c>
      <c r="F80">
        <v>21</v>
      </c>
      <c r="G80" s="4">
        <v>44678</v>
      </c>
      <c r="H80" s="6">
        <v>33920</v>
      </c>
      <c r="I80" t="s">
        <v>14</v>
      </c>
    </row>
    <row r="81" spans="3:9" x14ac:dyDescent="0.3">
      <c r="C81" t="s">
        <v>95</v>
      </c>
      <c r="D81" t="s">
        <v>9</v>
      </c>
      <c r="E81" t="s">
        <v>13</v>
      </c>
      <c r="F81">
        <v>23</v>
      </c>
      <c r="G81" s="4">
        <v>44440</v>
      </c>
      <c r="H81" s="6">
        <v>106460</v>
      </c>
      <c r="I81" t="s">
        <v>14</v>
      </c>
    </row>
    <row r="82" spans="3:9" x14ac:dyDescent="0.3">
      <c r="C82" t="s">
        <v>96</v>
      </c>
      <c r="D82" t="s">
        <v>9</v>
      </c>
      <c r="E82" t="s">
        <v>13</v>
      </c>
      <c r="F82">
        <v>35</v>
      </c>
      <c r="G82" s="4">
        <v>44727</v>
      </c>
      <c r="H82" s="6">
        <v>40400</v>
      </c>
      <c r="I82" t="s">
        <v>14</v>
      </c>
    </row>
    <row r="83" spans="3:9" x14ac:dyDescent="0.3">
      <c r="C83" t="s">
        <v>97</v>
      </c>
      <c r="D83" t="s">
        <v>9</v>
      </c>
      <c r="E83" t="s">
        <v>18</v>
      </c>
      <c r="F83">
        <v>27</v>
      </c>
      <c r="G83" s="4">
        <v>44236</v>
      </c>
      <c r="H83" s="6">
        <v>91650</v>
      </c>
      <c r="I83" t="s">
        <v>11</v>
      </c>
    </row>
    <row r="84" spans="3:9" x14ac:dyDescent="0.3">
      <c r="C84" t="s">
        <v>98</v>
      </c>
      <c r="D84" t="s">
        <v>9</v>
      </c>
      <c r="E84" t="s">
        <v>10</v>
      </c>
      <c r="F84">
        <v>43</v>
      </c>
      <c r="G84" s="4">
        <v>44620</v>
      </c>
      <c r="H84" s="6">
        <v>36040</v>
      </c>
      <c r="I84" t="s">
        <v>14</v>
      </c>
    </row>
    <row r="85" spans="3:9" x14ac:dyDescent="0.3">
      <c r="C85" t="s">
        <v>99</v>
      </c>
      <c r="D85" t="s">
        <v>16</v>
      </c>
      <c r="E85" t="s">
        <v>24</v>
      </c>
      <c r="F85">
        <v>40</v>
      </c>
      <c r="G85" s="4">
        <v>44381</v>
      </c>
      <c r="H85" s="6">
        <v>104410</v>
      </c>
      <c r="I85" t="s">
        <v>14</v>
      </c>
    </row>
    <row r="86" spans="3:9" x14ac:dyDescent="0.3">
      <c r="C86" t="s">
        <v>100</v>
      </c>
      <c r="D86" t="s">
        <v>9</v>
      </c>
      <c r="E86" t="s">
        <v>18</v>
      </c>
      <c r="F86">
        <v>30</v>
      </c>
      <c r="G86" s="4">
        <v>44606</v>
      </c>
      <c r="H86" s="6">
        <v>96800</v>
      </c>
      <c r="I86" t="s">
        <v>14</v>
      </c>
    </row>
    <row r="87" spans="3:9" x14ac:dyDescent="0.3">
      <c r="C87" t="s">
        <v>101</v>
      </c>
      <c r="D87" t="s">
        <v>16</v>
      </c>
      <c r="E87" t="s">
        <v>18</v>
      </c>
      <c r="F87">
        <v>34</v>
      </c>
      <c r="G87" s="4">
        <v>44459</v>
      </c>
      <c r="H87" s="6">
        <v>85000</v>
      </c>
      <c r="I87" t="s">
        <v>14</v>
      </c>
    </row>
    <row r="88" spans="3:9" x14ac:dyDescent="0.3">
      <c r="C88" t="s">
        <v>102</v>
      </c>
      <c r="D88" t="s">
        <v>9</v>
      </c>
      <c r="E88" t="s">
        <v>10</v>
      </c>
      <c r="F88">
        <v>28</v>
      </c>
      <c r="G88" s="4">
        <v>44820</v>
      </c>
      <c r="H88" s="6">
        <v>43510</v>
      </c>
      <c r="I88" t="s">
        <v>50</v>
      </c>
    </row>
    <row r="89" spans="3:9" x14ac:dyDescent="0.3">
      <c r="C89" t="s">
        <v>103</v>
      </c>
      <c r="D89" t="s">
        <v>9</v>
      </c>
      <c r="E89" t="s">
        <v>18</v>
      </c>
      <c r="F89">
        <v>33</v>
      </c>
      <c r="G89" s="4">
        <v>44243</v>
      </c>
      <c r="H89" s="6">
        <v>59430</v>
      </c>
      <c r="I89" t="s">
        <v>14</v>
      </c>
    </row>
    <row r="90" spans="3:9" x14ac:dyDescent="0.3">
      <c r="C90" t="s">
        <v>104</v>
      </c>
      <c r="D90" t="s">
        <v>16</v>
      </c>
      <c r="E90" t="s">
        <v>18</v>
      </c>
      <c r="F90">
        <v>33</v>
      </c>
      <c r="G90" s="4">
        <v>44067</v>
      </c>
      <c r="H90" s="6">
        <v>65360</v>
      </c>
      <c r="I90" t="s">
        <v>14</v>
      </c>
    </row>
    <row r="91" spans="3:9" x14ac:dyDescent="0.3">
      <c r="C91" t="s">
        <v>105</v>
      </c>
      <c r="D91" t="s">
        <v>16</v>
      </c>
      <c r="E91" t="s">
        <v>13</v>
      </c>
      <c r="F91">
        <v>32</v>
      </c>
      <c r="G91" s="4">
        <v>44611</v>
      </c>
      <c r="H91" s="6">
        <v>41570</v>
      </c>
      <c r="I91" t="s">
        <v>14</v>
      </c>
    </row>
    <row r="92" spans="3:9" x14ac:dyDescent="0.3">
      <c r="C92" t="s">
        <v>106</v>
      </c>
      <c r="D92" t="s">
        <v>16</v>
      </c>
      <c r="E92" t="s">
        <v>24</v>
      </c>
      <c r="F92">
        <v>33</v>
      </c>
      <c r="G92" s="4">
        <v>44312</v>
      </c>
      <c r="H92" s="6">
        <v>75280</v>
      </c>
      <c r="I92" t="s">
        <v>14</v>
      </c>
    </row>
    <row r="93" spans="3:9" x14ac:dyDescent="0.3">
      <c r="C93" t="s">
        <v>107</v>
      </c>
      <c r="D93" t="s">
        <v>9</v>
      </c>
      <c r="E93" t="s">
        <v>10</v>
      </c>
      <c r="F93">
        <v>33</v>
      </c>
      <c r="G93" s="4">
        <v>44385</v>
      </c>
      <c r="H93" s="6">
        <v>74550</v>
      </c>
      <c r="I93" t="s">
        <v>14</v>
      </c>
    </row>
    <row r="94" spans="3:9" x14ac:dyDescent="0.3">
      <c r="C94" t="s">
        <v>108</v>
      </c>
      <c r="D94" t="s">
        <v>9</v>
      </c>
      <c r="E94" t="s">
        <v>13</v>
      </c>
      <c r="F94">
        <v>30</v>
      </c>
      <c r="G94" s="4">
        <v>44701</v>
      </c>
      <c r="H94" s="6">
        <v>67950</v>
      </c>
      <c r="I94" t="s">
        <v>14</v>
      </c>
    </row>
    <row r="95" spans="3:9" x14ac:dyDescent="0.3">
      <c r="C95" t="s">
        <v>109</v>
      </c>
      <c r="D95" t="s">
        <v>9</v>
      </c>
      <c r="E95" t="s">
        <v>18</v>
      </c>
      <c r="F95">
        <v>42</v>
      </c>
      <c r="G95" s="4">
        <v>44731</v>
      </c>
      <c r="H95" s="6">
        <v>70270</v>
      </c>
      <c r="I95" t="s">
        <v>19</v>
      </c>
    </row>
    <row r="96" spans="3:9" x14ac:dyDescent="0.3">
      <c r="C96" t="s">
        <v>110</v>
      </c>
      <c r="D96" t="s">
        <v>9</v>
      </c>
      <c r="E96" t="s">
        <v>13</v>
      </c>
      <c r="F96">
        <v>26</v>
      </c>
      <c r="G96" s="4">
        <v>44411</v>
      </c>
      <c r="H96" s="6">
        <v>53540</v>
      </c>
      <c r="I96" t="s">
        <v>14</v>
      </c>
    </row>
    <row r="97" spans="3:9" x14ac:dyDescent="0.3">
      <c r="C97" t="s">
        <v>111</v>
      </c>
      <c r="H97" s="6">
        <f>SUBTOTAL(101,NZ_data[Salary])</f>
        <v>76978.791208791212</v>
      </c>
      <c r="I97">
        <f>SUBTOTAL(103,NZ_data[Rating])</f>
        <v>91</v>
      </c>
    </row>
    <row r="98" spans="3:9" x14ac:dyDescent="0.3">
      <c r="H98"/>
    </row>
    <row r="99" spans="3:9" x14ac:dyDescent="0.3">
      <c r="H99"/>
    </row>
    <row r="100" spans="3:9" x14ac:dyDescent="0.3">
      <c r="H100"/>
    </row>
    <row r="101" spans="3:9" x14ac:dyDescent="0.3">
      <c r="H101"/>
    </row>
    <row r="102" spans="3:9" x14ac:dyDescent="0.3">
      <c r="H102"/>
    </row>
    <row r="103" spans="3:9" x14ac:dyDescent="0.3">
      <c r="H103"/>
    </row>
    <row r="104" spans="3:9" x14ac:dyDescent="0.3">
      <c r="H104"/>
    </row>
    <row r="105" spans="3:9" x14ac:dyDescent="0.3">
      <c r="H105"/>
    </row>
    <row r="106" spans="3:9" x14ac:dyDescent="0.3">
      <c r="H106"/>
    </row>
  </sheetData>
  <conditionalFormatting sqref="C6:C96">
    <cfRule type="duplicateValues" dxfId="0" priority="1"/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72EC4-DDE2-4CB7-AC70-5AB590F93835}">
  <sheetPr codeName="Sheet2">
    <tabColor theme="4" tint="-0.249977111117893"/>
  </sheetPr>
  <dimension ref="B2:H114"/>
  <sheetViews>
    <sheetView workbookViewId="0">
      <selection activeCell="I17" sqref="I17"/>
    </sheetView>
  </sheetViews>
  <sheetFormatPr defaultRowHeight="14.4" x14ac:dyDescent="0.3"/>
  <cols>
    <col min="2" max="2" width="27.33203125" bestFit="1" customWidth="1"/>
    <col min="3" max="3" width="9.33203125" bestFit="1" customWidth="1"/>
    <col min="4" max="4" width="6.44140625" bestFit="1" customWidth="1"/>
    <col min="5" max="5" width="13.109375" bestFit="1" customWidth="1"/>
    <col min="6" max="6" width="13" bestFit="1" customWidth="1"/>
    <col min="7" max="7" width="13.33203125" bestFit="1" customWidth="1"/>
    <col min="8" max="8" width="8.33203125" bestFit="1" customWidth="1"/>
  </cols>
  <sheetData>
    <row r="2" spans="2:8" x14ac:dyDescent="0.3">
      <c r="B2" t="s">
        <v>1</v>
      </c>
      <c r="C2" t="s">
        <v>2</v>
      </c>
      <c r="D2" t="s">
        <v>4</v>
      </c>
      <c r="E2" t="s">
        <v>7</v>
      </c>
      <c r="F2" t="s">
        <v>5</v>
      </c>
      <c r="G2" t="s">
        <v>3</v>
      </c>
      <c r="H2" t="s">
        <v>6</v>
      </c>
    </row>
    <row r="3" spans="2:8" x14ac:dyDescent="0.3">
      <c r="B3" t="s">
        <v>112</v>
      </c>
      <c r="C3" t="s">
        <v>9</v>
      </c>
      <c r="D3">
        <v>20</v>
      </c>
      <c r="E3" t="s">
        <v>14</v>
      </c>
      <c r="F3" s="4">
        <v>44122</v>
      </c>
      <c r="G3" t="s">
        <v>24</v>
      </c>
      <c r="H3">
        <v>112650</v>
      </c>
    </row>
    <row r="4" spans="2:8" x14ac:dyDescent="0.3">
      <c r="B4" t="s">
        <v>113</v>
      </c>
      <c r="C4" t="s">
        <v>16</v>
      </c>
      <c r="D4">
        <v>32</v>
      </c>
      <c r="E4" t="s">
        <v>11</v>
      </c>
      <c r="F4" s="4">
        <v>44293</v>
      </c>
      <c r="G4" t="s">
        <v>24</v>
      </c>
      <c r="H4">
        <v>43840</v>
      </c>
    </row>
    <row r="5" spans="2:8" x14ac:dyDescent="0.3">
      <c r="B5" t="s">
        <v>114</v>
      </c>
      <c r="C5" t="s">
        <v>9</v>
      </c>
      <c r="D5">
        <v>31</v>
      </c>
      <c r="E5" t="s">
        <v>14</v>
      </c>
      <c r="F5" s="4">
        <v>44663</v>
      </c>
      <c r="G5" t="s">
        <v>13</v>
      </c>
      <c r="H5">
        <v>103550</v>
      </c>
    </row>
    <row r="6" spans="2:8" x14ac:dyDescent="0.3">
      <c r="B6" t="s">
        <v>115</v>
      </c>
      <c r="C6" t="s">
        <v>16</v>
      </c>
      <c r="D6">
        <v>32</v>
      </c>
      <c r="E6" t="s">
        <v>14</v>
      </c>
      <c r="F6" s="4">
        <v>44339</v>
      </c>
      <c r="G6" t="s">
        <v>27</v>
      </c>
      <c r="H6">
        <v>45510</v>
      </c>
    </row>
    <row r="7" spans="2:8" x14ac:dyDescent="0.3">
      <c r="B7" t="s">
        <v>116</v>
      </c>
      <c r="D7">
        <v>37</v>
      </c>
      <c r="E7" t="s">
        <v>19</v>
      </c>
      <c r="F7" s="4">
        <v>44085</v>
      </c>
      <c r="G7" t="s">
        <v>18</v>
      </c>
      <c r="H7">
        <v>115440</v>
      </c>
    </row>
    <row r="8" spans="2:8" x14ac:dyDescent="0.3">
      <c r="B8" t="s">
        <v>117</v>
      </c>
      <c r="C8" t="s">
        <v>16</v>
      </c>
      <c r="D8">
        <v>38</v>
      </c>
      <c r="E8" t="s">
        <v>11</v>
      </c>
      <c r="F8" s="4">
        <v>44268</v>
      </c>
      <c r="G8" t="s">
        <v>10</v>
      </c>
      <c r="H8">
        <v>56870</v>
      </c>
    </row>
    <row r="9" spans="2:8" x14ac:dyDescent="0.3">
      <c r="B9" t="s">
        <v>118</v>
      </c>
      <c r="C9" t="s">
        <v>16</v>
      </c>
      <c r="D9">
        <v>25</v>
      </c>
      <c r="E9" t="s">
        <v>14</v>
      </c>
      <c r="F9" s="4">
        <v>44144</v>
      </c>
      <c r="G9" t="s">
        <v>10</v>
      </c>
      <c r="H9">
        <v>92700</v>
      </c>
    </row>
    <row r="10" spans="2:8" x14ac:dyDescent="0.3">
      <c r="B10" t="s">
        <v>119</v>
      </c>
      <c r="D10">
        <v>32</v>
      </c>
      <c r="E10" t="s">
        <v>14</v>
      </c>
      <c r="F10" s="4">
        <v>44713</v>
      </c>
      <c r="G10" t="s">
        <v>24</v>
      </c>
      <c r="H10">
        <v>91310</v>
      </c>
    </row>
    <row r="11" spans="2:8" x14ac:dyDescent="0.3">
      <c r="B11" t="s">
        <v>120</v>
      </c>
      <c r="C11" t="s">
        <v>9</v>
      </c>
      <c r="D11">
        <v>33</v>
      </c>
      <c r="E11" t="s">
        <v>14</v>
      </c>
      <c r="F11" s="4">
        <v>44324</v>
      </c>
      <c r="G11" t="s">
        <v>10</v>
      </c>
      <c r="H11">
        <v>74550</v>
      </c>
    </row>
    <row r="12" spans="2:8" x14ac:dyDescent="0.3">
      <c r="B12" t="s">
        <v>121</v>
      </c>
      <c r="C12" t="s">
        <v>9</v>
      </c>
      <c r="D12">
        <v>25</v>
      </c>
      <c r="E12" t="s">
        <v>11</v>
      </c>
      <c r="F12" s="4">
        <v>44665</v>
      </c>
      <c r="G12" t="s">
        <v>13</v>
      </c>
      <c r="H12">
        <v>109190</v>
      </c>
    </row>
    <row r="13" spans="2:8" x14ac:dyDescent="0.3">
      <c r="B13" t="s">
        <v>122</v>
      </c>
      <c r="C13" t="s">
        <v>16</v>
      </c>
      <c r="D13">
        <v>40</v>
      </c>
      <c r="E13" t="s">
        <v>14</v>
      </c>
      <c r="F13" s="4">
        <v>44320</v>
      </c>
      <c r="G13" t="s">
        <v>24</v>
      </c>
      <c r="H13">
        <v>104410</v>
      </c>
    </row>
    <row r="14" spans="2:8" x14ac:dyDescent="0.3">
      <c r="B14" t="s">
        <v>123</v>
      </c>
      <c r="C14" t="s">
        <v>9</v>
      </c>
      <c r="D14">
        <v>30</v>
      </c>
      <c r="E14" t="s">
        <v>14</v>
      </c>
      <c r="F14" s="4">
        <v>44544</v>
      </c>
      <c r="G14" t="s">
        <v>18</v>
      </c>
      <c r="H14">
        <v>96800</v>
      </c>
    </row>
    <row r="15" spans="2:8" x14ac:dyDescent="0.3">
      <c r="B15" t="s">
        <v>124</v>
      </c>
      <c r="C15" t="s">
        <v>9</v>
      </c>
      <c r="D15">
        <v>28</v>
      </c>
      <c r="E15" t="s">
        <v>11</v>
      </c>
      <c r="F15" s="4">
        <v>43980</v>
      </c>
      <c r="G15" t="s">
        <v>18</v>
      </c>
      <c r="H15">
        <v>48170</v>
      </c>
    </row>
    <row r="16" spans="2:8" x14ac:dyDescent="0.3">
      <c r="B16" t="s">
        <v>125</v>
      </c>
      <c r="C16" t="s">
        <v>9</v>
      </c>
      <c r="D16">
        <v>21</v>
      </c>
      <c r="E16" t="s">
        <v>14</v>
      </c>
      <c r="F16" s="4">
        <v>44042</v>
      </c>
      <c r="G16" t="s">
        <v>13</v>
      </c>
      <c r="H16">
        <v>37920</v>
      </c>
    </row>
    <row r="17" spans="2:8" x14ac:dyDescent="0.3">
      <c r="B17" t="s">
        <v>126</v>
      </c>
      <c r="C17" t="s">
        <v>9</v>
      </c>
      <c r="D17">
        <v>34</v>
      </c>
      <c r="E17" t="s">
        <v>14</v>
      </c>
      <c r="F17" s="4">
        <v>44642</v>
      </c>
      <c r="G17" t="s">
        <v>13</v>
      </c>
      <c r="H17">
        <v>112650</v>
      </c>
    </row>
    <row r="18" spans="2:8" x14ac:dyDescent="0.3">
      <c r="B18" t="s">
        <v>127</v>
      </c>
      <c r="C18" t="s">
        <v>16</v>
      </c>
      <c r="D18">
        <v>34</v>
      </c>
      <c r="E18" t="s">
        <v>19</v>
      </c>
      <c r="F18" s="4">
        <v>44660</v>
      </c>
      <c r="G18" t="s">
        <v>10</v>
      </c>
      <c r="H18">
        <v>49630</v>
      </c>
    </row>
    <row r="19" spans="2:8" x14ac:dyDescent="0.3">
      <c r="B19" t="s">
        <v>128</v>
      </c>
      <c r="C19" t="s">
        <v>9</v>
      </c>
      <c r="D19">
        <v>36</v>
      </c>
      <c r="E19" t="s">
        <v>14</v>
      </c>
      <c r="F19" s="4">
        <v>43958</v>
      </c>
      <c r="G19" t="s">
        <v>24</v>
      </c>
      <c r="H19">
        <v>118840</v>
      </c>
    </row>
    <row r="20" spans="2:8" x14ac:dyDescent="0.3">
      <c r="B20" t="s">
        <v>129</v>
      </c>
      <c r="C20" t="s">
        <v>9</v>
      </c>
      <c r="D20">
        <v>30</v>
      </c>
      <c r="E20" t="s">
        <v>14</v>
      </c>
      <c r="F20" s="4">
        <v>44789</v>
      </c>
      <c r="G20" t="s">
        <v>24</v>
      </c>
      <c r="H20">
        <v>69710</v>
      </c>
    </row>
    <row r="21" spans="2:8" x14ac:dyDescent="0.3">
      <c r="B21" t="s">
        <v>130</v>
      </c>
      <c r="C21" t="s">
        <v>9</v>
      </c>
      <c r="D21">
        <v>20</v>
      </c>
      <c r="E21" t="s">
        <v>14</v>
      </c>
      <c r="F21" s="4">
        <v>44683</v>
      </c>
      <c r="G21" t="s">
        <v>13</v>
      </c>
      <c r="H21">
        <v>79570</v>
      </c>
    </row>
    <row r="22" spans="2:8" x14ac:dyDescent="0.3">
      <c r="B22" t="s">
        <v>131</v>
      </c>
      <c r="C22" t="s">
        <v>16</v>
      </c>
      <c r="D22">
        <v>22</v>
      </c>
      <c r="E22" t="s">
        <v>11</v>
      </c>
      <c r="F22" s="4">
        <v>44388</v>
      </c>
      <c r="G22" t="s">
        <v>13</v>
      </c>
      <c r="H22">
        <v>76900</v>
      </c>
    </row>
    <row r="23" spans="2:8" x14ac:dyDescent="0.3">
      <c r="B23" t="s">
        <v>132</v>
      </c>
      <c r="C23" t="s">
        <v>9</v>
      </c>
      <c r="D23">
        <v>27</v>
      </c>
      <c r="E23" t="s">
        <v>14</v>
      </c>
      <c r="F23" s="4">
        <v>44073</v>
      </c>
      <c r="G23" t="s">
        <v>10</v>
      </c>
      <c r="H23">
        <v>54970</v>
      </c>
    </row>
    <row r="24" spans="2:8" x14ac:dyDescent="0.3">
      <c r="B24" t="s">
        <v>133</v>
      </c>
      <c r="C24" t="s">
        <v>9</v>
      </c>
      <c r="D24">
        <v>37</v>
      </c>
      <c r="E24" t="s">
        <v>19</v>
      </c>
      <c r="F24" s="4">
        <v>44277</v>
      </c>
      <c r="G24" t="s">
        <v>24</v>
      </c>
      <c r="H24">
        <v>88050</v>
      </c>
    </row>
    <row r="25" spans="2:8" x14ac:dyDescent="0.3">
      <c r="B25" t="s">
        <v>134</v>
      </c>
      <c r="C25" t="s">
        <v>9</v>
      </c>
      <c r="D25">
        <v>43</v>
      </c>
      <c r="E25" t="s">
        <v>14</v>
      </c>
      <c r="F25" s="4">
        <v>44558</v>
      </c>
      <c r="G25" t="s">
        <v>10</v>
      </c>
      <c r="H25">
        <v>36040</v>
      </c>
    </row>
    <row r="26" spans="2:8" x14ac:dyDescent="0.3">
      <c r="B26" t="s">
        <v>135</v>
      </c>
      <c r="C26" t="s">
        <v>16</v>
      </c>
      <c r="D26">
        <v>42</v>
      </c>
      <c r="E26" t="s">
        <v>44</v>
      </c>
      <c r="F26" s="4">
        <v>44718</v>
      </c>
      <c r="G26" t="s">
        <v>13</v>
      </c>
      <c r="H26">
        <v>75000</v>
      </c>
    </row>
    <row r="27" spans="2:8" x14ac:dyDescent="0.3">
      <c r="B27" t="s">
        <v>136</v>
      </c>
      <c r="C27" t="s">
        <v>9</v>
      </c>
      <c r="D27">
        <v>35</v>
      </c>
      <c r="E27" t="s">
        <v>14</v>
      </c>
      <c r="F27" s="4">
        <v>44666</v>
      </c>
      <c r="G27" t="s">
        <v>13</v>
      </c>
      <c r="H27">
        <v>40400</v>
      </c>
    </row>
    <row r="28" spans="2:8" x14ac:dyDescent="0.3">
      <c r="B28" t="s">
        <v>137</v>
      </c>
      <c r="C28" t="s">
        <v>9</v>
      </c>
      <c r="D28">
        <v>24</v>
      </c>
      <c r="E28" t="s">
        <v>14</v>
      </c>
      <c r="F28" s="4">
        <v>44625</v>
      </c>
      <c r="G28" t="s">
        <v>24</v>
      </c>
      <c r="H28">
        <v>100420</v>
      </c>
    </row>
    <row r="29" spans="2:8" x14ac:dyDescent="0.3">
      <c r="B29" t="s">
        <v>138</v>
      </c>
      <c r="C29" t="s">
        <v>16</v>
      </c>
      <c r="D29">
        <v>31</v>
      </c>
      <c r="E29" t="s">
        <v>14</v>
      </c>
      <c r="F29" s="4">
        <v>44604</v>
      </c>
      <c r="G29" t="s">
        <v>24</v>
      </c>
      <c r="H29">
        <v>58100</v>
      </c>
    </row>
    <row r="30" spans="2:8" x14ac:dyDescent="0.3">
      <c r="B30" t="s">
        <v>139</v>
      </c>
      <c r="C30" t="s">
        <v>16</v>
      </c>
      <c r="D30">
        <v>44</v>
      </c>
      <c r="E30" t="s">
        <v>14</v>
      </c>
      <c r="F30" s="4">
        <v>44985</v>
      </c>
      <c r="G30" t="s">
        <v>24</v>
      </c>
      <c r="H30">
        <v>114870</v>
      </c>
    </row>
    <row r="31" spans="2:8" x14ac:dyDescent="0.3">
      <c r="B31" t="s">
        <v>140</v>
      </c>
      <c r="C31" t="s">
        <v>16</v>
      </c>
      <c r="D31">
        <v>32</v>
      </c>
      <c r="E31" t="s">
        <v>14</v>
      </c>
      <c r="F31" s="4">
        <v>44549</v>
      </c>
      <c r="G31" t="s">
        <v>13</v>
      </c>
      <c r="H31">
        <v>41570</v>
      </c>
    </row>
    <row r="32" spans="2:8" x14ac:dyDescent="0.3">
      <c r="B32" t="s">
        <v>141</v>
      </c>
      <c r="C32" t="s">
        <v>16</v>
      </c>
      <c r="D32">
        <v>30</v>
      </c>
      <c r="E32" t="s">
        <v>14</v>
      </c>
      <c r="F32" s="4">
        <v>44800</v>
      </c>
      <c r="G32" t="s">
        <v>13</v>
      </c>
      <c r="H32">
        <v>112570</v>
      </c>
    </row>
    <row r="33" spans="2:8" x14ac:dyDescent="0.3">
      <c r="B33" t="s">
        <v>142</v>
      </c>
      <c r="C33" t="s">
        <v>9</v>
      </c>
      <c r="D33">
        <v>26</v>
      </c>
      <c r="E33" t="s">
        <v>14</v>
      </c>
      <c r="F33" s="4">
        <v>44164</v>
      </c>
      <c r="G33" t="s">
        <v>13</v>
      </c>
      <c r="H33">
        <v>47360</v>
      </c>
    </row>
    <row r="34" spans="2:8" x14ac:dyDescent="0.3">
      <c r="B34" t="s">
        <v>143</v>
      </c>
      <c r="C34" t="s">
        <v>16</v>
      </c>
      <c r="D34">
        <v>21</v>
      </c>
      <c r="E34" t="s">
        <v>14</v>
      </c>
      <c r="F34" s="4">
        <v>44256</v>
      </c>
      <c r="G34" t="s">
        <v>18</v>
      </c>
      <c r="H34">
        <v>65920</v>
      </c>
    </row>
    <row r="35" spans="2:8" x14ac:dyDescent="0.3">
      <c r="B35" t="s">
        <v>144</v>
      </c>
      <c r="C35" t="s">
        <v>16</v>
      </c>
      <c r="D35">
        <v>28</v>
      </c>
      <c r="E35" t="s">
        <v>14</v>
      </c>
      <c r="F35" s="4">
        <v>44571</v>
      </c>
      <c r="G35" t="s">
        <v>13</v>
      </c>
      <c r="H35">
        <v>99970</v>
      </c>
    </row>
    <row r="36" spans="2:8" x14ac:dyDescent="0.3">
      <c r="B36" t="s">
        <v>145</v>
      </c>
      <c r="C36" t="s">
        <v>16</v>
      </c>
      <c r="D36">
        <v>25</v>
      </c>
      <c r="E36" t="s">
        <v>11</v>
      </c>
      <c r="F36" s="4">
        <v>44633</v>
      </c>
      <c r="G36" t="s">
        <v>24</v>
      </c>
      <c r="H36">
        <v>80700</v>
      </c>
    </row>
    <row r="37" spans="2:8" x14ac:dyDescent="0.3">
      <c r="B37" t="s">
        <v>146</v>
      </c>
      <c r="C37" t="s">
        <v>9</v>
      </c>
      <c r="D37">
        <v>24</v>
      </c>
      <c r="E37" t="s">
        <v>19</v>
      </c>
      <c r="F37" s="4">
        <v>44375</v>
      </c>
      <c r="G37" t="s">
        <v>18</v>
      </c>
      <c r="H37">
        <v>52610</v>
      </c>
    </row>
    <row r="38" spans="2:8" x14ac:dyDescent="0.3">
      <c r="B38" t="s">
        <v>147</v>
      </c>
      <c r="C38" t="s">
        <v>9</v>
      </c>
      <c r="D38">
        <v>29</v>
      </c>
      <c r="E38" t="s">
        <v>19</v>
      </c>
      <c r="F38" s="4">
        <v>44119</v>
      </c>
      <c r="G38" t="s">
        <v>24</v>
      </c>
      <c r="H38">
        <v>112110</v>
      </c>
    </row>
    <row r="39" spans="2:8" x14ac:dyDescent="0.3">
      <c r="B39" t="s">
        <v>148</v>
      </c>
      <c r="C39" t="s">
        <v>16</v>
      </c>
      <c r="D39">
        <v>27</v>
      </c>
      <c r="E39" t="s">
        <v>14</v>
      </c>
      <c r="F39" s="4">
        <v>44061</v>
      </c>
      <c r="G39" t="s">
        <v>27</v>
      </c>
      <c r="H39">
        <v>119110</v>
      </c>
    </row>
    <row r="40" spans="2:8" x14ac:dyDescent="0.3">
      <c r="B40" t="s">
        <v>149</v>
      </c>
      <c r="C40" t="s">
        <v>9</v>
      </c>
      <c r="D40">
        <v>22</v>
      </c>
      <c r="E40" t="s">
        <v>11</v>
      </c>
      <c r="F40" s="4">
        <v>44384</v>
      </c>
      <c r="G40" t="s">
        <v>10</v>
      </c>
      <c r="H40">
        <v>112780</v>
      </c>
    </row>
    <row r="41" spans="2:8" x14ac:dyDescent="0.3">
      <c r="B41" t="s">
        <v>150</v>
      </c>
      <c r="C41" t="s">
        <v>16</v>
      </c>
      <c r="D41">
        <v>36</v>
      </c>
      <c r="E41" t="s">
        <v>14</v>
      </c>
      <c r="F41" s="4">
        <v>44023</v>
      </c>
      <c r="G41" t="s">
        <v>13</v>
      </c>
      <c r="H41">
        <v>114890</v>
      </c>
    </row>
    <row r="42" spans="2:8" x14ac:dyDescent="0.3">
      <c r="B42" t="s">
        <v>151</v>
      </c>
      <c r="C42" t="s">
        <v>9</v>
      </c>
      <c r="D42">
        <v>27</v>
      </c>
      <c r="E42" t="s">
        <v>14</v>
      </c>
      <c r="F42" s="4">
        <v>44506</v>
      </c>
      <c r="G42" t="s">
        <v>18</v>
      </c>
      <c r="H42">
        <v>48980</v>
      </c>
    </row>
    <row r="43" spans="2:8" x14ac:dyDescent="0.3">
      <c r="B43" t="s">
        <v>152</v>
      </c>
      <c r="C43" t="s">
        <v>9</v>
      </c>
      <c r="D43">
        <v>21</v>
      </c>
      <c r="E43" t="s">
        <v>14</v>
      </c>
      <c r="F43" s="4">
        <v>44180</v>
      </c>
      <c r="G43" t="s">
        <v>27</v>
      </c>
      <c r="H43">
        <v>75880</v>
      </c>
    </row>
    <row r="44" spans="2:8" x14ac:dyDescent="0.3">
      <c r="B44" t="s">
        <v>153</v>
      </c>
      <c r="C44" t="s">
        <v>16</v>
      </c>
      <c r="D44">
        <v>28</v>
      </c>
      <c r="E44" t="s">
        <v>14</v>
      </c>
      <c r="F44" s="4">
        <v>44296</v>
      </c>
      <c r="G44" t="s">
        <v>10</v>
      </c>
      <c r="H44">
        <v>53240</v>
      </c>
    </row>
    <row r="45" spans="2:8" x14ac:dyDescent="0.3">
      <c r="B45" t="s">
        <v>154</v>
      </c>
      <c r="C45" t="s">
        <v>16</v>
      </c>
      <c r="D45">
        <v>34</v>
      </c>
      <c r="E45" t="s">
        <v>14</v>
      </c>
      <c r="F45" s="4">
        <v>44397</v>
      </c>
      <c r="G45" t="s">
        <v>18</v>
      </c>
      <c r="H45">
        <v>85000</v>
      </c>
    </row>
    <row r="46" spans="2:8" x14ac:dyDescent="0.3">
      <c r="B46" t="s">
        <v>155</v>
      </c>
      <c r="C46" t="s">
        <v>16</v>
      </c>
      <c r="D46">
        <v>21</v>
      </c>
      <c r="E46" t="s">
        <v>14</v>
      </c>
      <c r="F46" s="4">
        <v>44619</v>
      </c>
      <c r="G46" t="s">
        <v>24</v>
      </c>
      <c r="H46">
        <v>33920</v>
      </c>
    </row>
    <row r="47" spans="2:8" x14ac:dyDescent="0.3">
      <c r="B47" t="s">
        <v>156</v>
      </c>
      <c r="C47" t="s">
        <v>16</v>
      </c>
      <c r="D47">
        <v>33</v>
      </c>
      <c r="E47" t="s">
        <v>14</v>
      </c>
      <c r="F47" s="4">
        <v>44253</v>
      </c>
      <c r="G47" t="s">
        <v>24</v>
      </c>
      <c r="H47">
        <v>75280</v>
      </c>
    </row>
    <row r="48" spans="2:8" x14ac:dyDescent="0.3">
      <c r="B48" t="s">
        <v>157</v>
      </c>
      <c r="C48" t="s">
        <v>16</v>
      </c>
      <c r="D48">
        <v>34</v>
      </c>
      <c r="E48" t="s">
        <v>14</v>
      </c>
      <c r="F48" s="4">
        <v>44594</v>
      </c>
      <c r="G48" t="s">
        <v>18</v>
      </c>
      <c r="H48">
        <v>58940</v>
      </c>
    </row>
    <row r="49" spans="2:8" x14ac:dyDescent="0.3">
      <c r="B49" t="s">
        <v>158</v>
      </c>
      <c r="C49" t="s">
        <v>16</v>
      </c>
      <c r="D49">
        <v>28</v>
      </c>
      <c r="E49" t="s">
        <v>14</v>
      </c>
      <c r="F49" s="4">
        <v>44425</v>
      </c>
      <c r="G49" t="s">
        <v>13</v>
      </c>
      <c r="H49">
        <v>104770</v>
      </c>
    </row>
    <row r="50" spans="2:8" x14ac:dyDescent="0.3">
      <c r="B50" t="s">
        <v>159</v>
      </c>
      <c r="C50" t="s">
        <v>9</v>
      </c>
      <c r="D50">
        <v>21</v>
      </c>
      <c r="E50" t="s">
        <v>14</v>
      </c>
      <c r="F50" s="4">
        <v>44701</v>
      </c>
      <c r="G50" t="s">
        <v>13</v>
      </c>
      <c r="H50">
        <v>57090</v>
      </c>
    </row>
    <row r="51" spans="2:8" x14ac:dyDescent="0.3">
      <c r="B51" t="s">
        <v>160</v>
      </c>
      <c r="C51" t="s">
        <v>9</v>
      </c>
      <c r="D51">
        <v>27</v>
      </c>
      <c r="E51" t="s">
        <v>11</v>
      </c>
      <c r="F51" s="4">
        <v>44174</v>
      </c>
      <c r="G51" t="s">
        <v>18</v>
      </c>
      <c r="H51">
        <v>91650</v>
      </c>
    </row>
    <row r="52" spans="2:8" x14ac:dyDescent="0.3">
      <c r="B52" t="s">
        <v>161</v>
      </c>
      <c r="C52" t="s">
        <v>9</v>
      </c>
      <c r="D52">
        <v>42</v>
      </c>
      <c r="E52" t="s">
        <v>19</v>
      </c>
      <c r="F52" s="4">
        <v>44670</v>
      </c>
      <c r="G52" t="s">
        <v>18</v>
      </c>
      <c r="H52">
        <v>70270</v>
      </c>
    </row>
    <row r="53" spans="2:8" x14ac:dyDescent="0.3">
      <c r="B53" t="s">
        <v>162</v>
      </c>
      <c r="C53" t="s">
        <v>16</v>
      </c>
      <c r="D53">
        <v>28</v>
      </c>
      <c r="E53" t="s">
        <v>14</v>
      </c>
      <c r="F53" s="4">
        <v>44124</v>
      </c>
      <c r="G53" t="s">
        <v>18</v>
      </c>
      <c r="H53">
        <v>75970</v>
      </c>
    </row>
    <row r="54" spans="2:8" x14ac:dyDescent="0.3">
      <c r="B54" t="s">
        <v>163</v>
      </c>
      <c r="D54">
        <v>27</v>
      </c>
      <c r="E54" t="s">
        <v>11</v>
      </c>
      <c r="F54" s="4">
        <v>44212</v>
      </c>
      <c r="G54" t="s">
        <v>24</v>
      </c>
      <c r="H54">
        <v>90700</v>
      </c>
    </row>
    <row r="55" spans="2:8" x14ac:dyDescent="0.3">
      <c r="B55" t="s">
        <v>164</v>
      </c>
      <c r="C55" t="s">
        <v>9</v>
      </c>
      <c r="D55">
        <v>30</v>
      </c>
      <c r="E55" t="s">
        <v>14</v>
      </c>
      <c r="F55" s="4">
        <v>44607</v>
      </c>
      <c r="G55" t="s">
        <v>13</v>
      </c>
      <c r="H55">
        <v>60570</v>
      </c>
    </row>
    <row r="56" spans="2:8" x14ac:dyDescent="0.3">
      <c r="B56" t="s">
        <v>165</v>
      </c>
      <c r="C56" t="s">
        <v>9</v>
      </c>
      <c r="D56">
        <v>33</v>
      </c>
      <c r="E56" t="s">
        <v>14</v>
      </c>
      <c r="F56" s="4">
        <v>44103</v>
      </c>
      <c r="G56" t="s">
        <v>13</v>
      </c>
      <c r="H56">
        <v>115920</v>
      </c>
    </row>
    <row r="57" spans="2:8" x14ac:dyDescent="0.3">
      <c r="B57" t="s">
        <v>166</v>
      </c>
      <c r="C57" t="s">
        <v>16</v>
      </c>
      <c r="D57">
        <v>33</v>
      </c>
      <c r="E57" t="s">
        <v>14</v>
      </c>
      <c r="F57" s="4">
        <v>44006</v>
      </c>
      <c r="G57" t="s">
        <v>18</v>
      </c>
      <c r="H57">
        <v>65360</v>
      </c>
    </row>
    <row r="58" spans="2:8" x14ac:dyDescent="0.3">
      <c r="B58" t="s">
        <v>167</v>
      </c>
      <c r="D58">
        <v>30</v>
      </c>
      <c r="E58" t="s">
        <v>14</v>
      </c>
      <c r="F58" s="4">
        <v>44535</v>
      </c>
      <c r="G58" t="s">
        <v>18</v>
      </c>
      <c r="H58">
        <v>64000</v>
      </c>
    </row>
    <row r="59" spans="2:8" x14ac:dyDescent="0.3">
      <c r="B59" t="s">
        <v>168</v>
      </c>
      <c r="C59" t="s">
        <v>16</v>
      </c>
      <c r="D59">
        <v>34</v>
      </c>
      <c r="E59" t="s">
        <v>14</v>
      </c>
      <c r="F59" s="4">
        <v>44383</v>
      </c>
      <c r="G59" t="s">
        <v>18</v>
      </c>
      <c r="H59">
        <v>92450</v>
      </c>
    </row>
    <row r="60" spans="2:8" x14ac:dyDescent="0.3">
      <c r="B60" t="s">
        <v>169</v>
      </c>
      <c r="C60" t="s">
        <v>9</v>
      </c>
      <c r="D60">
        <v>31</v>
      </c>
      <c r="E60" t="s">
        <v>14</v>
      </c>
      <c r="F60" s="4">
        <v>44450</v>
      </c>
      <c r="G60" t="s">
        <v>24</v>
      </c>
      <c r="H60">
        <v>48950</v>
      </c>
    </row>
    <row r="61" spans="2:8" x14ac:dyDescent="0.3">
      <c r="B61" t="s">
        <v>170</v>
      </c>
      <c r="C61" t="s">
        <v>16</v>
      </c>
      <c r="D61">
        <v>27</v>
      </c>
      <c r="E61" t="s">
        <v>14</v>
      </c>
      <c r="F61" s="4">
        <v>44625</v>
      </c>
      <c r="G61" t="s">
        <v>24</v>
      </c>
      <c r="H61">
        <v>83750</v>
      </c>
    </row>
    <row r="62" spans="2:8" x14ac:dyDescent="0.3">
      <c r="B62" t="s">
        <v>171</v>
      </c>
      <c r="C62" t="s">
        <v>16</v>
      </c>
      <c r="D62">
        <v>40</v>
      </c>
      <c r="E62" t="s">
        <v>14</v>
      </c>
      <c r="F62" s="4">
        <v>44276</v>
      </c>
      <c r="G62" t="s">
        <v>24</v>
      </c>
      <c r="H62">
        <v>87620</v>
      </c>
    </row>
    <row r="63" spans="2:8" x14ac:dyDescent="0.3">
      <c r="B63" t="s">
        <v>172</v>
      </c>
      <c r="C63" t="s">
        <v>16</v>
      </c>
      <c r="D63">
        <v>20</v>
      </c>
      <c r="E63" t="s">
        <v>19</v>
      </c>
      <c r="F63" s="4">
        <v>44476</v>
      </c>
      <c r="G63" t="s">
        <v>10</v>
      </c>
      <c r="H63">
        <v>68900</v>
      </c>
    </row>
    <row r="64" spans="2:8" x14ac:dyDescent="0.3">
      <c r="B64" t="s">
        <v>173</v>
      </c>
      <c r="C64" t="s">
        <v>9</v>
      </c>
      <c r="D64">
        <v>32</v>
      </c>
      <c r="E64" t="s">
        <v>14</v>
      </c>
      <c r="F64" s="4">
        <v>44403</v>
      </c>
      <c r="G64" t="s">
        <v>10</v>
      </c>
      <c r="H64">
        <v>53540</v>
      </c>
    </row>
    <row r="65" spans="2:8" x14ac:dyDescent="0.3">
      <c r="B65" t="s">
        <v>174</v>
      </c>
      <c r="C65" t="s">
        <v>9</v>
      </c>
      <c r="D65">
        <v>28</v>
      </c>
      <c r="E65" t="s">
        <v>50</v>
      </c>
      <c r="F65" s="4">
        <v>44758</v>
      </c>
      <c r="G65" t="s">
        <v>10</v>
      </c>
      <c r="H65">
        <v>43510</v>
      </c>
    </row>
    <row r="66" spans="2:8" x14ac:dyDescent="0.3">
      <c r="B66" t="s">
        <v>175</v>
      </c>
      <c r="C66" t="s">
        <v>16</v>
      </c>
      <c r="D66">
        <v>38</v>
      </c>
      <c r="E66" t="s">
        <v>44</v>
      </c>
      <c r="F66" s="4">
        <v>44316</v>
      </c>
      <c r="G66" t="s">
        <v>10</v>
      </c>
      <c r="H66">
        <v>109160</v>
      </c>
    </row>
    <row r="67" spans="2:8" x14ac:dyDescent="0.3">
      <c r="B67" t="s">
        <v>176</v>
      </c>
      <c r="C67" t="s">
        <v>9</v>
      </c>
      <c r="D67">
        <v>40</v>
      </c>
      <c r="E67" t="s">
        <v>14</v>
      </c>
      <c r="F67" s="4">
        <v>44204</v>
      </c>
      <c r="G67" t="s">
        <v>13</v>
      </c>
      <c r="H67">
        <v>99750</v>
      </c>
    </row>
    <row r="68" spans="2:8" x14ac:dyDescent="0.3">
      <c r="B68" t="s">
        <v>177</v>
      </c>
      <c r="C68" t="s">
        <v>16</v>
      </c>
      <c r="D68">
        <v>31</v>
      </c>
      <c r="E68" t="s">
        <v>14</v>
      </c>
      <c r="F68" s="4">
        <v>44084</v>
      </c>
      <c r="G68" t="s">
        <v>24</v>
      </c>
      <c r="H68">
        <v>41980</v>
      </c>
    </row>
    <row r="69" spans="2:8" x14ac:dyDescent="0.3">
      <c r="B69" t="s">
        <v>178</v>
      </c>
      <c r="C69" t="s">
        <v>9</v>
      </c>
      <c r="D69">
        <v>36</v>
      </c>
      <c r="E69" t="s">
        <v>14</v>
      </c>
      <c r="F69" s="4">
        <v>44272</v>
      </c>
      <c r="G69" t="s">
        <v>18</v>
      </c>
      <c r="H69">
        <v>71380</v>
      </c>
    </row>
    <row r="70" spans="2:8" x14ac:dyDescent="0.3">
      <c r="B70" t="s">
        <v>179</v>
      </c>
      <c r="C70" t="s">
        <v>9</v>
      </c>
      <c r="D70">
        <v>27</v>
      </c>
      <c r="E70" t="s">
        <v>50</v>
      </c>
      <c r="F70" s="4">
        <v>44547</v>
      </c>
      <c r="G70" t="s">
        <v>13</v>
      </c>
      <c r="H70">
        <v>113280</v>
      </c>
    </row>
    <row r="71" spans="2:8" x14ac:dyDescent="0.3">
      <c r="B71" t="s">
        <v>180</v>
      </c>
      <c r="C71" t="s">
        <v>16</v>
      </c>
      <c r="D71">
        <v>33</v>
      </c>
      <c r="E71" t="s">
        <v>14</v>
      </c>
      <c r="F71" s="4">
        <v>44747</v>
      </c>
      <c r="G71" t="s">
        <v>18</v>
      </c>
      <c r="H71">
        <v>86570</v>
      </c>
    </row>
    <row r="72" spans="2:8" x14ac:dyDescent="0.3">
      <c r="B72" t="s">
        <v>181</v>
      </c>
      <c r="C72" t="s">
        <v>9</v>
      </c>
      <c r="D72">
        <v>26</v>
      </c>
      <c r="E72" t="s">
        <v>14</v>
      </c>
      <c r="F72" s="4">
        <v>44350</v>
      </c>
      <c r="G72" t="s">
        <v>13</v>
      </c>
      <c r="H72">
        <v>53540</v>
      </c>
    </row>
    <row r="73" spans="2:8" x14ac:dyDescent="0.3">
      <c r="B73" t="s">
        <v>182</v>
      </c>
      <c r="C73" t="s">
        <v>9</v>
      </c>
      <c r="D73">
        <v>37</v>
      </c>
      <c r="E73" t="s">
        <v>14</v>
      </c>
      <c r="F73" s="4">
        <v>44640</v>
      </c>
      <c r="G73" t="s">
        <v>24</v>
      </c>
      <c r="H73">
        <v>69070</v>
      </c>
    </row>
    <row r="74" spans="2:8" x14ac:dyDescent="0.3">
      <c r="B74" t="s">
        <v>183</v>
      </c>
      <c r="C74" t="s">
        <v>16</v>
      </c>
      <c r="D74">
        <v>30</v>
      </c>
      <c r="E74" t="s">
        <v>19</v>
      </c>
      <c r="F74" s="4">
        <v>44328</v>
      </c>
      <c r="G74" t="s">
        <v>18</v>
      </c>
      <c r="H74">
        <v>67910</v>
      </c>
    </row>
    <row r="75" spans="2:8" x14ac:dyDescent="0.3">
      <c r="B75" t="s">
        <v>184</v>
      </c>
      <c r="C75" t="s">
        <v>9</v>
      </c>
      <c r="D75">
        <v>30</v>
      </c>
      <c r="E75" t="s">
        <v>14</v>
      </c>
      <c r="F75" s="4">
        <v>44214</v>
      </c>
      <c r="G75" t="s">
        <v>24</v>
      </c>
      <c r="H75">
        <v>69120</v>
      </c>
    </row>
    <row r="76" spans="2:8" x14ac:dyDescent="0.3">
      <c r="B76" t="s">
        <v>185</v>
      </c>
      <c r="C76" t="s">
        <v>16</v>
      </c>
      <c r="D76">
        <v>34</v>
      </c>
      <c r="E76" t="s">
        <v>14</v>
      </c>
      <c r="F76" s="4">
        <v>44550</v>
      </c>
      <c r="G76" t="s">
        <v>18</v>
      </c>
      <c r="H76">
        <v>60130</v>
      </c>
    </row>
    <row r="77" spans="2:8" x14ac:dyDescent="0.3">
      <c r="B77" t="s">
        <v>186</v>
      </c>
      <c r="C77" t="s">
        <v>9</v>
      </c>
      <c r="D77">
        <v>23</v>
      </c>
      <c r="E77" t="s">
        <v>14</v>
      </c>
      <c r="F77" s="4">
        <v>44378</v>
      </c>
      <c r="G77" t="s">
        <v>13</v>
      </c>
      <c r="H77">
        <v>106460</v>
      </c>
    </row>
    <row r="78" spans="2:8" x14ac:dyDescent="0.3">
      <c r="B78" t="s">
        <v>187</v>
      </c>
      <c r="C78" t="s">
        <v>16</v>
      </c>
      <c r="D78">
        <v>37</v>
      </c>
      <c r="E78" t="s">
        <v>14</v>
      </c>
      <c r="F78" s="4">
        <v>44389</v>
      </c>
      <c r="G78" t="s">
        <v>27</v>
      </c>
      <c r="H78">
        <v>118100</v>
      </c>
    </row>
    <row r="79" spans="2:8" x14ac:dyDescent="0.3">
      <c r="B79" t="s">
        <v>188</v>
      </c>
      <c r="C79" t="s">
        <v>16</v>
      </c>
      <c r="D79">
        <v>36</v>
      </c>
      <c r="E79" t="s">
        <v>14</v>
      </c>
      <c r="F79" s="4">
        <v>44468</v>
      </c>
      <c r="G79" t="s">
        <v>13</v>
      </c>
      <c r="H79">
        <v>78390</v>
      </c>
    </row>
    <row r="80" spans="2:8" x14ac:dyDescent="0.3">
      <c r="B80" t="s">
        <v>189</v>
      </c>
      <c r="C80" t="s">
        <v>16</v>
      </c>
      <c r="D80">
        <v>30</v>
      </c>
      <c r="E80" t="s">
        <v>14</v>
      </c>
      <c r="F80" s="4">
        <v>44789</v>
      </c>
      <c r="G80" t="s">
        <v>13</v>
      </c>
      <c r="H80">
        <v>114180</v>
      </c>
    </row>
    <row r="81" spans="2:8" x14ac:dyDescent="0.3">
      <c r="B81" t="s">
        <v>190</v>
      </c>
      <c r="C81" t="s">
        <v>16</v>
      </c>
      <c r="D81">
        <v>28</v>
      </c>
      <c r="E81" t="s">
        <v>14</v>
      </c>
      <c r="F81" s="4">
        <v>44590</v>
      </c>
      <c r="G81" t="s">
        <v>13</v>
      </c>
      <c r="H81">
        <v>104120</v>
      </c>
    </row>
    <row r="82" spans="2:8" x14ac:dyDescent="0.3">
      <c r="B82" t="s">
        <v>191</v>
      </c>
      <c r="C82" t="s">
        <v>9</v>
      </c>
      <c r="D82">
        <v>30</v>
      </c>
      <c r="E82" t="s">
        <v>14</v>
      </c>
      <c r="F82" s="4">
        <v>44640</v>
      </c>
      <c r="G82" t="s">
        <v>13</v>
      </c>
      <c r="H82">
        <v>67950</v>
      </c>
    </row>
    <row r="83" spans="2:8" x14ac:dyDescent="0.3">
      <c r="B83" t="s">
        <v>192</v>
      </c>
      <c r="C83" t="s">
        <v>16</v>
      </c>
      <c r="D83">
        <v>29</v>
      </c>
      <c r="E83" t="s">
        <v>14</v>
      </c>
      <c r="F83" s="4">
        <v>43962</v>
      </c>
      <c r="G83" t="s">
        <v>24</v>
      </c>
      <c r="H83">
        <v>34980</v>
      </c>
    </row>
    <row r="84" spans="2:8" x14ac:dyDescent="0.3">
      <c r="B84" t="s">
        <v>193</v>
      </c>
      <c r="C84" t="s">
        <v>16</v>
      </c>
      <c r="D84">
        <v>24</v>
      </c>
      <c r="E84" t="s">
        <v>14</v>
      </c>
      <c r="F84" s="4">
        <v>44087</v>
      </c>
      <c r="G84" t="s">
        <v>24</v>
      </c>
      <c r="H84">
        <v>62780</v>
      </c>
    </row>
    <row r="85" spans="2:8" x14ac:dyDescent="0.3">
      <c r="B85" t="s">
        <v>194</v>
      </c>
      <c r="C85" t="s">
        <v>9</v>
      </c>
      <c r="D85">
        <v>20</v>
      </c>
      <c r="E85" t="s">
        <v>14</v>
      </c>
      <c r="F85" s="4">
        <v>44397</v>
      </c>
      <c r="G85" t="s">
        <v>24</v>
      </c>
      <c r="H85">
        <v>107700</v>
      </c>
    </row>
    <row r="86" spans="2:8" x14ac:dyDescent="0.3">
      <c r="B86" t="s">
        <v>195</v>
      </c>
      <c r="C86" t="s">
        <v>9</v>
      </c>
      <c r="D86">
        <v>25</v>
      </c>
      <c r="E86" t="s">
        <v>14</v>
      </c>
      <c r="F86" s="4">
        <v>44322</v>
      </c>
      <c r="G86" t="s">
        <v>10</v>
      </c>
      <c r="H86">
        <v>65700</v>
      </c>
    </row>
    <row r="87" spans="2:8" x14ac:dyDescent="0.3">
      <c r="B87" t="s">
        <v>196</v>
      </c>
      <c r="C87" t="s">
        <v>16</v>
      </c>
      <c r="D87">
        <v>33</v>
      </c>
      <c r="E87" t="s">
        <v>50</v>
      </c>
      <c r="F87" s="4">
        <v>44313</v>
      </c>
      <c r="G87" t="s">
        <v>24</v>
      </c>
      <c r="H87">
        <v>75480</v>
      </c>
    </row>
    <row r="88" spans="2:8" x14ac:dyDescent="0.3">
      <c r="B88" t="s">
        <v>197</v>
      </c>
      <c r="C88" t="s">
        <v>9</v>
      </c>
      <c r="D88">
        <v>33</v>
      </c>
      <c r="E88" t="s">
        <v>14</v>
      </c>
      <c r="F88" s="4">
        <v>44448</v>
      </c>
      <c r="G88" t="s">
        <v>24</v>
      </c>
      <c r="H88">
        <v>53870</v>
      </c>
    </row>
    <row r="89" spans="2:8" x14ac:dyDescent="0.3">
      <c r="B89" t="s">
        <v>198</v>
      </c>
      <c r="C89" t="s">
        <v>16</v>
      </c>
      <c r="D89">
        <v>36</v>
      </c>
      <c r="E89" t="s">
        <v>14</v>
      </c>
      <c r="F89" s="4">
        <v>44433</v>
      </c>
      <c r="G89" t="s">
        <v>10</v>
      </c>
      <c r="H89">
        <v>78540</v>
      </c>
    </row>
    <row r="90" spans="2:8" x14ac:dyDescent="0.3">
      <c r="B90" t="s">
        <v>199</v>
      </c>
      <c r="C90" t="s">
        <v>9</v>
      </c>
      <c r="D90">
        <v>19</v>
      </c>
      <c r="E90" t="s">
        <v>14</v>
      </c>
      <c r="F90" s="4">
        <v>44218</v>
      </c>
      <c r="G90" t="s">
        <v>13</v>
      </c>
      <c r="H90">
        <v>58960</v>
      </c>
    </row>
    <row r="91" spans="2:8" x14ac:dyDescent="0.3">
      <c r="B91" t="s">
        <v>200</v>
      </c>
      <c r="C91" t="s">
        <v>9</v>
      </c>
      <c r="D91">
        <v>46</v>
      </c>
      <c r="E91" t="s">
        <v>14</v>
      </c>
      <c r="F91" s="4">
        <v>44697</v>
      </c>
      <c r="G91" t="s">
        <v>13</v>
      </c>
      <c r="H91">
        <v>70610</v>
      </c>
    </row>
    <row r="92" spans="2:8" x14ac:dyDescent="0.3">
      <c r="B92" t="s">
        <v>201</v>
      </c>
      <c r="C92" t="s">
        <v>9</v>
      </c>
      <c r="D92">
        <v>33</v>
      </c>
      <c r="E92" t="s">
        <v>14</v>
      </c>
      <c r="F92" s="4">
        <v>44181</v>
      </c>
      <c r="G92" t="s">
        <v>18</v>
      </c>
      <c r="H92">
        <v>59430</v>
      </c>
    </row>
    <row r="93" spans="2:8" x14ac:dyDescent="0.3">
      <c r="B93" t="s">
        <v>202</v>
      </c>
      <c r="C93" t="s">
        <v>9</v>
      </c>
      <c r="D93">
        <v>33</v>
      </c>
      <c r="E93" t="s">
        <v>11</v>
      </c>
      <c r="F93" s="4">
        <v>44640</v>
      </c>
      <c r="G93" t="s">
        <v>13</v>
      </c>
      <c r="H93">
        <v>48530</v>
      </c>
    </row>
    <row r="94" spans="2:8" x14ac:dyDescent="0.3">
      <c r="B94" t="s">
        <v>203</v>
      </c>
      <c r="C94" t="s">
        <v>16</v>
      </c>
      <c r="D94">
        <v>33</v>
      </c>
      <c r="E94" t="s">
        <v>14</v>
      </c>
      <c r="F94" s="4">
        <v>44129</v>
      </c>
      <c r="G94" t="s">
        <v>24</v>
      </c>
      <c r="H94">
        <v>96140</v>
      </c>
    </row>
    <row r="95" spans="2:8" x14ac:dyDescent="0.3">
      <c r="B95" t="s">
        <v>112</v>
      </c>
      <c r="C95" t="s">
        <v>9</v>
      </c>
      <c r="D95">
        <v>20</v>
      </c>
      <c r="E95" t="s">
        <v>14</v>
      </c>
      <c r="F95" s="4">
        <v>44122</v>
      </c>
      <c r="G95" t="s">
        <v>24</v>
      </c>
      <c r="H95">
        <v>112650</v>
      </c>
    </row>
    <row r="96" spans="2:8" x14ac:dyDescent="0.3">
      <c r="B96" t="s">
        <v>113</v>
      </c>
      <c r="C96" t="s">
        <v>16</v>
      </c>
      <c r="D96">
        <v>32</v>
      </c>
      <c r="E96" t="s">
        <v>11</v>
      </c>
      <c r="F96" s="4">
        <v>44293</v>
      </c>
      <c r="G96" t="s">
        <v>24</v>
      </c>
      <c r="H96">
        <v>43840</v>
      </c>
    </row>
    <row r="97" spans="2:8" x14ac:dyDescent="0.3">
      <c r="B97" t="s">
        <v>114</v>
      </c>
      <c r="C97" t="s">
        <v>9</v>
      </c>
      <c r="D97">
        <v>31</v>
      </c>
      <c r="E97" t="s">
        <v>14</v>
      </c>
      <c r="F97" s="4">
        <v>44663</v>
      </c>
      <c r="G97" t="s">
        <v>13</v>
      </c>
      <c r="H97">
        <v>103550</v>
      </c>
    </row>
    <row r="98" spans="2:8" x14ac:dyDescent="0.3">
      <c r="B98" t="s">
        <v>115</v>
      </c>
      <c r="C98" t="s">
        <v>16</v>
      </c>
      <c r="D98">
        <v>32</v>
      </c>
      <c r="E98" t="s">
        <v>14</v>
      </c>
      <c r="F98" s="4">
        <v>44339</v>
      </c>
      <c r="G98" t="s">
        <v>27</v>
      </c>
      <c r="H98">
        <v>45510</v>
      </c>
    </row>
    <row r="99" spans="2:8" x14ac:dyDescent="0.3">
      <c r="B99" t="s">
        <v>116</v>
      </c>
      <c r="D99">
        <v>37</v>
      </c>
      <c r="E99" t="s">
        <v>19</v>
      </c>
      <c r="F99" s="4">
        <v>44085</v>
      </c>
      <c r="G99" t="s">
        <v>18</v>
      </c>
      <c r="H99">
        <v>115440</v>
      </c>
    </row>
    <row r="100" spans="2:8" x14ac:dyDescent="0.3">
      <c r="B100" t="s">
        <v>117</v>
      </c>
      <c r="C100" t="s">
        <v>16</v>
      </c>
      <c r="D100">
        <v>38</v>
      </c>
      <c r="E100" t="s">
        <v>11</v>
      </c>
      <c r="F100" s="4">
        <v>44268</v>
      </c>
      <c r="G100" t="s">
        <v>10</v>
      </c>
      <c r="H100">
        <v>56870</v>
      </c>
    </row>
    <row r="101" spans="2:8" x14ac:dyDescent="0.3">
      <c r="B101" t="s">
        <v>118</v>
      </c>
      <c r="C101" t="s">
        <v>16</v>
      </c>
      <c r="D101">
        <v>25</v>
      </c>
      <c r="E101" t="s">
        <v>14</v>
      </c>
      <c r="F101" s="4">
        <v>44144</v>
      </c>
      <c r="G101" t="s">
        <v>10</v>
      </c>
      <c r="H101">
        <v>92700</v>
      </c>
    </row>
    <row r="102" spans="2:8" x14ac:dyDescent="0.3">
      <c r="B102" t="s">
        <v>119</v>
      </c>
      <c r="D102">
        <v>32</v>
      </c>
      <c r="E102" t="s">
        <v>14</v>
      </c>
      <c r="F102" s="4">
        <v>44713</v>
      </c>
      <c r="G102" t="s">
        <v>24</v>
      </c>
      <c r="H102">
        <v>91310</v>
      </c>
    </row>
    <row r="103" spans="2:8" x14ac:dyDescent="0.3">
      <c r="B103" t="s">
        <v>120</v>
      </c>
      <c r="C103" t="s">
        <v>9</v>
      </c>
      <c r="D103">
        <v>33</v>
      </c>
      <c r="E103" t="s">
        <v>14</v>
      </c>
      <c r="F103" s="4">
        <v>44324</v>
      </c>
      <c r="G103" t="s">
        <v>10</v>
      </c>
      <c r="H103">
        <v>74550</v>
      </c>
    </row>
    <row r="104" spans="2:8" x14ac:dyDescent="0.3">
      <c r="B104" t="s">
        <v>121</v>
      </c>
      <c r="C104" t="s">
        <v>9</v>
      </c>
      <c r="D104">
        <v>25</v>
      </c>
      <c r="E104" t="s">
        <v>11</v>
      </c>
      <c r="F104" s="4">
        <v>44665</v>
      </c>
      <c r="G104" t="s">
        <v>13</v>
      </c>
      <c r="H104">
        <v>109190</v>
      </c>
    </row>
    <row r="105" spans="2:8" x14ac:dyDescent="0.3">
      <c r="B105" t="s">
        <v>122</v>
      </c>
      <c r="C105" t="s">
        <v>16</v>
      </c>
      <c r="D105">
        <v>40</v>
      </c>
      <c r="E105" t="s">
        <v>14</v>
      </c>
      <c r="F105" s="4">
        <v>44320</v>
      </c>
      <c r="G105" t="s">
        <v>24</v>
      </c>
      <c r="H105">
        <v>104410</v>
      </c>
    </row>
    <row r="106" spans="2:8" x14ac:dyDescent="0.3">
      <c r="B106" t="s">
        <v>123</v>
      </c>
      <c r="C106" t="s">
        <v>9</v>
      </c>
      <c r="D106">
        <v>30</v>
      </c>
      <c r="E106" t="s">
        <v>14</v>
      </c>
      <c r="F106" s="4">
        <v>44544</v>
      </c>
      <c r="G106" t="s">
        <v>18</v>
      </c>
      <c r="H106">
        <v>96800</v>
      </c>
    </row>
    <row r="107" spans="2:8" x14ac:dyDescent="0.3">
      <c r="B107" t="s">
        <v>124</v>
      </c>
      <c r="C107" t="s">
        <v>9</v>
      </c>
      <c r="D107">
        <v>28</v>
      </c>
      <c r="E107" t="s">
        <v>11</v>
      </c>
      <c r="F107" s="4">
        <v>43980</v>
      </c>
      <c r="G107" t="s">
        <v>18</v>
      </c>
      <c r="H107">
        <v>48170</v>
      </c>
    </row>
    <row r="108" spans="2:8" x14ac:dyDescent="0.3">
      <c r="B108" t="s">
        <v>125</v>
      </c>
      <c r="C108" t="s">
        <v>9</v>
      </c>
      <c r="D108">
        <v>21</v>
      </c>
      <c r="E108" t="s">
        <v>14</v>
      </c>
      <c r="F108" s="4">
        <v>44042</v>
      </c>
      <c r="G108" t="s">
        <v>13</v>
      </c>
      <c r="H108">
        <v>37920</v>
      </c>
    </row>
    <row r="109" spans="2:8" x14ac:dyDescent="0.3">
      <c r="B109" t="s">
        <v>126</v>
      </c>
      <c r="C109" t="s">
        <v>9</v>
      </c>
      <c r="D109">
        <v>34</v>
      </c>
      <c r="E109" t="s">
        <v>14</v>
      </c>
      <c r="F109" s="4">
        <v>44642</v>
      </c>
      <c r="G109" t="s">
        <v>13</v>
      </c>
      <c r="H109">
        <v>112650</v>
      </c>
    </row>
    <row r="110" spans="2:8" x14ac:dyDescent="0.3">
      <c r="B110" t="s">
        <v>127</v>
      </c>
      <c r="C110" t="s">
        <v>16</v>
      </c>
      <c r="D110">
        <v>34</v>
      </c>
      <c r="E110" t="s">
        <v>19</v>
      </c>
      <c r="F110" s="4">
        <v>44660</v>
      </c>
      <c r="G110" t="s">
        <v>10</v>
      </c>
      <c r="H110">
        <v>49630</v>
      </c>
    </row>
    <row r="111" spans="2:8" x14ac:dyDescent="0.3">
      <c r="B111" t="s">
        <v>128</v>
      </c>
      <c r="C111" t="s">
        <v>9</v>
      </c>
      <c r="D111">
        <v>36</v>
      </c>
      <c r="E111" t="s">
        <v>14</v>
      </c>
      <c r="F111" s="4">
        <v>43958</v>
      </c>
      <c r="G111" t="s">
        <v>24</v>
      </c>
      <c r="H111">
        <v>118840</v>
      </c>
    </row>
    <row r="112" spans="2:8" x14ac:dyDescent="0.3">
      <c r="B112" t="s">
        <v>129</v>
      </c>
      <c r="C112" t="s">
        <v>9</v>
      </c>
      <c r="D112">
        <v>30</v>
      </c>
      <c r="E112" t="s">
        <v>14</v>
      </c>
      <c r="F112" s="4">
        <v>44789</v>
      </c>
      <c r="G112" t="s">
        <v>24</v>
      </c>
      <c r="H112">
        <v>69710</v>
      </c>
    </row>
    <row r="113" spans="2:8" x14ac:dyDescent="0.3">
      <c r="B113" t="s">
        <v>130</v>
      </c>
      <c r="C113" t="s">
        <v>9</v>
      </c>
      <c r="D113">
        <v>20</v>
      </c>
      <c r="E113" t="s">
        <v>14</v>
      </c>
      <c r="F113" s="4">
        <v>44683</v>
      </c>
      <c r="G113" t="s">
        <v>13</v>
      </c>
      <c r="H113">
        <v>79570</v>
      </c>
    </row>
    <row r="114" spans="2:8" x14ac:dyDescent="0.3">
      <c r="B114" t="s">
        <v>131</v>
      </c>
      <c r="C114" t="s">
        <v>16</v>
      </c>
      <c r="D114">
        <v>22</v>
      </c>
      <c r="E114" t="s">
        <v>11</v>
      </c>
      <c r="F114" s="4">
        <v>44388</v>
      </c>
      <c r="G114" t="s">
        <v>13</v>
      </c>
      <c r="H114">
        <v>76900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2A225-4192-457D-8583-7F4A43B384CF}">
  <sheetPr codeName="Sheet3">
    <tabColor rgb="FF00B0F0"/>
  </sheetPr>
  <dimension ref="A1:S184"/>
  <sheetViews>
    <sheetView workbookViewId="0">
      <selection activeCell="O19" sqref="O19"/>
    </sheetView>
  </sheetViews>
  <sheetFormatPr defaultRowHeight="14.4" x14ac:dyDescent="0.3"/>
  <cols>
    <col min="1" max="1" width="27.33203125" bestFit="1" customWidth="1"/>
    <col min="2" max="2" width="9.33203125" bestFit="1" customWidth="1"/>
    <col min="3" max="3" width="6.44140625" bestFit="1" customWidth="1"/>
    <col min="4" max="4" width="13.109375" bestFit="1" customWidth="1"/>
    <col min="5" max="5" width="13" bestFit="1" customWidth="1"/>
    <col min="6" max="6" width="13.33203125" bestFit="1" customWidth="1"/>
    <col min="7" max="7" width="12.5546875" style="6" bestFit="1" customWidth="1"/>
    <col min="8" max="8" width="10" bestFit="1" customWidth="1"/>
    <col min="9" max="9" width="13.109375" bestFit="1" customWidth="1"/>
    <col min="10" max="10" width="18" bestFit="1" customWidth="1"/>
    <col min="11" max="11" width="11.109375" bestFit="1" customWidth="1"/>
    <col min="12" max="12" width="27.88671875" customWidth="1"/>
    <col min="13" max="13" width="11.109375" bestFit="1" customWidth="1"/>
    <col min="14" max="14" width="7.5546875" bestFit="1" customWidth="1"/>
    <col min="15" max="15" width="10.6640625" bestFit="1" customWidth="1"/>
    <col min="16" max="16" width="12.5546875" bestFit="1" customWidth="1"/>
  </cols>
  <sheetData>
    <row r="1" spans="1:13" x14ac:dyDescent="0.3">
      <c r="A1" t="s">
        <v>1</v>
      </c>
      <c r="B1" t="s">
        <v>2</v>
      </c>
      <c r="C1" t="s">
        <v>4</v>
      </c>
      <c r="D1" t="s">
        <v>7</v>
      </c>
      <c r="E1" t="s">
        <v>5</v>
      </c>
      <c r="F1" t="s">
        <v>3</v>
      </c>
      <c r="G1" s="6" t="s">
        <v>6</v>
      </c>
      <c r="H1" t="s">
        <v>204</v>
      </c>
      <c r="I1" t="s">
        <v>205</v>
      </c>
    </row>
    <row r="2" spans="1:13" x14ac:dyDescent="0.3">
      <c r="A2" t="s">
        <v>112</v>
      </c>
      <c r="B2" t="s">
        <v>9</v>
      </c>
      <c r="C2">
        <v>20</v>
      </c>
      <c r="D2" t="s">
        <v>14</v>
      </c>
      <c r="E2" s="7">
        <v>44122</v>
      </c>
      <c r="F2" t="s">
        <v>24</v>
      </c>
      <c r="G2" s="6">
        <v>112650</v>
      </c>
      <c r="H2" t="s">
        <v>206</v>
      </c>
      <c r="I2" s="9">
        <f ca="1">(TODAY()-Staff[[#This Row],[Date Joined]])/365</f>
        <v>3.3890410958904109</v>
      </c>
    </row>
    <row r="3" spans="1:13" x14ac:dyDescent="0.3">
      <c r="A3" t="s">
        <v>113</v>
      </c>
      <c r="B3" t="s">
        <v>16</v>
      </c>
      <c r="C3">
        <v>32</v>
      </c>
      <c r="D3" t="s">
        <v>11</v>
      </c>
      <c r="E3" s="7">
        <v>44293</v>
      </c>
      <c r="F3" t="s">
        <v>24</v>
      </c>
      <c r="G3" s="6">
        <v>43840</v>
      </c>
      <c r="H3" t="s">
        <v>206</v>
      </c>
      <c r="I3" s="9">
        <f ca="1">(TODAY()-Staff[[#This Row],[Date Joined]])/365</f>
        <v>2.9205479452054797</v>
      </c>
    </row>
    <row r="4" spans="1:13" x14ac:dyDescent="0.3">
      <c r="A4" t="s">
        <v>114</v>
      </c>
      <c r="B4" t="s">
        <v>9</v>
      </c>
      <c r="C4">
        <v>31</v>
      </c>
      <c r="D4" t="s">
        <v>14</v>
      </c>
      <c r="E4" s="7">
        <v>44663</v>
      </c>
      <c r="F4" t="s">
        <v>13</v>
      </c>
      <c r="G4" s="6">
        <v>103550</v>
      </c>
      <c r="H4" t="s">
        <v>206</v>
      </c>
      <c r="I4" s="9">
        <f ca="1">(TODAY()-Staff[[#This Row],[Date Joined]])/365</f>
        <v>1.9068493150684931</v>
      </c>
      <c r="K4" s="12">
        <v>1</v>
      </c>
      <c r="L4" t="s">
        <v>207</v>
      </c>
      <c r="M4">
        <f>COUNTA(Staff[Name])</f>
        <v>183</v>
      </c>
    </row>
    <row r="5" spans="1:13" x14ac:dyDescent="0.3">
      <c r="A5" t="s">
        <v>115</v>
      </c>
      <c r="B5" t="s">
        <v>16</v>
      </c>
      <c r="C5">
        <v>32</v>
      </c>
      <c r="D5" t="s">
        <v>14</v>
      </c>
      <c r="E5" s="7">
        <v>44339</v>
      </c>
      <c r="F5" t="s">
        <v>27</v>
      </c>
      <c r="G5" s="6">
        <v>45510</v>
      </c>
      <c r="H5" t="s">
        <v>206</v>
      </c>
      <c r="I5" s="9">
        <f ca="1">(TODAY()-Staff[[#This Row],[Date Joined]])/365</f>
        <v>2.7945205479452055</v>
      </c>
      <c r="L5" t="s">
        <v>208</v>
      </c>
      <c r="M5" s="6">
        <f>AVERAGE(Staff[Salary])</f>
        <v>77173.715846994543</v>
      </c>
    </row>
    <row r="6" spans="1:13" x14ac:dyDescent="0.3">
      <c r="A6" t="s">
        <v>116</v>
      </c>
      <c r="B6" t="s">
        <v>209</v>
      </c>
      <c r="C6">
        <v>37</v>
      </c>
      <c r="D6" t="s">
        <v>19</v>
      </c>
      <c r="E6" s="7">
        <v>44085</v>
      </c>
      <c r="F6" t="s">
        <v>18</v>
      </c>
      <c r="G6" s="6">
        <v>115440</v>
      </c>
      <c r="H6" t="s">
        <v>206</v>
      </c>
      <c r="I6" s="9">
        <f ca="1">(TODAY()-Staff[[#This Row],[Date Joined]])/365</f>
        <v>3.4904109589041097</v>
      </c>
      <c r="L6" t="s">
        <v>210</v>
      </c>
      <c r="M6" s="6">
        <f>MEDIAN(Staff[Salary])</f>
        <v>75000</v>
      </c>
    </row>
    <row r="7" spans="1:13" x14ac:dyDescent="0.3">
      <c r="A7" t="s">
        <v>117</v>
      </c>
      <c r="B7" t="s">
        <v>16</v>
      </c>
      <c r="C7">
        <v>38</v>
      </c>
      <c r="D7" t="s">
        <v>11</v>
      </c>
      <c r="E7" s="7">
        <v>44268</v>
      </c>
      <c r="F7" t="s">
        <v>10</v>
      </c>
      <c r="G7" s="6">
        <v>56870</v>
      </c>
      <c r="H7" t="s">
        <v>206</v>
      </c>
      <c r="I7" s="9">
        <f ca="1">(TODAY()-Staff[[#This Row],[Date Joined]])/365</f>
        <v>2.989041095890411</v>
      </c>
      <c r="L7" t="s">
        <v>211</v>
      </c>
      <c r="M7" s="8">
        <f>AVERAGE(Staff[Age])</f>
        <v>30.42622950819672</v>
      </c>
    </row>
    <row r="8" spans="1:13" x14ac:dyDescent="0.3">
      <c r="A8" t="s">
        <v>118</v>
      </c>
      <c r="B8" t="s">
        <v>16</v>
      </c>
      <c r="C8">
        <v>25</v>
      </c>
      <c r="D8" t="s">
        <v>14</v>
      </c>
      <c r="E8" s="7">
        <v>44144</v>
      </c>
      <c r="F8" t="s">
        <v>10</v>
      </c>
      <c r="G8" s="6">
        <v>92700</v>
      </c>
      <c r="H8" t="s">
        <v>206</v>
      </c>
      <c r="I8" s="9">
        <f ca="1">(TODAY()-Staff[[#This Row],[Date Joined]])/365</f>
        <v>3.3287671232876712</v>
      </c>
      <c r="L8" t="s">
        <v>212</v>
      </c>
      <c r="M8">
        <f>MEDIAN(Staff[Age])</f>
        <v>30</v>
      </c>
    </row>
    <row r="9" spans="1:13" x14ac:dyDescent="0.3">
      <c r="A9" t="s">
        <v>119</v>
      </c>
      <c r="B9" t="s">
        <v>209</v>
      </c>
      <c r="C9">
        <v>32</v>
      </c>
      <c r="D9" t="s">
        <v>14</v>
      </c>
      <c r="E9" s="7">
        <v>44713</v>
      </c>
      <c r="F9" t="s">
        <v>24</v>
      </c>
      <c r="G9" s="6">
        <v>91310</v>
      </c>
      <c r="H9" t="s">
        <v>206</v>
      </c>
      <c r="I9" s="9">
        <f ca="1">(TODAY()-Staff[[#This Row],[Date Joined]])/365</f>
        <v>1.7698630136986302</v>
      </c>
      <c r="L9" t="s">
        <v>213</v>
      </c>
      <c r="M9" s="8">
        <f ca="1">AVERAGE(Staff[Tenure])</f>
        <v>2.5368964742869973</v>
      </c>
    </row>
    <row r="10" spans="1:13" x14ac:dyDescent="0.3">
      <c r="A10" t="s">
        <v>120</v>
      </c>
      <c r="B10" t="s">
        <v>9</v>
      </c>
      <c r="C10">
        <v>33</v>
      </c>
      <c r="D10" t="s">
        <v>14</v>
      </c>
      <c r="E10" s="7">
        <v>44324</v>
      </c>
      <c r="F10" t="s">
        <v>10</v>
      </c>
      <c r="G10" s="6">
        <v>74550</v>
      </c>
      <c r="H10" t="s">
        <v>206</v>
      </c>
      <c r="I10" s="9">
        <f ca="1">(TODAY()-Staff[[#This Row],[Date Joined]])/365</f>
        <v>2.8356164383561642</v>
      </c>
      <c r="L10" t="s">
        <v>214</v>
      </c>
      <c r="M10" s="10">
        <f>M11/M4</f>
        <v>0.46994535519125685</v>
      </c>
    </row>
    <row r="11" spans="1:13" x14ac:dyDescent="0.3">
      <c r="A11" t="s">
        <v>121</v>
      </c>
      <c r="B11" t="s">
        <v>9</v>
      </c>
      <c r="C11">
        <v>25</v>
      </c>
      <c r="D11" t="s">
        <v>11</v>
      </c>
      <c r="E11" s="7">
        <v>44665</v>
      </c>
      <c r="F11" t="s">
        <v>13</v>
      </c>
      <c r="G11" s="6">
        <v>109190</v>
      </c>
      <c r="H11" t="s">
        <v>206</v>
      </c>
      <c r="I11" s="9">
        <f ca="1">(TODAY()-Staff[[#This Row],[Date Joined]])/365</f>
        <v>1.9013698630136986</v>
      </c>
      <c r="L11" t="s">
        <v>215</v>
      </c>
      <c r="M11">
        <f>COUNTIFS(B:B,"Female")</f>
        <v>86</v>
      </c>
    </row>
    <row r="12" spans="1:13" ht="28.8" x14ac:dyDescent="0.3">
      <c r="A12" t="s">
        <v>122</v>
      </c>
      <c r="B12" t="s">
        <v>16</v>
      </c>
      <c r="C12">
        <v>40</v>
      </c>
      <c r="D12" t="s">
        <v>14</v>
      </c>
      <c r="E12" s="7">
        <v>44320</v>
      </c>
      <c r="F12" t="s">
        <v>24</v>
      </c>
      <c r="G12" s="6">
        <v>104410</v>
      </c>
      <c r="H12" t="s">
        <v>206</v>
      </c>
      <c r="I12" s="9">
        <f ca="1">(TODAY()-Staff[[#This Row],[Date Joined]])/365</f>
        <v>2.8465753424657536</v>
      </c>
      <c r="L12" s="11" t="s">
        <v>216</v>
      </c>
      <c r="M12" s="10">
        <f>M13/M4</f>
        <v>0.34426229508196721</v>
      </c>
    </row>
    <row r="13" spans="1:13" ht="28.8" x14ac:dyDescent="0.3">
      <c r="A13" t="s">
        <v>123</v>
      </c>
      <c r="B13" t="s">
        <v>9</v>
      </c>
      <c r="C13">
        <v>30</v>
      </c>
      <c r="D13" t="s">
        <v>14</v>
      </c>
      <c r="E13" s="7">
        <v>44544</v>
      </c>
      <c r="F13" t="s">
        <v>18</v>
      </c>
      <c r="G13" s="6">
        <v>96800</v>
      </c>
      <c r="H13" t="s">
        <v>206</v>
      </c>
      <c r="I13" s="9">
        <f ca="1">(TODAY()-Staff[[#This Row],[Date Joined]])/365</f>
        <v>2.2328767123287672</v>
      </c>
      <c r="L13" s="11" t="s">
        <v>217</v>
      </c>
      <c r="M13">
        <f>COUNTIFS(G:G,"&gt;90000")</f>
        <v>63</v>
      </c>
    </row>
    <row r="14" spans="1:13" x14ac:dyDescent="0.3">
      <c r="A14" t="s">
        <v>124</v>
      </c>
      <c r="B14" t="s">
        <v>9</v>
      </c>
      <c r="C14">
        <v>28</v>
      </c>
      <c r="D14" t="s">
        <v>11</v>
      </c>
      <c r="E14" s="7">
        <v>43980</v>
      </c>
      <c r="F14" t="s">
        <v>18</v>
      </c>
      <c r="G14" s="6">
        <v>48170</v>
      </c>
      <c r="H14" t="s">
        <v>206</v>
      </c>
      <c r="I14" s="9">
        <f ca="1">(TODAY()-Staff[[#This Row],[Date Joined]])/365</f>
        <v>3.7780821917808218</v>
      </c>
    </row>
    <row r="15" spans="1:13" x14ac:dyDescent="0.3">
      <c r="A15" t="s">
        <v>125</v>
      </c>
      <c r="B15" t="s">
        <v>9</v>
      </c>
      <c r="C15">
        <v>21</v>
      </c>
      <c r="D15" t="s">
        <v>14</v>
      </c>
      <c r="E15" s="7">
        <v>44042</v>
      </c>
      <c r="F15" t="s">
        <v>13</v>
      </c>
      <c r="G15" s="6">
        <v>37920</v>
      </c>
      <c r="H15" t="s">
        <v>206</v>
      </c>
      <c r="I15" s="9">
        <f ca="1">(TODAY()-Staff[[#This Row],[Date Joined]])/365</f>
        <v>3.6082191780821917</v>
      </c>
    </row>
    <row r="16" spans="1:13" x14ac:dyDescent="0.3">
      <c r="A16" t="s">
        <v>126</v>
      </c>
      <c r="B16" t="s">
        <v>9</v>
      </c>
      <c r="C16">
        <v>34</v>
      </c>
      <c r="D16" t="s">
        <v>14</v>
      </c>
      <c r="E16" s="7">
        <v>44642</v>
      </c>
      <c r="F16" t="s">
        <v>13</v>
      </c>
      <c r="G16" s="6">
        <v>112650</v>
      </c>
      <c r="H16" t="s">
        <v>206</v>
      </c>
      <c r="I16" s="9">
        <f ca="1">(TODAY()-Staff[[#This Row],[Date Joined]])/365</f>
        <v>1.9643835616438357</v>
      </c>
      <c r="K16" s="13">
        <v>2</v>
      </c>
      <c r="L16" t="s">
        <v>218</v>
      </c>
    </row>
    <row r="17" spans="1:19" x14ac:dyDescent="0.3">
      <c r="A17" t="s">
        <v>127</v>
      </c>
      <c r="B17" t="s">
        <v>16</v>
      </c>
      <c r="C17">
        <v>34</v>
      </c>
      <c r="D17" t="s">
        <v>19</v>
      </c>
      <c r="E17" s="7">
        <v>44660</v>
      </c>
      <c r="F17" t="s">
        <v>10</v>
      </c>
      <c r="G17" s="6">
        <v>49630</v>
      </c>
      <c r="H17" t="s">
        <v>206</v>
      </c>
      <c r="I17" s="9">
        <f ca="1">(TODAY()-Staff[[#This Row],[Date Joined]])/365</f>
        <v>1.9150684931506849</v>
      </c>
    </row>
    <row r="18" spans="1:19" x14ac:dyDescent="0.3">
      <c r="A18" t="s">
        <v>128</v>
      </c>
      <c r="B18" t="s">
        <v>9</v>
      </c>
      <c r="C18">
        <v>36</v>
      </c>
      <c r="D18" t="s">
        <v>14</v>
      </c>
      <c r="E18" s="7">
        <v>43958</v>
      </c>
      <c r="F18" t="s">
        <v>24</v>
      </c>
      <c r="G18" s="6">
        <v>118840</v>
      </c>
      <c r="H18" t="s">
        <v>206</v>
      </c>
      <c r="I18" s="9">
        <f ca="1">(TODAY()-Staff[[#This Row],[Date Joined]])/365</f>
        <v>3.8383561643835615</v>
      </c>
      <c r="L18" s="14" t="s">
        <v>219</v>
      </c>
    </row>
    <row r="19" spans="1:19" x14ac:dyDescent="0.3">
      <c r="A19" t="s">
        <v>129</v>
      </c>
      <c r="B19" t="s">
        <v>9</v>
      </c>
      <c r="C19">
        <v>30</v>
      </c>
      <c r="D19" t="s">
        <v>14</v>
      </c>
      <c r="E19" s="7">
        <v>44789</v>
      </c>
      <c r="F19" t="s">
        <v>24</v>
      </c>
      <c r="G19" s="6">
        <v>69710</v>
      </c>
      <c r="H19" t="s">
        <v>206</v>
      </c>
      <c r="I19" s="9">
        <f ca="1">(TODAY()-Staff[[#This Row],[Date Joined]])/365</f>
        <v>1.5616438356164384</v>
      </c>
    </row>
    <row r="20" spans="1:19" x14ac:dyDescent="0.3">
      <c r="A20" t="s">
        <v>130</v>
      </c>
      <c r="B20" t="s">
        <v>9</v>
      </c>
      <c r="C20">
        <v>20</v>
      </c>
      <c r="D20" t="s">
        <v>14</v>
      </c>
      <c r="E20" s="7">
        <v>44683</v>
      </c>
      <c r="F20" t="s">
        <v>13</v>
      </c>
      <c r="G20" s="6">
        <v>79570</v>
      </c>
      <c r="H20" t="s">
        <v>206</v>
      </c>
      <c r="I20" s="9">
        <f ca="1">(TODAY()-Staff[[#This Row],[Date Joined]])/365</f>
        <v>1.8520547945205479</v>
      </c>
    </row>
    <row r="21" spans="1:19" x14ac:dyDescent="0.3">
      <c r="A21" t="s">
        <v>131</v>
      </c>
      <c r="B21" t="s">
        <v>16</v>
      </c>
      <c r="C21">
        <v>22</v>
      </c>
      <c r="D21" t="s">
        <v>11</v>
      </c>
      <c r="E21" s="7">
        <v>44388</v>
      </c>
      <c r="F21" t="s">
        <v>13</v>
      </c>
      <c r="G21" s="6">
        <v>76900</v>
      </c>
      <c r="H21" t="s">
        <v>206</v>
      </c>
      <c r="I21" s="9">
        <f ca="1">(TODAY()-Staff[[#This Row],[Date Joined]])/365</f>
        <v>2.6602739726027398</v>
      </c>
    </row>
    <row r="22" spans="1:19" x14ac:dyDescent="0.3">
      <c r="A22" t="s">
        <v>132</v>
      </c>
      <c r="B22" t="s">
        <v>9</v>
      </c>
      <c r="C22">
        <v>27</v>
      </c>
      <c r="D22" t="s">
        <v>14</v>
      </c>
      <c r="E22" s="7">
        <v>44073</v>
      </c>
      <c r="F22" t="s">
        <v>10</v>
      </c>
      <c r="G22" s="6">
        <v>54970</v>
      </c>
      <c r="H22" t="s">
        <v>206</v>
      </c>
      <c r="I22" s="9">
        <f ca="1">(TODAY()-Staff[[#This Row],[Date Joined]])/365</f>
        <v>3.5232876712328767</v>
      </c>
      <c r="L22" t="str" cm="1">
        <f t="array" aca="1" ref="L22:S22" ca="1">_xlfn.XLOOKUP(L18,Staff[Name],Staff[Gender]:Staff[Tenure])</f>
        <v>Female</v>
      </c>
      <c r="M22">
        <f ca="1"/>
        <v>34</v>
      </c>
      <c r="N22" t="str">
        <f ca="1"/>
        <v>Poor</v>
      </c>
      <c r="O22">
        <f ca="1"/>
        <v>44660</v>
      </c>
      <c r="P22" t="str">
        <f ca="1"/>
        <v>Sales</v>
      </c>
      <c r="Q22">
        <f ca="1"/>
        <v>49630</v>
      </c>
      <c r="R22" t="str">
        <f ca="1"/>
        <v>India</v>
      </c>
      <c r="S22">
        <f ca="1"/>
        <v>1.9150684931506849</v>
      </c>
    </row>
    <row r="23" spans="1:19" x14ac:dyDescent="0.3">
      <c r="A23" t="s">
        <v>133</v>
      </c>
      <c r="B23" t="s">
        <v>9</v>
      </c>
      <c r="C23">
        <v>37</v>
      </c>
      <c r="D23" t="s">
        <v>19</v>
      </c>
      <c r="E23" s="7">
        <v>44277</v>
      </c>
      <c r="F23" t="s">
        <v>24</v>
      </c>
      <c r="G23" s="6">
        <v>88050</v>
      </c>
      <c r="H23" t="s">
        <v>206</v>
      </c>
      <c r="I23" s="9">
        <f ca="1">(TODAY()-Staff[[#This Row],[Date Joined]])/365</f>
        <v>2.9643835616438357</v>
      </c>
    </row>
    <row r="24" spans="1:19" x14ac:dyDescent="0.3">
      <c r="A24" t="s">
        <v>134</v>
      </c>
      <c r="B24" t="s">
        <v>9</v>
      </c>
      <c r="C24">
        <v>43</v>
      </c>
      <c r="D24" t="s">
        <v>14</v>
      </c>
      <c r="E24" s="7">
        <v>44558</v>
      </c>
      <c r="F24" t="s">
        <v>10</v>
      </c>
      <c r="G24" s="6">
        <v>36040</v>
      </c>
      <c r="H24" t="s">
        <v>206</v>
      </c>
      <c r="I24" s="9">
        <f ca="1">(TODAY()-Staff[[#This Row],[Date Joined]])/365</f>
        <v>2.1945205479452055</v>
      </c>
    </row>
    <row r="25" spans="1:19" x14ac:dyDescent="0.3">
      <c r="A25" t="s">
        <v>135</v>
      </c>
      <c r="B25" t="s">
        <v>16</v>
      </c>
      <c r="C25">
        <v>42</v>
      </c>
      <c r="D25" t="s">
        <v>44</v>
      </c>
      <c r="E25" s="7">
        <v>44718</v>
      </c>
      <c r="F25" t="s">
        <v>13</v>
      </c>
      <c r="G25" s="6">
        <v>75000</v>
      </c>
      <c r="H25" t="s">
        <v>206</v>
      </c>
      <c r="I25" s="9">
        <f ca="1">(TODAY()-Staff[[#This Row],[Date Joined]])/365</f>
        <v>1.7561643835616438</v>
      </c>
      <c r="L25" s="15" t="s">
        <v>2</v>
      </c>
      <c r="M25" s="16" t="str" cm="1">
        <f t="array" aca="1" ref="M25:M32" ca="1">TRANSPOSE(_xlfn.XLOOKUP(L18,Staff[Name],Staff[Gender]:Staff[Tenure]))</f>
        <v>Female</v>
      </c>
    </row>
    <row r="26" spans="1:19" x14ac:dyDescent="0.3">
      <c r="A26" t="s">
        <v>136</v>
      </c>
      <c r="B26" t="s">
        <v>9</v>
      </c>
      <c r="C26">
        <v>35</v>
      </c>
      <c r="D26" t="s">
        <v>14</v>
      </c>
      <c r="E26" s="7">
        <v>44666</v>
      </c>
      <c r="F26" t="s">
        <v>13</v>
      </c>
      <c r="G26" s="6">
        <v>40400</v>
      </c>
      <c r="H26" t="s">
        <v>206</v>
      </c>
      <c r="I26" s="9">
        <f ca="1">(TODAY()-Staff[[#This Row],[Date Joined]])/365</f>
        <v>1.8986301369863015</v>
      </c>
      <c r="L26" s="15" t="s">
        <v>4</v>
      </c>
      <c r="M26" s="16">
        <f ca="1"/>
        <v>34</v>
      </c>
    </row>
    <row r="27" spans="1:19" x14ac:dyDescent="0.3">
      <c r="A27" t="s">
        <v>137</v>
      </c>
      <c r="B27" t="s">
        <v>9</v>
      </c>
      <c r="C27">
        <v>24</v>
      </c>
      <c r="D27" t="s">
        <v>14</v>
      </c>
      <c r="E27" s="7">
        <v>44625</v>
      </c>
      <c r="F27" t="s">
        <v>24</v>
      </c>
      <c r="G27" s="6">
        <v>100420</v>
      </c>
      <c r="H27" t="s">
        <v>206</v>
      </c>
      <c r="I27" s="9">
        <f ca="1">(TODAY()-Staff[[#This Row],[Date Joined]])/365</f>
        <v>2.010958904109589</v>
      </c>
      <c r="L27" s="15" t="s">
        <v>7</v>
      </c>
      <c r="M27" s="16" t="str">
        <f ca="1"/>
        <v>Poor</v>
      </c>
    </row>
    <row r="28" spans="1:19" x14ac:dyDescent="0.3">
      <c r="A28" t="s">
        <v>138</v>
      </c>
      <c r="B28" t="s">
        <v>16</v>
      </c>
      <c r="C28">
        <v>31</v>
      </c>
      <c r="D28" t="s">
        <v>14</v>
      </c>
      <c r="E28" s="7">
        <v>44604</v>
      </c>
      <c r="F28" t="s">
        <v>24</v>
      </c>
      <c r="G28" s="6">
        <v>58100</v>
      </c>
      <c r="H28" t="s">
        <v>206</v>
      </c>
      <c r="I28" s="9">
        <f ca="1">(TODAY()-Staff[[#This Row],[Date Joined]])/365</f>
        <v>2.0684931506849313</v>
      </c>
      <c r="L28" s="15" t="s">
        <v>220</v>
      </c>
      <c r="M28" s="17">
        <f ca="1"/>
        <v>44660</v>
      </c>
    </row>
    <row r="29" spans="1:19" x14ac:dyDescent="0.3">
      <c r="A29" t="s">
        <v>139</v>
      </c>
      <c r="B29" t="s">
        <v>16</v>
      </c>
      <c r="C29">
        <v>44</v>
      </c>
      <c r="D29" t="s">
        <v>14</v>
      </c>
      <c r="E29" s="7">
        <v>44985</v>
      </c>
      <c r="F29" t="s">
        <v>24</v>
      </c>
      <c r="G29" s="6">
        <v>114870</v>
      </c>
      <c r="H29" t="s">
        <v>206</v>
      </c>
      <c r="I29" s="9">
        <f ca="1">(TODAY()-Staff[[#This Row],[Date Joined]])/365</f>
        <v>1.0246575342465754</v>
      </c>
      <c r="L29" s="15" t="s">
        <v>3</v>
      </c>
      <c r="M29" s="16" t="str">
        <f ca="1"/>
        <v>Sales</v>
      </c>
    </row>
    <row r="30" spans="1:19" x14ac:dyDescent="0.3">
      <c r="A30" t="s">
        <v>140</v>
      </c>
      <c r="B30" t="s">
        <v>16</v>
      </c>
      <c r="C30">
        <v>32</v>
      </c>
      <c r="D30" t="s">
        <v>14</v>
      </c>
      <c r="E30" s="7">
        <v>44549</v>
      </c>
      <c r="F30" t="s">
        <v>13</v>
      </c>
      <c r="G30" s="6">
        <v>41570</v>
      </c>
      <c r="H30" t="s">
        <v>206</v>
      </c>
      <c r="I30" s="9">
        <f ca="1">(TODAY()-Staff[[#This Row],[Date Joined]])/365</f>
        <v>2.2191780821917808</v>
      </c>
      <c r="L30" s="15" t="s">
        <v>6</v>
      </c>
      <c r="M30" s="18">
        <f ca="1"/>
        <v>49630</v>
      </c>
    </row>
    <row r="31" spans="1:19" x14ac:dyDescent="0.3">
      <c r="A31" t="s">
        <v>141</v>
      </c>
      <c r="B31" t="s">
        <v>16</v>
      </c>
      <c r="C31">
        <v>30</v>
      </c>
      <c r="D31" t="s">
        <v>14</v>
      </c>
      <c r="E31" s="7">
        <v>44800</v>
      </c>
      <c r="F31" t="s">
        <v>13</v>
      </c>
      <c r="G31" s="6">
        <v>112570</v>
      </c>
      <c r="H31" t="s">
        <v>206</v>
      </c>
      <c r="I31" s="9">
        <f ca="1">(TODAY()-Staff[[#This Row],[Date Joined]])/365</f>
        <v>1.5315068493150685</v>
      </c>
      <c r="L31" s="15" t="s">
        <v>204</v>
      </c>
      <c r="M31" s="16" t="str">
        <f ca="1"/>
        <v>India</v>
      </c>
    </row>
    <row r="32" spans="1:19" x14ac:dyDescent="0.3">
      <c r="A32" t="s">
        <v>142</v>
      </c>
      <c r="B32" t="s">
        <v>9</v>
      </c>
      <c r="C32">
        <v>26</v>
      </c>
      <c r="D32" t="s">
        <v>14</v>
      </c>
      <c r="E32" s="7">
        <v>44164</v>
      </c>
      <c r="F32" t="s">
        <v>13</v>
      </c>
      <c r="G32" s="6">
        <v>47360</v>
      </c>
      <c r="H32" t="s">
        <v>206</v>
      </c>
      <c r="I32" s="9">
        <f ca="1">(TODAY()-Staff[[#This Row],[Date Joined]])/365</f>
        <v>3.2739726027397262</v>
      </c>
      <c r="L32" s="15" t="s">
        <v>205</v>
      </c>
      <c r="M32" s="16">
        <f ca="1"/>
        <v>1.9150684931506849</v>
      </c>
    </row>
    <row r="33" spans="1:9" x14ac:dyDescent="0.3">
      <c r="A33" t="s">
        <v>143</v>
      </c>
      <c r="B33" t="s">
        <v>16</v>
      </c>
      <c r="C33">
        <v>21</v>
      </c>
      <c r="D33" t="s">
        <v>14</v>
      </c>
      <c r="E33" s="7">
        <v>44256</v>
      </c>
      <c r="F33" t="s">
        <v>18</v>
      </c>
      <c r="G33" s="6">
        <v>65920</v>
      </c>
      <c r="H33" t="s">
        <v>206</v>
      </c>
      <c r="I33" s="9">
        <f ca="1">(TODAY()-Staff[[#This Row],[Date Joined]])/365</f>
        <v>3.021917808219178</v>
      </c>
    </row>
    <row r="34" spans="1:9" x14ac:dyDescent="0.3">
      <c r="A34" t="s">
        <v>144</v>
      </c>
      <c r="B34" t="s">
        <v>16</v>
      </c>
      <c r="C34">
        <v>28</v>
      </c>
      <c r="D34" t="s">
        <v>14</v>
      </c>
      <c r="E34" s="7">
        <v>44571</v>
      </c>
      <c r="F34" t="s">
        <v>13</v>
      </c>
      <c r="G34" s="6">
        <v>99970</v>
      </c>
      <c r="H34" t="s">
        <v>206</v>
      </c>
      <c r="I34" s="9">
        <f ca="1">(TODAY()-Staff[[#This Row],[Date Joined]])/365</f>
        <v>2.1589041095890411</v>
      </c>
    </row>
    <row r="35" spans="1:9" x14ac:dyDescent="0.3">
      <c r="A35" t="s">
        <v>145</v>
      </c>
      <c r="B35" t="s">
        <v>16</v>
      </c>
      <c r="C35">
        <v>25</v>
      </c>
      <c r="D35" t="s">
        <v>11</v>
      </c>
      <c r="E35" s="7">
        <v>44633</v>
      </c>
      <c r="F35" t="s">
        <v>24</v>
      </c>
      <c r="G35" s="6">
        <v>80700</v>
      </c>
      <c r="H35" t="s">
        <v>206</v>
      </c>
      <c r="I35" s="9">
        <f ca="1">(TODAY()-Staff[[#This Row],[Date Joined]])/365</f>
        <v>1.989041095890411</v>
      </c>
    </row>
    <row r="36" spans="1:9" x14ac:dyDescent="0.3">
      <c r="A36" t="s">
        <v>146</v>
      </c>
      <c r="B36" t="s">
        <v>9</v>
      </c>
      <c r="C36">
        <v>24</v>
      </c>
      <c r="D36" t="s">
        <v>19</v>
      </c>
      <c r="E36" s="7">
        <v>44375</v>
      </c>
      <c r="F36" t="s">
        <v>18</v>
      </c>
      <c r="G36" s="6">
        <v>52610</v>
      </c>
      <c r="H36" t="s">
        <v>206</v>
      </c>
      <c r="I36" s="9">
        <f ca="1">(TODAY()-Staff[[#This Row],[Date Joined]])/365</f>
        <v>2.6958904109589041</v>
      </c>
    </row>
    <row r="37" spans="1:9" x14ac:dyDescent="0.3">
      <c r="A37" t="s">
        <v>147</v>
      </c>
      <c r="B37" t="s">
        <v>9</v>
      </c>
      <c r="C37">
        <v>29</v>
      </c>
      <c r="D37" t="s">
        <v>19</v>
      </c>
      <c r="E37" s="7">
        <v>44119</v>
      </c>
      <c r="F37" t="s">
        <v>24</v>
      </c>
      <c r="G37" s="6">
        <v>112110</v>
      </c>
      <c r="H37" t="s">
        <v>206</v>
      </c>
      <c r="I37" s="9">
        <f ca="1">(TODAY()-Staff[[#This Row],[Date Joined]])/365</f>
        <v>3.3972602739726026</v>
      </c>
    </row>
    <row r="38" spans="1:9" x14ac:dyDescent="0.3">
      <c r="A38" t="s">
        <v>148</v>
      </c>
      <c r="B38" t="s">
        <v>16</v>
      </c>
      <c r="C38">
        <v>27</v>
      </c>
      <c r="D38" t="s">
        <v>14</v>
      </c>
      <c r="E38" s="7">
        <v>44061</v>
      </c>
      <c r="F38" t="s">
        <v>27</v>
      </c>
      <c r="G38" s="6">
        <v>119110</v>
      </c>
      <c r="H38" t="s">
        <v>206</v>
      </c>
      <c r="I38" s="9">
        <f ca="1">(TODAY()-Staff[[#This Row],[Date Joined]])/365</f>
        <v>3.5561643835616437</v>
      </c>
    </row>
    <row r="39" spans="1:9" x14ac:dyDescent="0.3">
      <c r="A39" t="s">
        <v>149</v>
      </c>
      <c r="B39" t="s">
        <v>9</v>
      </c>
      <c r="C39">
        <v>22</v>
      </c>
      <c r="D39" t="s">
        <v>11</v>
      </c>
      <c r="E39" s="7">
        <v>44384</v>
      </c>
      <c r="F39" t="s">
        <v>10</v>
      </c>
      <c r="G39" s="6">
        <v>112780</v>
      </c>
      <c r="H39" t="s">
        <v>206</v>
      </c>
      <c r="I39" s="9">
        <f ca="1">(TODAY()-Staff[[#This Row],[Date Joined]])/365</f>
        <v>2.6712328767123288</v>
      </c>
    </row>
    <row r="40" spans="1:9" x14ac:dyDescent="0.3">
      <c r="A40" t="s">
        <v>150</v>
      </c>
      <c r="B40" t="s">
        <v>16</v>
      </c>
      <c r="C40">
        <v>36</v>
      </c>
      <c r="D40" t="s">
        <v>14</v>
      </c>
      <c r="E40" s="7">
        <v>44023</v>
      </c>
      <c r="F40" t="s">
        <v>13</v>
      </c>
      <c r="G40" s="6">
        <v>114890</v>
      </c>
      <c r="H40" t="s">
        <v>206</v>
      </c>
      <c r="I40" s="9">
        <f ca="1">(TODAY()-Staff[[#This Row],[Date Joined]])/365</f>
        <v>3.6602739726027398</v>
      </c>
    </row>
    <row r="41" spans="1:9" x14ac:dyDescent="0.3">
      <c r="A41" t="s">
        <v>151</v>
      </c>
      <c r="B41" t="s">
        <v>9</v>
      </c>
      <c r="C41">
        <v>27</v>
      </c>
      <c r="D41" t="s">
        <v>14</v>
      </c>
      <c r="E41" s="7">
        <v>44506</v>
      </c>
      <c r="F41" t="s">
        <v>18</v>
      </c>
      <c r="G41" s="6">
        <v>48980</v>
      </c>
      <c r="H41" t="s">
        <v>206</v>
      </c>
      <c r="I41" s="9">
        <f ca="1">(TODAY()-Staff[[#This Row],[Date Joined]])/365</f>
        <v>2.3369863013698629</v>
      </c>
    </row>
    <row r="42" spans="1:9" x14ac:dyDescent="0.3">
      <c r="A42" t="s">
        <v>152</v>
      </c>
      <c r="B42" t="s">
        <v>9</v>
      </c>
      <c r="C42">
        <v>21</v>
      </c>
      <c r="D42" t="s">
        <v>14</v>
      </c>
      <c r="E42" s="7">
        <v>44180</v>
      </c>
      <c r="F42" t="s">
        <v>27</v>
      </c>
      <c r="G42" s="6">
        <v>75880</v>
      </c>
      <c r="H42" t="s">
        <v>206</v>
      </c>
      <c r="I42" s="9">
        <f ca="1">(TODAY()-Staff[[#This Row],[Date Joined]])/365</f>
        <v>3.2301369863013698</v>
      </c>
    </row>
    <row r="43" spans="1:9" x14ac:dyDescent="0.3">
      <c r="A43" t="s">
        <v>153</v>
      </c>
      <c r="B43" t="s">
        <v>16</v>
      </c>
      <c r="C43">
        <v>28</v>
      </c>
      <c r="D43" t="s">
        <v>14</v>
      </c>
      <c r="E43" s="7">
        <v>44296</v>
      </c>
      <c r="F43" t="s">
        <v>10</v>
      </c>
      <c r="G43" s="6">
        <v>53240</v>
      </c>
      <c r="H43" t="s">
        <v>206</v>
      </c>
      <c r="I43" s="9">
        <f ca="1">(TODAY()-Staff[[#This Row],[Date Joined]])/365</f>
        <v>2.9123287671232876</v>
      </c>
    </row>
    <row r="44" spans="1:9" x14ac:dyDescent="0.3">
      <c r="A44" t="s">
        <v>154</v>
      </c>
      <c r="B44" t="s">
        <v>16</v>
      </c>
      <c r="C44">
        <v>34</v>
      </c>
      <c r="D44" t="s">
        <v>14</v>
      </c>
      <c r="E44" s="7">
        <v>44397</v>
      </c>
      <c r="F44" t="s">
        <v>18</v>
      </c>
      <c r="G44" s="6">
        <v>85000</v>
      </c>
      <c r="H44" t="s">
        <v>206</v>
      </c>
      <c r="I44" s="9">
        <f ca="1">(TODAY()-Staff[[#This Row],[Date Joined]])/365</f>
        <v>2.6356164383561644</v>
      </c>
    </row>
    <row r="45" spans="1:9" x14ac:dyDescent="0.3">
      <c r="A45" t="s">
        <v>155</v>
      </c>
      <c r="B45" t="s">
        <v>16</v>
      </c>
      <c r="C45">
        <v>21</v>
      </c>
      <c r="D45" t="s">
        <v>14</v>
      </c>
      <c r="E45" s="7">
        <v>44619</v>
      </c>
      <c r="F45" t="s">
        <v>24</v>
      </c>
      <c r="G45" s="6">
        <v>33920</v>
      </c>
      <c r="H45" t="s">
        <v>206</v>
      </c>
      <c r="I45" s="9">
        <f ca="1">(TODAY()-Staff[[#This Row],[Date Joined]])/365</f>
        <v>2.0273972602739727</v>
      </c>
    </row>
    <row r="46" spans="1:9" x14ac:dyDescent="0.3">
      <c r="A46" t="s">
        <v>156</v>
      </c>
      <c r="B46" t="s">
        <v>16</v>
      </c>
      <c r="C46">
        <v>33</v>
      </c>
      <c r="D46" t="s">
        <v>14</v>
      </c>
      <c r="E46" s="7">
        <v>44253</v>
      </c>
      <c r="F46" t="s">
        <v>24</v>
      </c>
      <c r="G46" s="6">
        <v>75280</v>
      </c>
      <c r="H46" t="s">
        <v>206</v>
      </c>
      <c r="I46" s="9">
        <f ca="1">(TODAY()-Staff[[#This Row],[Date Joined]])/365</f>
        <v>3.0301369863013701</v>
      </c>
    </row>
    <row r="47" spans="1:9" x14ac:dyDescent="0.3">
      <c r="A47" t="s">
        <v>157</v>
      </c>
      <c r="B47" t="s">
        <v>16</v>
      </c>
      <c r="C47">
        <v>34</v>
      </c>
      <c r="D47" t="s">
        <v>14</v>
      </c>
      <c r="E47" s="7">
        <v>44594</v>
      </c>
      <c r="F47" t="s">
        <v>18</v>
      </c>
      <c r="G47" s="6">
        <v>58940</v>
      </c>
      <c r="H47" t="s">
        <v>206</v>
      </c>
      <c r="I47" s="9">
        <f ca="1">(TODAY()-Staff[[#This Row],[Date Joined]])/365</f>
        <v>2.095890410958904</v>
      </c>
    </row>
    <row r="48" spans="1:9" x14ac:dyDescent="0.3">
      <c r="A48" t="s">
        <v>158</v>
      </c>
      <c r="B48" t="s">
        <v>16</v>
      </c>
      <c r="C48">
        <v>28</v>
      </c>
      <c r="D48" t="s">
        <v>14</v>
      </c>
      <c r="E48" s="7">
        <v>44425</v>
      </c>
      <c r="F48" t="s">
        <v>13</v>
      </c>
      <c r="G48" s="6">
        <v>104770</v>
      </c>
      <c r="H48" t="s">
        <v>206</v>
      </c>
      <c r="I48" s="9">
        <f ca="1">(TODAY()-Staff[[#This Row],[Date Joined]])/365</f>
        <v>2.558904109589041</v>
      </c>
    </row>
    <row r="49" spans="1:9" x14ac:dyDescent="0.3">
      <c r="A49" t="s">
        <v>159</v>
      </c>
      <c r="B49" t="s">
        <v>9</v>
      </c>
      <c r="C49">
        <v>21</v>
      </c>
      <c r="D49" t="s">
        <v>14</v>
      </c>
      <c r="E49" s="7">
        <v>44701</v>
      </c>
      <c r="F49" t="s">
        <v>13</v>
      </c>
      <c r="G49" s="6">
        <v>57090</v>
      </c>
      <c r="H49" t="s">
        <v>206</v>
      </c>
      <c r="I49" s="9">
        <f ca="1">(TODAY()-Staff[[#This Row],[Date Joined]])/365</f>
        <v>1.8027397260273972</v>
      </c>
    </row>
    <row r="50" spans="1:9" x14ac:dyDescent="0.3">
      <c r="A50" t="s">
        <v>160</v>
      </c>
      <c r="B50" t="s">
        <v>9</v>
      </c>
      <c r="C50">
        <v>27</v>
      </c>
      <c r="D50" t="s">
        <v>11</v>
      </c>
      <c r="E50" s="7">
        <v>44174</v>
      </c>
      <c r="F50" t="s">
        <v>18</v>
      </c>
      <c r="G50" s="6">
        <v>91650</v>
      </c>
      <c r="H50" t="s">
        <v>206</v>
      </c>
      <c r="I50" s="9">
        <f ca="1">(TODAY()-Staff[[#This Row],[Date Joined]])/365</f>
        <v>3.2465753424657535</v>
      </c>
    </row>
    <row r="51" spans="1:9" x14ac:dyDescent="0.3">
      <c r="A51" t="s">
        <v>161</v>
      </c>
      <c r="B51" t="s">
        <v>9</v>
      </c>
      <c r="C51">
        <v>42</v>
      </c>
      <c r="D51" t="s">
        <v>19</v>
      </c>
      <c r="E51" s="7">
        <v>44670</v>
      </c>
      <c r="F51" t="s">
        <v>18</v>
      </c>
      <c r="G51" s="6">
        <v>70270</v>
      </c>
      <c r="H51" t="s">
        <v>206</v>
      </c>
      <c r="I51" s="9">
        <f ca="1">(TODAY()-Staff[[#This Row],[Date Joined]])/365</f>
        <v>1.8876712328767122</v>
      </c>
    </row>
    <row r="52" spans="1:9" x14ac:dyDescent="0.3">
      <c r="A52" t="s">
        <v>162</v>
      </c>
      <c r="B52" t="s">
        <v>16</v>
      </c>
      <c r="C52">
        <v>28</v>
      </c>
      <c r="D52" t="s">
        <v>14</v>
      </c>
      <c r="E52" s="7">
        <v>44124</v>
      </c>
      <c r="F52" t="s">
        <v>18</v>
      </c>
      <c r="G52" s="6">
        <v>75970</v>
      </c>
      <c r="H52" t="s">
        <v>206</v>
      </c>
      <c r="I52" s="9">
        <f ca="1">(TODAY()-Staff[[#This Row],[Date Joined]])/365</f>
        <v>3.3835616438356166</v>
      </c>
    </row>
    <row r="53" spans="1:9" x14ac:dyDescent="0.3">
      <c r="A53" t="s">
        <v>163</v>
      </c>
      <c r="B53" t="s">
        <v>209</v>
      </c>
      <c r="C53">
        <v>27</v>
      </c>
      <c r="D53" t="s">
        <v>11</v>
      </c>
      <c r="E53" s="7">
        <v>44212</v>
      </c>
      <c r="F53" t="s">
        <v>24</v>
      </c>
      <c r="G53" s="6">
        <v>90700</v>
      </c>
      <c r="H53" t="s">
        <v>206</v>
      </c>
      <c r="I53" s="9">
        <f ca="1">(TODAY()-Staff[[#This Row],[Date Joined]])/365</f>
        <v>3.1424657534246574</v>
      </c>
    </row>
    <row r="54" spans="1:9" x14ac:dyDescent="0.3">
      <c r="A54" t="s">
        <v>164</v>
      </c>
      <c r="B54" t="s">
        <v>9</v>
      </c>
      <c r="C54">
        <v>30</v>
      </c>
      <c r="D54" t="s">
        <v>14</v>
      </c>
      <c r="E54" s="7">
        <v>44607</v>
      </c>
      <c r="F54" t="s">
        <v>13</v>
      </c>
      <c r="G54" s="6">
        <v>60570</v>
      </c>
      <c r="H54" t="s">
        <v>206</v>
      </c>
      <c r="I54" s="9">
        <f ca="1">(TODAY()-Staff[[#This Row],[Date Joined]])/365</f>
        <v>2.0602739726027397</v>
      </c>
    </row>
    <row r="55" spans="1:9" x14ac:dyDescent="0.3">
      <c r="A55" t="s">
        <v>165</v>
      </c>
      <c r="B55" t="s">
        <v>9</v>
      </c>
      <c r="C55">
        <v>33</v>
      </c>
      <c r="D55" t="s">
        <v>14</v>
      </c>
      <c r="E55" s="7">
        <v>44103</v>
      </c>
      <c r="F55" t="s">
        <v>13</v>
      </c>
      <c r="G55" s="6">
        <v>115920</v>
      </c>
      <c r="H55" t="s">
        <v>206</v>
      </c>
      <c r="I55" s="9">
        <f ca="1">(TODAY()-Staff[[#This Row],[Date Joined]])/365</f>
        <v>3.441095890410959</v>
      </c>
    </row>
    <row r="56" spans="1:9" x14ac:dyDescent="0.3">
      <c r="A56" t="s">
        <v>166</v>
      </c>
      <c r="B56" t="s">
        <v>16</v>
      </c>
      <c r="C56">
        <v>33</v>
      </c>
      <c r="D56" t="s">
        <v>14</v>
      </c>
      <c r="E56" s="7">
        <v>44006</v>
      </c>
      <c r="F56" t="s">
        <v>18</v>
      </c>
      <c r="G56" s="6">
        <v>65360</v>
      </c>
      <c r="H56" t="s">
        <v>206</v>
      </c>
      <c r="I56" s="9">
        <f ca="1">(TODAY()-Staff[[#This Row],[Date Joined]])/365</f>
        <v>3.7068493150684931</v>
      </c>
    </row>
    <row r="57" spans="1:9" x14ac:dyDescent="0.3">
      <c r="A57" t="s">
        <v>167</v>
      </c>
      <c r="B57" t="s">
        <v>209</v>
      </c>
      <c r="C57">
        <v>30</v>
      </c>
      <c r="D57" t="s">
        <v>14</v>
      </c>
      <c r="E57" s="7">
        <v>44535</v>
      </c>
      <c r="F57" t="s">
        <v>18</v>
      </c>
      <c r="G57" s="6">
        <v>64000</v>
      </c>
      <c r="H57" t="s">
        <v>206</v>
      </c>
      <c r="I57" s="9">
        <f ca="1">(TODAY()-Staff[[#This Row],[Date Joined]])/365</f>
        <v>2.2575342465753425</v>
      </c>
    </row>
    <row r="58" spans="1:9" x14ac:dyDescent="0.3">
      <c r="A58" t="s">
        <v>168</v>
      </c>
      <c r="B58" t="s">
        <v>16</v>
      </c>
      <c r="C58">
        <v>34</v>
      </c>
      <c r="D58" t="s">
        <v>14</v>
      </c>
      <c r="E58" s="7">
        <v>44383</v>
      </c>
      <c r="F58" t="s">
        <v>18</v>
      </c>
      <c r="G58" s="6">
        <v>92450</v>
      </c>
      <c r="H58" t="s">
        <v>206</v>
      </c>
      <c r="I58" s="9">
        <f ca="1">(TODAY()-Staff[[#This Row],[Date Joined]])/365</f>
        <v>2.6739726027397261</v>
      </c>
    </row>
    <row r="59" spans="1:9" x14ac:dyDescent="0.3">
      <c r="A59" t="s">
        <v>169</v>
      </c>
      <c r="B59" t="s">
        <v>9</v>
      </c>
      <c r="C59">
        <v>31</v>
      </c>
      <c r="D59" t="s">
        <v>14</v>
      </c>
      <c r="E59" s="7">
        <v>44450</v>
      </c>
      <c r="F59" t="s">
        <v>24</v>
      </c>
      <c r="G59" s="6">
        <v>48950</v>
      </c>
      <c r="H59" t="s">
        <v>206</v>
      </c>
      <c r="I59" s="9">
        <f ca="1">(TODAY()-Staff[[#This Row],[Date Joined]])/365</f>
        <v>2.4904109589041097</v>
      </c>
    </row>
    <row r="60" spans="1:9" x14ac:dyDescent="0.3">
      <c r="A60" t="s">
        <v>170</v>
      </c>
      <c r="B60" t="s">
        <v>16</v>
      </c>
      <c r="C60">
        <v>27</v>
      </c>
      <c r="D60" t="s">
        <v>14</v>
      </c>
      <c r="E60" s="7">
        <v>44625</v>
      </c>
      <c r="F60" t="s">
        <v>24</v>
      </c>
      <c r="G60" s="6">
        <v>83750</v>
      </c>
      <c r="H60" t="s">
        <v>206</v>
      </c>
      <c r="I60" s="9">
        <f ca="1">(TODAY()-Staff[[#This Row],[Date Joined]])/365</f>
        <v>2.010958904109589</v>
      </c>
    </row>
    <row r="61" spans="1:9" x14ac:dyDescent="0.3">
      <c r="A61" t="s">
        <v>171</v>
      </c>
      <c r="B61" t="s">
        <v>16</v>
      </c>
      <c r="C61">
        <v>40</v>
      </c>
      <c r="D61" t="s">
        <v>14</v>
      </c>
      <c r="E61" s="7">
        <v>44276</v>
      </c>
      <c r="F61" t="s">
        <v>24</v>
      </c>
      <c r="G61" s="6">
        <v>87620</v>
      </c>
      <c r="H61" t="s">
        <v>206</v>
      </c>
      <c r="I61" s="9">
        <f ca="1">(TODAY()-Staff[[#This Row],[Date Joined]])/365</f>
        <v>2.967123287671233</v>
      </c>
    </row>
    <row r="62" spans="1:9" x14ac:dyDescent="0.3">
      <c r="A62" t="s">
        <v>172</v>
      </c>
      <c r="B62" t="s">
        <v>16</v>
      </c>
      <c r="C62">
        <v>20</v>
      </c>
      <c r="D62" t="s">
        <v>19</v>
      </c>
      <c r="E62" s="7">
        <v>44476</v>
      </c>
      <c r="F62" t="s">
        <v>10</v>
      </c>
      <c r="G62" s="6">
        <v>68900</v>
      </c>
      <c r="H62" t="s">
        <v>206</v>
      </c>
      <c r="I62" s="9">
        <f ca="1">(TODAY()-Staff[[#This Row],[Date Joined]])/365</f>
        <v>2.419178082191781</v>
      </c>
    </row>
    <row r="63" spans="1:9" x14ac:dyDescent="0.3">
      <c r="A63" t="s">
        <v>173</v>
      </c>
      <c r="B63" t="s">
        <v>9</v>
      </c>
      <c r="C63">
        <v>32</v>
      </c>
      <c r="D63" t="s">
        <v>14</v>
      </c>
      <c r="E63" s="7">
        <v>44403</v>
      </c>
      <c r="F63" t="s">
        <v>10</v>
      </c>
      <c r="G63" s="6">
        <v>53540</v>
      </c>
      <c r="H63" t="s">
        <v>206</v>
      </c>
      <c r="I63" s="9">
        <f ca="1">(TODAY()-Staff[[#This Row],[Date Joined]])/365</f>
        <v>2.6191780821917807</v>
      </c>
    </row>
    <row r="64" spans="1:9" x14ac:dyDescent="0.3">
      <c r="A64" t="s">
        <v>174</v>
      </c>
      <c r="B64" t="s">
        <v>9</v>
      </c>
      <c r="C64">
        <v>28</v>
      </c>
      <c r="D64" t="s">
        <v>50</v>
      </c>
      <c r="E64" s="7">
        <v>44758</v>
      </c>
      <c r="F64" t="s">
        <v>10</v>
      </c>
      <c r="G64" s="6">
        <v>43510</v>
      </c>
      <c r="H64" t="s">
        <v>206</v>
      </c>
      <c r="I64" s="9">
        <f ca="1">(TODAY()-Staff[[#This Row],[Date Joined]])/365</f>
        <v>1.6465753424657534</v>
      </c>
    </row>
    <row r="65" spans="1:9" x14ac:dyDescent="0.3">
      <c r="A65" t="s">
        <v>175</v>
      </c>
      <c r="B65" t="s">
        <v>16</v>
      </c>
      <c r="C65">
        <v>38</v>
      </c>
      <c r="D65" t="s">
        <v>44</v>
      </c>
      <c r="E65" s="7">
        <v>44316</v>
      </c>
      <c r="F65" t="s">
        <v>10</v>
      </c>
      <c r="G65" s="6">
        <v>109160</v>
      </c>
      <c r="H65" t="s">
        <v>206</v>
      </c>
      <c r="I65" s="9">
        <f ca="1">(TODAY()-Staff[[#This Row],[Date Joined]])/365</f>
        <v>2.8575342465753426</v>
      </c>
    </row>
    <row r="66" spans="1:9" x14ac:dyDescent="0.3">
      <c r="A66" t="s">
        <v>176</v>
      </c>
      <c r="B66" t="s">
        <v>9</v>
      </c>
      <c r="C66">
        <v>40</v>
      </c>
      <c r="D66" t="s">
        <v>14</v>
      </c>
      <c r="E66" s="7">
        <v>44204</v>
      </c>
      <c r="F66" t="s">
        <v>13</v>
      </c>
      <c r="G66" s="6">
        <v>99750</v>
      </c>
      <c r="H66" t="s">
        <v>206</v>
      </c>
      <c r="I66" s="9">
        <f ca="1">(TODAY()-Staff[[#This Row],[Date Joined]])/365</f>
        <v>3.1643835616438358</v>
      </c>
    </row>
    <row r="67" spans="1:9" x14ac:dyDescent="0.3">
      <c r="A67" t="s">
        <v>177</v>
      </c>
      <c r="B67" t="s">
        <v>16</v>
      </c>
      <c r="C67">
        <v>31</v>
      </c>
      <c r="D67" t="s">
        <v>14</v>
      </c>
      <c r="E67" s="7">
        <v>44084</v>
      </c>
      <c r="F67" t="s">
        <v>24</v>
      </c>
      <c r="G67" s="6">
        <v>41980</v>
      </c>
      <c r="H67" t="s">
        <v>206</v>
      </c>
      <c r="I67" s="9">
        <f ca="1">(TODAY()-Staff[[#This Row],[Date Joined]])/365</f>
        <v>3.493150684931507</v>
      </c>
    </row>
    <row r="68" spans="1:9" x14ac:dyDescent="0.3">
      <c r="A68" t="s">
        <v>178</v>
      </c>
      <c r="B68" t="s">
        <v>9</v>
      </c>
      <c r="C68">
        <v>36</v>
      </c>
      <c r="D68" t="s">
        <v>14</v>
      </c>
      <c r="E68" s="7">
        <v>44272</v>
      </c>
      <c r="F68" t="s">
        <v>18</v>
      </c>
      <c r="G68" s="6">
        <v>71380</v>
      </c>
      <c r="H68" t="s">
        <v>206</v>
      </c>
      <c r="I68" s="9">
        <f ca="1">(TODAY()-Staff[[#This Row],[Date Joined]])/365</f>
        <v>2.978082191780822</v>
      </c>
    </row>
    <row r="69" spans="1:9" x14ac:dyDescent="0.3">
      <c r="A69" t="s">
        <v>179</v>
      </c>
      <c r="B69" t="s">
        <v>9</v>
      </c>
      <c r="C69">
        <v>27</v>
      </c>
      <c r="D69" t="s">
        <v>50</v>
      </c>
      <c r="E69" s="7">
        <v>44547</v>
      </c>
      <c r="F69" t="s">
        <v>13</v>
      </c>
      <c r="G69" s="6">
        <v>113280</v>
      </c>
      <c r="H69" t="s">
        <v>206</v>
      </c>
      <c r="I69" s="9">
        <f ca="1">(TODAY()-Staff[[#This Row],[Date Joined]])/365</f>
        <v>2.2246575342465755</v>
      </c>
    </row>
    <row r="70" spans="1:9" x14ac:dyDescent="0.3">
      <c r="A70" t="s">
        <v>180</v>
      </c>
      <c r="B70" t="s">
        <v>16</v>
      </c>
      <c r="C70">
        <v>33</v>
      </c>
      <c r="D70" t="s">
        <v>14</v>
      </c>
      <c r="E70" s="7">
        <v>44747</v>
      </c>
      <c r="F70" t="s">
        <v>18</v>
      </c>
      <c r="G70" s="6">
        <v>86570</v>
      </c>
      <c r="H70" t="s">
        <v>206</v>
      </c>
      <c r="I70" s="9">
        <f ca="1">(TODAY()-Staff[[#This Row],[Date Joined]])/365</f>
        <v>1.6767123287671233</v>
      </c>
    </row>
    <row r="71" spans="1:9" x14ac:dyDescent="0.3">
      <c r="A71" t="s">
        <v>181</v>
      </c>
      <c r="B71" t="s">
        <v>9</v>
      </c>
      <c r="C71">
        <v>26</v>
      </c>
      <c r="D71" t="s">
        <v>14</v>
      </c>
      <c r="E71" s="7">
        <v>44350</v>
      </c>
      <c r="F71" t="s">
        <v>13</v>
      </c>
      <c r="G71" s="6">
        <v>53540</v>
      </c>
      <c r="H71" t="s">
        <v>206</v>
      </c>
      <c r="I71" s="9">
        <f ca="1">(TODAY()-Staff[[#This Row],[Date Joined]])/365</f>
        <v>2.7643835616438355</v>
      </c>
    </row>
    <row r="72" spans="1:9" x14ac:dyDescent="0.3">
      <c r="A72" t="s">
        <v>182</v>
      </c>
      <c r="B72" t="s">
        <v>9</v>
      </c>
      <c r="C72">
        <v>37</v>
      </c>
      <c r="D72" t="s">
        <v>14</v>
      </c>
      <c r="E72" s="7">
        <v>44640</v>
      </c>
      <c r="F72" t="s">
        <v>24</v>
      </c>
      <c r="G72" s="6">
        <v>69070</v>
      </c>
      <c r="H72" t="s">
        <v>206</v>
      </c>
      <c r="I72" s="9">
        <f ca="1">(TODAY()-Staff[[#This Row],[Date Joined]])/365</f>
        <v>1.9698630136986301</v>
      </c>
    </row>
    <row r="73" spans="1:9" x14ac:dyDescent="0.3">
      <c r="A73" t="s">
        <v>183</v>
      </c>
      <c r="B73" t="s">
        <v>16</v>
      </c>
      <c r="C73">
        <v>30</v>
      </c>
      <c r="D73" t="s">
        <v>19</v>
      </c>
      <c r="E73" s="7">
        <v>44328</v>
      </c>
      <c r="F73" t="s">
        <v>18</v>
      </c>
      <c r="G73" s="6">
        <v>67910</v>
      </c>
      <c r="H73" t="s">
        <v>206</v>
      </c>
      <c r="I73" s="9">
        <f ca="1">(TODAY()-Staff[[#This Row],[Date Joined]])/365</f>
        <v>2.8246575342465752</v>
      </c>
    </row>
    <row r="74" spans="1:9" x14ac:dyDescent="0.3">
      <c r="A74" t="s">
        <v>184</v>
      </c>
      <c r="B74" t="s">
        <v>9</v>
      </c>
      <c r="C74">
        <v>30</v>
      </c>
      <c r="D74" t="s">
        <v>14</v>
      </c>
      <c r="E74" s="7">
        <v>44214</v>
      </c>
      <c r="F74" t="s">
        <v>24</v>
      </c>
      <c r="G74" s="6">
        <v>69120</v>
      </c>
      <c r="H74" t="s">
        <v>206</v>
      </c>
      <c r="I74" s="9">
        <f ca="1">(TODAY()-Staff[[#This Row],[Date Joined]])/365</f>
        <v>3.1369863013698631</v>
      </c>
    </row>
    <row r="75" spans="1:9" x14ac:dyDescent="0.3">
      <c r="A75" t="s">
        <v>185</v>
      </c>
      <c r="B75" t="s">
        <v>16</v>
      </c>
      <c r="C75">
        <v>34</v>
      </c>
      <c r="D75" t="s">
        <v>14</v>
      </c>
      <c r="E75" s="7">
        <v>44550</v>
      </c>
      <c r="F75" t="s">
        <v>18</v>
      </c>
      <c r="G75" s="6">
        <v>60130</v>
      </c>
      <c r="H75" t="s">
        <v>206</v>
      </c>
      <c r="I75" s="9">
        <f ca="1">(TODAY()-Staff[[#This Row],[Date Joined]])/365</f>
        <v>2.2164383561643834</v>
      </c>
    </row>
    <row r="76" spans="1:9" x14ac:dyDescent="0.3">
      <c r="A76" t="s">
        <v>186</v>
      </c>
      <c r="B76" t="s">
        <v>9</v>
      </c>
      <c r="C76">
        <v>23</v>
      </c>
      <c r="D76" t="s">
        <v>14</v>
      </c>
      <c r="E76" s="7">
        <v>44378</v>
      </c>
      <c r="F76" t="s">
        <v>13</v>
      </c>
      <c r="G76" s="6">
        <v>106460</v>
      </c>
      <c r="H76" t="s">
        <v>206</v>
      </c>
      <c r="I76" s="9">
        <f ca="1">(TODAY()-Staff[[#This Row],[Date Joined]])/365</f>
        <v>2.6876712328767125</v>
      </c>
    </row>
    <row r="77" spans="1:9" x14ac:dyDescent="0.3">
      <c r="A77" t="s">
        <v>187</v>
      </c>
      <c r="B77" t="s">
        <v>16</v>
      </c>
      <c r="C77">
        <v>37</v>
      </c>
      <c r="D77" t="s">
        <v>14</v>
      </c>
      <c r="E77" s="7">
        <v>44389</v>
      </c>
      <c r="F77" t="s">
        <v>27</v>
      </c>
      <c r="G77" s="6">
        <v>118100</v>
      </c>
      <c r="H77" t="s">
        <v>206</v>
      </c>
      <c r="I77" s="9">
        <f ca="1">(TODAY()-Staff[[#This Row],[Date Joined]])/365</f>
        <v>2.6575342465753424</v>
      </c>
    </row>
    <row r="78" spans="1:9" x14ac:dyDescent="0.3">
      <c r="A78" t="s">
        <v>188</v>
      </c>
      <c r="B78" t="s">
        <v>16</v>
      </c>
      <c r="C78">
        <v>36</v>
      </c>
      <c r="D78" t="s">
        <v>14</v>
      </c>
      <c r="E78" s="7">
        <v>44468</v>
      </c>
      <c r="F78" t="s">
        <v>13</v>
      </c>
      <c r="G78" s="6">
        <v>78390</v>
      </c>
      <c r="H78" t="s">
        <v>206</v>
      </c>
      <c r="I78" s="9">
        <f ca="1">(TODAY()-Staff[[#This Row],[Date Joined]])/365</f>
        <v>2.441095890410959</v>
      </c>
    </row>
    <row r="79" spans="1:9" x14ac:dyDescent="0.3">
      <c r="A79" t="s">
        <v>189</v>
      </c>
      <c r="B79" t="s">
        <v>16</v>
      </c>
      <c r="C79">
        <v>30</v>
      </c>
      <c r="D79" t="s">
        <v>14</v>
      </c>
      <c r="E79" s="7">
        <v>44789</v>
      </c>
      <c r="F79" t="s">
        <v>13</v>
      </c>
      <c r="G79" s="6">
        <v>114180</v>
      </c>
      <c r="H79" t="s">
        <v>206</v>
      </c>
      <c r="I79" s="9">
        <f ca="1">(TODAY()-Staff[[#This Row],[Date Joined]])/365</f>
        <v>1.5616438356164384</v>
      </c>
    </row>
    <row r="80" spans="1:9" x14ac:dyDescent="0.3">
      <c r="A80" t="s">
        <v>190</v>
      </c>
      <c r="B80" t="s">
        <v>16</v>
      </c>
      <c r="C80">
        <v>28</v>
      </c>
      <c r="D80" t="s">
        <v>14</v>
      </c>
      <c r="E80" s="7">
        <v>44590</v>
      </c>
      <c r="F80" t="s">
        <v>13</v>
      </c>
      <c r="G80" s="6">
        <v>104120</v>
      </c>
      <c r="H80" t="s">
        <v>206</v>
      </c>
      <c r="I80" s="9">
        <f ca="1">(TODAY()-Staff[[#This Row],[Date Joined]])/365</f>
        <v>2.106849315068493</v>
      </c>
    </row>
    <row r="81" spans="1:9" x14ac:dyDescent="0.3">
      <c r="A81" t="s">
        <v>191</v>
      </c>
      <c r="B81" t="s">
        <v>9</v>
      </c>
      <c r="C81">
        <v>30</v>
      </c>
      <c r="D81" t="s">
        <v>14</v>
      </c>
      <c r="E81" s="7">
        <v>44640</v>
      </c>
      <c r="F81" t="s">
        <v>13</v>
      </c>
      <c r="G81" s="6">
        <v>67950</v>
      </c>
      <c r="H81" t="s">
        <v>206</v>
      </c>
      <c r="I81" s="9">
        <f ca="1">(TODAY()-Staff[[#This Row],[Date Joined]])/365</f>
        <v>1.9698630136986301</v>
      </c>
    </row>
    <row r="82" spans="1:9" x14ac:dyDescent="0.3">
      <c r="A82" t="s">
        <v>192</v>
      </c>
      <c r="B82" t="s">
        <v>16</v>
      </c>
      <c r="C82">
        <v>29</v>
      </c>
      <c r="D82" t="s">
        <v>14</v>
      </c>
      <c r="E82" s="7">
        <v>43962</v>
      </c>
      <c r="F82" t="s">
        <v>24</v>
      </c>
      <c r="G82" s="6">
        <v>34980</v>
      </c>
      <c r="H82" t="s">
        <v>206</v>
      </c>
      <c r="I82" s="9">
        <f ca="1">(TODAY()-Staff[[#This Row],[Date Joined]])/365</f>
        <v>3.8273972602739725</v>
      </c>
    </row>
    <row r="83" spans="1:9" x14ac:dyDescent="0.3">
      <c r="A83" t="s">
        <v>193</v>
      </c>
      <c r="B83" t="s">
        <v>16</v>
      </c>
      <c r="C83">
        <v>24</v>
      </c>
      <c r="D83" t="s">
        <v>14</v>
      </c>
      <c r="E83" s="7">
        <v>44087</v>
      </c>
      <c r="F83" t="s">
        <v>24</v>
      </c>
      <c r="G83" s="6">
        <v>62780</v>
      </c>
      <c r="H83" t="s">
        <v>206</v>
      </c>
      <c r="I83" s="9">
        <f ca="1">(TODAY()-Staff[[#This Row],[Date Joined]])/365</f>
        <v>3.484931506849315</v>
      </c>
    </row>
    <row r="84" spans="1:9" x14ac:dyDescent="0.3">
      <c r="A84" t="s">
        <v>194</v>
      </c>
      <c r="B84" t="s">
        <v>9</v>
      </c>
      <c r="C84">
        <v>20</v>
      </c>
      <c r="D84" t="s">
        <v>14</v>
      </c>
      <c r="E84" s="7">
        <v>44397</v>
      </c>
      <c r="F84" t="s">
        <v>24</v>
      </c>
      <c r="G84" s="6">
        <v>107700</v>
      </c>
      <c r="H84" t="s">
        <v>206</v>
      </c>
      <c r="I84" s="9">
        <f ca="1">(TODAY()-Staff[[#This Row],[Date Joined]])/365</f>
        <v>2.6356164383561644</v>
      </c>
    </row>
    <row r="85" spans="1:9" x14ac:dyDescent="0.3">
      <c r="A85" t="s">
        <v>195</v>
      </c>
      <c r="B85" t="s">
        <v>9</v>
      </c>
      <c r="C85">
        <v>25</v>
      </c>
      <c r="D85" t="s">
        <v>14</v>
      </c>
      <c r="E85" s="7">
        <v>44322</v>
      </c>
      <c r="F85" t="s">
        <v>10</v>
      </c>
      <c r="G85" s="6">
        <v>65700</v>
      </c>
      <c r="H85" t="s">
        <v>206</v>
      </c>
      <c r="I85" s="9">
        <f ca="1">(TODAY()-Staff[[#This Row],[Date Joined]])/365</f>
        <v>2.8410958904109589</v>
      </c>
    </row>
    <row r="86" spans="1:9" x14ac:dyDescent="0.3">
      <c r="A86" t="s">
        <v>196</v>
      </c>
      <c r="B86" t="s">
        <v>16</v>
      </c>
      <c r="C86">
        <v>33</v>
      </c>
      <c r="D86" t="s">
        <v>50</v>
      </c>
      <c r="E86" s="7">
        <v>44313</v>
      </c>
      <c r="F86" t="s">
        <v>24</v>
      </c>
      <c r="G86" s="6">
        <v>75480</v>
      </c>
      <c r="H86" t="s">
        <v>206</v>
      </c>
      <c r="I86" s="9">
        <f ca="1">(TODAY()-Staff[[#This Row],[Date Joined]])/365</f>
        <v>2.8657534246575342</v>
      </c>
    </row>
    <row r="87" spans="1:9" x14ac:dyDescent="0.3">
      <c r="A87" t="s">
        <v>197</v>
      </c>
      <c r="B87" t="s">
        <v>9</v>
      </c>
      <c r="C87">
        <v>33</v>
      </c>
      <c r="D87" t="s">
        <v>14</v>
      </c>
      <c r="E87" s="7">
        <v>44448</v>
      </c>
      <c r="F87" t="s">
        <v>24</v>
      </c>
      <c r="G87" s="6">
        <v>53870</v>
      </c>
      <c r="H87" t="s">
        <v>206</v>
      </c>
      <c r="I87" s="9">
        <f ca="1">(TODAY()-Staff[[#This Row],[Date Joined]])/365</f>
        <v>2.495890410958904</v>
      </c>
    </row>
    <row r="88" spans="1:9" x14ac:dyDescent="0.3">
      <c r="A88" t="s">
        <v>198</v>
      </c>
      <c r="B88" t="s">
        <v>16</v>
      </c>
      <c r="C88">
        <v>36</v>
      </c>
      <c r="D88" t="s">
        <v>14</v>
      </c>
      <c r="E88" s="7">
        <v>44433</v>
      </c>
      <c r="F88" t="s">
        <v>10</v>
      </c>
      <c r="G88" s="6">
        <v>78540</v>
      </c>
      <c r="H88" t="s">
        <v>206</v>
      </c>
      <c r="I88" s="9">
        <f ca="1">(TODAY()-Staff[[#This Row],[Date Joined]])/365</f>
        <v>2.536986301369863</v>
      </c>
    </row>
    <row r="89" spans="1:9" x14ac:dyDescent="0.3">
      <c r="A89" t="s">
        <v>199</v>
      </c>
      <c r="B89" t="s">
        <v>9</v>
      </c>
      <c r="C89">
        <v>19</v>
      </c>
      <c r="D89" t="s">
        <v>14</v>
      </c>
      <c r="E89" s="7">
        <v>44218</v>
      </c>
      <c r="F89" t="s">
        <v>13</v>
      </c>
      <c r="G89" s="6">
        <v>58960</v>
      </c>
      <c r="H89" t="s">
        <v>206</v>
      </c>
      <c r="I89" s="9">
        <f ca="1">(TODAY()-Staff[[#This Row],[Date Joined]])/365</f>
        <v>3.1260273972602741</v>
      </c>
    </row>
    <row r="90" spans="1:9" x14ac:dyDescent="0.3">
      <c r="A90" t="s">
        <v>200</v>
      </c>
      <c r="B90" t="s">
        <v>9</v>
      </c>
      <c r="C90">
        <v>46</v>
      </c>
      <c r="D90" t="s">
        <v>14</v>
      </c>
      <c r="E90" s="7">
        <v>44697</v>
      </c>
      <c r="F90" t="s">
        <v>13</v>
      </c>
      <c r="G90" s="6">
        <v>70610</v>
      </c>
      <c r="H90" t="s">
        <v>206</v>
      </c>
      <c r="I90" s="9">
        <f ca="1">(TODAY()-Staff[[#This Row],[Date Joined]])/365</f>
        <v>1.8136986301369864</v>
      </c>
    </row>
    <row r="91" spans="1:9" x14ac:dyDescent="0.3">
      <c r="A91" t="s">
        <v>201</v>
      </c>
      <c r="B91" t="s">
        <v>9</v>
      </c>
      <c r="C91">
        <v>33</v>
      </c>
      <c r="D91" t="s">
        <v>14</v>
      </c>
      <c r="E91" s="7">
        <v>44181</v>
      </c>
      <c r="F91" t="s">
        <v>18</v>
      </c>
      <c r="G91" s="6">
        <v>59430</v>
      </c>
      <c r="H91" t="s">
        <v>206</v>
      </c>
      <c r="I91" s="9">
        <f ca="1">(TODAY()-Staff[[#This Row],[Date Joined]])/365</f>
        <v>3.2273972602739724</v>
      </c>
    </row>
    <row r="92" spans="1:9" x14ac:dyDescent="0.3">
      <c r="A92" t="s">
        <v>202</v>
      </c>
      <c r="B92" t="s">
        <v>9</v>
      </c>
      <c r="C92">
        <v>33</v>
      </c>
      <c r="D92" t="s">
        <v>11</v>
      </c>
      <c r="E92" s="7">
        <v>44640</v>
      </c>
      <c r="F92" t="s">
        <v>13</v>
      </c>
      <c r="G92" s="6">
        <v>48530</v>
      </c>
      <c r="H92" t="s">
        <v>206</v>
      </c>
      <c r="I92" s="9">
        <f ca="1">(TODAY()-Staff[[#This Row],[Date Joined]])/365</f>
        <v>1.9698630136986301</v>
      </c>
    </row>
    <row r="93" spans="1:9" x14ac:dyDescent="0.3">
      <c r="A93" t="s">
        <v>203</v>
      </c>
      <c r="B93" t="s">
        <v>16</v>
      </c>
      <c r="C93">
        <v>33</v>
      </c>
      <c r="D93" t="s">
        <v>14</v>
      </c>
      <c r="E93" s="7">
        <v>44129</v>
      </c>
      <c r="F93" t="s">
        <v>24</v>
      </c>
      <c r="G93" s="6">
        <v>96140</v>
      </c>
      <c r="H93" t="s">
        <v>206</v>
      </c>
      <c r="I93" s="9">
        <f ca="1">(TODAY()-Staff[[#This Row],[Date Joined]])/365</f>
        <v>3.3698630136986303</v>
      </c>
    </row>
    <row r="94" spans="1:9" x14ac:dyDescent="0.3">
      <c r="A94" t="s">
        <v>8</v>
      </c>
      <c r="B94" t="s">
        <v>9</v>
      </c>
      <c r="C94">
        <v>22</v>
      </c>
      <c r="D94" t="s">
        <v>11</v>
      </c>
      <c r="E94" s="7">
        <v>44446</v>
      </c>
      <c r="F94" t="s">
        <v>10</v>
      </c>
      <c r="G94" s="6">
        <v>112780</v>
      </c>
      <c r="H94" t="s">
        <v>221</v>
      </c>
      <c r="I94" s="9">
        <f ca="1">(TODAY()-Staff[[#This Row],[Date Joined]])/365</f>
        <v>2.5013698630136987</v>
      </c>
    </row>
    <row r="95" spans="1:9" x14ac:dyDescent="0.3">
      <c r="A95" t="s">
        <v>12</v>
      </c>
      <c r="B95" t="s">
        <v>9</v>
      </c>
      <c r="C95">
        <v>46</v>
      </c>
      <c r="D95" t="s">
        <v>14</v>
      </c>
      <c r="E95" s="7">
        <v>44758</v>
      </c>
      <c r="F95" t="s">
        <v>13</v>
      </c>
      <c r="G95" s="6">
        <v>70610</v>
      </c>
      <c r="H95" t="s">
        <v>221</v>
      </c>
      <c r="I95" s="9">
        <f ca="1">(TODAY()-Staff[[#This Row],[Date Joined]])/365</f>
        <v>1.6465753424657534</v>
      </c>
    </row>
    <row r="96" spans="1:9" x14ac:dyDescent="0.3">
      <c r="A96" t="s">
        <v>15</v>
      </c>
      <c r="B96" t="s">
        <v>16</v>
      </c>
      <c r="C96">
        <v>28</v>
      </c>
      <c r="D96" t="s">
        <v>14</v>
      </c>
      <c r="E96" s="7">
        <v>44357</v>
      </c>
      <c r="F96" t="s">
        <v>10</v>
      </c>
      <c r="G96" s="6">
        <v>53240</v>
      </c>
      <c r="H96" t="s">
        <v>221</v>
      </c>
      <c r="I96" s="9">
        <f ca="1">(TODAY()-Staff[[#This Row],[Date Joined]])/365</f>
        <v>2.7452054794520548</v>
      </c>
    </row>
    <row r="97" spans="1:9" x14ac:dyDescent="0.3">
      <c r="A97" t="s">
        <v>17</v>
      </c>
      <c r="B97" t="s">
        <v>209</v>
      </c>
      <c r="C97">
        <v>37</v>
      </c>
      <c r="D97" t="s">
        <v>19</v>
      </c>
      <c r="E97" s="7">
        <v>44146</v>
      </c>
      <c r="F97" t="s">
        <v>18</v>
      </c>
      <c r="G97" s="6">
        <v>115440</v>
      </c>
      <c r="H97" t="s">
        <v>221</v>
      </c>
      <c r="I97" s="9">
        <f ca="1">(TODAY()-Staff[[#This Row],[Date Joined]])/365</f>
        <v>3.3232876712328765</v>
      </c>
    </row>
    <row r="98" spans="1:9" x14ac:dyDescent="0.3">
      <c r="A98" t="s">
        <v>20</v>
      </c>
      <c r="B98" t="s">
        <v>9</v>
      </c>
      <c r="C98">
        <v>32</v>
      </c>
      <c r="D98" t="s">
        <v>14</v>
      </c>
      <c r="E98" s="7">
        <v>44465</v>
      </c>
      <c r="F98" t="s">
        <v>10</v>
      </c>
      <c r="G98" s="6">
        <v>53540</v>
      </c>
      <c r="H98" t="s">
        <v>221</v>
      </c>
      <c r="I98" s="9">
        <f ca="1">(TODAY()-Staff[[#This Row],[Date Joined]])/365</f>
        <v>2.4493150684931506</v>
      </c>
    </row>
    <row r="99" spans="1:9" x14ac:dyDescent="0.3">
      <c r="A99" t="s">
        <v>21</v>
      </c>
      <c r="B99" t="s">
        <v>16</v>
      </c>
      <c r="C99">
        <v>30</v>
      </c>
      <c r="D99" t="s">
        <v>14</v>
      </c>
      <c r="E99" s="7">
        <v>44861</v>
      </c>
      <c r="F99" t="s">
        <v>13</v>
      </c>
      <c r="G99" s="6">
        <v>112570</v>
      </c>
      <c r="H99" t="s">
        <v>221</v>
      </c>
      <c r="I99" s="9">
        <f ca="1">(TODAY()-Staff[[#This Row],[Date Joined]])/365</f>
        <v>1.3643835616438356</v>
      </c>
    </row>
    <row r="100" spans="1:9" x14ac:dyDescent="0.3">
      <c r="A100" t="s">
        <v>22</v>
      </c>
      <c r="B100" t="s">
        <v>9</v>
      </c>
      <c r="C100">
        <v>33</v>
      </c>
      <c r="D100" t="s">
        <v>11</v>
      </c>
      <c r="E100" s="7">
        <v>44701</v>
      </c>
      <c r="F100" t="s">
        <v>13</v>
      </c>
      <c r="G100" s="6">
        <v>48530</v>
      </c>
      <c r="H100" t="s">
        <v>221</v>
      </c>
      <c r="I100" s="9">
        <f ca="1">(TODAY()-Staff[[#This Row],[Date Joined]])/365</f>
        <v>1.8027397260273972</v>
      </c>
    </row>
    <row r="101" spans="1:9" x14ac:dyDescent="0.3">
      <c r="A101" t="s">
        <v>23</v>
      </c>
      <c r="B101" t="s">
        <v>16</v>
      </c>
      <c r="C101">
        <v>24</v>
      </c>
      <c r="D101" t="s">
        <v>14</v>
      </c>
      <c r="E101" s="7">
        <v>44148</v>
      </c>
      <c r="F101" t="s">
        <v>24</v>
      </c>
      <c r="G101" s="6">
        <v>62780</v>
      </c>
      <c r="H101" t="s">
        <v>221</v>
      </c>
      <c r="I101" s="9">
        <f ca="1">(TODAY()-Staff[[#This Row],[Date Joined]])/365</f>
        <v>3.3178082191780822</v>
      </c>
    </row>
    <row r="102" spans="1:9" x14ac:dyDescent="0.3">
      <c r="A102" t="s">
        <v>25</v>
      </c>
      <c r="B102" t="s">
        <v>9</v>
      </c>
      <c r="C102">
        <v>33</v>
      </c>
      <c r="D102" t="s">
        <v>14</v>
      </c>
      <c r="E102" s="7">
        <v>44509</v>
      </c>
      <c r="F102" t="s">
        <v>24</v>
      </c>
      <c r="G102" s="6">
        <v>53870</v>
      </c>
      <c r="H102" t="s">
        <v>221</v>
      </c>
      <c r="I102" s="9">
        <f ca="1">(TODAY()-Staff[[#This Row],[Date Joined]])/365</f>
        <v>2.3287671232876712</v>
      </c>
    </row>
    <row r="103" spans="1:9" x14ac:dyDescent="0.3">
      <c r="A103" t="s">
        <v>26</v>
      </c>
      <c r="B103" t="s">
        <v>16</v>
      </c>
      <c r="C103">
        <v>27</v>
      </c>
      <c r="D103" t="s">
        <v>14</v>
      </c>
      <c r="E103" s="7">
        <v>44122</v>
      </c>
      <c r="F103" t="s">
        <v>27</v>
      </c>
      <c r="G103" s="6">
        <v>119110</v>
      </c>
      <c r="H103" t="s">
        <v>221</v>
      </c>
      <c r="I103" s="9">
        <f ca="1">(TODAY()-Staff[[#This Row],[Date Joined]])/365</f>
        <v>3.3890410958904109</v>
      </c>
    </row>
    <row r="104" spans="1:9" x14ac:dyDescent="0.3">
      <c r="A104" t="s">
        <v>28</v>
      </c>
      <c r="B104" t="s">
        <v>9</v>
      </c>
      <c r="C104">
        <v>29</v>
      </c>
      <c r="D104" t="s">
        <v>19</v>
      </c>
      <c r="E104" s="7">
        <v>44180</v>
      </c>
      <c r="F104" t="s">
        <v>24</v>
      </c>
      <c r="G104" s="6">
        <v>112110</v>
      </c>
      <c r="H104" t="s">
        <v>221</v>
      </c>
      <c r="I104" s="9">
        <f ca="1">(TODAY()-Staff[[#This Row],[Date Joined]])/365</f>
        <v>3.2301369863013698</v>
      </c>
    </row>
    <row r="105" spans="1:9" x14ac:dyDescent="0.3">
      <c r="A105" t="s">
        <v>29</v>
      </c>
      <c r="B105" t="s">
        <v>9</v>
      </c>
      <c r="C105">
        <v>25</v>
      </c>
      <c r="D105" t="s">
        <v>14</v>
      </c>
      <c r="E105" s="7">
        <v>44383</v>
      </c>
      <c r="F105" t="s">
        <v>10</v>
      </c>
      <c r="G105" s="6">
        <v>65700</v>
      </c>
      <c r="H105" t="s">
        <v>221</v>
      </c>
      <c r="I105" s="9">
        <f ca="1">(TODAY()-Staff[[#This Row],[Date Joined]])/365</f>
        <v>2.6739726027397261</v>
      </c>
    </row>
    <row r="106" spans="1:9" x14ac:dyDescent="0.3">
      <c r="A106" t="s">
        <v>30</v>
      </c>
      <c r="B106" t="s">
        <v>9</v>
      </c>
      <c r="C106">
        <v>37</v>
      </c>
      <c r="D106" t="s">
        <v>14</v>
      </c>
      <c r="E106" s="7">
        <v>44701</v>
      </c>
      <c r="F106" t="s">
        <v>24</v>
      </c>
      <c r="G106" s="6">
        <v>69070</v>
      </c>
      <c r="H106" t="s">
        <v>221</v>
      </c>
      <c r="I106" s="9">
        <f ca="1">(TODAY()-Staff[[#This Row],[Date Joined]])/365</f>
        <v>1.8027397260273972</v>
      </c>
    </row>
    <row r="107" spans="1:9" x14ac:dyDescent="0.3">
      <c r="A107" t="s">
        <v>31</v>
      </c>
      <c r="B107" t="s">
        <v>9</v>
      </c>
      <c r="C107">
        <v>20</v>
      </c>
      <c r="D107" t="s">
        <v>14</v>
      </c>
      <c r="E107" s="7">
        <v>44459</v>
      </c>
      <c r="F107" t="s">
        <v>24</v>
      </c>
      <c r="G107" s="6">
        <v>107700</v>
      </c>
      <c r="H107" t="s">
        <v>221</v>
      </c>
      <c r="I107" s="9">
        <f ca="1">(TODAY()-Staff[[#This Row],[Date Joined]])/365</f>
        <v>2.4657534246575343</v>
      </c>
    </row>
    <row r="108" spans="1:9" x14ac:dyDescent="0.3">
      <c r="A108" t="s">
        <v>32</v>
      </c>
      <c r="B108" t="s">
        <v>16</v>
      </c>
      <c r="C108">
        <v>32</v>
      </c>
      <c r="D108" t="s">
        <v>11</v>
      </c>
      <c r="E108" s="7">
        <v>44354</v>
      </c>
      <c r="F108" t="s">
        <v>24</v>
      </c>
      <c r="G108" s="6">
        <v>43840</v>
      </c>
      <c r="H108" t="s">
        <v>221</v>
      </c>
      <c r="I108" s="9">
        <f ca="1">(TODAY()-Staff[[#This Row],[Date Joined]])/365</f>
        <v>2.7534246575342465</v>
      </c>
    </row>
    <row r="109" spans="1:9" x14ac:dyDescent="0.3">
      <c r="A109" t="s">
        <v>33</v>
      </c>
      <c r="B109" t="s">
        <v>9</v>
      </c>
      <c r="C109">
        <v>40</v>
      </c>
      <c r="D109" t="s">
        <v>14</v>
      </c>
      <c r="E109" s="7">
        <v>44263</v>
      </c>
      <c r="F109" t="s">
        <v>13</v>
      </c>
      <c r="G109" s="6">
        <v>99750</v>
      </c>
      <c r="H109" t="s">
        <v>221</v>
      </c>
      <c r="I109" s="9">
        <f ca="1">(TODAY()-Staff[[#This Row],[Date Joined]])/365</f>
        <v>3.0027397260273974</v>
      </c>
    </row>
    <row r="110" spans="1:9" x14ac:dyDescent="0.3">
      <c r="A110" t="s">
        <v>34</v>
      </c>
      <c r="B110" t="s">
        <v>9</v>
      </c>
      <c r="C110">
        <v>21</v>
      </c>
      <c r="D110" t="s">
        <v>14</v>
      </c>
      <c r="E110" s="7">
        <v>44104</v>
      </c>
      <c r="F110" t="s">
        <v>13</v>
      </c>
      <c r="G110" s="6">
        <v>37920</v>
      </c>
      <c r="H110" t="s">
        <v>221</v>
      </c>
      <c r="I110" s="9">
        <f ca="1">(TODAY()-Staff[[#This Row],[Date Joined]])/365</f>
        <v>3.4383561643835616</v>
      </c>
    </row>
    <row r="111" spans="1:9" x14ac:dyDescent="0.3">
      <c r="A111" t="s">
        <v>35</v>
      </c>
      <c r="B111" t="s">
        <v>9</v>
      </c>
      <c r="C111">
        <v>21</v>
      </c>
      <c r="D111" t="s">
        <v>14</v>
      </c>
      <c r="E111" s="7">
        <v>44762</v>
      </c>
      <c r="F111" t="s">
        <v>13</v>
      </c>
      <c r="G111" s="6">
        <v>57090</v>
      </c>
      <c r="H111" t="s">
        <v>221</v>
      </c>
      <c r="I111" s="9">
        <f ca="1">(TODAY()-Staff[[#This Row],[Date Joined]])/365</f>
        <v>1.6356164383561644</v>
      </c>
    </row>
    <row r="112" spans="1:9" x14ac:dyDescent="0.3">
      <c r="A112" t="s">
        <v>36</v>
      </c>
      <c r="B112" t="s">
        <v>16</v>
      </c>
      <c r="C112">
        <v>31</v>
      </c>
      <c r="D112" t="s">
        <v>14</v>
      </c>
      <c r="E112" s="7">
        <v>44145</v>
      </c>
      <c r="F112" t="s">
        <v>24</v>
      </c>
      <c r="G112" s="6">
        <v>41980</v>
      </c>
      <c r="H112" t="s">
        <v>221</v>
      </c>
      <c r="I112" s="9">
        <f ca="1">(TODAY()-Staff[[#This Row],[Date Joined]])/365</f>
        <v>3.3260273972602739</v>
      </c>
    </row>
    <row r="113" spans="1:9" x14ac:dyDescent="0.3">
      <c r="A113" t="s">
        <v>37</v>
      </c>
      <c r="B113" t="s">
        <v>9</v>
      </c>
      <c r="C113">
        <v>21</v>
      </c>
      <c r="D113" t="s">
        <v>14</v>
      </c>
      <c r="E113" s="7">
        <v>44242</v>
      </c>
      <c r="F113" t="s">
        <v>27</v>
      </c>
      <c r="G113" s="6">
        <v>75880</v>
      </c>
      <c r="H113" t="s">
        <v>221</v>
      </c>
      <c r="I113" s="9">
        <f ca="1">(TODAY()-Staff[[#This Row],[Date Joined]])/365</f>
        <v>3.0602739726027397</v>
      </c>
    </row>
    <row r="114" spans="1:9" x14ac:dyDescent="0.3">
      <c r="A114" t="s">
        <v>38</v>
      </c>
      <c r="B114" t="s">
        <v>16</v>
      </c>
      <c r="C114">
        <v>34</v>
      </c>
      <c r="D114" t="s">
        <v>14</v>
      </c>
      <c r="E114" s="7">
        <v>44653</v>
      </c>
      <c r="F114" t="s">
        <v>18</v>
      </c>
      <c r="G114" s="6">
        <v>58940</v>
      </c>
      <c r="H114" t="s">
        <v>221</v>
      </c>
      <c r="I114" s="9">
        <f ca="1">(TODAY()-Staff[[#This Row],[Date Joined]])/365</f>
        <v>1.9342465753424658</v>
      </c>
    </row>
    <row r="115" spans="1:9" x14ac:dyDescent="0.3">
      <c r="A115" t="s">
        <v>39</v>
      </c>
      <c r="B115" t="s">
        <v>16</v>
      </c>
      <c r="C115">
        <v>30</v>
      </c>
      <c r="D115" t="s">
        <v>19</v>
      </c>
      <c r="E115" s="7">
        <v>44389</v>
      </c>
      <c r="F115" t="s">
        <v>18</v>
      </c>
      <c r="G115" s="6">
        <v>67910</v>
      </c>
      <c r="H115" t="s">
        <v>221</v>
      </c>
      <c r="I115" s="9">
        <f ca="1">(TODAY()-Staff[[#This Row],[Date Joined]])/365</f>
        <v>2.6575342465753424</v>
      </c>
    </row>
    <row r="116" spans="1:9" x14ac:dyDescent="0.3">
      <c r="A116" t="s">
        <v>40</v>
      </c>
      <c r="B116" t="s">
        <v>16</v>
      </c>
      <c r="C116">
        <v>31</v>
      </c>
      <c r="D116" t="s">
        <v>14</v>
      </c>
      <c r="E116" s="7">
        <v>44663</v>
      </c>
      <c r="F116" t="s">
        <v>24</v>
      </c>
      <c r="G116" s="6">
        <v>58100</v>
      </c>
      <c r="H116" t="s">
        <v>221</v>
      </c>
      <c r="I116" s="9">
        <f ca="1">(TODAY()-Staff[[#This Row],[Date Joined]])/365</f>
        <v>1.9068493150684931</v>
      </c>
    </row>
    <row r="117" spans="1:9" x14ac:dyDescent="0.3">
      <c r="A117" t="s">
        <v>41</v>
      </c>
      <c r="B117" t="s">
        <v>9</v>
      </c>
      <c r="C117">
        <v>27</v>
      </c>
      <c r="D117" t="s">
        <v>14</v>
      </c>
      <c r="E117" s="7">
        <v>44567</v>
      </c>
      <c r="F117" t="s">
        <v>18</v>
      </c>
      <c r="G117" s="6">
        <v>48980</v>
      </c>
      <c r="H117" t="s">
        <v>221</v>
      </c>
      <c r="I117" s="9">
        <f ca="1">(TODAY()-Staff[[#This Row],[Date Joined]])/365</f>
        <v>2.1698630136986301</v>
      </c>
    </row>
    <row r="118" spans="1:9" x14ac:dyDescent="0.3">
      <c r="A118" t="s">
        <v>42</v>
      </c>
      <c r="B118" t="s">
        <v>209</v>
      </c>
      <c r="C118">
        <v>30</v>
      </c>
      <c r="D118" t="s">
        <v>14</v>
      </c>
      <c r="E118" s="7">
        <v>44597</v>
      </c>
      <c r="F118" t="s">
        <v>18</v>
      </c>
      <c r="G118" s="6">
        <v>64000</v>
      </c>
      <c r="H118" t="s">
        <v>221</v>
      </c>
      <c r="I118" s="9">
        <f ca="1">(TODAY()-Staff[[#This Row],[Date Joined]])/365</f>
        <v>2.0876712328767124</v>
      </c>
    </row>
    <row r="119" spans="1:9" x14ac:dyDescent="0.3">
      <c r="A119" t="s">
        <v>43</v>
      </c>
      <c r="B119" t="s">
        <v>16</v>
      </c>
      <c r="C119">
        <v>42</v>
      </c>
      <c r="D119" t="s">
        <v>44</v>
      </c>
      <c r="E119" s="7">
        <v>44779</v>
      </c>
      <c r="F119" t="s">
        <v>13</v>
      </c>
      <c r="G119" s="6">
        <v>75000</v>
      </c>
      <c r="H119" t="s">
        <v>221</v>
      </c>
      <c r="I119" s="9">
        <f ca="1">(TODAY()-Staff[[#This Row],[Date Joined]])/365</f>
        <v>1.5890410958904109</v>
      </c>
    </row>
    <row r="120" spans="1:9" x14ac:dyDescent="0.3">
      <c r="A120" t="s">
        <v>45</v>
      </c>
      <c r="B120" t="s">
        <v>16</v>
      </c>
      <c r="C120">
        <v>40</v>
      </c>
      <c r="D120" t="s">
        <v>14</v>
      </c>
      <c r="E120" s="7">
        <v>44337</v>
      </c>
      <c r="F120" t="s">
        <v>24</v>
      </c>
      <c r="G120" s="6">
        <v>87620</v>
      </c>
      <c r="H120" t="s">
        <v>221</v>
      </c>
      <c r="I120" s="9">
        <f ca="1">(TODAY()-Staff[[#This Row],[Date Joined]])/365</f>
        <v>2.8</v>
      </c>
    </row>
    <row r="121" spans="1:9" x14ac:dyDescent="0.3">
      <c r="A121" t="s">
        <v>46</v>
      </c>
      <c r="B121" t="s">
        <v>16</v>
      </c>
      <c r="C121">
        <v>29</v>
      </c>
      <c r="D121" t="s">
        <v>14</v>
      </c>
      <c r="E121" s="7">
        <v>44023</v>
      </c>
      <c r="F121" t="s">
        <v>24</v>
      </c>
      <c r="G121" s="6">
        <v>34980</v>
      </c>
      <c r="H121" t="s">
        <v>221</v>
      </c>
      <c r="I121" s="9">
        <f ca="1">(TODAY()-Staff[[#This Row],[Date Joined]])/365</f>
        <v>3.6602739726027398</v>
      </c>
    </row>
    <row r="122" spans="1:9" x14ac:dyDescent="0.3">
      <c r="A122" t="s">
        <v>47</v>
      </c>
      <c r="B122" t="s">
        <v>16</v>
      </c>
      <c r="C122">
        <v>28</v>
      </c>
      <c r="D122" t="s">
        <v>14</v>
      </c>
      <c r="E122" s="7">
        <v>44185</v>
      </c>
      <c r="F122" t="s">
        <v>18</v>
      </c>
      <c r="G122" s="6">
        <v>75970</v>
      </c>
      <c r="H122" t="s">
        <v>221</v>
      </c>
      <c r="I122" s="9">
        <f ca="1">(TODAY()-Staff[[#This Row],[Date Joined]])/365</f>
        <v>3.2164383561643834</v>
      </c>
    </row>
    <row r="123" spans="1:9" x14ac:dyDescent="0.3">
      <c r="A123" t="s">
        <v>48</v>
      </c>
      <c r="B123" t="s">
        <v>16</v>
      </c>
      <c r="C123">
        <v>34</v>
      </c>
      <c r="D123" t="s">
        <v>14</v>
      </c>
      <c r="E123" s="7">
        <v>44612</v>
      </c>
      <c r="F123" t="s">
        <v>18</v>
      </c>
      <c r="G123" s="6">
        <v>60130</v>
      </c>
      <c r="H123" t="s">
        <v>221</v>
      </c>
      <c r="I123" s="9">
        <f ca="1">(TODAY()-Staff[[#This Row],[Date Joined]])/365</f>
        <v>2.0465753424657533</v>
      </c>
    </row>
    <row r="124" spans="1:9" x14ac:dyDescent="0.3">
      <c r="A124" t="s">
        <v>49</v>
      </c>
      <c r="B124" t="s">
        <v>16</v>
      </c>
      <c r="C124">
        <v>33</v>
      </c>
      <c r="D124" t="s">
        <v>50</v>
      </c>
      <c r="E124" s="7">
        <v>44374</v>
      </c>
      <c r="F124" t="s">
        <v>24</v>
      </c>
      <c r="G124" s="6">
        <v>75480</v>
      </c>
      <c r="H124" t="s">
        <v>221</v>
      </c>
      <c r="I124" s="9">
        <f ca="1">(TODAY()-Staff[[#This Row],[Date Joined]])/365</f>
        <v>2.6986301369863015</v>
      </c>
    </row>
    <row r="125" spans="1:9" x14ac:dyDescent="0.3">
      <c r="A125" t="s">
        <v>51</v>
      </c>
      <c r="B125" t="s">
        <v>9</v>
      </c>
      <c r="C125">
        <v>33</v>
      </c>
      <c r="D125" t="s">
        <v>14</v>
      </c>
      <c r="E125" s="7">
        <v>44164</v>
      </c>
      <c r="F125" t="s">
        <v>13</v>
      </c>
      <c r="G125" s="6">
        <v>115920</v>
      </c>
      <c r="H125" t="s">
        <v>221</v>
      </c>
      <c r="I125" s="9">
        <f ca="1">(TODAY()-Staff[[#This Row],[Date Joined]])/365</f>
        <v>3.2739726027397262</v>
      </c>
    </row>
    <row r="126" spans="1:9" x14ac:dyDescent="0.3">
      <c r="A126" t="s">
        <v>52</v>
      </c>
      <c r="B126" t="s">
        <v>16</v>
      </c>
      <c r="C126">
        <v>36</v>
      </c>
      <c r="D126" t="s">
        <v>14</v>
      </c>
      <c r="E126" s="7">
        <v>44494</v>
      </c>
      <c r="F126" t="s">
        <v>10</v>
      </c>
      <c r="G126" s="6">
        <v>78540</v>
      </c>
      <c r="H126" t="s">
        <v>221</v>
      </c>
      <c r="I126" s="9">
        <f ca="1">(TODAY()-Staff[[#This Row],[Date Joined]])/365</f>
        <v>2.3698630136986303</v>
      </c>
    </row>
    <row r="127" spans="1:9" x14ac:dyDescent="0.3">
      <c r="A127" t="s">
        <v>53</v>
      </c>
      <c r="B127" t="s">
        <v>9</v>
      </c>
      <c r="C127">
        <v>25</v>
      </c>
      <c r="D127" t="s">
        <v>11</v>
      </c>
      <c r="E127" s="7">
        <v>44726</v>
      </c>
      <c r="F127" t="s">
        <v>13</v>
      </c>
      <c r="G127" s="6">
        <v>109190</v>
      </c>
      <c r="H127" t="s">
        <v>221</v>
      </c>
      <c r="I127" s="9">
        <f ca="1">(TODAY()-Staff[[#This Row],[Date Joined]])/365</f>
        <v>1.7342465753424658</v>
      </c>
    </row>
    <row r="128" spans="1:9" x14ac:dyDescent="0.3">
      <c r="A128" t="s">
        <v>54</v>
      </c>
      <c r="B128" t="s">
        <v>16</v>
      </c>
      <c r="C128">
        <v>34</v>
      </c>
      <c r="D128" t="s">
        <v>19</v>
      </c>
      <c r="E128" s="7">
        <v>44721</v>
      </c>
      <c r="F128" t="s">
        <v>10</v>
      </c>
      <c r="G128" s="6">
        <v>49630</v>
      </c>
      <c r="H128" t="s">
        <v>221</v>
      </c>
      <c r="I128" s="9">
        <f ca="1">(TODAY()-Staff[[#This Row],[Date Joined]])/365</f>
        <v>1.747945205479452</v>
      </c>
    </row>
    <row r="129" spans="1:9" x14ac:dyDescent="0.3">
      <c r="A129" t="s">
        <v>55</v>
      </c>
      <c r="B129" t="s">
        <v>16</v>
      </c>
      <c r="C129">
        <v>28</v>
      </c>
      <c r="D129" t="s">
        <v>14</v>
      </c>
      <c r="E129" s="7">
        <v>44630</v>
      </c>
      <c r="F129" t="s">
        <v>13</v>
      </c>
      <c r="G129" s="6">
        <v>99970</v>
      </c>
      <c r="H129" t="s">
        <v>221</v>
      </c>
      <c r="I129" s="9">
        <f ca="1">(TODAY()-Staff[[#This Row],[Date Joined]])/365</f>
        <v>1.9972602739726026</v>
      </c>
    </row>
    <row r="130" spans="1:9" x14ac:dyDescent="0.3">
      <c r="A130" t="s">
        <v>56</v>
      </c>
      <c r="B130" t="s">
        <v>16</v>
      </c>
      <c r="C130">
        <v>33</v>
      </c>
      <c r="D130" t="s">
        <v>14</v>
      </c>
      <c r="E130" s="7">
        <v>44190</v>
      </c>
      <c r="F130" t="s">
        <v>24</v>
      </c>
      <c r="G130" s="6">
        <v>96140</v>
      </c>
      <c r="H130" t="s">
        <v>221</v>
      </c>
      <c r="I130" s="9">
        <f ca="1">(TODAY()-Staff[[#This Row],[Date Joined]])/365</f>
        <v>3.2027397260273971</v>
      </c>
    </row>
    <row r="131" spans="1:9" x14ac:dyDescent="0.3">
      <c r="A131" t="s">
        <v>57</v>
      </c>
      <c r="B131" t="s">
        <v>9</v>
      </c>
      <c r="C131">
        <v>31</v>
      </c>
      <c r="D131" t="s">
        <v>14</v>
      </c>
      <c r="E131" s="7">
        <v>44724</v>
      </c>
      <c r="F131" t="s">
        <v>13</v>
      </c>
      <c r="G131" s="6">
        <v>103550</v>
      </c>
      <c r="H131" t="s">
        <v>221</v>
      </c>
      <c r="I131" s="9">
        <f ca="1">(TODAY()-Staff[[#This Row],[Date Joined]])/365</f>
        <v>1.7397260273972603</v>
      </c>
    </row>
    <row r="132" spans="1:9" x14ac:dyDescent="0.3">
      <c r="A132" t="s">
        <v>58</v>
      </c>
      <c r="B132" t="s">
        <v>9</v>
      </c>
      <c r="C132">
        <v>31</v>
      </c>
      <c r="D132" t="s">
        <v>14</v>
      </c>
      <c r="E132" s="7">
        <v>44511</v>
      </c>
      <c r="F132" t="s">
        <v>24</v>
      </c>
      <c r="G132" s="6">
        <v>48950</v>
      </c>
      <c r="H132" t="s">
        <v>221</v>
      </c>
      <c r="I132" s="9">
        <f ca="1">(TODAY()-Staff[[#This Row],[Date Joined]])/365</f>
        <v>2.3232876712328765</v>
      </c>
    </row>
    <row r="133" spans="1:9" x14ac:dyDescent="0.3">
      <c r="A133" t="s">
        <v>59</v>
      </c>
      <c r="B133" t="s">
        <v>9</v>
      </c>
      <c r="C133">
        <v>24</v>
      </c>
      <c r="D133" t="s">
        <v>19</v>
      </c>
      <c r="E133" s="7">
        <v>44436</v>
      </c>
      <c r="F133" t="s">
        <v>18</v>
      </c>
      <c r="G133" s="6">
        <v>52610</v>
      </c>
      <c r="H133" t="s">
        <v>221</v>
      </c>
      <c r="I133" s="9">
        <f ca="1">(TODAY()-Staff[[#This Row],[Date Joined]])/365</f>
        <v>2.5287671232876714</v>
      </c>
    </row>
    <row r="134" spans="1:9" x14ac:dyDescent="0.3">
      <c r="A134" t="s">
        <v>60</v>
      </c>
      <c r="B134" t="s">
        <v>16</v>
      </c>
      <c r="C134">
        <v>36</v>
      </c>
      <c r="D134" t="s">
        <v>14</v>
      </c>
      <c r="E134" s="7">
        <v>44529</v>
      </c>
      <c r="F134" t="s">
        <v>13</v>
      </c>
      <c r="G134" s="6">
        <v>78390</v>
      </c>
      <c r="H134" t="s">
        <v>221</v>
      </c>
      <c r="I134" s="9">
        <f ca="1">(TODAY()-Staff[[#This Row],[Date Joined]])/365</f>
        <v>2.2739726027397262</v>
      </c>
    </row>
    <row r="135" spans="1:9" x14ac:dyDescent="0.3">
      <c r="A135" t="s">
        <v>61</v>
      </c>
      <c r="B135" t="s">
        <v>16</v>
      </c>
      <c r="C135">
        <v>33</v>
      </c>
      <c r="D135" t="s">
        <v>14</v>
      </c>
      <c r="E135" s="7">
        <v>44809</v>
      </c>
      <c r="F135" t="s">
        <v>18</v>
      </c>
      <c r="G135" s="6">
        <v>86570</v>
      </c>
      <c r="H135" t="s">
        <v>221</v>
      </c>
      <c r="I135" s="9">
        <f ca="1">(TODAY()-Staff[[#This Row],[Date Joined]])/365</f>
        <v>1.5068493150684932</v>
      </c>
    </row>
    <row r="136" spans="1:9" x14ac:dyDescent="0.3">
      <c r="A136" t="s">
        <v>62</v>
      </c>
      <c r="B136" t="s">
        <v>16</v>
      </c>
      <c r="C136">
        <v>27</v>
      </c>
      <c r="D136" t="s">
        <v>14</v>
      </c>
      <c r="E136" s="7">
        <v>44686</v>
      </c>
      <c r="F136" t="s">
        <v>24</v>
      </c>
      <c r="G136" s="6">
        <v>83750</v>
      </c>
      <c r="H136" t="s">
        <v>221</v>
      </c>
      <c r="I136" s="9">
        <f ca="1">(TODAY()-Staff[[#This Row],[Date Joined]])/365</f>
        <v>1.8438356164383563</v>
      </c>
    </row>
    <row r="137" spans="1:9" x14ac:dyDescent="0.3">
      <c r="A137" t="s">
        <v>63</v>
      </c>
      <c r="B137" t="s">
        <v>16</v>
      </c>
      <c r="C137">
        <v>34</v>
      </c>
      <c r="D137" t="s">
        <v>14</v>
      </c>
      <c r="E137" s="7">
        <v>44445</v>
      </c>
      <c r="F137" t="s">
        <v>18</v>
      </c>
      <c r="G137" s="6">
        <v>92450</v>
      </c>
      <c r="H137" t="s">
        <v>221</v>
      </c>
      <c r="I137" s="9">
        <f ca="1">(TODAY()-Staff[[#This Row],[Date Joined]])/365</f>
        <v>2.504109589041096</v>
      </c>
    </row>
    <row r="138" spans="1:9" x14ac:dyDescent="0.3">
      <c r="A138" t="s">
        <v>64</v>
      </c>
      <c r="B138" t="s">
        <v>9</v>
      </c>
      <c r="C138">
        <v>20</v>
      </c>
      <c r="D138" t="s">
        <v>14</v>
      </c>
      <c r="E138" s="7">
        <v>44183</v>
      </c>
      <c r="F138" t="s">
        <v>24</v>
      </c>
      <c r="G138" s="6">
        <v>112650</v>
      </c>
      <c r="H138" t="s">
        <v>221</v>
      </c>
      <c r="I138" s="9">
        <f ca="1">(TODAY()-Staff[[#This Row],[Date Joined]])/365</f>
        <v>3.2219178082191782</v>
      </c>
    </row>
    <row r="139" spans="1:9" x14ac:dyDescent="0.3">
      <c r="A139" t="s">
        <v>65</v>
      </c>
      <c r="B139" t="s">
        <v>9</v>
      </c>
      <c r="C139">
        <v>20</v>
      </c>
      <c r="D139" t="s">
        <v>14</v>
      </c>
      <c r="E139" s="7">
        <v>44744</v>
      </c>
      <c r="F139" t="s">
        <v>13</v>
      </c>
      <c r="G139" s="6">
        <v>79570</v>
      </c>
      <c r="H139" t="s">
        <v>221</v>
      </c>
      <c r="I139" s="9">
        <f ca="1">(TODAY()-Staff[[#This Row],[Date Joined]])/365</f>
        <v>1.6849315068493151</v>
      </c>
    </row>
    <row r="140" spans="1:9" x14ac:dyDescent="0.3">
      <c r="A140" t="s">
        <v>66</v>
      </c>
      <c r="B140" t="s">
        <v>16</v>
      </c>
      <c r="C140">
        <v>20</v>
      </c>
      <c r="D140" t="s">
        <v>19</v>
      </c>
      <c r="E140" s="7">
        <v>44537</v>
      </c>
      <c r="F140" t="s">
        <v>10</v>
      </c>
      <c r="G140" s="6">
        <v>68900</v>
      </c>
      <c r="H140" t="s">
        <v>221</v>
      </c>
      <c r="I140" s="9">
        <f ca="1">(TODAY()-Staff[[#This Row],[Date Joined]])/365</f>
        <v>2.2520547945205478</v>
      </c>
    </row>
    <row r="141" spans="1:9" x14ac:dyDescent="0.3">
      <c r="A141" t="s">
        <v>67</v>
      </c>
      <c r="B141" t="s">
        <v>16</v>
      </c>
      <c r="C141">
        <v>25</v>
      </c>
      <c r="D141" t="s">
        <v>11</v>
      </c>
      <c r="E141" s="7">
        <v>44694</v>
      </c>
      <c r="F141" t="s">
        <v>24</v>
      </c>
      <c r="G141" s="6">
        <v>80700</v>
      </c>
      <c r="H141" t="s">
        <v>221</v>
      </c>
      <c r="I141" s="9">
        <f ca="1">(TODAY()-Staff[[#This Row],[Date Joined]])/365</f>
        <v>1.821917808219178</v>
      </c>
    </row>
    <row r="142" spans="1:9" x14ac:dyDescent="0.3">
      <c r="A142" t="s">
        <v>68</v>
      </c>
      <c r="B142" t="s">
        <v>9</v>
      </c>
      <c r="C142">
        <v>19</v>
      </c>
      <c r="D142" t="s">
        <v>14</v>
      </c>
      <c r="E142" s="7">
        <v>44277</v>
      </c>
      <c r="F142" t="s">
        <v>13</v>
      </c>
      <c r="G142" s="6">
        <v>58960</v>
      </c>
      <c r="H142" t="s">
        <v>221</v>
      </c>
      <c r="I142" s="9">
        <f ca="1">(TODAY()-Staff[[#This Row],[Date Joined]])/365</f>
        <v>2.9643835616438357</v>
      </c>
    </row>
    <row r="143" spans="1:9" x14ac:dyDescent="0.3">
      <c r="A143" t="s">
        <v>69</v>
      </c>
      <c r="B143" t="s">
        <v>9</v>
      </c>
      <c r="C143">
        <v>36</v>
      </c>
      <c r="D143" t="s">
        <v>14</v>
      </c>
      <c r="E143" s="7">
        <v>44019</v>
      </c>
      <c r="F143" t="s">
        <v>24</v>
      </c>
      <c r="G143" s="6">
        <v>118840</v>
      </c>
      <c r="H143" t="s">
        <v>221</v>
      </c>
      <c r="I143" s="9">
        <f ca="1">(TODAY()-Staff[[#This Row],[Date Joined]])/365</f>
        <v>3.6712328767123288</v>
      </c>
    </row>
    <row r="144" spans="1:9" x14ac:dyDescent="0.3">
      <c r="A144" t="s">
        <v>70</v>
      </c>
      <c r="B144" t="s">
        <v>9</v>
      </c>
      <c r="C144">
        <v>28</v>
      </c>
      <c r="D144" t="s">
        <v>11</v>
      </c>
      <c r="E144" s="7">
        <v>44041</v>
      </c>
      <c r="F144" t="s">
        <v>18</v>
      </c>
      <c r="G144" s="6">
        <v>48170</v>
      </c>
      <c r="H144" t="s">
        <v>221</v>
      </c>
      <c r="I144" s="9">
        <f ca="1">(TODAY()-Staff[[#This Row],[Date Joined]])/365</f>
        <v>3.6109589041095891</v>
      </c>
    </row>
    <row r="145" spans="1:9" x14ac:dyDescent="0.3">
      <c r="A145" t="s">
        <v>71</v>
      </c>
      <c r="B145" t="s">
        <v>16</v>
      </c>
      <c r="C145">
        <v>32</v>
      </c>
      <c r="D145" t="s">
        <v>14</v>
      </c>
      <c r="E145" s="7">
        <v>44400</v>
      </c>
      <c r="F145" t="s">
        <v>27</v>
      </c>
      <c r="G145" s="6">
        <v>45510</v>
      </c>
      <c r="H145" t="s">
        <v>221</v>
      </c>
      <c r="I145" s="9">
        <f ca="1">(TODAY()-Staff[[#This Row],[Date Joined]])/365</f>
        <v>2.6273972602739728</v>
      </c>
    </row>
    <row r="146" spans="1:9" x14ac:dyDescent="0.3">
      <c r="A146" t="s">
        <v>72</v>
      </c>
      <c r="B146" t="s">
        <v>16</v>
      </c>
      <c r="C146">
        <v>36</v>
      </c>
      <c r="D146" t="s">
        <v>14</v>
      </c>
      <c r="E146" s="7">
        <v>44085</v>
      </c>
      <c r="F146" t="s">
        <v>13</v>
      </c>
      <c r="G146" s="6">
        <v>114890</v>
      </c>
      <c r="H146" t="s">
        <v>221</v>
      </c>
      <c r="I146" s="9">
        <f ca="1">(TODAY()-Staff[[#This Row],[Date Joined]])/365</f>
        <v>3.4904109589041097</v>
      </c>
    </row>
    <row r="147" spans="1:9" x14ac:dyDescent="0.3">
      <c r="A147" t="s">
        <v>73</v>
      </c>
      <c r="B147" t="s">
        <v>9</v>
      </c>
      <c r="C147">
        <v>30</v>
      </c>
      <c r="D147" t="s">
        <v>14</v>
      </c>
      <c r="E147" s="7">
        <v>44850</v>
      </c>
      <c r="F147" t="s">
        <v>24</v>
      </c>
      <c r="G147" s="6">
        <v>69710</v>
      </c>
      <c r="H147" t="s">
        <v>221</v>
      </c>
      <c r="I147" s="9">
        <f ca="1">(TODAY()-Staff[[#This Row],[Date Joined]])/365</f>
        <v>1.3945205479452054</v>
      </c>
    </row>
    <row r="148" spans="1:9" x14ac:dyDescent="0.3">
      <c r="A148" t="s">
        <v>74</v>
      </c>
      <c r="B148" t="s">
        <v>9</v>
      </c>
      <c r="C148">
        <v>36</v>
      </c>
      <c r="D148" t="s">
        <v>14</v>
      </c>
      <c r="E148" s="7">
        <v>44333</v>
      </c>
      <c r="F148" t="s">
        <v>18</v>
      </c>
      <c r="G148" s="6">
        <v>71380</v>
      </c>
      <c r="H148" t="s">
        <v>221</v>
      </c>
      <c r="I148" s="9">
        <f ca="1">(TODAY()-Staff[[#This Row],[Date Joined]])/365</f>
        <v>2.8109589041095893</v>
      </c>
    </row>
    <row r="149" spans="1:9" x14ac:dyDescent="0.3">
      <c r="A149" t="s">
        <v>75</v>
      </c>
      <c r="B149" t="s">
        <v>16</v>
      </c>
      <c r="C149">
        <v>38</v>
      </c>
      <c r="D149" t="s">
        <v>44</v>
      </c>
      <c r="E149" s="7">
        <v>44377</v>
      </c>
      <c r="F149" t="s">
        <v>10</v>
      </c>
      <c r="G149" s="6">
        <v>109160</v>
      </c>
      <c r="H149" t="s">
        <v>221</v>
      </c>
      <c r="I149" s="9">
        <f ca="1">(TODAY()-Staff[[#This Row],[Date Joined]])/365</f>
        <v>2.6904109589041094</v>
      </c>
    </row>
    <row r="150" spans="1:9" x14ac:dyDescent="0.3">
      <c r="A150" t="s">
        <v>76</v>
      </c>
      <c r="B150" t="s">
        <v>9</v>
      </c>
      <c r="C150">
        <v>27</v>
      </c>
      <c r="D150" t="s">
        <v>50</v>
      </c>
      <c r="E150" s="7">
        <v>44609</v>
      </c>
      <c r="F150" t="s">
        <v>13</v>
      </c>
      <c r="G150" s="6">
        <v>113280</v>
      </c>
      <c r="H150" t="s">
        <v>221</v>
      </c>
      <c r="I150" s="9">
        <f ca="1">(TODAY()-Staff[[#This Row],[Date Joined]])/365</f>
        <v>2.0547945205479454</v>
      </c>
    </row>
    <row r="151" spans="1:9" x14ac:dyDescent="0.3">
      <c r="A151" t="s">
        <v>77</v>
      </c>
      <c r="B151" t="s">
        <v>9</v>
      </c>
      <c r="C151">
        <v>30</v>
      </c>
      <c r="D151" t="s">
        <v>14</v>
      </c>
      <c r="E151" s="7">
        <v>44273</v>
      </c>
      <c r="F151" t="s">
        <v>24</v>
      </c>
      <c r="G151" s="6">
        <v>69120</v>
      </c>
      <c r="H151" t="s">
        <v>221</v>
      </c>
      <c r="I151" s="9">
        <f ca="1">(TODAY()-Staff[[#This Row],[Date Joined]])/365</f>
        <v>2.9753424657534246</v>
      </c>
    </row>
    <row r="152" spans="1:9" x14ac:dyDescent="0.3">
      <c r="A152" t="s">
        <v>78</v>
      </c>
      <c r="B152" t="s">
        <v>16</v>
      </c>
      <c r="C152">
        <v>37</v>
      </c>
      <c r="D152" t="s">
        <v>14</v>
      </c>
      <c r="E152" s="7">
        <v>44451</v>
      </c>
      <c r="F152" t="s">
        <v>27</v>
      </c>
      <c r="G152" s="6">
        <v>118100</v>
      </c>
      <c r="H152" t="s">
        <v>221</v>
      </c>
      <c r="I152" s="9">
        <f ca="1">(TODAY()-Staff[[#This Row],[Date Joined]])/365</f>
        <v>2.4876712328767123</v>
      </c>
    </row>
    <row r="153" spans="1:9" x14ac:dyDescent="0.3">
      <c r="A153" t="s">
        <v>79</v>
      </c>
      <c r="B153" t="s">
        <v>16</v>
      </c>
      <c r="C153">
        <v>22</v>
      </c>
      <c r="D153" t="s">
        <v>11</v>
      </c>
      <c r="E153" s="7">
        <v>44450</v>
      </c>
      <c r="F153" t="s">
        <v>13</v>
      </c>
      <c r="G153" s="6">
        <v>76900</v>
      </c>
      <c r="H153" t="s">
        <v>221</v>
      </c>
      <c r="I153" s="9">
        <f ca="1">(TODAY()-Staff[[#This Row],[Date Joined]])/365</f>
        <v>2.4904109589041097</v>
      </c>
    </row>
    <row r="154" spans="1:9" x14ac:dyDescent="0.3">
      <c r="A154" t="s">
        <v>80</v>
      </c>
      <c r="B154" t="s">
        <v>16</v>
      </c>
      <c r="C154">
        <v>43</v>
      </c>
      <c r="D154" t="s">
        <v>14</v>
      </c>
      <c r="E154" s="7">
        <v>45045</v>
      </c>
      <c r="F154" t="s">
        <v>24</v>
      </c>
      <c r="G154" s="6">
        <v>114870</v>
      </c>
      <c r="H154" t="s">
        <v>221</v>
      </c>
      <c r="I154" s="9">
        <f ca="1">(TODAY()-Staff[[#This Row],[Date Joined]])/365</f>
        <v>0.86027397260273974</v>
      </c>
    </row>
    <row r="155" spans="1:9" x14ac:dyDescent="0.3">
      <c r="A155" t="s">
        <v>81</v>
      </c>
      <c r="B155" t="s">
        <v>209</v>
      </c>
      <c r="C155">
        <v>32</v>
      </c>
      <c r="D155" t="s">
        <v>14</v>
      </c>
      <c r="E155" s="7">
        <v>44774</v>
      </c>
      <c r="F155" t="s">
        <v>24</v>
      </c>
      <c r="G155" s="6">
        <v>91310</v>
      </c>
      <c r="H155" t="s">
        <v>221</v>
      </c>
      <c r="I155" s="9">
        <f ca="1">(TODAY()-Staff[[#This Row],[Date Joined]])/365</f>
        <v>1.6027397260273972</v>
      </c>
    </row>
    <row r="156" spans="1:9" x14ac:dyDescent="0.3">
      <c r="A156" t="s">
        <v>82</v>
      </c>
      <c r="B156" t="s">
        <v>16</v>
      </c>
      <c r="C156">
        <v>28</v>
      </c>
      <c r="D156" t="s">
        <v>14</v>
      </c>
      <c r="E156" s="7">
        <v>44486</v>
      </c>
      <c r="F156" t="s">
        <v>13</v>
      </c>
      <c r="G156" s="6">
        <v>104770</v>
      </c>
      <c r="H156" t="s">
        <v>221</v>
      </c>
      <c r="I156" s="9">
        <f ca="1">(TODAY()-Staff[[#This Row],[Date Joined]])/365</f>
        <v>2.3917808219178083</v>
      </c>
    </row>
    <row r="157" spans="1:9" x14ac:dyDescent="0.3">
      <c r="A157" t="s">
        <v>83</v>
      </c>
      <c r="B157" t="s">
        <v>9</v>
      </c>
      <c r="C157">
        <v>27</v>
      </c>
      <c r="D157" t="s">
        <v>14</v>
      </c>
      <c r="E157" s="7">
        <v>44134</v>
      </c>
      <c r="F157" t="s">
        <v>10</v>
      </c>
      <c r="G157" s="6">
        <v>54970</v>
      </c>
      <c r="H157" t="s">
        <v>221</v>
      </c>
      <c r="I157" s="9">
        <f ca="1">(TODAY()-Staff[[#This Row],[Date Joined]])/365</f>
        <v>3.3561643835616439</v>
      </c>
    </row>
    <row r="158" spans="1:9" x14ac:dyDescent="0.3">
      <c r="A158" t="s">
        <v>84</v>
      </c>
      <c r="B158" t="s">
        <v>209</v>
      </c>
      <c r="C158">
        <v>26</v>
      </c>
      <c r="D158" t="s">
        <v>11</v>
      </c>
      <c r="E158" s="7">
        <v>44271</v>
      </c>
      <c r="F158" t="s">
        <v>24</v>
      </c>
      <c r="G158" s="6">
        <v>90700</v>
      </c>
      <c r="H158" t="s">
        <v>221</v>
      </c>
      <c r="I158" s="9">
        <f ca="1">(TODAY()-Staff[[#This Row],[Date Joined]])/365</f>
        <v>2.9808219178082194</v>
      </c>
    </row>
    <row r="159" spans="1:9" x14ac:dyDescent="0.3">
      <c r="A159" t="s">
        <v>85</v>
      </c>
      <c r="B159" t="s">
        <v>16</v>
      </c>
      <c r="C159">
        <v>38</v>
      </c>
      <c r="D159" t="s">
        <v>11</v>
      </c>
      <c r="E159" s="7">
        <v>44329</v>
      </c>
      <c r="F159" t="s">
        <v>10</v>
      </c>
      <c r="G159" s="6">
        <v>56870</v>
      </c>
      <c r="H159" t="s">
        <v>221</v>
      </c>
      <c r="I159" s="9">
        <f ca="1">(TODAY()-Staff[[#This Row],[Date Joined]])/365</f>
        <v>2.8219178082191783</v>
      </c>
    </row>
    <row r="160" spans="1:9" x14ac:dyDescent="0.3">
      <c r="A160" t="s">
        <v>86</v>
      </c>
      <c r="B160" t="s">
        <v>16</v>
      </c>
      <c r="C160">
        <v>25</v>
      </c>
      <c r="D160" t="s">
        <v>14</v>
      </c>
      <c r="E160" s="7">
        <v>44205</v>
      </c>
      <c r="F160" t="s">
        <v>10</v>
      </c>
      <c r="G160" s="6">
        <v>92700</v>
      </c>
      <c r="H160" t="s">
        <v>221</v>
      </c>
      <c r="I160" s="9">
        <f ca="1">(TODAY()-Staff[[#This Row],[Date Joined]])/365</f>
        <v>3.1616438356164385</v>
      </c>
    </row>
    <row r="161" spans="1:9" x14ac:dyDescent="0.3">
      <c r="A161" t="s">
        <v>87</v>
      </c>
      <c r="B161" t="s">
        <v>16</v>
      </c>
      <c r="C161">
        <v>21</v>
      </c>
      <c r="D161" t="s">
        <v>14</v>
      </c>
      <c r="E161" s="7">
        <v>44317</v>
      </c>
      <c r="F161" t="s">
        <v>18</v>
      </c>
      <c r="G161" s="6">
        <v>65920</v>
      </c>
      <c r="H161" t="s">
        <v>221</v>
      </c>
      <c r="I161" s="9">
        <f ca="1">(TODAY()-Staff[[#This Row],[Date Joined]])/365</f>
        <v>2.8547945205479452</v>
      </c>
    </row>
    <row r="162" spans="1:9" x14ac:dyDescent="0.3">
      <c r="A162" t="s">
        <v>88</v>
      </c>
      <c r="B162" t="s">
        <v>9</v>
      </c>
      <c r="C162">
        <v>26</v>
      </c>
      <c r="D162" t="s">
        <v>14</v>
      </c>
      <c r="E162" s="7">
        <v>44225</v>
      </c>
      <c r="F162" t="s">
        <v>13</v>
      </c>
      <c r="G162" s="6">
        <v>47360</v>
      </c>
      <c r="H162" t="s">
        <v>221</v>
      </c>
      <c r="I162" s="9">
        <f ca="1">(TODAY()-Staff[[#This Row],[Date Joined]])/365</f>
        <v>3.106849315068493</v>
      </c>
    </row>
    <row r="163" spans="1:9" x14ac:dyDescent="0.3">
      <c r="A163" t="s">
        <v>89</v>
      </c>
      <c r="B163" t="s">
        <v>9</v>
      </c>
      <c r="C163">
        <v>30</v>
      </c>
      <c r="D163" t="s">
        <v>14</v>
      </c>
      <c r="E163" s="7">
        <v>44666</v>
      </c>
      <c r="F163" t="s">
        <v>13</v>
      </c>
      <c r="G163" s="6">
        <v>60570</v>
      </c>
      <c r="H163" t="s">
        <v>221</v>
      </c>
      <c r="I163" s="9">
        <f ca="1">(TODAY()-Staff[[#This Row],[Date Joined]])/365</f>
        <v>1.8986301369863015</v>
      </c>
    </row>
    <row r="164" spans="1:9" x14ac:dyDescent="0.3">
      <c r="A164" t="s">
        <v>90</v>
      </c>
      <c r="B164" t="s">
        <v>16</v>
      </c>
      <c r="C164">
        <v>28</v>
      </c>
      <c r="D164" t="s">
        <v>14</v>
      </c>
      <c r="E164" s="7">
        <v>44649</v>
      </c>
      <c r="F164" t="s">
        <v>13</v>
      </c>
      <c r="G164" s="6">
        <v>104120</v>
      </c>
      <c r="H164" t="s">
        <v>221</v>
      </c>
      <c r="I164" s="9">
        <f ca="1">(TODAY()-Staff[[#This Row],[Date Joined]])/365</f>
        <v>1.9452054794520548</v>
      </c>
    </row>
    <row r="165" spans="1:9" x14ac:dyDescent="0.3">
      <c r="A165" t="s">
        <v>91</v>
      </c>
      <c r="B165" t="s">
        <v>9</v>
      </c>
      <c r="C165">
        <v>37</v>
      </c>
      <c r="D165" t="s">
        <v>19</v>
      </c>
      <c r="E165" s="7">
        <v>44338</v>
      </c>
      <c r="F165" t="s">
        <v>24</v>
      </c>
      <c r="G165" s="6">
        <v>88050</v>
      </c>
      <c r="H165" t="s">
        <v>221</v>
      </c>
      <c r="I165" s="9">
        <f ca="1">(TODAY()-Staff[[#This Row],[Date Joined]])/365</f>
        <v>2.7972602739726029</v>
      </c>
    </row>
    <row r="166" spans="1:9" x14ac:dyDescent="0.3">
      <c r="A166" t="s">
        <v>92</v>
      </c>
      <c r="B166" t="s">
        <v>9</v>
      </c>
      <c r="C166">
        <v>24</v>
      </c>
      <c r="D166" t="s">
        <v>14</v>
      </c>
      <c r="E166" s="7">
        <v>44686</v>
      </c>
      <c r="F166" t="s">
        <v>24</v>
      </c>
      <c r="G166" s="6">
        <v>100420</v>
      </c>
      <c r="H166" t="s">
        <v>221</v>
      </c>
      <c r="I166" s="9">
        <f ca="1">(TODAY()-Staff[[#This Row],[Date Joined]])/365</f>
        <v>1.8438356164383563</v>
      </c>
    </row>
    <row r="167" spans="1:9" x14ac:dyDescent="0.3">
      <c r="A167" t="s">
        <v>93</v>
      </c>
      <c r="B167" t="s">
        <v>16</v>
      </c>
      <c r="C167">
        <v>30</v>
      </c>
      <c r="D167" t="s">
        <v>14</v>
      </c>
      <c r="E167" s="7">
        <v>44850</v>
      </c>
      <c r="F167" t="s">
        <v>13</v>
      </c>
      <c r="G167" s="6">
        <v>114180</v>
      </c>
      <c r="H167" t="s">
        <v>221</v>
      </c>
      <c r="I167" s="9">
        <f ca="1">(TODAY()-Staff[[#This Row],[Date Joined]])/365</f>
        <v>1.3945205479452054</v>
      </c>
    </row>
    <row r="168" spans="1:9" x14ac:dyDescent="0.3">
      <c r="A168" t="s">
        <v>94</v>
      </c>
      <c r="B168" t="s">
        <v>16</v>
      </c>
      <c r="C168">
        <v>21</v>
      </c>
      <c r="D168" t="s">
        <v>14</v>
      </c>
      <c r="E168" s="7">
        <v>44678</v>
      </c>
      <c r="F168" t="s">
        <v>24</v>
      </c>
      <c r="G168" s="6">
        <v>33920</v>
      </c>
      <c r="H168" t="s">
        <v>221</v>
      </c>
      <c r="I168" s="9">
        <f ca="1">(TODAY()-Staff[[#This Row],[Date Joined]])/365</f>
        <v>1.8657534246575342</v>
      </c>
    </row>
    <row r="169" spans="1:9" x14ac:dyDescent="0.3">
      <c r="A169" t="s">
        <v>95</v>
      </c>
      <c r="B169" t="s">
        <v>9</v>
      </c>
      <c r="C169">
        <v>23</v>
      </c>
      <c r="D169" t="s">
        <v>14</v>
      </c>
      <c r="E169" s="7">
        <v>44440</v>
      </c>
      <c r="F169" t="s">
        <v>13</v>
      </c>
      <c r="G169" s="6">
        <v>106460</v>
      </c>
      <c r="H169" t="s">
        <v>221</v>
      </c>
      <c r="I169" s="9">
        <f ca="1">(TODAY()-Staff[[#This Row],[Date Joined]])/365</f>
        <v>2.5178082191780824</v>
      </c>
    </row>
    <row r="170" spans="1:9" x14ac:dyDescent="0.3">
      <c r="A170" t="s">
        <v>96</v>
      </c>
      <c r="B170" t="s">
        <v>9</v>
      </c>
      <c r="C170">
        <v>35</v>
      </c>
      <c r="D170" t="s">
        <v>14</v>
      </c>
      <c r="E170" s="7">
        <v>44727</v>
      </c>
      <c r="F170" t="s">
        <v>13</v>
      </c>
      <c r="G170" s="6">
        <v>40400</v>
      </c>
      <c r="H170" t="s">
        <v>221</v>
      </c>
      <c r="I170" s="9">
        <f ca="1">(TODAY()-Staff[[#This Row],[Date Joined]])/365</f>
        <v>1.7315068493150685</v>
      </c>
    </row>
    <row r="171" spans="1:9" x14ac:dyDescent="0.3">
      <c r="A171" t="s">
        <v>97</v>
      </c>
      <c r="B171" t="s">
        <v>9</v>
      </c>
      <c r="C171">
        <v>27</v>
      </c>
      <c r="D171" t="s">
        <v>11</v>
      </c>
      <c r="E171" s="7">
        <v>44236</v>
      </c>
      <c r="F171" t="s">
        <v>18</v>
      </c>
      <c r="G171" s="6">
        <v>91650</v>
      </c>
      <c r="H171" t="s">
        <v>221</v>
      </c>
      <c r="I171" s="9">
        <f ca="1">(TODAY()-Staff[[#This Row],[Date Joined]])/365</f>
        <v>3.0767123287671234</v>
      </c>
    </row>
    <row r="172" spans="1:9" x14ac:dyDescent="0.3">
      <c r="A172" t="s">
        <v>98</v>
      </c>
      <c r="B172" t="s">
        <v>9</v>
      </c>
      <c r="C172">
        <v>43</v>
      </c>
      <c r="D172" t="s">
        <v>14</v>
      </c>
      <c r="E172" s="7">
        <v>44620</v>
      </c>
      <c r="F172" t="s">
        <v>10</v>
      </c>
      <c r="G172" s="6">
        <v>36040</v>
      </c>
      <c r="H172" t="s">
        <v>221</v>
      </c>
      <c r="I172" s="9">
        <f ca="1">(TODAY()-Staff[[#This Row],[Date Joined]])/365</f>
        <v>2.0246575342465754</v>
      </c>
    </row>
    <row r="173" spans="1:9" x14ac:dyDescent="0.3">
      <c r="A173" t="s">
        <v>99</v>
      </c>
      <c r="B173" t="s">
        <v>16</v>
      </c>
      <c r="C173">
        <v>40</v>
      </c>
      <c r="D173" t="s">
        <v>14</v>
      </c>
      <c r="E173" s="7">
        <v>44381</v>
      </c>
      <c r="F173" t="s">
        <v>24</v>
      </c>
      <c r="G173" s="6">
        <v>104410</v>
      </c>
      <c r="H173" t="s">
        <v>221</v>
      </c>
      <c r="I173" s="9">
        <f ca="1">(TODAY()-Staff[[#This Row],[Date Joined]])/365</f>
        <v>2.6794520547945204</v>
      </c>
    </row>
    <row r="174" spans="1:9" x14ac:dyDescent="0.3">
      <c r="A174" t="s">
        <v>100</v>
      </c>
      <c r="B174" t="s">
        <v>9</v>
      </c>
      <c r="C174">
        <v>30</v>
      </c>
      <c r="D174" t="s">
        <v>14</v>
      </c>
      <c r="E174" s="7">
        <v>44606</v>
      </c>
      <c r="F174" t="s">
        <v>18</v>
      </c>
      <c r="G174" s="6">
        <v>96800</v>
      </c>
      <c r="H174" t="s">
        <v>221</v>
      </c>
      <c r="I174" s="9">
        <f ca="1">(TODAY()-Staff[[#This Row],[Date Joined]])/365</f>
        <v>2.0630136986301371</v>
      </c>
    </row>
    <row r="175" spans="1:9" x14ac:dyDescent="0.3">
      <c r="A175" t="s">
        <v>101</v>
      </c>
      <c r="B175" t="s">
        <v>16</v>
      </c>
      <c r="C175">
        <v>34</v>
      </c>
      <c r="D175" t="s">
        <v>14</v>
      </c>
      <c r="E175" s="7">
        <v>44459</v>
      </c>
      <c r="F175" t="s">
        <v>18</v>
      </c>
      <c r="G175" s="6">
        <v>85000</v>
      </c>
      <c r="H175" t="s">
        <v>221</v>
      </c>
      <c r="I175" s="9">
        <f ca="1">(TODAY()-Staff[[#This Row],[Date Joined]])/365</f>
        <v>2.4657534246575343</v>
      </c>
    </row>
    <row r="176" spans="1:9" x14ac:dyDescent="0.3">
      <c r="A176" t="s">
        <v>102</v>
      </c>
      <c r="B176" t="s">
        <v>9</v>
      </c>
      <c r="C176">
        <v>28</v>
      </c>
      <c r="D176" t="s">
        <v>50</v>
      </c>
      <c r="E176" s="7">
        <v>44820</v>
      </c>
      <c r="F176" t="s">
        <v>10</v>
      </c>
      <c r="G176" s="6">
        <v>43510</v>
      </c>
      <c r="H176" t="s">
        <v>221</v>
      </c>
      <c r="I176" s="9">
        <f ca="1">(TODAY()-Staff[[#This Row],[Date Joined]])/365</f>
        <v>1.4767123287671233</v>
      </c>
    </row>
    <row r="177" spans="1:9" x14ac:dyDescent="0.3">
      <c r="A177" t="s">
        <v>103</v>
      </c>
      <c r="B177" t="s">
        <v>9</v>
      </c>
      <c r="C177">
        <v>33</v>
      </c>
      <c r="D177" t="s">
        <v>14</v>
      </c>
      <c r="E177" s="7">
        <v>44243</v>
      </c>
      <c r="F177" t="s">
        <v>18</v>
      </c>
      <c r="G177" s="6">
        <v>59430</v>
      </c>
      <c r="H177" t="s">
        <v>221</v>
      </c>
      <c r="I177" s="9">
        <f ca="1">(TODAY()-Staff[[#This Row],[Date Joined]])/365</f>
        <v>3.0575342465753423</v>
      </c>
    </row>
    <row r="178" spans="1:9" x14ac:dyDescent="0.3">
      <c r="A178" t="s">
        <v>104</v>
      </c>
      <c r="B178" t="s">
        <v>16</v>
      </c>
      <c r="C178">
        <v>33</v>
      </c>
      <c r="D178" t="s">
        <v>14</v>
      </c>
      <c r="E178" s="7">
        <v>44067</v>
      </c>
      <c r="F178" t="s">
        <v>18</v>
      </c>
      <c r="G178" s="6">
        <v>65360</v>
      </c>
      <c r="H178" t="s">
        <v>221</v>
      </c>
      <c r="I178" s="9">
        <f ca="1">(TODAY()-Staff[[#This Row],[Date Joined]])/365</f>
        <v>3.5397260273972604</v>
      </c>
    </row>
    <row r="179" spans="1:9" x14ac:dyDescent="0.3">
      <c r="A179" t="s">
        <v>105</v>
      </c>
      <c r="B179" t="s">
        <v>16</v>
      </c>
      <c r="C179">
        <v>32</v>
      </c>
      <c r="D179" t="s">
        <v>14</v>
      </c>
      <c r="E179" s="7">
        <v>44611</v>
      </c>
      <c r="F179" t="s">
        <v>13</v>
      </c>
      <c r="G179" s="6">
        <v>41570</v>
      </c>
      <c r="H179" t="s">
        <v>221</v>
      </c>
      <c r="I179" s="9">
        <f ca="1">(TODAY()-Staff[[#This Row],[Date Joined]])/365</f>
        <v>2.0493150684931507</v>
      </c>
    </row>
    <row r="180" spans="1:9" x14ac:dyDescent="0.3">
      <c r="A180" t="s">
        <v>106</v>
      </c>
      <c r="B180" t="s">
        <v>16</v>
      </c>
      <c r="C180">
        <v>33</v>
      </c>
      <c r="D180" t="s">
        <v>14</v>
      </c>
      <c r="E180" s="7">
        <v>44312</v>
      </c>
      <c r="F180" t="s">
        <v>24</v>
      </c>
      <c r="G180" s="6">
        <v>75280</v>
      </c>
      <c r="H180" t="s">
        <v>221</v>
      </c>
      <c r="I180" s="9">
        <f ca="1">(TODAY()-Staff[[#This Row],[Date Joined]])/365</f>
        <v>2.8684931506849316</v>
      </c>
    </row>
    <row r="181" spans="1:9" x14ac:dyDescent="0.3">
      <c r="A181" t="s">
        <v>107</v>
      </c>
      <c r="B181" t="s">
        <v>9</v>
      </c>
      <c r="C181">
        <v>33</v>
      </c>
      <c r="D181" t="s">
        <v>14</v>
      </c>
      <c r="E181" s="7">
        <v>44385</v>
      </c>
      <c r="F181" t="s">
        <v>10</v>
      </c>
      <c r="G181" s="6">
        <v>74550</v>
      </c>
      <c r="H181" t="s">
        <v>221</v>
      </c>
      <c r="I181" s="9">
        <f ca="1">(TODAY()-Staff[[#This Row],[Date Joined]])/365</f>
        <v>2.6684931506849314</v>
      </c>
    </row>
    <row r="182" spans="1:9" x14ac:dyDescent="0.3">
      <c r="A182" t="s">
        <v>108</v>
      </c>
      <c r="B182" t="s">
        <v>9</v>
      </c>
      <c r="C182">
        <v>30</v>
      </c>
      <c r="D182" t="s">
        <v>14</v>
      </c>
      <c r="E182" s="7">
        <v>44701</v>
      </c>
      <c r="F182" t="s">
        <v>13</v>
      </c>
      <c r="G182" s="6">
        <v>67950</v>
      </c>
      <c r="H182" t="s">
        <v>221</v>
      </c>
      <c r="I182" s="9">
        <f ca="1">(TODAY()-Staff[[#This Row],[Date Joined]])/365</f>
        <v>1.8027397260273972</v>
      </c>
    </row>
    <row r="183" spans="1:9" x14ac:dyDescent="0.3">
      <c r="A183" t="s">
        <v>109</v>
      </c>
      <c r="B183" t="s">
        <v>9</v>
      </c>
      <c r="C183">
        <v>42</v>
      </c>
      <c r="D183" t="s">
        <v>19</v>
      </c>
      <c r="E183" s="7">
        <v>44731</v>
      </c>
      <c r="F183" t="s">
        <v>18</v>
      </c>
      <c r="G183" s="6">
        <v>70270</v>
      </c>
      <c r="H183" t="s">
        <v>221</v>
      </c>
      <c r="I183" s="9">
        <f ca="1">(TODAY()-Staff[[#This Row],[Date Joined]])/365</f>
        <v>1.7205479452054795</v>
      </c>
    </row>
    <row r="184" spans="1:9" x14ac:dyDescent="0.3">
      <c r="A184" t="s">
        <v>110</v>
      </c>
      <c r="B184" t="s">
        <v>9</v>
      </c>
      <c r="C184">
        <v>26</v>
      </c>
      <c r="D184" t="s">
        <v>14</v>
      </c>
      <c r="E184" s="7">
        <v>44411</v>
      </c>
      <c r="F184" t="s">
        <v>13</v>
      </c>
      <c r="G184" s="6">
        <v>53540</v>
      </c>
      <c r="H184" t="s">
        <v>221</v>
      </c>
      <c r="I184" s="9">
        <f ca="1">(TODAY()-Staff[[#This Row],[Date Joined]])/365</f>
        <v>2.5972602739726027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60C68-ADEE-41F2-A7D2-ED2E1FE9451A}">
  <sheetPr>
    <tabColor theme="8" tint="0.79998168889431442"/>
  </sheetPr>
  <dimension ref="A2:L38"/>
  <sheetViews>
    <sheetView workbookViewId="0">
      <selection activeCell="H6" sqref="H6"/>
    </sheetView>
  </sheetViews>
  <sheetFormatPr defaultRowHeight="14.4" x14ac:dyDescent="0.3"/>
  <cols>
    <col min="2" max="2" width="30" bestFit="1" customWidth="1"/>
    <col min="3" max="3" width="7.6640625" bestFit="1" customWidth="1"/>
    <col min="4" max="4" width="14.109375" bestFit="1" customWidth="1"/>
    <col min="6" max="6" width="10.33203125" style="4" bestFit="1" customWidth="1"/>
    <col min="7" max="7" width="10.6640625" bestFit="1" customWidth="1"/>
  </cols>
  <sheetData>
    <row r="2" spans="1:12" x14ac:dyDescent="0.3">
      <c r="B2" s="26" t="s">
        <v>226</v>
      </c>
      <c r="C2" s="26"/>
      <c r="D2" s="26"/>
      <c r="E2" s="26"/>
      <c r="F2" s="26"/>
      <c r="G2" s="26"/>
      <c r="H2" s="26"/>
      <c r="I2" s="26"/>
      <c r="J2" s="26"/>
      <c r="K2" s="26"/>
      <c r="L2" s="26"/>
    </row>
    <row r="3" spans="1:12" ht="14.4" customHeight="1" x14ac:dyDescent="0.3">
      <c r="A3" s="22">
        <v>3</v>
      </c>
      <c r="E3" s="4"/>
      <c r="F3"/>
    </row>
    <row r="4" spans="1:12" x14ac:dyDescent="0.3">
      <c r="E4" s="4"/>
      <c r="F4"/>
    </row>
    <row r="5" spans="1:12" x14ac:dyDescent="0.3">
      <c r="E5" s="4"/>
      <c r="F5"/>
    </row>
    <row r="6" spans="1:12" ht="14.4" customHeight="1" x14ac:dyDescent="0.3">
      <c r="A6" s="21" t="s">
        <v>222</v>
      </c>
      <c r="B6" s="20" t="s">
        <v>223</v>
      </c>
      <c r="C6" t="s">
        <v>224</v>
      </c>
      <c r="E6" s="4"/>
      <c r="F6"/>
    </row>
    <row r="7" spans="1:12" x14ac:dyDescent="0.3">
      <c r="E7" s="4"/>
      <c r="F7"/>
    </row>
    <row r="8" spans="1:12" x14ac:dyDescent="0.3">
      <c r="A8" s="21" t="s">
        <v>225</v>
      </c>
      <c r="B8" s="19">
        <f>COUNTIFS(Staff[Department],B6)</f>
        <v>28</v>
      </c>
      <c r="E8" s="4"/>
      <c r="F8"/>
    </row>
    <row r="9" spans="1:12" x14ac:dyDescent="0.3">
      <c r="E9" s="4"/>
      <c r="F9"/>
    </row>
    <row r="10" spans="1:12" x14ac:dyDescent="0.3">
      <c r="A10" s="23" t="s">
        <v>1</v>
      </c>
      <c r="B10" s="25" t="s">
        <v>6</v>
      </c>
      <c r="C10" s="24" t="s">
        <v>7</v>
      </c>
      <c r="E10" s="4"/>
      <c r="F10"/>
    </row>
    <row r="11" spans="1:12" x14ac:dyDescent="0.3">
      <c r="A11" t="e" cm="1" vm="1">
        <f t="array" aca="1" ref="A11" ca="1">_xlfn._xlws.SORT(_xlfn.CHOOSECOLS(_xlfn._xlws.FILTER(Staff[],Staff[Department]=B6),1,7,4),2,-1)</f>
        <v>#NAME?</v>
      </c>
      <c r="E11" s="4"/>
      <c r="F11"/>
    </row>
    <row r="12" spans="1:12" x14ac:dyDescent="0.3">
      <c r="E12" s="4"/>
      <c r="F12"/>
    </row>
    <row r="13" spans="1:12" x14ac:dyDescent="0.3">
      <c r="E13" s="4"/>
      <c r="F13"/>
    </row>
    <row r="14" spans="1:12" x14ac:dyDescent="0.3">
      <c r="E14" s="4"/>
      <c r="F14"/>
    </row>
    <row r="15" spans="1:12" x14ac:dyDescent="0.3">
      <c r="E15" s="4"/>
      <c r="F15"/>
    </row>
    <row r="16" spans="1:12" x14ac:dyDescent="0.3">
      <c r="E16" s="4"/>
      <c r="F16"/>
    </row>
    <row r="17" spans="5:6" x14ac:dyDescent="0.3">
      <c r="E17" s="4"/>
      <c r="F17"/>
    </row>
    <row r="18" spans="5:6" x14ac:dyDescent="0.3">
      <c r="E18" s="4"/>
      <c r="F18"/>
    </row>
    <row r="19" spans="5:6" x14ac:dyDescent="0.3">
      <c r="E19" s="4"/>
      <c r="F19"/>
    </row>
    <row r="20" spans="5:6" x14ac:dyDescent="0.3">
      <c r="E20" s="4"/>
      <c r="F20"/>
    </row>
    <row r="21" spans="5:6" x14ac:dyDescent="0.3">
      <c r="E21" s="4"/>
      <c r="F21"/>
    </row>
    <row r="22" spans="5:6" x14ac:dyDescent="0.3">
      <c r="E22" s="4"/>
      <c r="F22"/>
    </row>
    <row r="23" spans="5:6" x14ac:dyDescent="0.3">
      <c r="E23" s="4"/>
      <c r="F23"/>
    </row>
    <row r="24" spans="5:6" x14ac:dyDescent="0.3">
      <c r="E24" s="4"/>
      <c r="F24"/>
    </row>
    <row r="25" spans="5:6" x14ac:dyDescent="0.3">
      <c r="E25" s="4"/>
      <c r="F25"/>
    </row>
    <row r="26" spans="5:6" x14ac:dyDescent="0.3">
      <c r="E26" s="4"/>
      <c r="F26"/>
    </row>
    <row r="27" spans="5:6" x14ac:dyDescent="0.3">
      <c r="E27" s="4"/>
      <c r="F27"/>
    </row>
    <row r="28" spans="5:6" x14ac:dyDescent="0.3">
      <c r="E28" s="4"/>
      <c r="F28"/>
    </row>
    <row r="29" spans="5:6" x14ac:dyDescent="0.3">
      <c r="E29" s="4"/>
      <c r="F29"/>
    </row>
    <row r="30" spans="5:6" x14ac:dyDescent="0.3">
      <c r="E30" s="4"/>
      <c r="F30"/>
    </row>
    <row r="31" spans="5:6" x14ac:dyDescent="0.3">
      <c r="E31" s="4"/>
      <c r="F31"/>
    </row>
    <row r="32" spans="5:6" x14ac:dyDescent="0.3">
      <c r="E32" s="4"/>
      <c r="F32"/>
    </row>
    <row r="33" spans="5:6" x14ac:dyDescent="0.3">
      <c r="E33" s="4"/>
      <c r="F33"/>
    </row>
    <row r="34" spans="5:6" x14ac:dyDescent="0.3">
      <c r="E34" s="4"/>
      <c r="F34"/>
    </row>
    <row r="35" spans="5:6" x14ac:dyDescent="0.3">
      <c r="E35" s="4"/>
      <c r="F35"/>
    </row>
    <row r="36" spans="5:6" x14ac:dyDescent="0.3">
      <c r="E36" s="4"/>
      <c r="F36"/>
    </row>
    <row r="37" spans="5:6" x14ac:dyDescent="0.3">
      <c r="E37" s="4"/>
      <c r="F37"/>
    </row>
    <row r="38" spans="5:6" x14ac:dyDescent="0.3">
      <c r="E38" s="4"/>
      <c r="F38"/>
    </row>
  </sheetData>
  <mergeCells count="1">
    <mergeCell ref="B2:L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1e1817c-43c2-42ec-8606-128248ee759c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18DC842562324498033C3D0A0A8F916" ma:contentTypeVersion="11" ma:contentTypeDescription="Create a new document." ma:contentTypeScope="" ma:versionID="2c28595ba936156ac5cadefd2610e2da">
  <xsd:schema xmlns:xsd="http://www.w3.org/2001/XMLSchema" xmlns:xs="http://www.w3.org/2001/XMLSchema" xmlns:p="http://schemas.microsoft.com/office/2006/metadata/properties" xmlns:ns3="a1e1817c-43c2-42ec-8606-128248ee759c" xmlns:ns4="a0438f61-50db-43db-8197-ce90a3c0e222" targetNamespace="http://schemas.microsoft.com/office/2006/metadata/properties" ma:root="true" ma:fieldsID="8130763f04f8918393ebd150053d395b" ns3:_="" ns4:_="">
    <xsd:import namespace="a1e1817c-43c2-42ec-8606-128248ee759c"/>
    <xsd:import namespace="a0438f61-50db-43db-8197-ce90a3c0e22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DateTaken" minOccurs="0"/>
                <xsd:element ref="ns3:MediaServiceObjectDetectorVersions" minOccurs="0"/>
                <xsd:element ref="ns3:MediaServiceAutoTags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e1817c-43c2-42ec-8606-128248ee759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438f61-50db-43db-8197-ce90a3c0e22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6465D53-1A91-4D21-B9CE-4AD91E1B42C4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B3AB0349-ACD1-4EE7-8C33-E496F4A8D258}">
  <ds:schemaRefs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purl.org/dc/dcmitype/"/>
    <ds:schemaRef ds:uri="a1e1817c-43c2-42ec-8606-128248ee759c"/>
    <ds:schemaRef ds:uri="http://purl.org/dc/elements/1.1/"/>
    <ds:schemaRef ds:uri="a0438f61-50db-43db-8197-ce90a3c0e222"/>
    <ds:schemaRef ds:uri="http://schemas.microsoft.com/office/2006/documentManagement/types"/>
    <ds:schemaRef ds:uri="http://schemas.microsoft.com/office/2006/metadata/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DCFEBDAE-2F2B-4E84-8F3C-67390AF31FC5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768AFEC8-A983-4463-BF5A-518025CAB9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1e1817c-43c2-42ec-8606-128248ee759c"/>
    <ds:schemaRef ds:uri="a0438f61-50db-43db-8197-ce90a3c0e2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India staff</vt:lpstr>
      <vt:lpstr>All staff</vt:lpstr>
      <vt:lpstr>Info finder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Derry Hill</dc:creator>
  <cp:keywords/>
  <dc:description/>
  <cp:lastModifiedBy>122BT0506 (S. SIBASHISH)</cp:lastModifiedBy>
  <cp:revision/>
  <dcterms:created xsi:type="dcterms:W3CDTF">2021-03-14T20:21:32Z</dcterms:created>
  <dcterms:modified xsi:type="dcterms:W3CDTF">2024-03-08T12:51:41Z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0x010100618DC842562324498033C3D0A0A8F916</vt:lpwstr>
  </property>
</Properties>
</file>