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Documents\IIASA-Felix\DietChange_SocialMedia\"/>
    </mc:Choice>
  </mc:AlternateContent>
  <bookViews>
    <workbookView xWindow="0" yWindow="0" windowWidth="28800" windowHeight="12300" activeTab="1"/>
  </bookViews>
  <sheets>
    <sheet name="Sheet2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3" l="1"/>
  <c r="C16" i="3"/>
  <c r="K7" i="3"/>
  <c r="B17" i="2" l="1"/>
  <c r="B4" i="2" l="1"/>
  <c r="B5" i="2"/>
  <c r="B6" i="2"/>
  <c r="B7" i="2"/>
  <c r="B8" i="2"/>
  <c r="B10" i="2"/>
  <c r="B11" i="2"/>
  <c r="B13" i="2"/>
  <c r="B14" i="2"/>
  <c r="B15" i="2"/>
  <c r="B19" i="2"/>
  <c r="B20" i="2"/>
  <c r="B22" i="2"/>
  <c r="B23" i="2"/>
  <c r="B24" i="2"/>
  <c r="B26" i="2"/>
  <c r="B27" i="2"/>
  <c r="B28" i="2"/>
  <c r="B31" i="2"/>
  <c r="B32" i="2"/>
  <c r="B33" i="2"/>
  <c r="B34" i="2"/>
  <c r="B35" i="2"/>
  <c r="B36" i="2"/>
  <c r="B37" i="2"/>
  <c r="B38" i="2"/>
  <c r="B40" i="2"/>
  <c r="B2" i="2"/>
</calcChain>
</file>

<file path=xl/sharedStrings.xml><?xml version="1.0" encoding="utf-8"?>
<sst xmlns="http://schemas.openxmlformats.org/spreadsheetml/2006/main" count="243" uniqueCount="218">
  <si>
    <t>Country</t>
  </si>
  <si>
    <t>Vegetarian diet (%) (includes vegan diet)</t>
  </si>
  <si>
    <t>Approx. no. of individuals</t>
  </si>
  <si>
    <t>Data set year</t>
  </si>
  <si>
    <t>Vegan diet (%)</t>
  </si>
  <si>
    <t>Note</t>
  </si>
  <si>
    <t>2017[4]</t>
  </si>
  <si>
    <t>5% – 11%</t>
  </si>
  <si>
    <t>2016[5] 2010[6]</t>
  </si>
  <si>
    <t>2%[6]</t>
  </si>
  <si>
    <t>In 2016, a poll of Australians found 11.2% of respondents agreed that "The food I eat is all, or almost all, vegetarian." A 2010 Newspoll of Australians found 5% of respondents were vegetarian, and 2% were "strict vegetarian", sometimes meaning vegan.</t>
  </si>
  <si>
    <t>2013[7]</t>
  </si>
  <si>
    <t>2018[8]</t>
  </si>
  <si>
    <t>2018[9]</t>
  </si>
  <si>
    <t>3%[10]</t>
  </si>
  <si>
    <t>2018[9][10]</t>
  </si>
  <si>
    <t>Vegan percentage derived from vegan and vegetarian respondents only,[10] due to access bias, and calculated on top of IBOPE's survey[9]</t>
  </si>
  <si>
    <t>2016[11]</t>
  </si>
  <si>
    <t>2018[12]</t>
  </si>
  <si>
    <t>4% – 5%</t>
  </si>
  <si>
    <t>54,428,000 – 68,035,000</t>
  </si>
  <si>
    <t>2013[13]</t>
  </si>
  <si>
    <t>1999[14]</t>
  </si>
  <si>
    <t>2016[15]</t>
  </si>
  <si>
    <t>2% – 6%</t>
  </si>
  <si>
    <t>108,000 – 329,000</t>
  </si>
  <si>
    <t>2011[16] 2015[17]</t>
  </si>
  <si>
    <t>2013[18]</t>
  </si>
  <si>
    <t>2018[19]</t>
  </si>
  <si>
    <t>2018[20]</t>
  </si>
  <si>
    <t>2019[21]</t>
  </si>
  <si>
    <t>31%[22]</t>
  </si>
  <si>
    <t>375 000 000</t>
  </si>
  <si>
    <t>2015[23][24]</t>
  </si>
  <si>
    <t>2014[23][24]</t>
  </si>
  <si>
    <t>7.1% – 10%</t>
  </si>
  <si>
    <t>2009[25] 2015[26]</t>
  </si>
  <si>
    <t>0.6% – 2.8%</t>
  </si>
  <si>
    <t>400,000 – 1,680,000</t>
  </si>
  <si>
    <t>2015[26][27]</t>
  </si>
  <si>
    <t>2015[28]</t>
  </si>
  <si>
    <t>Most, if not all of these vegetarians are Rastafarians</t>
  </si>
  <si>
    <t>2014[29]</t>
  </si>
  <si>
    <t>3% – 5%</t>
  </si>
  <si>
    <t>60,000 – 100,000</t>
  </si>
  <si>
    <t>2013[30]</t>
  </si>
  <si>
    <t>2018[31]</t>
  </si>
  <si>
    <t>2016[32]</t>
  </si>
  <si>
    <t>2016[33] 2017[34] 2018[35]</t>
  </si>
  <si>
    <t>2019[36]</t>
  </si>
  <si>
    <t>2016[37]</t>
  </si>
  <si>
    <t>2% – 4%</t>
  </si>
  <si>
    <t>100,000 - 200,000</t>
  </si>
  <si>
    <t>2004[38]</t>
  </si>
  <si>
    <t>0.2% – 0.4%</t>
  </si>
  <si>
    <t>10,000 - 20,000</t>
  </si>
  <si>
    <t>2014[39]</t>
  </si>
  <si>
    <t>2016[40]</t>
  </si>
  <si>
    <t>2016[41]</t>
  </si>
  <si>
    <t>2017[42]</t>
  </si>
  <si>
    <t>2018[43]</t>
  </si>
  <si>
    <t>survey conducted by marketing research firm Nielsen Corporation</t>
  </si>
  <si>
    <t>3% – 4%</t>
  </si>
  <si>
    <t>4,380,000 – 5,840,000</t>
  </si>
  <si>
    <t>2014[44][45]</t>
  </si>
  <si>
    <t>1.4% – 1.6%</t>
  </si>
  <si>
    <t>28,922 – 33,054</t>
  </si>
  <si>
    <t>2007/2008[46]</t>
  </si>
  <si>
    <t>0.3% – 0.5%</t>
  </si>
  <si>
    <t>6,197 – 10,329</t>
  </si>
  <si>
    <t>Age group: 18-65; a representative sample; unbiased data (survey conducted by National Institute of Public Health); new data will be available soon (2018/2019/2020).</t>
  </si>
  <si>
    <t>2017[47]</t>
  </si>
  <si>
    <t>2017[48]</t>
  </si>
  <si>
    <t>adult population</t>
  </si>
  <si>
    <t>2014[49]</t>
  </si>
  <si>
    <t>Based on a 1000 person telephone survey.</t>
  </si>
  <si>
    <t>2017[50]</t>
  </si>
  <si>
    <t>2015[51] 2016[52] 2017[53]</t>
  </si>
  <si>
    <t>2017[54]</t>
  </si>
  <si>
    <t>2018[2]</t>
  </si>
  <si>
    <t>2018[55]</t>
  </si>
  <si>
    <t>Although other surveys claim higher numbers (e.g. 7% vegan, 14% veg), the Vegan Society statistics are more reliable - see ref.[2]</t>
  </si>
  <si>
    <t>5% - 8%</t>
  </si>
  <si>
    <t>12,646,000 - 20,233,000</t>
  </si>
  <si>
    <t>2018[56]</t>
  </si>
  <si>
    <t>"Results for this Gallup poll are based on telephone interviews conducted July 1–11, 2018, with a random sample of 1,033 adults, aged 18 and older, living in all 50 U.S. states and the District of Columbia."[56]</t>
  </si>
  <si>
    <t>2011[57]</t>
  </si>
  <si>
    <t>Vegetarian</t>
  </si>
  <si>
    <t>Ukraine</t>
  </si>
  <si>
    <t>Argentina</t>
  </si>
  <si>
    <t>Australia</t>
  </si>
  <si>
    <t>Austria</t>
  </si>
  <si>
    <t>Belgium</t>
  </si>
  <si>
    <t>Brazil</t>
  </si>
  <si>
    <t>Canada</t>
  </si>
  <si>
    <t>Chile</t>
  </si>
  <si>
    <t>China</t>
  </si>
  <si>
    <t>Czechia</t>
  </si>
  <si>
    <t>Denmark</t>
  </si>
  <si>
    <t>Finland</t>
  </si>
  <si>
    <t>France</t>
  </si>
  <si>
    <t>Germany</t>
  </si>
  <si>
    <t>Greece</t>
  </si>
  <si>
    <t>India</t>
  </si>
  <si>
    <t>Israel</t>
  </si>
  <si>
    <t>Italy</t>
  </si>
  <si>
    <t>Jamaica</t>
  </si>
  <si>
    <t>Japan</t>
  </si>
  <si>
    <t>Latvia</t>
  </si>
  <si>
    <t>Mexico</t>
  </si>
  <si>
    <t>Netherlands</t>
  </si>
  <si>
    <t>NewZealand</t>
  </si>
  <si>
    <t>Norway</t>
  </si>
  <si>
    <t>Philippines</t>
  </si>
  <si>
    <t>Poland</t>
  </si>
  <si>
    <t>Portugal</t>
  </si>
  <si>
    <t>Russia</t>
  </si>
  <si>
    <t>Slovenia</t>
  </si>
  <si>
    <t>SouthKorea</t>
  </si>
  <si>
    <t>Spain</t>
  </si>
  <si>
    <t>Sweden</t>
  </si>
  <si>
    <t>Switzerland</t>
  </si>
  <si>
    <t>Taiwan</t>
  </si>
  <si>
    <t>Thailand</t>
  </si>
  <si>
    <t>UnitedKingdom</t>
  </si>
  <si>
    <t>UnitedStates</t>
  </si>
  <si>
    <t>Vietnam</t>
  </si>
  <si>
    <t> Argentina</t>
  </si>
  <si>
    <t> Australia</t>
  </si>
  <si>
    <t> Austria</t>
  </si>
  <si>
    <t> Belgium</t>
  </si>
  <si>
    <t> Brazil</t>
  </si>
  <si>
    <r>
      <t>Vegan percentage derived from vegan and vegetarian respondents only,</t>
    </r>
    <r>
      <rPr>
        <vertAlign val="superscript"/>
        <sz val="8"/>
        <color rgb="FF0B0080"/>
        <rFont val="Arial"/>
        <family val="2"/>
      </rPr>
      <t>[9]</t>
    </r>
    <r>
      <rPr>
        <sz val="11"/>
        <color rgb="FF222222"/>
        <rFont val="Arial"/>
        <family val="2"/>
      </rPr>
      <t> due to access bias, and calculated on top of IBOPE's survey</t>
    </r>
    <r>
      <rPr>
        <vertAlign val="superscript"/>
        <sz val="8"/>
        <color rgb="FF0B0080"/>
        <rFont val="Arial"/>
        <family val="2"/>
      </rPr>
      <t>[8]</t>
    </r>
  </si>
  <si>
    <t> Canada</t>
  </si>
  <si>
    <t> Chile</t>
  </si>
  <si>
    <t> China</t>
  </si>
  <si>
    <t>4% – 5%</t>
  </si>
  <si>
    <t> Czech Republic</t>
  </si>
  <si>
    <t> Denmark</t>
  </si>
  <si>
    <t> Finland</t>
  </si>
  <si>
    <t>2% – 6%</t>
  </si>
  <si>
    <t> France</t>
  </si>
  <si>
    <t> Germany</t>
  </si>
  <si>
    <t> Greece</t>
  </si>
  <si>
    <t> India</t>
  </si>
  <si>
    <t>31%[21]</t>
  </si>
  <si>
    <t> Israel</t>
  </si>
  <si>
    <t> Italy</t>
  </si>
  <si>
    <t>7.1% – 10%</t>
  </si>
  <si>
    <t> Jamaica</t>
  </si>
  <si>
    <t>Most of these vegetarians are Rastafarians</t>
  </si>
  <si>
    <t> Japan</t>
  </si>
  <si>
    <t> Latvia</t>
  </si>
  <si>
    <t>3% – 5%</t>
  </si>
  <si>
    <t> Mexico</t>
  </si>
  <si>
    <r>
      <t>8%</t>
    </r>
    <r>
      <rPr>
        <vertAlign val="superscript"/>
        <sz val="8"/>
        <color rgb="FF222222"/>
        <rFont val="Arial"/>
        <family val="2"/>
      </rPr>
      <t>[</t>
    </r>
    <r>
      <rPr>
        <i/>
        <vertAlign val="superscript"/>
        <sz val="8"/>
        <color rgb="FF0B0080"/>
        <rFont val="Arial"/>
        <family val="2"/>
      </rPr>
      <t>dubious</t>
    </r>
    <r>
      <rPr>
        <i/>
        <vertAlign val="superscript"/>
        <sz val="8"/>
        <color rgb="FF222222"/>
        <rFont val="Arial"/>
        <family val="2"/>
      </rPr>
      <t> – </t>
    </r>
    <r>
      <rPr>
        <i/>
        <vertAlign val="superscript"/>
        <sz val="8"/>
        <color rgb="FF0B0080"/>
        <rFont val="Arial"/>
        <family val="2"/>
      </rPr>
      <t>discuss</t>
    </r>
    <r>
      <rPr>
        <vertAlign val="superscript"/>
        <sz val="8"/>
        <color rgb="FF222222"/>
        <rFont val="Arial"/>
        <family val="2"/>
      </rPr>
      <t>]</t>
    </r>
  </si>
  <si>
    <t> Netherlands</t>
  </si>
  <si>
    <t> New Zealand</t>
  </si>
  <si>
    <t> Norway</t>
  </si>
  <si>
    <t>2% – 4%</t>
  </si>
  <si>
    <t> Philippines</t>
  </si>
  <si>
    <t> Poland</t>
  </si>
  <si>
    <t> Portugal</t>
  </si>
  <si>
    <t>Survey conducted by marketing research firm Nielsen Corporation</t>
  </si>
  <si>
    <t> Russia</t>
  </si>
  <si>
    <t>3% – 4%</t>
  </si>
  <si>
    <t> Slovenia</t>
  </si>
  <si>
    <t>1.4% – 1.6%</t>
  </si>
  <si>
    <t> South Korea</t>
  </si>
  <si>
    <t> Spain</t>
  </si>
  <si>
    <t>Adult population</t>
  </si>
  <si>
    <t> Sweden</t>
  </si>
  <si>
    <t>  Switzerland</t>
  </si>
  <si>
    <t> Taiwan</t>
  </si>
  <si>
    <t> Thailand</t>
  </si>
  <si>
    <t> Ukraine</t>
  </si>
  <si>
    <t> United Kingdom</t>
  </si>
  <si>
    <t> United States</t>
  </si>
  <si>
    <t>5% - 8%</t>
  </si>
  <si>
    <t>"Results for this Gallup poll are based on telephone interviews conducted July 1–11, 2018, with a random sample of 1,033 adults, aged 18 and older, living in all 50 U.S. states and the District of Columbia."[53]</t>
  </si>
  <si>
    <t> Vietnam</t>
  </si>
  <si>
    <t>Vegetarian fraction</t>
  </si>
  <si>
    <t>Veg population</t>
  </si>
  <si>
    <t>Confirmation</t>
  </si>
  <si>
    <t>Wikipedia Notes</t>
  </si>
  <si>
    <t>My Notes</t>
  </si>
  <si>
    <t>BBC article citing Argentinian Nutririon Society</t>
  </si>
  <si>
    <t>Updated figure</t>
  </si>
  <si>
    <t>The reference does not refer to the 12%. Only the 2010 Newspoll is cited. However, when I google, I see news items citing the research company Roy Morgan for 12.1%veg in 2019 http://www.roymorgan.com/findings/7944-vegetarianism-in-2018-april-2018-201904120608</t>
  </si>
  <si>
    <t>WIKI VALUE IS OLD, FROM 2013. 2017 DATA SAYS 7% https://de.statista.com/themen/3804/vegetarismus-und-veganismus-in-oesterreich/</t>
  </si>
  <si>
    <t>Almost half of Belgians (44 percent) now eat less meat than a year ago, an online survey of a thousand Belgians revealed. This seems to be continuing the downward trend in meat consumption in Belgium. Seven percent of Belgians never eat meat. Together with the 9 percent flexitarians (who eat vegetarian food at least three times a week), this means that 16 percent of Belgians regularly eat vegetarian food.</t>
  </si>
  <si>
    <t>Cannot access the journal. 2.3 million vegetarians acc to https://www.statista.com/statistics/954924/number-of-vegetarians-and-vegans-canada/</t>
  </si>
  <si>
    <t>News article does not cite a source</t>
  </si>
  <si>
    <t>OLD</t>
  </si>
  <si>
    <t>The cited source says 3.3%</t>
  </si>
  <si>
    <t>The 2011 source says 2-3%</t>
  </si>
  <si>
    <t>40% flexitarian</t>
  </si>
  <si>
    <t>Very good (gender and age dependent data) from govt sources. The gender vegetarian percetnages are weighted with the population sex ratio to reach 29%</t>
  </si>
  <si>
    <t>The news has no source, though.</t>
  </si>
  <si>
    <t>The cited source says 20% identify themselves as vegetarian or vegan, but there is no source.</t>
  </si>
  <si>
    <t>The source cites RIVM's 2017 data, but the original RIVM figure ocultn's be found.</t>
  </si>
  <si>
    <t>Roy Morgan research company</t>
  </si>
  <si>
    <t>No source, though</t>
  </si>
  <si>
    <t>No source in the newspaper, though.</t>
  </si>
  <si>
    <t>Mintel research company. For a vegetarian diet it was respectively 12% and 10% among consumers aged 16-24 and 25-34,</t>
  </si>
  <si>
    <t>AC Nielsen, low but quadruples in 10 yrs</t>
  </si>
  <si>
    <t>2014 data, the main reason is money</t>
  </si>
  <si>
    <t>Official statistics institute survey. The majority of the adult population in Slovenia consumes mixed diets, at 96%. Partial vegetarians are 2.1%, vegetarians are 1.1%,  but note it may be that women are more often partial vegetarians (2.9%) than men. Among the respondents with higher or higher education is slightly higher than other educational groups
partial (4%) and complete (2.8%) vegetarians.</t>
  </si>
  <si>
    <t>Estimate by the Korean Veg Society</t>
  </si>
  <si>
    <t>6.3% flexitarian</t>
  </si>
  <si>
    <t>Conducted by Animal Rigtsh Sweden. 10% vegetarian OR vegan, 6% vegetarian. 4% increase in 5 years. In 15-35 age group, 17% vegetarian OR vegan</t>
  </si>
  <si>
    <t>3% vegan, 17% flexitarian. DATA AVAIALBLE FOR DIFFERENT AGE GROUPS https://www.swissveg.ch/veggie_survey?language=en</t>
  </si>
  <si>
    <t>No source cited, I don't trust :)</t>
  </si>
  <si>
    <t>According to a Kyiv International Institute of Sociology survey,</t>
  </si>
  <si>
    <t>7% is realible, but it is vegan, not vegetariaon</t>
  </si>
  <si>
    <t>Gallup</t>
  </si>
  <si>
    <t>Old and newspaper-based</t>
  </si>
  <si>
    <t>FLEXITARIAN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</si>
</sst>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vertAlign val="superscript"/>
      <sz val="8"/>
      <color rgb="FF222222"/>
      <name val="Arial"/>
      <family val="2"/>
    </font>
    <font>
      <vertAlign val="superscript"/>
      <sz val="8"/>
      <color rgb="FF0B0080"/>
      <name val="Arial"/>
      <family val="2"/>
    </font>
    <font>
      <i/>
      <vertAlign val="superscript"/>
      <sz val="8"/>
      <color rgb="FF222222"/>
      <name val="Arial"/>
      <family val="2"/>
    </font>
    <font>
      <i/>
      <vertAlign val="superscript"/>
      <sz val="8"/>
      <color rgb="FF0B0080"/>
      <name val="Arial"/>
      <family val="2"/>
    </font>
    <font>
      <sz val="11"/>
      <color rgb="FF000000"/>
      <name val="Verdana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9" fontId="0" fillId="0" borderId="0" xfId="0" applyNumberFormat="1"/>
    <xf numFmtId="3" fontId="0" fillId="0" borderId="0" xfId="0" applyNumberFormat="1"/>
    <xf numFmtId="10" fontId="0" fillId="0" borderId="0" xfId="0" applyNumberFormat="1"/>
    <xf numFmtId="0" fontId="1" fillId="0" borderId="0" xfId="0" applyFont="1"/>
    <xf numFmtId="2" fontId="0" fillId="0" borderId="0" xfId="0" applyNumberFormat="1"/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/>
    <xf numFmtId="9" fontId="2" fillId="0" borderId="0" xfId="0" applyNumberFormat="1" applyFont="1" applyFill="1" applyBorder="1" applyAlignment="1">
      <alignment vertical="center" wrapText="1"/>
    </xf>
    <xf numFmtId="3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0" fontId="2" fillId="0" borderId="0" xfId="0" applyNumberFormat="1" applyFont="1" applyFill="1" applyBorder="1" applyAlignment="1">
      <alignment vertical="center" wrapText="1"/>
    </xf>
    <xf numFmtId="0" fontId="1" fillId="2" borderId="0" xfId="0" applyFont="1" applyFill="1"/>
    <xf numFmtId="0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/>
    <xf numFmtId="164" fontId="1" fillId="2" borderId="0" xfId="0" applyNumberFormat="1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vertical="center" wrapText="1"/>
    </xf>
    <xf numFmtId="164" fontId="0" fillId="2" borderId="0" xfId="0" applyNumberFormat="1" applyFill="1" applyBorder="1" applyAlignment="1">
      <alignment vertical="center"/>
    </xf>
    <xf numFmtId="164" fontId="8" fillId="2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C10" sqref="C10"/>
    </sheetView>
  </sheetViews>
  <sheetFormatPr defaultRowHeight="15" x14ac:dyDescent="0.25"/>
  <cols>
    <col min="1" max="1" width="15.85546875" bestFit="1" customWidth="1"/>
    <col min="2" max="2" width="15.85546875" customWidth="1"/>
    <col min="3" max="3" width="38.140625" bestFit="1" customWidth="1"/>
    <col min="4" max="4" width="24.140625" bestFit="1" customWidth="1"/>
    <col min="5" max="5" width="24.5703125" bestFit="1" customWidth="1"/>
    <col min="6" max="6" width="14.140625" bestFit="1" customWidth="1"/>
    <col min="7" max="7" width="24.140625" bestFit="1" customWidth="1"/>
    <col min="8" max="8" width="13.42578125" bestFit="1" customWidth="1"/>
    <col min="9" max="9" width="229.42578125" bestFit="1" customWidth="1"/>
  </cols>
  <sheetData>
    <row r="1" spans="1:9" s="4" customFormat="1" x14ac:dyDescent="0.25">
      <c r="A1" s="4" t="s">
        <v>0</v>
      </c>
      <c r="B1" s="4" t="s">
        <v>87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</v>
      </c>
      <c r="H1" s="4" t="s">
        <v>3</v>
      </c>
      <c r="I1" s="4" t="s">
        <v>5</v>
      </c>
    </row>
    <row r="2" spans="1:9" x14ac:dyDescent="0.25">
      <c r="A2" t="s">
        <v>89</v>
      </c>
      <c r="B2" s="5">
        <f>C2</f>
        <v>0.05</v>
      </c>
      <c r="C2" s="1">
        <v>0.05</v>
      </c>
      <c r="D2" s="2">
        <v>2150000</v>
      </c>
      <c r="E2" t="s">
        <v>6</v>
      </c>
    </row>
    <row r="3" spans="1:9" x14ac:dyDescent="0.25">
      <c r="A3" t="s">
        <v>90</v>
      </c>
      <c r="B3" s="5">
        <v>0.08</v>
      </c>
      <c r="C3" t="s">
        <v>7</v>
      </c>
      <c r="D3" s="2">
        <v>2100000</v>
      </c>
      <c r="E3" t="s">
        <v>8</v>
      </c>
      <c r="F3" t="s">
        <v>9</v>
      </c>
      <c r="H3">
        <v>2010</v>
      </c>
      <c r="I3" t="s">
        <v>10</v>
      </c>
    </row>
    <row r="4" spans="1:9" x14ac:dyDescent="0.25">
      <c r="A4" t="s">
        <v>91</v>
      </c>
      <c r="B4" s="5">
        <f t="shared" ref="B4:B40" si="0">C4</f>
        <v>0.09</v>
      </c>
      <c r="C4" s="1">
        <v>0.09</v>
      </c>
      <c r="D4" s="2">
        <v>765000</v>
      </c>
      <c r="E4" t="s">
        <v>11</v>
      </c>
    </row>
    <row r="5" spans="1:9" x14ac:dyDescent="0.25">
      <c r="A5" t="s">
        <v>92</v>
      </c>
      <c r="B5" s="5">
        <f t="shared" si="0"/>
        <v>7.0000000000000007E-2</v>
      </c>
      <c r="C5" s="1">
        <v>7.0000000000000007E-2</v>
      </c>
      <c r="D5" s="2">
        <v>800000</v>
      </c>
      <c r="E5" t="s">
        <v>12</v>
      </c>
    </row>
    <row r="6" spans="1:9" x14ac:dyDescent="0.25">
      <c r="A6" t="s">
        <v>93</v>
      </c>
      <c r="B6" s="5">
        <f t="shared" si="0"/>
        <v>0.14000000000000001</v>
      </c>
      <c r="C6" s="1">
        <v>0.14000000000000001</v>
      </c>
      <c r="D6" s="2">
        <v>29260000</v>
      </c>
      <c r="E6" t="s">
        <v>13</v>
      </c>
      <c r="F6" t="s">
        <v>14</v>
      </c>
      <c r="G6" s="2">
        <v>6330660</v>
      </c>
      <c r="H6" t="s">
        <v>15</v>
      </c>
      <c r="I6" t="s">
        <v>16</v>
      </c>
    </row>
    <row r="7" spans="1:9" x14ac:dyDescent="0.25">
      <c r="A7" t="s">
        <v>94</v>
      </c>
      <c r="B7" s="5">
        <f t="shared" si="0"/>
        <v>9.4E-2</v>
      </c>
      <c r="C7" s="3">
        <v>9.4E-2</v>
      </c>
      <c r="D7" s="2">
        <v>3411000</v>
      </c>
      <c r="E7" t="s">
        <v>17</v>
      </c>
      <c r="F7" s="3">
        <v>2.3E-2</v>
      </c>
      <c r="G7" s="2">
        <v>835000</v>
      </c>
      <c r="H7" t="s">
        <v>17</v>
      </c>
    </row>
    <row r="8" spans="1:9" x14ac:dyDescent="0.25">
      <c r="A8" t="s">
        <v>95</v>
      </c>
      <c r="B8" s="5">
        <f t="shared" si="0"/>
        <v>0.06</v>
      </c>
      <c r="C8" s="1">
        <v>0.06</v>
      </c>
      <c r="D8" s="2">
        <v>1500000</v>
      </c>
      <c r="E8" t="s">
        <v>18</v>
      </c>
    </row>
    <row r="9" spans="1:9" x14ac:dyDescent="0.25">
      <c r="A9" t="s">
        <v>96</v>
      </c>
      <c r="B9" s="5">
        <v>4.4999999999999998E-2</v>
      </c>
      <c r="C9" t="s">
        <v>19</v>
      </c>
      <c r="D9" t="s">
        <v>20</v>
      </c>
      <c r="E9" t="s">
        <v>21</v>
      </c>
    </row>
    <row r="10" spans="1:9" x14ac:dyDescent="0.25">
      <c r="A10" t="s">
        <v>97</v>
      </c>
      <c r="B10" s="5">
        <f t="shared" si="0"/>
        <v>0.02</v>
      </c>
      <c r="C10" s="1">
        <v>0.02</v>
      </c>
      <c r="D10" s="2">
        <v>200000</v>
      </c>
      <c r="E10" t="s">
        <v>22</v>
      </c>
    </row>
    <row r="11" spans="1:9" x14ac:dyDescent="0.25">
      <c r="A11" t="s">
        <v>98</v>
      </c>
      <c r="B11" s="5">
        <f t="shared" si="0"/>
        <v>0.05</v>
      </c>
      <c r="C11" s="1">
        <v>0.05</v>
      </c>
      <c r="D11" s="2">
        <v>250000</v>
      </c>
      <c r="E11" t="s">
        <v>23</v>
      </c>
    </row>
    <row r="12" spans="1:9" x14ac:dyDescent="0.25">
      <c r="A12" t="s">
        <v>99</v>
      </c>
      <c r="B12" s="5">
        <v>0.04</v>
      </c>
      <c r="C12" t="s">
        <v>24</v>
      </c>
      <c r="D12" t="s">
        <v>25</v>
      </c>
      <c r="E12" t="s">
        <v>26</v>
      </c>
      <c r="F12" s="3">
        <v>5.0000000000000001E-3</v>
      </c>
      <c r="G12" s="2">
        <v>27000</v>
      </c>
      <c r="H12" t="s">
        <v>27</v>
      </c>
    </row>
    <row r="13" spans="1:9" x14ac:dyDescent="0.25">
      <c r="A13" t="s">
        <v>100</v>
      </c>
      <c r="B13" s="5">
        <f t="shared" si="0"/>
        <v>0.05</v>
      </c>
      <c r="C13" s="1">
        <v>0.05</v>
      </c>
      <c r="D13" s="2">
        <v>3300000</v>
      </c>
      <c r="E13" t="s">
        <v>28</v>
      </c>
      <c r="F13" s="3">
        <v>2.5000000000000001E-3</v>
      </c>
      <c r="G13" s="2">
        <v>160000</v>
      </c>
      <c r="H13" t="s">
        <v>28</v>
      </c>
    </row>
    <row r="14" spans="1:9" x14ac:dyDescent="0.25">
      <c r="A14" t="s">
        <v>101</v>
      </c>
      <c r="B14" s="5">
        <f t="shared" si="0"/>
        <v>0.1</v>
      </c>
      <c r="C14" s="1">
        <v>0.1</v>
      </c>
      <c r="D14" s="2">
        <v>8000000</v>
      </c>
      <c r="E14" t="s">
        <v>29</v>
      </c>
      <c r="F14" s="3">
        <v>1.6E-2</v>
      </c>
      <c r="G14" s="2">
        <v>1300000</v>
      </c>
      <c r="H14" t="s">
        <v>29</v>
      </c>
    </row>
    <row r="15" spans="1:9" x14ac:dyDescent="0.25">
      <c r="A15" t="s">
        <v>102</v>
      </c>
      <c r="B15" s="5">
        <f t="shared" si="0"/>
        <v>0.02</v>
      </c>
      <c r="C15" s="1">
        <v>0.02</v>
      </c>
      <c r="D15" s="2">
        <v>200000</v>
      </c>
      <c r="E15">
        <v>2019</v>
      </c>
      <c r="F15" s="3">
        <v>8.0000000000000002E-3</v>
      </c>
      <c r="G15" s="2">
        <v>80000</v>
      </c>
      <c r="H15" t="s">
        <v>30</v>
      </c>
    </row>
    <row r="16" spans="1:9" x14ac:dyDescent="0.25">
      <c r="A16" t="s">
        <v>103</v>
      </c>
      <c r="B16" s="5">
        <v>0.31</v>
      </c>
      <c r="C16" t="s">
        <v>31</v>
      </c>
      <c r="D16" t="s">
        <v>32</v>
      </c>
      <c r="E16">
        <v>2014</v>
      </c>
    </row>
    <row r="17" spans="1:9" x14ac:dyDescent="0.25">
      <c r="A17" t="s">
        <v>104</v>
      </c>
      <c r="B17" s="5">
        <f>C17</f>
        <v>0.13</v>
      </c>
      <c r="C17" s="1">
        <v>0.13</v>
      </c>
      <c r="D17" s="2">
        <v>1046000</v>
      </c>
      <c r="E17" t="s">
        <v>33</v>
      </c>
      <c r="F17" s="1">
        <v>0.05</v>
      </c>
      <c r="G17" s="2">
        <v>421000</v>
      </c>
      <c r="H17" t="s">
        <v>34</v>
      </c>
    </row>
    <row r="18" spans="1:9" x14ac:dyDescent="0.25">
      <c r="A18" t="s">
        <v>105</v>
      </c>
      <c r="B18" s="5">
        <v>8.5000000000000006E-2</v>
      </c>
      <c r="C18" t="s">
        <v>35</v>
      </c>
      <c r="D18" s="2">
        <v>4246000</v>
      </c>
      <c r="E18" t="s">
        <v>36</v>
      </c>
      <c r="F18" t="s">
        <v>37</v>
      </c>
      <c r="G18" t="s">
        <v>38</v>
      </c>
      <c r="H18" t="s">
        <v>39</v>
      </c>
    </row>
    <row r="19" spans="1:9" x14ac:dyDescent="0.25">
      <c r="A19" t="s">
        <v>106</v>
      </c>
      <c r="B19" s="5">
        <f t="shared" si="0"/>
        <v>0.1</v>
      </c>
      <c r="C19" s="1">
        <v>0.1</v>
      </c>
      <c r="D19" s="2">
        <v>280000</v>
      </c>
      <c r="E19" t="s">
        <v>40</v>
      </c>
      <c r="I19" t="s">
        <v>41</v>
      </c>
    </row>
    <row r="20" spans="1:9" x14ac:dyDescent="0.25">
      <c r="A20" t="s">
        <v>107</v>
      </c>
      <c r="B20" s="5">
        <f t="shared" si="0"/>
        <v>4.7E-2</v>
      </c>
      <c r="C20" s="3">
        <v>4.7E-2</v>
      </c>
      <c r="D20" s="2">
        <v>18370300</v>
      </c>
      <c r="E20" t="s">
        <v>42</v>
      </c>
      <c r="F20" s="3">
        <v>2.7E-2</v>
      </c>
      <c r="G20" s="2">
        <v>5875000</v>
      </c>
      <c r="H20" t="s">
        <v>42</v>
      </c>
    </row>
    <row r="21" spans="1:9" x14ac:dyDescent="0.25">
      <c r="A21" t="s">
        <v>108</v>
      </c>
      <c r="B21" s="5">
        <v>0.04</v>
      </c>
      <c r="C21" t="s">
        <v>43</v>
      </c>
      <c r="D21" t="s">
        <v>44</v>
      </c>
      <c r="E21" t="s">
        <v>45</v>
      </c>
    </row>
    <row r="22" spans="1:9" x14ac:dyDescent="0.25">
      <c r="A22" t="s">
        <v>109</v>
      </c>
      <c r="B22" s="5">
        <f t="shared" si="0"/>
        <v>0.2</v>
      </c>
      <c r="C22" s="1">
        <v>0.2</v>
      </c>
      <c r="D22" s="2">
        <v>25000000</v>
      </c>
      <c r="E22" t="s">
        <v>46</v>
      </c>
      <c r="F22" s="1">
        <v>0.09</v>
      </c>
      <c r="G22" s="2">
        <v>11070000</v>
      </c>
      <c r="H22" t="s">
        <v>47</v>
      </c>
    </row>
    <row r="23" spans="1:9" x14ac:dyDescent="0.25">
      <c r="A23" t="s">
        <v>110</v>
      </c>
      <c r="B23" s="5">
        <f t="shared" si="0"/>
        <v>0.05</v>
      </c>
      <c r="C23" s="1">
        <v>0.05</v>
      </c>
      <c r="D23" s="2">
        <v>800000</v>
      </c>
      <c r="E23" t="s">
        <v>48</v>
      </c>
      <c r="F23" s="3">
        <v>7.0000000000000001E-3</v>
      </c>
      <c r="G23" s="2">
        <v>120000</v>
      </c>
      <c r="H23" t="s">
        <v>49</v>
      </c>
    </row>
    <row r="24" spans="1:9" x14ac:dyDescent="0.25">
      <c r="A24" t="s">
        <v>111</v>
      </c>
      <c r="B24" s="5">
        <f t="shared" si="0"/>
        <v>0.10299999999999999</v>
      </c>
      <c r="C24" s="3">
        <v>0.10299999999999999</v>
      </c>
      <c r="D24" s="2">
        <v>463500</v>
      </c>
      <c r="E24" t="s">
        <v>50</v>
      </c>
    </row>
    <row r="25" spans="1:9" x14ac:dyDescent="0.25">
      <c r="A25" t="s">
        <v>112</v>
      </c>
      <c r="B25" s="5">
        <v>0.03</v>
      </c>
      <c r="C25" t="s">
        <v>51</v>
      </c>
      <c r="D25" t="s">
        <v>52</v>
      </c>
      <c r="E25" t="s">
        <v>53</v>
      </c>
      <c r="F25" t="s">
        <v>54</v>
      </c>
      <c r="G25" t="s">
        <v>55</v>
      </c>
      <c r="H25">
        <v>2004</v>
      </c>
    </row>
    <row r="26" spans="1:9" x14ac:dyDescent="0.25">
      <c r="A26" t="s">
        <v>113</v>
      </c>
      <c r="B26" s="5">
        <f t="shared" si="0"/>
        <v>0.05</v>
      </c>
      <c r="C26" s="1">
        <v>0.05</v>
      </c>
      <c r="D26" s="2">
        <v>5000000</v>
      </c>
      <c r="E26" t="s">
        <v>56</v>
      </c>
      <c r="F26" s="1">
        <v>0.02</v>
      </c>
      <c r="G26" s="2">
        <v>2000000</v>
      </c>
      <c r="H26">
        <v>2014</v>
      </c>
    </row>
    <row r="27" spans="1:9" x14ac:dyDescent="0.25">
      <c r="A27" t="s">
        <v>114</v>
      </c>
      <c r="B27" s="5">
        <f t="shared" si="0"/>
        <v>0.08</v>
      </c>
      <c r="C27" s="1">
        <v>0.08</v>
      </c>
      <c r="D27" s="2">
        <v>3072000</v>
      </c>
      <c r="E27" t="s">
        <v>57</v>
      </c>
      <c r="F27" s="1">
        <v>7.0000000000000007E-2</v>
      </c>
      <c r="G27" s="2">
        <v>2688000</v>
      </c>
      <c r="H27" t="s">
        <v>58</v>
      </c>
    </row>
    <row r="28" spans="1:9" x14ac:dyDescent="0.25">
      <c r="A28" t="s">
        <v>115</v>
      </c>
      <c r="B28" s="5">
        <f t="shared" si="0"/>
        <v>1.2E-2</v>
      </c>
      <c r="C28" s="3">
        <v>1.2E-2</v>
      </c>
      <c r="D28" s="2">
        <v>120000</v>
      </c>
      <c r="E28" t="s">
        <v>59</v>
      </c>
      <c r="F28" s="3">
        <v>6.0000000000000001E-3</v>
      </c>
      <c r="G28" s="2">
        <v>60000</v>
      </c>
      <c r="H28" t="s">
        <v>60</v>
      </c>
      <c r="I28" t="s">
        <v>61</v>
      </c>
    </row>
    <row r="29" spans="1:9" x14ac:dyDescent="0.25">
      <c r="A29" t="s">
        <v>116</v>
      </c>
      <c r="B29" s="5">
        <v>3.5000000000000003E-2</v>
      </c>
      <c r="C29" t="s">
        <v>62</v>
      </c>
      <c r="D29" t="s">
        <v>63</v>
      </c>
      <c r="E29" t="s">
        <v>64</v>
      </c>
    </row>
    <row r="30" spans="1:9" x14ac:dyDescent="0.25">
      <c r="A30" t="s">
        <v>117</v>
      </c>
      <c r="B30" s="5">
        <v>1.4999999999999999E-2</v>
      </c>
      <c r="C30" t="s">
        <v>65</v>
      </c>
      <c r="D30" t="s">
        <v>66</v>
      </c>
      <c r="E30" t="s">
        <v>67</v>
      </c>
      <c r="F30" t="s">
        <v>68</v>
      </c>
      <c r="G30" t="s">
        <v>69</v>
      </c>
      <c r="H30" t="s">
        <v>67</v>
      </c>
      <c r="I30" t="s">
        <v>70</v>
      </c>
    </row>
    <row r="31" spans="1:9" x14ac:dyDescent="0.25">
      <c r="A31" t="s">
        <v>118</v>
      </c>
      <c r="B31" s="5">
        <f t="shared" si="0"/>
        <v>0.03</v>
      </c>
      <c r="C31" s="1">
        <v>0.03</v>
      </c>
      <c r="D31" s="2">
        <v>1500000</v>
      </c>
      <c r="E31" t="s">
        <v>71</v>
      </c>
    </row>
    <row r="32" spans="1:9" x14ac:dyDescent="0.25">
      <c r="A32" t="s">
        <v>119</v>
      </c>
      <c r="B32" s="5">
        <f t="shared" si="0"/>
        <v>1.4999999999999999E-2</v>
      </c>
      <c r="C32" s="3">
        <v>1.4999999999999999E-2</v>
      </c>
      <c r="D32" s="2">
        <v>697000</v>
      </c>
      <c r="E32" t="s">
        <v>72</v>
      </c>
      <c r="F32" s="3">
        <v>2E-3</v>
      </c>
      <c r="G32" s="2">
        <v>93000</v>
      </c>
      <c r="H32" t="s">
        <v>72</v>
      </c>
      <c r="I32" t="s">
        <v>73</v>
      </c>
    </row>
    <row r="33" spans="1:9" x14ac:dyDescent="0.25">
      <c r="A33" t="s">
        <v>120</v>
      </c>
      <c r="B33" s="5">
        <f t="shared" si="0"/>
        <v>0.1</v>
      </c>
      <c r="C33" s="1">
        <v>0.1</v>
      </c>
      <c r="D33" s="2">
        <v>969000</v>
      </c>
      <c r="E33" t="s">
        <v>74</v>
      </c>
      <c r="F33" s="1">
        <v>0.04</v>
      </c>
      <c r="G33" s="2">
        <v>388000</v>
      </c>
      <c r="H33">
        <v>2014</v>
      </c>
      <c r="I33" t="s">
        <v>75</v>
      </c>
    </row>
    <row r="34" spans="1:9" x14ac:dyDescent="0.25">
      <c r="A34" t="s">
        <v>121</v>
      </c>
      <c r="B34" s="5">
        <f t="shared" si="0"/>
        <v>0.14000000000000001</v>
      </c>
      <c r="C34" s="1">
        <v>0.14000000000000001</v>
      </c>
      <c r="D34" s="2">
        <v>1176156</v>
      </c>
      <c r="E34" t="s">
        <v>76</v>
      </c>
      <c r="F34" s="1">
        <v>0.03</v>
      </c>
      <c r="G34" s="2">
        <v>252033</v>
      </c>
      <c r="H34" t="s">
        <v>76</v>
      </c>
    </row>
    <row r="35" spans="1:9" x14ac:dyDescent="0.25">
      <c r="A35" t="s">
        <v>122</v>
      </c>
      <c r="B35" s="5">
        <f t="shared" si="0"/>
        <v>0.14000000000000001</v>
      </c>
      <c r="C35" s="1">
        <v>0.14000000000000001</v>
      </c>
      <c r="D35" s="2">
        <v>3297011</v>
      </c>
      <c r="E35" t="s">
        <v>77</v>
      </c>
    </row>
    <row r="36" spans="1:9" x14ac:dyDescent="0.25">
      <c r="A36" t="s">
        <v>123</v>
      </c>
      <c r="B36" s="5">
        <f t="shared" si="0"/>
        <v>3.3000000000000002E-2</v>
      </c>
      <c r="C36" s="3">
        <v>3.3000000000000002E-2</v>
      </c>
      <c r="D36" s="2">
        <v>2300000</v>
      </c>
      <c r="E36" t="s">
        <v>77</v>
      </c>
    </row>
    <row r="37" spans="1:9" x14ac:dyDescent="0.25">
      <c r="A37" t="s">
        <v>88</v>
      </c>
      <c r="B37" s="5">
        <f t="shared" si="0"/>
        <v>5.1999999999999998E-2</v>
      </c>
      <c r="C37" s="3">
        <v>5.1999999999999998E-2</v>
      </c>
      <c r="D37" s="2">
        <v>2000000</v>
      </c>
      <c r="E37" t="s">
        <v>78</v>
      </c>
    </row>
    <row r="38" spans="1:9" x14ac:dyDescent="0.25">
      <c r="A38" t="s">
        <v>124</v>
      </c>
      <c r="B38" s="5">
        <f t="shared" si="0"/>
        <v>7.0000000000000007E-2</v>
      </c>
      <c r="C38" s="1">
        <v>7.0000000000000007E-2</v>
      </c>
      <c r="D38" s="2">
        <v>3250000</v>
      </c>
      <c r="E38" t="s">
        <v>79</v>
      </c>
      <c r="F38" s="3">
        <v>1.1599999999999999E-2</v>
      </c>
      <c r="G38" s="2">
        <v>600000</v>
      </c>
      <c r="H38" t="s">
        <v>80</v>
      </c>
      <c r="I38" t="s">
        <v>81</v>
      </c>
    </row>
    <row r="39" spans="1:9" x14ac:dyDescent="0.25">
      <c r="A39" t="s">
        <v>125</v>
      </c>
      <c r="B39" s="5">
        <v>6.5000000000000002E-2</v>
      </c>
      <c r="C39" t="s">
        <v>82</v>
      </c>
      <c r="D39" t="s">
        <v>83</v>
      </c>
      <c r="E39" t="s">
        <v>84</v>
      </c>
      <c r="F39" s="1">
        <v>0.03</v>
      </c>
      <c r="G39" s="2">
        <v>7588000</v>
      </c>
      <c r="H39" t="s">
        <v>84</v>
      </c>
      <c r="I39" t="s">
        <v>85</v>
      </c>
    </row>
    <row r="40" spans="1:9" x14ac:dyDescent="0.25">
      <c r="A40" t="s">
        <v>126</v>
      </c>
      <c r="B40" s="5">
        <f t="shared" si="0"/>
        <v>0.1</v>
      </c>
      <c r="C40" s="1">
        <v>0.1</v>
      </c>
      <c r="D40" s="2">
        <v>9000000</v>
      </c>
      <c r="E40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7" workbookViewId="0">
      <selection activeCell="F16" sqref="F16"/>
    </sheetView>
  </sheetViews>
  <sheetFormatPr defaultRowHeight="15" x14ac:dyDescent="0.25"/>
  <cols>
    <col min="1" max="1" width="15.85546875" style="19" bestFit="1" customWidth="1"/>
    <col min="2" max="2" width="14" style="8" customWidth="1"/>
    <col min="3" max="4" width="14" style="23" customWidth="1"/>
    <col min="5" max="5" width="14.7109375" style="8" bestFit="1" customWidth="1"/>
    <col min="6" max="6" width="20.7109375" style="8" bestFit="1" customWidth="1"/>
    <col min="7" max="7" width="53.7109375" style="8" customWidth="1"/>
    <col min="8" max="8" width="12.7109375" style="15" bestFit="1" customWidth="1"/>
    <col min="9" max="9" width="48.42578125" style="17" customWidth="1"/>
  </cols>
  <sheetData>
    <row r="1" spans="1:11" s="4" customFormat="1" x14ac:dyDescent="0.25">
      <c r="A1" s="18" t="s">
        <v>0</v>
      </c>
      <c r="B1" s="6" t="s">
        <v>181</v>
      </c>
      <c r="C1" s="21" t="s">
        <v>187</v>
      </c>
      <c r="D1" s="21" t="s">
        <v>217</v>
      </c>
      <c r="E1" s="6" t="s">
        <v>182</v>
      </c>
      <c r="F1" s="6" t="s">
        <v>3</v>
      </c>
      <c r="G1" s="6" t="s">
        <v>184</v>
      </c>
      <c r="H1" s="13" t="s">
        <v>183</v>
      </c>
      <c r="I1" s="16" t="s">
        <v>185</v>
      </c>
    </row>
    <row r="2" spans="1:11" x14ac:dyDescent="0.25">
      <c r="A2" s="19" t="s">
        <v>127</v>
      </c>
      <c r="B2" s="7">
        <v>0.05</v>
      </c>
      <c r="C2" s="22">
        <v>0.05</v>
      </c>
      <c r="D2" s="22"/>
      <c r="E2" s="7">
        <v>2150000</v>
      </c>
      <c r="F2" s="8">
        <v>2017</v>
      </c>
      <c r="G2" s="7"/>
      <c r="H2" s="14">
        <v>1</v>
      </c>
      <c r="I2" s="17" t="s">
        <v>186</v>
      </c>
    </row>
    <row r="3" spans="1:11" ht="90" x14ac:dyDescent="0.25">
      <c r="A3" s="19" t="s">
        <v>128</v>
      </c>
      <c r="B3" s="7">
        <v>0.12</v>
      </c>
      <c r="C3" s="22">
        <v>0.121</v>
      </c>
      <c r="D3" s="22"/>
      <c r="E3" s="7">
        <v>2500000</v>
      </c>
      <c r="F3" s="8">
        <v>2018</v>
      </c>
      <c r="G3" s="7" t="s">
        <v>10</v>
      </c>
      <c r="H3" s="14">
        <v>0</v>
      </c>
      <c r="I3" s="17" t="s">
        <v>188</v>
      </c>
    </row>
    <row r="4" spans="1:11" ht="45" x14ac:dyDescent="0.25">
      <c r="A4" s="19" t="s">
        <v>129</v>
      </c>
      <c r="B4" s="9">
        <v>0.09</v>
      </c>
      <c r="C4" s="22">
        <v>7.0000000000000007E-2</v>
      </c>
      <c r="D4" s="22"/>
      <c r="E4" s="10">
        <v>765000</v>
      </c>
      <c r="F4" s="8">
        <v>2013</v>
      </c>
      <c r="G4" s="11"/>
      <c r="H4" s="15">
        <v>1</v>
      </c>
      <c r="I4" s="17" t="s">
        <v>189</v>
      </c>
    </row>
    <row r="5" spans="1:11" ht="135" x14ac:dyDescent="0.25">
      <c r="A5" s="19" t="s">
        <v>130</v>
      </c>
      <c r="B5" s="9">
        <v>7.0000000000000007E-2</v>
      </c>
      <c r="C5" s="22">
        <v>7.0000000000000007E-2</v>
      </c>
      <c r="D5" s="22">
        <v>0.09</v>
      </c>
      <c r="E5" s="10">
        <v>800000</v>
      </c>
      <c r="F5" s="8">
        <v>2018</v>
      </c>
      <c r="G5" s="11"/>
      <c r="H5" s="15">
        <v>1</v>
      </c>
      <c r="I5" s="17" t="s">
        <v>190</v>
      </c>
    </row>
    <row r="6" spans="1:11" ht="42.75" x14ac:dyDescent="0.25">
      <c r="A6" s="19" t="s">
        <v>131</v>
      </c>
      <c r="B6" s="9">
        <v>0.14000000000000001</v>
      </c>
      <c r="C6" s="22">
        <v>0.14000000000000001</v>
      </c>
      <c r="D6" s="22"/>
      <c r="E6" s="10">
        <v>29260000</v>
      </c>
      <c r="F6" s="8">
        <v>2018</v>
      </c>
      <c r="G6" s="11" t="s">
        <v>132</v>
      </c>
      <c r="H6" s="15">
        <v>1</v>
      </c>
    </row>
    <row r="7" spans="1:11" ht="60" x14ac:dyDescent="0.25">
      <c r="A7" s="19" t="s">
        <v>133</v>
      </c>
      <c r="B7" s="12">
        <v>9.4E-2</v>
      </c>
      <c r="C7" s="22">
        <v>0.06</v>
      </c>
      <c r="D7" s="22"/>
      <c r="E7" s="10">
        <v>3411000</v>
      </c>
      <c r="F7" s="8">
        <v>2016</v>
      </c>
      <c r="G7" s="11"/>
      <c r="H7" s="15">
        <v>0</v>
      </c>
      <c r="I7" s="17" t="s">
        <v>191</v>
      </c>
      <c r="K7">
        <f>2.3/37.6</f>
        <v>6.1170212765957438E-2</v>
      </c>
    </row>
    <row r="8" spans="1:11" x14ac:dyDescent="0.25">
      <c r="A8" s="19" t="s">
        <v>134</v>
      </c>
      <c r="B8" s="9">
        <v>0.06</v>
      </c>
      <c r="C8" s="22">
        <v>0.06</v>
      </c>
      <c r="D8" s="22"/>
      <c r="E8" s="10">
        <v>1500000</v>
      </c>
      <c r="F8" s="8">
        <v>2018</v>
      </c>
      <c r="G8" s="11"/>
      <c r="H8" s="15">
        <v>1</v>
      </c>
    </row>
    <row r="9" spans="1:11" ht="28.5" x14ac:dyDescent="0.25">
      <c r="A9" s="19" t="s">
        <v>135</v>
      </c>
      <c r="B9" s="11" t="s">
        <v>136</v>
      </c>
      <c r="C9" s="22">
        <v>4.4999999999999998E-2</v>
      </c>
      <c r="D9" s="22"/>
      <c r="E9" s="11" t="s">
        <v>20</v>
      </c>
      <c r="F9" s="8">
        <v>2013</v>
      </c>
      <c r="G9" s="11"/>
      <c r="H9" s="15">
        <v>1</v>
      </c>
      <c r="I9" s="17" t="s">
        <v>192</v>
      </c>
    </row>
    <row r="10" spans="1:11" x14ac:dyDescent="0.25">
      <c r="A10" s="19" t="s">
        <v>137</v>
      </c>
      <c r="B10" s="9">
        <v>0.02</v>
      </c>
      <c r="C10" s="22"/>
      <c r="D10" s="22"/>
      <c r="E10" s="10">
        <v>200000</v>
      </c>
      <c r="F10" s="8">
        <v>1999</v>
      </c>
      <c r="G10" s="11"/>
      <c r="H10" s="15">
        <v>1</v>
      </c>
      <c r="I10" s="17" t="s">
        <v>193</v>
      </c>
    </row>
    <row r="11" spans="1:11" x14ac:dyDescent="0.25">
      <c r="A11" s="19" t="s">
        <v>138</v>
      </c>
      <c r="B11" s="9">
        <v>0.05</v>
      </c>
      <c r="C11" s="22">
        <v>3.3000000000000002E-2</v>
      </c>
      <c r="D11" s="22"/>
      <c r="E11" s="10">
        <v>250000</v>
      </c>
      <c r="F11" s="8">
        <v>2016</v>
      </c>
      <c r="G11" s="11"/>
      <c r="H11" s="15">
        <v>0</v>
      </c>
      <c r="I11" s="17" t="s">
        <v>194</v>
      </c>
    </row>
    <row r="12" spans="1:11" ht="28.5" x14ac:dyDescent="0.25">
      <c r="A12" s="19" t="s">
        <v>139</v>
      </c>
      <c r="B12" s="11" t="s">
        <v>140</v>
      </c>
      <c r="C12" s="22">
        <v>2.5000000000000001E-2</v>
      </c>
      <c r="D12" s="22"/>
      <c r="E12" s="11" t="s">
        <v>25</v>
      </c>
      <c r="F12" s="11">
        <v>2011</v>
      </c>
      <c r="G12" s="11"/>
      <c r="H12" s="15">
        <v>1</v>
      </c>
      <c r="I12" s="17" t="s">
        <v>195</v>
      </c>
    </row>
    <row r="13" spans="1:11" x14ac:dyDescent="0.25">
      <c r="A13" s="19" t="s">
        <v>141</v>
      </c>
      <c r="B13" s="9">
        <v>0.05</v>
      </c>
      <c r="C13" s="22">
        <v>0.05</v>
      </c>
      <c r="D13" s="22">
        <v>0.4</v>
      </c>
      <c r="E13" s="10">
        <v>3300000</v>
      </c>
      <c r="F13" s="8">
        <v>2018</v>
      </c>
      <c r="G13" s="11"/>
      <c r="H13" s="15">
        <v>1</v>
      </c>
      <c r="I13" s="17" t="s">
        <v>196</v>
      </c>
    </row>
    <row r="14" spans="1:11" x14ac:dyDescent="0.25">
      <c r="A14" s="19" t="s">
        <v>142</v>
      </c>
      <c r="B14" s="9">
        <v>0.1</v>
      </c>
      <c r="C14" s="24">
        <v>8.4000000000000005E-2</v>
      </c>
      <c r="D14" s="22"/>
      <c r="E14" s="10">
        <v>8000000</v>
      </c>
      <c r="F14" s="8">
        <v>2018</v>
      </c>
      <c r="G14" s="11"/>
      <c r="H14" s="15">
        <v>0</v>
      </c>
    </row>
    <row r="15" spans="1:11" x14ac:dyDescent="0.25">
      <c r="A15" s="19" t="s">
        <v>143</v>
      </c>
      <c r="B15" s="9">
        <v>0.02</v>
      </c>
      <c r="C15" s="22"/>
      <c r="D15" s="22"/>
      <c r="E15" s="10">
        <v>200000</v>
      </c>
      <c r="F15" s="11">
        <v>2019</v>
      </c>
      <c r="G15" s="11"/>
      <c r="H15" s="15">
        <v>0</v>
      </c>
    </row>
    <row r="16" spans="1:11" ht="60" x14ac:dyDescent="0.25">
      <c r="A16" s="19" t="s">
        <v>144</v>
      </c>
      <c r="B16" s="8" t="s">
        <v>145</v>
      </c>
      <c r="C16" s="23">
        <f>(0.518*28.4+29.3*0.482)/100</f>
        <v>0.28833799999999998</v>
      </c>
      <c r="E16" s="10">
        <v>375000000</v>
      </c>
      <c r="F16" s="11">
        <v>2014</v>
      </c>
      <c r="G16" s="11"/>
      <c r="H16" s="15">
        <v>1</v>
      </c>
      <c r="I16" s="17" t="s">
        <v>197</v>
      </c>
    </row>
    <row r="17" spans="1:9" x14ac:dyDescent="0.25">
      <c r="A17" s="19" t="s">
        <v>146</v>
      </c>
      <c r="B17" s="9">
        <v>0.13</v>
      </c>
      <c r="C17" s="22">
        <v>0.08</v>
      </c>
      <c r="D17" s="22"/>
      <c r="E17" s="10">
        <v>1046000</v>
      </c>
      <c r="F17" s="11">
        <v>2015</v>
      </c>
      <c r="G17" s="11"/>
      <c r="H17" s="15">
        <v>1</v>
      </c>
    </row>
    <row r="18" spans="1:9" x14ac:dyDescent="0.25">
      <c r="A18" s="19" t="s">
        <v>147</v>
      </c>
      <c r="B18" s="11" t="s">
        <v>148</v>
      </c>
      <c r="C18" s="22">
        <v>6.5000000000000002E-2</v>
      </c>
      <c r="D18" s="22"/>
      <c r="E18" s="10">
        <v>4246000</v>
      </c>
      <c r="F18" s="11">
        <v>2015</v>
      </c>
      <c r="G18" s="11"/>
      <c r="H18" s="15">
        <v>1</v>
      </c>
    </row>
    <row r="19" spans="1:9" x14ac:dyDescent="0.25">
      <c r="A19" s="19" t="s">
        <v>149</v>
      </c>
      <c r="B19" s="9">
        <v>0.1</v>
      </c>
      <c r="C19" s="22">
        <v>0.1</v>
      </c>
      <c r="D19" s="22"/>
      <c r="E19" s="10">
        <v>280000</v>
      </c>
      <c r="F19" s="8">
        <v>2015</v>
      </c>
      <c r="G19" s="8" t="s">
        <v>150</v>
      </c>
      <c r="H19" s="15">
        <v>1</v>
      </c>
      <c r="I19" s="17" t="s">
        <v>198</v>
      </c>
    </row>
    <row r="20" spans="1:9" x14ac:dyDescent="0.25">
      <c r="A20" s="19" t="s">
        <v>151</v>
      </c>
      <c r="B20" s="12">
        <v>4.7E-2</v>
      </c>
      <c r="C20" s="22"/>
      <c r="D20" s="22"/>
      <c r="E20" s="10">
        <v>18370300</v>
      </c>
      <c r="F20" s="8">
        <v>2014</v>
      </c>
      <c r="G20" s="11"/>
      <c r="H20" s="15">
        <v>0</v>
      </c>
    </row>
    <row r="21" spans="1:9" ht="28.5" x14ac:dyDescent="0.25">
      <c r="A21" s="19" t="s">
        <v>152</v>
      </c>
      <c r="B21" s="11" t="s">
        <v>153</v>
      </c>
      <c r="C21" s="22"/>
      <c r="D21" s="22"/>
      <c r="E21" s="11" t="s">
        <v>44</v>
      </c>
      <c r="F21" s="8">
        <v>2013</v>
      </c>
      <c r="G21" s="11"/>
      <c r="H21" s="15">
        <v>0</v>
      </c>
    </row>
    <row r="22" spans="1:9" ht="30" x14ac:dyDescent="0.25">
      <c r="A22" s="19" t="s">
        <v>154</v>
      </c>
      <c r="B22" s="11" t="s">
        <v>155</v>
      </c>
      <c r="C22" s="22"/>
      <c r="D22" s="22"/>
      <c r="E22" s="10">
        <v>11000000</v>
      </c>
      <c r="F22" s="8">
        <v>2018</v>
      </c>
      <c r="G22" s="11"/>
      <c r="H22" s="15">
        <v>0</v>
      </c>
      <c r="I22" s="17" t="s">
        <v>199</v>
      </c>
    </row>
    <row r="23" spans="1:9" ht="30" x14ac:dyDescent="0.25">
      <c r="A23" s="19" t="s">
        <v>156</v>
      </c>
      <c r="B23" s="9">
        <v>0.05</v>
      </c>
      <c r="C23" s="22">
        <v>0.05</v>
      </c>
      <c r="D23" s="22"/>
      <c r="E23" s="10">
        <v>800000</v>
      </c>
      <c r="F23" s="11">
        <v>2017</v>
      </c>
      <c r="G23" s="11"/>
      <c r="H23" s="15">
        <v>1</v>
      </c>
      <c r="I23" s="17" t="s">
        <v>200</v>
      </c>
    </row>
    <row r="24" spans="1:9" x14ac:dyDescent="0.25">
      <c r="A24" s="19" t="s">
        <v>157</v>
      </c>
      <c r="B24" s="12">
        <v>0.10299999999999999</v>
      </c>
      <c r="C24" s="22"/>
      <c r="D24" s="22"/>
      <c r="E24" s="10">
        <v>463500</v>
      </c>
      <c r="F24" s="8">
        <v>2016</v>
      </c>
      <c r="G24" s="11"/>
      <c r="H24" s="15">
        <v>1</v>
      </c>
      <c r="I24" s="17" t="s">
        <v>201</v>
      </c>
    </row>
    <row r="25" spans="1:9" ht="28.5" x14ac:dyDescent="0.25">
      <c r="A25" s="19" t="s">
        <v>158</v>
      </c>
      <c r="B25" s="11" t="s">
        <v>159</v>
      </c>
      <c r="C25" s="22">
        <v>0.02</v>
      </c>
      <c r="D25" s="22"/>
      <c r="E25" s="11" t="s">
        <v>52</v>
      </c>
      <c r="F25" s="8">
        <v>2004</v>
      </c>
      <c r="G25" s="11"/>
      <c r="H25" s="15">
        <v>1</v>
      </c>
      <c r="I25" s="17" t="s">
        <v>202</v>
      </c>
    </row>
    <row r="26" spans="1:9" x14ac:dyDescent="0.25">
      <c r="A26" s="19" t="s">
        <v>160</v>
      </c>
      <c r="B26" s="9">
        <v>0.05</v>
      </c>
      <c r="C26" s="22">
        <v>0.05</v>
      </c>
      <c r="D26" s="22"/>
      <c r="E26" s="10">
        <v>5000000</v>
      </c>
      <c r="F26" s="8">
        <v>2014</v>
      </c>
      <c r="G26" s="11"/>
      <c r="H26" s="15">
        <v>1</v>
      </c>
      <c r="I26" s="17" t="s">
        <v>203</v>
      </c>
    </row>
    <row r="27" spans="1:9" ht="45" x14ac:dyDescent="0.25">
      <c r="A27" s="19" t="s">
        <v>161</v>
      </c>
      <c r="B27" s="9">
        <v>0.08</v>
      </c>
      <c r="C27" s="22">
        <v>0.08</v>
      </c>
      <c r="D27" s="22"/>
      <c r="E27" s="10">
        <v>3072000</v>
      </c>
      <c r="F27" s="8">
        <v>2016</v>
      </c>
      <c r="G27" s="11"/>
      <c r="H27" s="15">
        <v>1</v>
      </c>
      <c r="I27" s="17" t="s">
        <v>204</v>
      </c>
    </row>
    <row r="28" spans="1:9" ht="28.5" x14ac:dyDescent="0.25">
      <c r="A28" s="19" t="s">
        <v>162</v>
      </c>
      <c r="B28" s="12">
        <v>1.2E-2</v>
      </c>
      <c r="C28" s="22">
        <v>1.2E-2</v>
      </c>
      <c r="D28" s="22"/>
      <c r="E28" s="10">
        <v>120000</v>
      </c>
      <c r="F28" s="8">
        <v>2017</v>
      </c>
      <c r="G28" s="11" t="s">
        <v>163</v>
      </c>
      <c r="H28" s="15">
        <v>1</v>
      </c>
      <c r="I28" s="20" t="s">
        <v>205</v>
      </c>
    </row>
    <row r="29" spans="1:9" ht="28.5" x14ac:dyDescent="0.25">
      <c r="A29" s="19" t="s">
        <v>164</v>
      </c>
      <c r="B29" s="11" t="s">
        <v>165</v>
      </c>
      <c r="C29" s="22">
        <v>3.5000000000000003E-2</v>
      </c>
      <c r="D29" s="22"/>
      <c r="E29" s="11" t="s">
        <v>63</v>
      </c>
      <c r="F29" s="11">
        <v>2014</v>
      </c>
      <c r="G29" s="11"/>
      <c r="H29" s="15">
        <v>1</v>
      </c>
      <c r="I29" s="17" t="s">
        <v>206</v>
      </c>
    </row>
    <row r="30" spans="1:9" ht="135" x14ac:dyDescent="0.25">
      <c r="A30" s="19" t="s">
        <v>166</v>
      </c>
      <c r="B30" s="11" t="s">
        <v>167</v>
      </c>
      <c r="C30" s="22">
        <v>1.0999999999999999E-2</v>
      </c>
      <c r="D30" s="22">
        <v>2.1000000000000001E-2</v>
      </c>
      <c r="E30" s="11" t="s">
        <v>66</v>
      </c>
      <c r="F30" s="8">
        <v>2008</v>
      </c>
      <c r="G30" s="11" t="s">
        <v>70</v>
      </c>
      <c r="H30" s="15">
        <v>1</v>
      </c>
      <c r="I30" s="17" t="s">
        <v>207</v>
      </c>
    </row>
    <row r="31" spans="1:9" x14ac:dyDescent="0.25">
      <c r="A31" s="19" t="s">
        <v>168</v>
      </c>
      <c r="B31" s="9">
        <v>0.03</v>
      </c>
      <c r="C31" s="22">
        <v>0.03</v>
      </c>
      <c r="D31" s="22"/>
      <c r="E31" s="10">
        <v>1500000</v>
      </c>
      <c r="F31" s="8">
        <v>2017</v>
      </c>
      <c r="G31" s="11"/>
      <c r="H31" s="15">
        <v>1</v>
      </c>
      <c r="I31" s="17" t="s">
        <v>208</v>
      </c>
    </row>
    <row r="32" spans="1:9" x14ac:dyDescent="0.25">
      <c r="A32" s="19" t="s">
        <v>169</v>
      </c>
      <c r="B32" s="12">
        <v>1.4999999999999999E-2</v>
      </c>
      <c r="C32" s="22">
        <v>1.2999999999999999E-2</v>
      </c>
      <c r="D32" s="22">
        <v>6.3E-2</v>
      </c>
      <c r="E32" s="10">
        <v>697000</v>
      </c>
      <c r="F32" s="8">
        <v>2017</v>
      </c>
      <c r="G32" s="11" t="s">
        <v>170</v>
      </c>
      <c r="H32" s="15">
        <v>1</v>
      </c>
      <c r="I32" s="17" t="s">
        <v>209</v>
      </c>
    </row>
    <row r="33" spans="1:9" ht="60" x14ac:dyDescent="0.25">
      <c r="A33" s="19" t="s">
        <v>171</v>
      </c>
      <c r="B33" s="9">
        <v>0.1</v>
      </c>
      <c r="C33" s="22">
        <v>0.06</v>
      </c>
      <c r="D33" s="22"/>
      <c r="E33" s="10">
        <v>969000</v>
      </c>
      <c r="F33" s="8">
        <v>2014</v>
      </c>
      <c r="G33" s="11" t="s">
        <v>75</v>
      </c>
      <c r="H33" s="15">
        <v>1</v>
      </c>
      <c r="I33" s="17" t="s">
        <v>210</v>
      </c>
    </row>
    <row r="34" spans="1:9" ht="60" x14ac:dyDescent="0.25">
      <c r="A34" s="19" t="s">
        <v>172</v>
      </c>
      <c r="B34" s="9">
        <v>0.14000000000000001</v>
      </c>
      <c r="C34" s="22">
        <v>0.11</v>
      </c>
      <c r="D34" s="22">
        <v>0.17</v>
      </c>
      <c r="E34" s="10">
        <v>1176156</v>
      </c>
      <c r="F34" s="8">
        <v>2017</v>
      </c>
      <c r="G34" s="11"/>
      <c r="H34" s="15">
        <v>1</v>
      </c>
      <c r="I34" s="17" t="s">
        <v>211</v>
      </c>
    </row>
    <row r="35" spans="1:9" x14ac:dyDescent="0.25">
      <c r="A35" s="19" t="s">
        <v>173</v>
      </c>
      <c r="B35" s="9">
        <v>0.14000000000000001</v>
      </c>
      <c r="C35" s="22">
        <v>0.13</v>
      </c>
      <c r="D35" s="22"/>
      <c r="E35" s="10">
        <v>3297011</v>
      </c>
      <c r="F35" s="11">
        <v>2017</v>
      </c>
      <c r="G35" s="11"/>
      <c r="H35" s="15">
        <v>0</v>
      </c>
      <c r="I35" s="17" t="s">
        <v>212</v>
      </c>
    </row>
    <row r="36" spans="1:9" x14ac:dyDescent="0.25">
      <c r="A36" s="19" t="s">
        <v>174</v>
      </c>
      <c r="B36" s="12">
        <v>3.3000000000000002E-2</v>
      </c>
      <c r="C36" s="22"/>
      <c r="D36" s="22"/>
      <c r="E36" s="10">
        <v>2300000</v>
      </c>
      <c r="F36" s="11">
        <v>2017</v>
      </c>
      <c r="G36" s="11"/>
      <c r="H36" s="15">
        <v>0</v>
      </c>
      <c r="I36" s="17" t="s">
        <v>212</v>
      </c>
    </row>
    <row r="37" spans="1:9" ht="30" x14ac:dyDescent="0.25">
      <c r="A37" s="19" t="s">
        <v>175</v>
      </c>
      <c r="B37" s="12">
        <v>5.1999999999999998E-2</v>
      </c>
      <c r="C37" s="22">
        <f>2/42</f>
        <v>4.7619047619047616E-2</v>
      </c>
      <c r="D37" s="22"/>
      <c r="E37" s="10">
        <v>2000000</v>
      </c>
      <c r="F37" s="8">
        <v>2017</v>
      </c>
      <c r="G37" s="11"/>
      <c r="H37" s="15">
        <v>1</v>
      </c>
      <c r="I37" s="17" t="s">
        <v>213</v>
      </c>
    </row>
    <row r="38" spans="1:9" x14ac:dyDescent="0.25">
      <c r="A38" s="19" t="s">
        <v>176</v>
      </c>
      <c r="B38" s="9">
        <v>7.0000000000000007E-2</v>
      </c>
      <c r="C38" s="22"/>
      <c r="D38" s="22"/>
      <c r="E38" s="10">
        <v>3250000</v>
      </c>
      <c r="F38" s="8">
        <v>2018</v>
      </c>
      <c r="G38" s="8" t="s">
        <v>81</v>
      </c>
      <c r="H38" s="15">
        <v>0</v>
      </c>
      <c r="I38" s="17" t="s">
        <v>214</v>
      </c>
    </row>
    <row r="39" spans="1:9" ht="28.5" x14ac:dyDescent="0.25">
      <c r="A39" s="19" t="s">
        <v>177</v>
      </c>
      <c r="B39" s="11" t="s">
        <v>178</v>
      </c>
      <c r="C39" s="22">
        <v>0.05</v>
      </c>
      <c r="D39" s="22"/>
      <c r="E39" s="11" t="s">
        <v>83</v>
      </c>
      <c r="F39" s="8">
        <v>2018</v>
      </c>
      <c r="G39" s="8" t="s">
        <v>179</v>
      </c>
      <c r="H39" s="15">
        <v>1</v>
      </c>
      <c r="I39" s="17" t="s">
        <v>215</v>
      </c>
    </row>
    <row r="40" spans="1:9" x14ac:dyDescent="0.25">
      <c r="A40" s="19" t="s">
        <v>180</v>
      </c>
      <c r="B40" s="9">
        <v>0.1</v>
      </c>
      <c r="C40" s="22">
        <v>0.1</v>
      </c>
      <c r="D40" s="22"/>
      <c r="E40" s="10">
        <v>9000000</v>
      </c>
      <c r="F40" s="8">
        <v>2011</v>
      </c>
      <c r="H40" s="15">
        <v>1</v>
      </c>
      <c r="I40" s="17" t="s">
        <v>216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2019-07-09T11:39:51Z</dcterms:created>
  <dcterms:modified xsi:type="dcterms:W3CDTF">2020-01-16T17:30:13Z</dcterms:modified>
</cp:coreProperties>
</file>